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H:\APP\PA\PAForum\Web Publications\FINANCE\Section 63 Report\"/>
    </mc:Choice>
  </mc:AlternateContent>
  <xr:revisionPtr revIDLastSave="0" documentId="13_ncr:1_{08080E94-D14F-4EAA-B844-A653F5992D25}" xr6:coauthVersionLast="47" xr6:coauthVersionMax="47" xr10:uidLastSave="{00000000-0000-0000-0000-000000000000}"/>
  <bookViews>
    <workbookView xWindow="-120" yWindow="-120" windowWidth="20730" windowHeight="11160" tabRatio="839" xr2:uid="{00000000-000D-0000-FFFF-FFFF00000000}"/>
  </bookViews>
  <sheets>
    <sheet name="Index" sheetId="215" r:id="rId1"/>
    <sheet name="Summary Uses" sheetId="246" r:id="rId2"/>
    <sheet name="Summary Fed" sheetId="247" r:id="rId3"/>
    <sheet name="UTS Uses" sheetId="234" r:id="rId4"/>
    <sheet name="UTS Fed" sheetId="235" r:id="rId5"/>
    <sheet name="TAMUS Uses" sheetId="236" r:id="rId6"/>
    <sheet name="TAMUS Fed" sheetId="237" r:id="rId7"/>
    <sheet name="UHS Uses" sheetId="238" r:id="rId8"/>
    <sheet name="UHS Fed" sheetId="239" r:id="rId9"/>
    <sheet name="TXSTS Uses" sheetId="240" r:id="rId10"/>
    <sheet name="TXSTS Fed" sheetId="241" r:id="rId11"/>
    <sheet name="TTUS Uses" sheetId="242" r:id="rId12"/>
    <sheet name="TTUS Fed" sheetId="243" r:id="rId13"/>
    <sheet name="UNTS Uses" sheetId="244" r:id="rId14"/>
    <sheet name="UNTS Fed" sheetId="245" r:id="rId15"/>
    <sheet name="Input" sheetId="205" r:id="rId16"/>
    <sheet name="Names" sheetId="208" r:id="rId17"/>
    <sheet name="PeerGroups" sheetId="228" r:id="rId18"/>
    <sheet name="SystemGroups" sheetId="232" r:id="rId19"/>
    <sheet name="Balancing" sheetId="221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Order1" hidden="1">255</definedName>
    <definedName name="_Order2" hidden="1">255</definedName>
    <definedName name="_Sort" localSheetId="17" hidden="1">#REF!</definedName>
    <definedName name="_Sort" localSheetId="2" hidden="1">#REF!</definedName>
    <definedName name="_Sort" localSheetId="1" hidden="1">#REF!</definedName>
    <definedName name="_Sort" localSheetId="18" hidden="1">#REF!</definedName>
    <definedName name="_Sort" hidden="1">#REF!</definedName>
    <definedName name="AMTLU">Names!$B$11:$H$72</definedName>
    <definedName name="FTSELU" localSheetId="17">[1]FTSE!$C$8:$S$46</definedName>
    <definedName name="FTSELU" localSheetId="18">[1]FTSE!$C$8:$S$46</definedName>
    <definedName name="FTSELU">#REF!</definedName>
    <definedName name="LUTTFTE">[2]FTSE!$C$8:$S$61</definedName>
    <definedName name="NamesLU" localSheetId="17">[3]Names!$B$11:$B$71</definedName>
    <definedName name="NamesLU" localSheetId="18">[3]Names!$B$11:$B$71</definedName>
    <definedName name="NamesLU">Names!$B$11:$B$72</definedName>
    <definedName name="_xlnm.Print_Area" localSheetId="16">Names!$A$1:$F$92</definedName>
    <definedName name="_xlnm.Print_Area" localSheetId="2">'Summary Fed'!$A$4:$G$406</definedName>
    <definedName name="_xlnm.Print_Area" localSheetId="6">'TAMUS Fed'!$A$4:$G$64</definedName>
    <definedName name="_xlnm.Print_Area" localSheetId="12">'TTUS Fed'!$A$4:$G$64</definedName>
    <definedName name="_xlnm.Print_Area" localSheetId="10">'TXSTS Fed'!$A$4:$G$64</definedName>
    <definedName name="_xlnm.Print_Area" localSheetId="8">'UHS Fed'!$A$4:$G$64</definedName>
    <definedName name="_xlnm.Print_Area" localSheetId="14">'UNTS Fed'!$A$4:$G$64</definedName>
    <definedName name="_xlnm.Print_Area" localSheetId="4">'UTS Fed'!$A$4:$G$64</definedName>
    <definedName name="_xlnm.Print_Area">[4]FY92!$A$1</definedName>
    <definedName name="Z_1FFC368C_FAAC_4C27_917C_33EB7F20D079_.wvu.PrintTitles" localSheetId="17" hidden="1">[5]Midwestern!$A$1:$B$65536,[5]Midwestern!$A$1:$IV$7</definedName>
    <definedName name="Z_1FFC368C_FAAC_4C27_917C_33EB7F20D079_.wvu.PrintTitles" localSheetId="18" hidden="1">[5]Midwestern!$A$1:$B$65536,[5]Midwestern!$A$1:$IV$7</definedName>
    <definedName name="Z_1FFC368C_FAAC_4C27_917C_33EB7F20D079_.wvu.PrintTitles" hidden="1">[5]Midwestern!$A$1:$B$65536,[5]Midwestern!$A$1:$IV$7</definedName>
    <definedName name="Z_390E69FE_30BF_46A8_BB03_D0C9901EA0FB_.wvu.PrintTitles" localSheetId="17" hidden="1">[5]Midwestern!$A$1:$B$65536,[5]Midwestern!$A$1:$IV$7</definedName>
    <definedName name="Z_390E69FE_30BF_46A8_BB03_D0C9901EA0FB_.wvu.PrintTitles" localSheetId="18" hidden="1">[5]Midwestern!$A$1:$B$65536,[5]Midwestern!$A$1:$IV$7</definedName>
    <definedName name="Z_390E69FE_30BF_46A8_BB03_D0C9901EA0FB_.wvu.PrintTitles" hidden="1">[5]Midwestern!$A$1:$B$65536,[5]Midwestern!$A$1:$IV$7</definedName>
    <definedName name="Z_4AC09102_7151_4BC1_97EC_C57915589D6D_.wvu.PrintTitles" localSheetId="17" hidden="1">[5]Midwestern!$A$1:$B$65536,[5]Midwestern!$A$1:$IV$7</definedName>
    <definedName name="Z_4AC09102_7151_4BC1_97EC_C57915589D6D_.wvu.PrintTitles" localSheetId="18" hidden="1">[5]Midwestern!$A$1:$B$65536,[5]Midwestern!$A$1:$IV$7</definedName>
    <definedName name="Z_4AC09102_7151_4BC1_97EC_C57915589D6D_.wvu.PrintTitles" hidden="1">[5]Midwestern!$A$1:$B$65536,[5]Midwestern!$A$1:$IV$7</definedName>
    <definedName name="Z_59C042EE_7BE0_46D7_83D3_48C0860AA9B7_.wvu.PrintTitles" localSheetId="17" hidden="1">[5]Midwestern!$A$1:$B$65536,[5]Midwestern!$A$1:$IV$7</definedName>
    <definedName name="Z_59C042EE_7BE0_46D7_83D3_48C0860AA9B7_.wvu.PrintTitles" localSheetId="18" hidden="1">[5]Midwestern!$A$1:$B$65536,[5]Midwestern!$A$1:$IV$7</definedName>
    <definedName name="Z_59C042EE_7BE0_46D7_83D3_48C0860AA9B7_.wvu.PrintTitles" hidden="1">[5]Midwestern!$A$1:$B$65536,[5]Midwestern!$A$1:$IV$7</definedName>
    <definedName name="Z_5DB122DC_76B1_4E56_B2C5_DC5B34D3FE31_.wvu.PrintTitles" localSheetId="17" hidden="1">[5]Midwestern!$A$1:$B$65536,[5]Midwestern!$A$1:$IV$7</definedName>
    <definedName name="Z_5DB122DC_76B1_4E56_B2C5_DC5B34D3FE31_.wvu.PrintTitles" localSheetId="18" hidden="1">[5]Midwestern!$A$1:$B$65536,[5]Midwestern!$A$1:$IV$7</definedName>
    <definedName name="Z_5DB122DC_76B1_4E56_B2C5_DC5B34D3FE31_.wvu.PrintTitles" hidden="1">[5]Midwestern!$A$1:$B$65536,[5]Midwestern!$A$1:$IV$7</definedName>
    <definedName name="Z_7E968537_F35A_46C0_AAAE_B8F2523DE409_.wvu.PrintTitles" localSheetId="17" hidden="1">[5]Midwestern!$A$1:$B$65536,[5]Midwestern!$A$1:$IV$7</definedName>
    <definedName name="Z_7E968537_F35A_46C0_AAAE_B8F2523DE409_.wvu.PrintTitles" localSheetId="18" hidden="1">[5]Midwestern!$A$1:$B$65536,[5]Midwestern!$A$1:$IV$7</definedName>
    <definedName name="Z_7E968537_F35A_46C0_AAAE_B8F2523DE409_.wvu.PrintTitles" hidden="1">[5]Midwestern!$A$1:$B$65536,[5]Midwestern!$A$1:$IV$7</definedName>
    <definedName name="Z_999D944D_85B2_4CAE_97DA_DC2EB4BF0AB0_.wvu.PrintTitles" localSheetId="17" hidden="1">[5]Midwestern!$A$1:$B$65536,[5]Midwestern!$A$1:$IV$7</definedName>
    <definedName name="Z_999D944D_85B2_4CAE_97DA_DC2EB4BF0AB0_.wvu.PrintTitles" localSheetId="18" hidden="1">[5]Midwestern!$A$1:$B$65536,[5]Midwestern!$A$1:$IV$7</definedName>
    <definedName name="Z_999D944D_85B2_4CAE_97DA_DC2EB4BF0AB0_.wvu.PrintTitles" hidden="1">[5]Midwestern!$A$1:$B$65536,[5]Midwestern!$A$1:$IV$7</definedName>
    <definedName name="Z_9A9AF875_8B7A_4EA5_9837_BF2AFF98C487_.wvu.PrintTitles" localSheetId="17" hidden="1">[5]Midwestern!$A$1:$B$65536,[5]Midwestern!$A$1:$IV$7</definedName>
    <definedName name="Z_9A9AF875_8B7A_4EA5_9837_BF2AFF98C487_.wvu.PrintTitles" localSheetId="18" hidden="1">[5]Midwestern!$A$1:$B$65536,[5]Midwestern!$A$1:$IV$7</definedName>
    <definedName name="Z_9A9AF875_8B7A_4EA5_9837_BF2AFF98C487_.wvu.PrintTitles" hidden="1">[5]Midwestern!$A$1:$B$65536,[5]Midwestern!$A$1:$IV$7</definedName>
    <definedName name="Z_C63CB8F7_18C4_4A70_94EC_26C8D6B5C80F_.wvu.PrintTitles" localSheetId="17" hidden="1">[5]Midwestern!$A$1:$B$65536,[5]Midwestern!$A$1:$IV$7</definedName>
    <definedName name="Z_C63CB8F7_18C4_4A70_94EC_26C8D6B5C80F_.wvu.PrintTitles" localSheetId="18" hidden="1">[5]Midwestern!$A$1:$B$65536,[5]Midwestern!$A$1:$IV$7</definedName>
    <definedName name="Z_C63CB8F7_18C4_4A70_94EC_26C8D6B5C80F_.wvu.PrintTitles" hidden="1">[5]Midwestern!$A$1:$B$65536,[5]Midwestern!$A$1:$IV$7</definedName>
    <definedName name="Z_D8EE2E15_379C_4027_9083_08D90932B4E1_.wvu.PrintTitles" localSheetId="17" hidden="1">[5]Midwestern!$A$1:$B$65536,[5]Midwestern!$A$1:$IV$7</definedName>
    <definedName name="Z_D8EE2E15_379C_4027_9083_08D90932B4E1_.wvu.PrintTitles" localSheetId="18" hidden="1">[5]Midwestern!$A$1:$B$65536,[5]Midwestern!$A$1:$IV$7</definedName>
    <definedName name="Z_D8EE2E15_379C_4027_9083_08D90932B4E1_.wvu.PrintTitles" hidden="1">[5]Midwestern!$A$1:$B$65536,[5]Midwestern!$A$1:$IV$7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46" l="1"/>
  <c r="B10" i="246"/>
  <c r="B9" i="246"/>
  <c r="B8" i="246"/>
  <c r="B7" i="246"/>
  <c r="B6" i="246"/>
  <c r="B2" i="247"/>
  <c r="B2" i="246"/>
  <c r="F65" i="244" l="1"/>
  <c r="E65" i="244"/>
  <c r="E327" i="246" s="1"/>
  <c r="D65" i="244"/>
  <c r="D327" i="246" s="1"/>
  <c r="C65" i="244"/>
  <c r="C327" i="246" s="1"/>
  <c r="F60" i="244"/>
  <c r="D60" i="244"/>
  <c r="D304" i="246" s="1"/>
  <c r="C60" i="244"/>
  <c r="F59" i="244"/>
  <c r="E59" i="244"/>
  <c r="E297" i="246" s="1"/>
  <c r="D59" i="244"/>
  <c r="D297" i="246" s="1"/>
  <c r="C59" i="244"/>
  <c r="C297" i="246" s="1"/>
  <c r="F58" i="244"/>
  <c r="D58" i="244"/>
  <c r="D290" i="246" s="1"/>
  <c r="C58" i="244"/>
  <c r="C290" i="246" s="1"/>
  <c r="F57" i="244"/>
  <c r="E57" i="244"/>
  <c r="E283" i="246" s="1"/>
  <c r="D57" i="244"/>
  <c r="D283" i="246" s="1"/>
  <c r="C57" i="244"/>
  <c r="C283" i="246" s="1"/>
  <c r="F56" i="244"/>
  <c r="D56" i="244"/>
  <c r="D276" i="246" s="1"/>
  <c r="C56" i="244"/>
  <c r="C276" i="246" s="1"/>
  <c r="F55" i="244"/>
  <c r="E55" i="244"/>
  <c r="E269" i="246" s="1"/>
  <c r="D55" i="244"/>
  <c r="D269" i="246" s="1"/>
  <c r="C55" i="244"/>
  <c r="C269" i="246" s="1"/>
  <c r="F52" i="244"/>
  <c r="E52" i="244"/>
  <c r="E260" i="246" s="1"/>
  <c r="D52" i="244"/>
  <c r="D260" i="246" s="1"/>
  <c r="C52" i="244"/>
  <c r="C260" i="246" s="1"/>
  <c r="F48" i="244"/>
  <c r="E48" i="244"/>
  <c r="D48" i="244"/>
  <c r="C48" i="244"/>
  <c r="F45" i="244"/>
  <c r="E45" i="244"/>
  <c r="E235" i="246" s="1"/>
  <c r="D45" i="244"/>
  <c r="D235" i="246" s="1"/>
  <c r="C45" i="244"/>
  <c r="C235" i="246" s="1"/>
  <c r="F41" i="244"/>
  <c r="E41" i="244"/>
  <c r="E219" i="246" s="1"/>
  <c r="D41" i="244"/>
  <c r="D219" i="246" s="1"/>
  <c r="C41" i="244"/>
  <c r="C219" i="246" s="1"/>
  <c r="F40" i="244"/>
  <c r="E40" i="244"/>
  <c r="E212" i="246" s="1"/>
  <c r="D40" i="244"/>
  <c r="D212" i="246" s="1"/>
  <c r="C40" i="244"/>
  <c r="C212" i="246" s="1"/>
  <c r="F39" i="244"/>
  <c r="E39" i="244"/>
  <c r="D39" i="244"/>
  <c r="C39" i="244"/>
  <c r="F35" i="244"/>
  <c r="E35" i="244"/>
  <c r="E189" i="246" s="1"/>
  <c r="D35" i="244"/>
  <c r="D189" i="246" s="1"/>
  <c r="C35" i="244"/>
  <c r="C189" i="246" s="1"/>
  <c r="F34" i="244"/>
  <c r="E34" i="244"/>
  <c r="E182" i="246" s="1"/>
  <c r="D34" i="244"/>
  <c r="D182" i="246" s="1"/>
  <c r="C34" i="244"/>
  <c r="C182" i="246" s="1"/>
  <c r="F33" i="244"/>
  <c r="E33" i="244"/>
  <c r="E175" i="246" s="1"/>
  <c r="D33" i="244"/>
  <c r="D175" i="246" s="1"/>
  <c r="C33" i="244"/>
  <c r="C175" i="246" s="1"/>
  <c r="F32" i="244"/>
  <c r="E32" i="244"/>
  <c r="E168" i="246" s="1"/>
  <c r="D32" i="244"/>
  <c r="C32" i="244"/>
  <c r="F28" i="244"/>
  <c r="E28" i="244"/>
  <c r="E152" i="246" s="1"/>
  <c r="D28" i="244"/>
  <c r="D152" i="246" s="1"/>
  <c r="C28" i="244"/>
  <c r="C152" i="246" s="1"/>
  <c r="F27" i="244"/>
  <c r="E27" i="244"/>
  <c r="E145" i="246" s="1"/>
  <c r="D27" i="244"/>
  <c r="D145" i="246" s="1"/>
  <c r="C27" i="244"/>
  <c r="C145" i="246" s="1"/>
  <c r="F26" i="244"/>
  <c r="E26" i="244"/>
  <c r="E138" i="246" s="1"/>
  <c r="D26" i="244"/>
  <c r="D138" i="246" s="1"/>
  <c r="C26" i="244"/>
  <c r="C138" i="246" s="1"/>
  <c r="F25" i="244"/>
  <c r="E25" i="244"/>
  <c r="D25" i="244"/>
  <c r="C25" i="244"/>
  <c r="C131" i="246" s="1"/>
  <c r="F24" i="244"/>
  <c r="E24" i="244"/>
  <c r="E124" i="246" s="1"/>
  <c r="D24" i="244"/>
  <c r="D124" i="246" s="1"/>
  <c r="C24" i="244"/>
  <c r="F19" i="244"/>
  <c r="D19" i="244"/>
  <c r="D101" i="246" s="1"/>
  <c r="C19" i="244"/>
  <c r="C101" i="246" s="1"/>
  <c r="F18" i="244"/>
  <c r="E18" i="244"/>
  <c r="E94" i="246" s="1"/>
  <c r="D18" i="244"/>
  <c r="D94" i="246" s="1"/>
  <c r="C18" i="244"/>
  <c r="C94" i="246" s="1"/>
  <c r="F17" i="244"/>
  <c r="D17" i="244"/>
  <c r="D87" i="246" s="1"/>
  <c r="C17" i="244"/>
  <c r="C87" i="246" s="1"/>
  <c r="F16" i="244"/>
  <c r="E16" i="244"/>
  <c r="E80" i="246" s="1"/>
  <c r="D16" i="244"/>
  <c r="D80" i="246" s="1"/>
  <c r="C16" i="244"/>
  <c r="C80" i="246" s="1"/>
  <c r="F15" i="244"/>
  <c r="D15" i="244"/>
  <c r="D73" i="246" s="1"/>
  <c r="C15" i="244"/>
  <c r="C73" i="246" s="1"/>
  <c r="F14" i="244"/>
  <c r="E14" i="244"/>
  <c r="E66" i="246" s="1"/>
  <c r="D14" i="244"/>
  <c r="D66" i="246" s="1"/>
  <c r="C14" i="244"/>
  <c r="C66" i="246" s="1"/>
  <c r="F13" i="244"/>
  <c r="D13" i="244"/>
  <c r="D59" i="246" s="1"/>
  <c r="C13" i="244"/>
  <c r="C59" i="246" s="1"/>
  <c r="F12" i="244"/>
  <c r="E12" i="244"/>
  <c r="E52" i="246" s="1"/>
  <c r="D12" i="244"/>
  <c r="D52" i="246" s="1"/>
  <c r="C12" i="244"/>
  <c r="C52" i="246" s="1"/>
  <c r="F11" i="244"/>
  <c r="D11" i="244"/>
  <c r="D45" i="246" s="1"/>
  <c r="C11" i="244"/>
  <c r="C45" i="246" s="1"/>
  <c r="F10" i="244"/>
  <c r="E10" i="244"/>
  <c r="E38" i="246" s="1"/>
  <c r="D10" i="244"/>
  <c r="D38" i="246" s="1"/>
  <c r="C10" i="244"/>
  <c r="C38" i="246" s="1"/>
  <c r="F9" i="244"/>
  <c r="D9" i="244"/>
  <c r="D31" i="246" s="1"/>
  <c r="C9" i="244"/>
  <c r="C31" i="246" s="1"/>
  <c r="F8" i="244"/>
  <c r="E8" i="244"/>
  <c r="E24" i="246" s="1"/>
  <c r="D8" i="244"/>
  <c r="D24" i="246" s="1"/>
  <c r="C8" i="244"/>
  <c r="C24" i="246" s="1"/>
  <c r="F7" i="244"/>
  <c r="D7" i="244"/>
  <c r="C7" i="244"/>
  <c r="C17" i="246" s="1"/>
  <c r="F6" i="244"/>
  <c r="E6" i="244"/>
  <c r="E10" i="246" s="1"/>
  <c r="D6" i="244"/>
  <c r="D10" i="246" s="1"/>
  <c r="C6" i="244"/>
  <c r="C10" i="246" s="1"/>
  <c r="F2" i="244"/>
  <c r="F1" i="244"/>
  <c r="B1" i="244"/>
  <c r="H94" i="245"/>
  <c r="G94" i="245"/>
  <c r="G590" i="247" s="1"/>
  <c r="F94" i="245"/>
  <c r="F590" i="247" s="1"/>
  <c r="E94" i="245"/>
  <c r="E590" i="247" s="1"/>
  <c r="D94" i="245"/>
  <c r="D590" i="247" s="1"/>
  <c r="C94" i="245"/>
  <c r="C590" i="247" s="1"/>
  <c r="H93" i="245"/>
  <c r="G93" i="245"/>
  <c r="G583" i="247" s="1"/>
  <c r="F93" i="245"/>
  <c r="E93" i="245"/>
  <c r="D93" i="245"/>
  <c r="D583" i="247" s="1"/>
  <c r="C93" i="245"/>
  <c r="C583" i="247" s="1"/>
  <c r="H89" i="245"/>
  <c r="G89" i="245"/>
  <c r="G567" i="247" s="1"/>
  <c r="F89" i="245"/>
  <c r="F567" i="247" s="1"/>
  <c r="E89" i="245"/>
  <c r="E567" i="247" s="1"/>
  <c r="D89" i="245"/>
  <c r="D567" i="247" s="1"/>
  <c r="C89" i="245"/>
  <c r="C567" i="247" s="1"/>
  <c r="B89" i="245"/>
  <c r="H88" i="245"/>
  <c r="G88" i="245"/>
  <c r="G560" i="247" s="1"/>
  <c r="F88" i="245"/>
  <c r="F560" i="247" s="1"/>
  <c r="E88" i="245"/>
  <c r="E560" i="247" s="1"/>
  <c r="D88" i="245"/>
  <c r="D560" i="247" s="1"/>
  <c r="C88" i="245"/>
  <c r="C560" i="247" s="1"/>
  <c r="B88" i="245"/>
  <c r="H87" i="245"/>
  <c r="G87" i="245"/>
  <c r="G553" i="247" s="1"/>
  <c r="F87" i="245"/>
  <c r="F553" i="247" s="1"/>
  <c r="E87" i="245"/>
  <c r="E553" i="247" s="1"/>
  <c r="D87" i="245"/>
  <c r="D553" i="247" s="1"/>
  <c r="C87" i="245"/>
  <c r="C553" i="247" s="1"/>
  <c r="B87" i="245"/>
  <c r="H86" i="245"/>
  <c r="G86" i="245"/>
  <c r="G546" i="247" s="1"/>
  <c r="F86" i="245"/>
  <c r="F546" i="247" s="1"/>
  <c r="E86" i="245"/>
  <c r="E546" i="247" s="1"/>
  <c r="D86" i="245"/>
  <c r="D546" i="247" s="1"/>
  <c r="C86" i="245"/>
  <c r="C546" i="247" s="1"/>
  <c r="B86" i="245"/>
  <c r="H85" i="245"/>
  <c r="G85" i="245"/>
  <c r="G539" i="247" s="1"/>
  <c r="F85" i="245"/>
  <c r="F539" i="247" s="1"/>
  <c r="E85" i="245"/>
  <c r="E539" i="247" s="1"/>
  <c r="D85" i="245"/>
  <c r="D539" i="247" s="1"/>
  <c r="C85" i="245"/>
  <c r="C539" i="247" s="1"/>
  <c r="B85" i="245"/>
  <c r="H84" i="245"/>
  <c r="G84" i="245"/>
  <c r="G532" i="247" s="1"/>
  <c r="F84" i="245"/>
  <c r="F532" i="247" s="1"/>
  <c r="E84" i="245"/>
  <c r="E532" i="247" s="1"/>
  <c r="D84" i="245"/>
  <c r="D532" i="247" s="1"/>
  <c r="C84" i="245"/>
  <c r="C532" i="247" s="1"/>
  <c r="B84" i="245"/>
  <c r="H83" i="245"/>
  <c r="G83" i="245"/>
  <c r="G525" i="247" s="1"/>
  <c r="F83" i="245"/>
  <c r="F525" i="247" s="1"/>
  <c r="E83" i="245"/>
  <c r="E525" i="247" s="1"/>
  <c r="D83" i="245"/>
  <c r="D525" i="247" s="1"/>
  <c r="C83" i="245"/>
  <c r="C525" i="247" s="1"/>
  <c r="B83" i="245"/>
  <c r="H82" i="245"/>
  <c r="G82" i="245"/>
  <c r="G518" i="247" s="1"/>
  <c r="F82" i="245"/>
  <c r="F518" i="247" s="1"/>
  <c r="E82" i="245"/>
  <c r="D82" i="245"/>
  <c r="D518" i="247" s="1"/>
  <c r="C82" i="245"/>
  <c r="C518" i="247" s="1"/>
  <c r="B82" i="245"/>
  <c r="H79" i="245"/>
  <c r="G79" i="245"/>
  <c r="G503" i="247" s="1"/>
  <c r="F79" i="245"/>
  <c r="F503" i="247" s="1"/>
  <c r="E79" i="245"/>
  <c r="E503" i="247" s="1"/>
  <c r="D79" i="245"/>
  <c r="D503" i="247" s="1"/>
  <c r="C79" i="245"/>
  <c r="C503" i="247" s="1"/>
  <c r="H78" i="245"/>
  <c r="G78" i="245"/>
  <c r="G496" i="247" s="1"/>
  <c r="F78" i="245"/>
  <c r="F496" i="247" s="1"/>
  <c r="E78" i="245"/>
  <c r="E496" i="247" s="1"/>
  <c r="D78" i="245"/>
  <c r="D496" i="247" s="1"/>
  <c r="C78" i="245"/>
  <c r="C496" i="247" s="1"/>
  <c r="B78" i="245"/>
  <c r="H77" i="245"/>
  <c r="G77" i="245"/>
  <c r="G489" i="247" s="1"/>
  <c r="F77" i="245"/>
  <c r="F489" i="247" s="1"/>
  <c r="E77" i="245"/>
  <c r="E489" i="247" s="1"/>
  <c r="D77" i="245"/>
  <c r="D489" i="247" s="1"/>
  <c r="C77" i="245"/>
  <c r="C489" i="247" s="1"/>
  <c r="B77" i="245"/>
  <c r="H76" i="245"/>
  <c r="G76" i="245"/>
  <c r="G482" i="247" s="1"/>
  <c r="F76" i="245"/>
  <c r="F482" i="247" s="1"/>
  <c r="E76" i="245"/>
  <c r="E482" i="247" s="1"/>
  <c r="D76" i="245"/>
  <c r="D482" i="247" s="1"/>
  <c r="C76" i="245"/>
  <c r="C482" i="247" s="1"/>
  <c r="B76" i="245"/>
  <c r="H75" i="245"/>
  <c r="G75" i="245"/>
  <c r="G475" i="247" s="1"/>
  <c r="F75" i="245"/>
  <c r="F475" i="247" s="1"/>
  <c r="E75" i="245"/>
  <c r="E475" i="247" s="1"/>
  <c r="D75" i="245"/>
  <c r="D475" i="247" s="1"/>
  <c r="C75" i="245"/>
  <c r="C475" i="247" s="1"/>
  <c r="B75" i="245"/>
  <c r="H74" i="245"/>
  <c r="G74" i="245"/>
  <c r="G468" i="247" s="1"/>
  <c r="F74" i="245"/>
  <c r="F468" i="247" s="1"/>
  <c r="E74" i="245"/>
  <c r="E468" i="247" s="1"/>
  <c r="D74" i="245"/>
  <c r="D468" i="247" s="1"/>
  <c r="C74" i="245"/>
  <c r="C468" i="247" s="1"/>
  <c r="B74" i="245"/>
  <c r="H73" i="245"/>
  <c r="G73" i="245"/>
  <c r="G461" i="247" s="1"/>
  <c r="F73" i="245"/>
  <c r="F461" i="247" s="1"/>
  <c r="E73" i="245"/>
  <c r="E461" i="247" s="1"/>
  <c r="D73" i="245"/>
  <c r="D461" i="247" s="1"/>
  <c r="C73" i="245"/>
  <c r="C461" i="247" s="1"/>
  <c r="B73" i="245"/>
  <c r="H72" i="245"/>
  <c r="G72" i="245"/>
  <c r="G454" i="247" s="1"/>
  <c r="F72" i="245"/>
  <c r="F454" i="247" s="1"/>
  <c r="E72" i="245"/>
  <c r="E454" i="247" s="1"/>
  <c r="D72" i="245"/>
  <c r="D454" i="247" s="1"/>
  <c r="C72" i="245"/>
  <c r="C454" i="247" s="1"/>
  <c r="B72" i="245"/>
  <c r="H71" i="245"/>
  <c r="G71" i="245"/>
  <c r="G447" i="247" s="1"/>
  <c r="F71" i="245"/>
  <c r="F447" i="247" s="1"/>
  <c r="E71" i="245"/>
  <c r="E447" i="247" s="1"/>
  <c r="D71" i="245"/>
  <c r="D447" i="247" s="1"/>
  <c r="C71" i="245"/>
  <c r="C447" i="247" s="1"/>
  <c r="B71" i="245"/>
  <c r="H70" i="245"/>
  <c r="G70" i="245"/>
  <c r="G440" i="247" s="1"/>
  <c r="F70" i="245"/>
  <c r="F440" i="247" s="1"/>
  <c r="E70" i="245"/>
  <c r="E440" i="247" s="1"/>
  <c r="D70" i="245"/>
  <c r="D440" i="247" s="1"/>
  <c r="C70" i="245"/>
  <c r="C440" i="247" s="1"/>
  <c r="B70" i="245"/>
  <c r="H69" i="245"/>
  <c r="G69" i="245"/>
  <c r="G433" i="247" s="1"/>
  <c r="F69" i="245"/>
  <c r="F433" i="247" s="1"/>
  <c r="E69" i="245"/>
  <c r="E433" i="247" s="1"/>
  <c r="D69" i="245"/>
  <c r="D433" i="247" s="1"/>
  <c r="C69" i="245"/>
  <c r="C433" i="247" s="1"/>
  <c r="B69" i="245"/>
  <c r="H68" i="245"/>
  <c r="G68" i="245"/>
  <c r="G426" i="247" s="1"/>
  <c r="F68" i="245"/>
  <c r="F426" i="247" s="1"/>
  <c r="E68" i="245"/>
  <c r="E426" i="247" s="1"/>
  <c r="D68" i="245"/>
  <c r="D426" i="247" s="1"/>
  <c r="C68" i="245"/>
  <c r="C426" i="247" s="1"/>
  <c r="B68" i="245"/>
  <c r="H67" i="245"/>
  <c r="G67" i="245"/>
  <c r="G419" i="247" s="1"/>
  <c r="F67" i="245"/>
  <c r="F419" i="247" s="1"/>
  <c r="E67" i="245"/>
  <c r="E419" i="247" s="1"/>
  <c r="D67" i="245"/>
  <c r="D419" i="247" s="1"/>
  <c r="C67" i="245"/>
  <c r="C419" i="247" s="1"/>
  <c r="B67" i="245"/>
  <c r="H66" i="245"/>
  <c r="G66" i="245"/>
  <c r="G412" i="247" s="1"/>
  <c r="F66" i="245"/>
  <c r="F412" i="247" s="1"/>
  <c r="E66" i="245"/>
  <c r="E412" i="247" s="1"/>
  <c r="D66" i="245"/>
  <c r="D412" i="247" s="1"/>
  <c r="C66" i="245"/>
  <c r="C412" i="247" s="1"/>
  <c r="B66" i="245"/>
  <c r="H63" i="245"/>
  <c r="G63" i="245"/>
  <c r="G397" i="247" s="1"/>
  <c r="F63" i="245"/>
  <c r="F397" i="247" s="1"/>
  <c r="E63" i="245"/>
  <c r="E397" i="247" s="1"/>
  <c r="D63" i="245"/>
  <c r="D397" i="247" s="1"/>
  <c r="C63" i="245"/>
  <c r="C397" i="247" s="1"/>
  <c r="H62" i="245"/>
  <c r="G62" i="245"/>
  <c r="G390" i="247" s="1"/>
  <c r="F62" i="245"/>
  <c r="F390" i="247" s="1"/>
  <c r="E62" i="245"/>
  <c r="E390" i="247" s="1"/>
  <c r="D62" i="245"/>
  <c r="D390" i="247" s="1"/>
  <c r="C62" i="245"/>
  <c r="C390" i="247" s="1"/>
  <c r="B62" i="245"/>
  <c r="H61" i="245"/>
  <c r="G61" i="245"/>
  <c r="G383" i="247" s="1"/>
  <c r="F61" i="245"/>
  <c r="F383" i="247" s="1"/>
  <c r="E61" i="245"/>
  <c r="E383" i="247" s="1"/>
  <c r="D61" i="245"/>
  <c r="D383" i="247" s="1"/>
  <c r="C61" i="245"/>
  <c r="C383" i="247" s="1"/>
  <c r="B61" i="245"/>
  <c r="H60" i="245"/>
  <c r="G60" i="245"/>
  <c r="G376" i="247" s="1"/>
  <c r="F60" i="245"/>
  <c r="F376" i="247" s="1"/>
  <c r="E60" i="245"/>
  <c r="E376" i="247" s="1"/>
  <c r="D60" i="245"/>
  <c r="D376" i="247" s="1"/>
  <c r="C60" i="245"/>
  <c r="C376" i="247" s="1"/>
  <c r="B60" i="245"/>
  <c r="H59" i="245"/>
  <c r="G59" i="245"/>
  <c r="G369" i="247" s="1"/>
  <c r="F59" i="245"/>
  <c r="F369" i="247" s="1"/>
  <c r="E59" i="245"/>
  <c r="E369" i="247" s="1"/>
  <c r="D59" i="245"/>
  <c r="D369" i="247" s="1"/>
  <c r="C59" i="245"/>
  <c r="C369" i="247" s="1"/>
  <c r="B59" i="245"/>
  <c r="H58" i="245"/>
  <c r="G58" i="245"/>
  <c r="G362" i="247" s="1"/>
  <c r="F58" i="245"/>
  <c r="F362" i="247" s="1"/>
  <c r="E58" i="245"/>
  <c r="E362" i="247" s="1"/>
  <c r="D58" i="245"/>
  <c r="D362" i="247" s="1"/>
  <c r="C58" i="245"/>
  <c r="C362" i="247" s="1"/>
  <c r="B58" i="245"/>
  <c r="H57" i="245"/>
  <c r="G57" i="245"/>
  <c r="G355" i="247" s="1"/>
  <c r="F57" i="245"/>
  <c r="F355" i="247" s="1"/>
  <c r="E57" i="245"/>
  <c r="E355" i="247" s="1"/>
  <c r="D57" i="245"/>
  <c r="D355" i="247" s="1"/>
  <c r="C57" i="245"/>
  <c r="C355" i="247" s="1"/>
  <c r="B57" i="245"/>
  <c r="H56" i="245"/>
  <c r="G56" i="245"/>
  <c r="G348" i="247" s="1"/>
  <c r="F56" i="245"/>
  <c r="F348" i="247" s="1"/>
  <c r="E56" i="245"/>
  <c r="E348" i="247" s="1"/>
  <c r="D56" i="245"/>
  <c r="D348" i="247" s="1"/>
  <c r="C56" i="245"/>
  <c r="C348" i="247" s="1"/>
  <c r="B56" i="245"/>
  <c r="H55" i="245"/>
  <c r="G55" i="245"/>
  <c r="G341" i="247" s="1"/>
  <c r="F55" i="245"/>
  <c r="F341" i="247" s="1"/>
  <c r="E55" i="245"/>
  <c r="E341" i="247" s="1"/>
  <c r="D55" i="245"/>
  <c r="D341" i="247" s="1"/>
  <c r="C55" i="245"/>
  <c r="C341" i="247" s="1"/>
  <c r="B55" i="245"/>
  <c r="H54" i="245"/>
  <c r="G54" i="245"/>
  <c r="G334" i="247" s="1"/>
  <c r="F54" i="245"/>
  <c r="F334" i="247" s="1"/>
  <c r="E54" i="245"/>
  <c r="E334" i="247" s="1"/>
  <c r="D54" i="245"/>
  <c r="D334" i="247" s="1"/>
  <c r="C54" i="245"/>
  <c r="C334" i="247" s="1"/>
  <c r="B54" i="245"/>
  <c r="H53" i="245"/>
  <c r="G53" i="245"/>
  <c r="G327" i="247" s="1"/>
  <c r="F53" i="245"/>
  <c r="F327" i="247" s="1"/>
  <c r="E53" i="245"/>
  <c r="E327" i="247" s="1"/>
  <c r="D53" i="245"/>
  <c r="D327" i="247" s="1"/>
  <c r="C53" i="245"/>
  <c r="C327" i="247" s="1"/>
  <c r="B53" i="245"/>
  <c r="H52" i="245"/>
  <c r="G52" i="245"/>
  <c r="G320" i="247" s="1"/>
  <c r="F52" i="245"/>
  <c r="F320" i="247" s="1"/>
  <c r="E52" i="245"/>
  <c r="E320" i="247" s="1"/>
  <c r="D52" i="245"/>
  <c r="D320" i="247" s="1"/>
  <c r="C52" i="245"/>
  <c r="C320" i="247" s="1"/>
  <c r="B52" i="245"/>
  <c r="H51" i="245"/>
  <c r="G51" i="245"/>
  <c r="G313" i="247" s="1"/>
  <c r="F51" i="245"/>
  <c r="F313" i="247" s="1"/>
  <c r="E51" i="245"/>
  <c r="E313" i="247" s="1"/>
  <c r="D51" i="245"/>
  <c r="D313" i="247" s="1"/>
  <c r="C51" i="245"/>
  <c r="C313" i="247" s="1"/>
  <c r="B51" i="245"/>
  <c r="H48" i="245"/>
  <c r="G48" i="245"/>
  <c r="G298" i="247" s="1"/>
  <c r="F48" i="245"/>
  <c r="F298" i="247" s="1"/>
  <c r="E48" i="245"/>
  <c r="E298" i="247" s="1"/>
  <c r="D48" i="245"/>
  <c r="D298" i="247" s="1"/>
  <c r="C48" i="245"/>
  <c r="C298" i="247" s="1"/>
  <c r="H47" i="245"/>
  <c r="G47" i="245"/>
  <c r="G291" i="247" s="1"/>
  <c r="F47" i="245"/>
  <c r="F291" i="247" s="1"/>
  <c r="E47" i="245"/>
  <c r="E291" i="247" s="1"/>
  <c r="D47" i="245"/>
  <c r="D291" i="247" s="1"/>
  <c r="C47" i="245"/>
  <c r="C291" i="247" s="1"/>
  <c r="B47" i="245"/>
  <c r="H46" i="245"/>
  <c r="G46" i="245"/>
  <c r="G284" i="247" s="1"/>
  <c r="F46" i="245"/>
  <c r="F284" i="247" s="1"/>
  <c r="E46" i="245"/>
  <c r="E284" i="247" s="1"/>
  <c r="D46" i="245"/>
  <c r="D284" i="247" s="1"/>
  <c r="C46" i="245"/>
  <c r="C284" i="247" s="1"/>
  <c r="B46" i="245"/>
  <c r="H45" i="245"/>
  <c r="G45" i="245"/>
  <c r="G277" i="247" s="1"/>
  <c r="F45" i="245"/>
  <c r="F277" i="247" s="1"/>
  <c r="E45" i="245"/>
  <c r="E277" i="247" s="1"/>
  <c r="D45" i="245"/>
  <c r="D277" i="247" s="1"/>
  <c r="C45" i="245"/>
  <c r="C277" i="247" s="1"/>
  <c r="B45" i="245"/>
  <c r="H44" i="245"/>
  <c r="G44" i="245"/>
  <c r="G270" i="247" s="1"/>
  <c r="F44" i="245"/>
  <c r="F270" i="247" s="1"/>
  <c r="E44" i="245"/>
  <c r="E270" i="247" s="1"/>
  <c r="D44" i="245"/>
  <c r="D270" i="247" s="1"/>
  <c r="C44" i="245"/>
  <c r="C270" i="247" s="1"/>
  <c r="B44" i="245"/>
  <c r="H43" i="245"/>
  <c r="G43" i="245"/>
  <c r="G263" i="247" s="1"/>
  <c r="F43" i="245"/>
  <c r="F263" i="247" s="1"/>
  <c r="E43" i="245"/>
  <c r="E263" i="247" s="1"/>
  <c r="D43" i="245"/>
  <c r="D263" i="247" s="1"/>
  <c r="C43" i="245"/>
  <c r="C263" i="247" s="1"/>
  <c r="H42" i="245"/>
  <c r="G42" i="245"/>
  <c r="G256" i="247" s="1"/>
  <c r="F42" i="245"/>
  <c r="F256" i="247" s="1"/>
  <c r="E42" i="245"/>
  <c r="E256" i="247" s="1"/>
  <c r="D42" i="245"/>
  <c r="D256" i="247" s="1"/>
  <c r="C42" i="245"/>
  <c r="C256" i="247" s="1"/>
  <c r="H41" i="245"/>
  <c r="G41" i="245"/>
  <c r="G249" i="247" s="1"/>
  <c r="F41" i="245"/>
  <c r="F249" i="247" s="1"/>
  <c r="E41" i="245"/>
  <c r="E249" i="247" s="1"/>
  <c r="D41" i="245"/>
  <c r="D249" i="247" s="1"/>
  <c r="C41" i="245"/>
  <c r="C249" i="247" s="1"/>
  <c r="H40" i="245"/>
  <c r="G40" i="245"/>
  <c r="G242" i="247" s="1"/>
  <c r="F40" i="245"/>
  <c r="F242" i="247" s="1"/>
  <c r="E40" i="245"/>
  <c r="E242" i="247" s="1"/>
  <c r="D40" i="245"/>
  <c r="D242" i="247" s="1"/>
  <c r="C40" i="245"/>
  <c r="C242" i="247" s="1"/>
  <c r="H39" i="245"/>
  <c r="G39" i="245"/>
  <c r="G235" i="247" s="1"/>
  <c r="F39" i="245"/>
  <c r="F235" i="247" s="1"/>
  <c r="E39" i="245"/>
  <c r="E235" i="247" s="1"/>
  <c r="D39" i="245"/>
  <c r="D235" i="247" s="1"/>
  <c r="C39" i="245"/>
  <c r="C235" i="247" s="1"/>
  <c r="H38" i="245"/>
  <c r="G38" i="245"/>
  <c r="G228" i="247" s="1"/>
  <c r="F38" i="245"/>
  <c r="F228" i="247" s="1"/>
  <c r="E38" i="245"/>
  <c r="E228" i="247" s="1"/>
  <c r="D38" i="245"/>
  <c r="D228" i="247" s="1"/>
  <c r="C38" i="245"/>
  <c r="C228" i="247" s="1"/>
  <c r="H37" i="245"/>
  <c r="G37" i="245"/>
  <c r="G221" i="247" s="1"/>
  <c r="F37" i="245"/>
  <c r="F221" i="247" s="1"/>
  <c r="E37" i="245"/>
  <c r="E221" i="247" s="1"/>
  <c r="D37" i="245"/>
  <c r="D221" i="247" s="1"/>
  <c r="C37" i="245"/>
  <c r="C221" i="247" s="1"/>
  <c r="H36" i="245"/>
  <c r="G36" i="245"/>
  <c r="G214" i="247" s="1"/>
  <c r="F36" i="245"/>
  <c r="F214" i="247" s="1"/>
  <c r="E36" i="245"/>
  <c r="E214" i="247" s="1"/>
  <c r="D36" i="245"/>
  <c r="D214" i="247" s="1"/>
  <c r="C36" i="245"/>
  <c r="C214" i="247" s="1"/>
  <c r="H33" i="245"/>
  <c r="G33" i="245"/>
  <c r="G199" i="247" s="1"/>
  <c r="F33" i="245"/>
  <c r="F199" i="247" s="1"/>
  <c r="E33" i="245"/>
  <c r="E199" i="247" s="1"/>
  <c r="D33" i="245"/>
  <c r="D199" i="247" s="1"/>
  <c r="C33" i="245"/>
  <c r="C199" i="247" s="1"/>
  <c r="H32" i="245"/>
  <c r="G32" i="245"/>
  <c r="G192" i="247" s="1"/>
  <c r="F32" i="245"/>
  <c r="F192" i="247" s="1"/>
  <c r="E32" i="245"/>
  <c r="E192" i="247" s="1"/>
  <c r="D32" i="245"/>
  <c r="D192" i="247" s="1"/>
  <c r="C32" i="245"/>
  <c r="C192" i="247" s="1"/>
  <c r="B32" i="245"/>
  <c r="H31" i="245"/>
  <c r="G31" i="245"/>
  <c r="G185" i="247" s="1"/>
  <c r="F31" i="245"/>
  <c r="F185" i="247" s="1"/>
  <c r="E31" i="245"/>
  <c r="E185" i="247" s="1"/>
  <c r="D31" i="245"/>
  <c r="D185" i="247" s="1"/>
  <c r="C31" i="245"/>
  <c r="C185" i="247" s="1"/>
  <c r="B31" i="245"/>
  <c r="H30" i="245"/>
  <c r="G30" i="245"/>
  <c r="G178" i="247" s="1"/>
  <c r="F30" i="245"/>
  <c r="F178" i="247" s="1"/>
  <c r="E30" i="245"/>
  <c r="E178" i="247" s="1"/>
  <c r="D30" i="245"/>
  <c r="D178" i="247" s="1"/>
  <c r="C30" i="245"/>
  <c r="C178" i="247" s="1"/>
  <c r="B30" i="245"/>
  <c r="H29" i="245"/>
  <c r="G29" i="245"/>
  <c r="G171" i="247" s="1"/>
  <c r="F29" i="245"/>
  <c r="F171" i="247" s="1"/>
  <c r="E29" i="245"/>
  <c r="E171" i="247" s="1"/>
  <c r="D29" i="245"/>
  <c r="D171" i="247" s="1"/>
  <c r="C29" i="245"/>
  <c r="C171" i="247" s="1"/>
  <c r="H28" i="245"/>
  <c r="G28" i="245"/>
  <c r="G164" i="247" s="1"/>
  <c r="F28" i="245"/>
  <c r="F164" i="247" s="1"/>
  <c r="E28" i="245"/>
  <c r="E164" i="247" s="1"/>
  <c r="D28" i="245"/>
  <c r="D164" i="247" s="1"/>
  <c r="C28" i="245"/>
  <c r="C164" i="247" s="1"/>
  <c r="H27" i="245"/>
  <c r="G27" i="245"/>
  <c r="G157" i="247" s="1"/>
  <c r="F27" i="245"/>
  <c r="F157" i="247" s="1"/>
  <c r="E27" i="245"/>
  <c r="E157" i="247" s="1"/>
  <c r="D27" i="245"/>
  <c r="D157" i="247" s="1"/>
  <c r="C27" i="245"/>
  <c r="C157" i="247" s="1"/>
  <c r="H26" i="245"/>
  <c r="G26" i="245"/>
  <c r="G150" i="247" s="1"/>
  <c r="F26" i="245"/>
  <c r="F150" i="247" s="1"/>
  <c r="E26" i="245"/>
  <c r="E150" i="247" s="1"/>
  <c r="D26" i="245"/>
  <c r="D150" i="247" s="1"/>
  <c r="C26" i="245"/>
  <c r="C150" i="247" s="1"/>
  <c r="H25" i="245"/>
  <c r="G25" i="245"/>
  <c r="G143" i="247" s="1"/>
  <c r="F25" i="245"/>
  <c r="F143" i="247" s="1"/>
  <c r="E25" i="245"/>
  <c r="E143" i="247" s="1"/>
  <c r="D25" i="245"/>
  <c r="D143" i="247" s="1"/>
  <c r="C25" i="245"/>
  <c r="C143" i="247" s="1"/>
  <c r="H24" i="245"/>
  <c r="G24" i="245"/>
  <c r="G136" i="247" s="1"/>
  <c r="F24" i="245"/>
  <c r="F136" i="247" s="1"/>
  <c r="E24" i="245"/>
  <c r="E136" i="247" s="1"/>
  <c r="D24" i="245"/>
  <c r="D136" i="247" s="1"/>
  <c r="C24" i="245"/>
  <c r="C136" i="247" s="1"/>
  <c r="H23" i="245"/>
  <c r="G23" i="245"/>
  <c r="G129" i="247" s="1"/>
  <c r="F23" i="245"/>
  <c r="F129" i="247" s="1"/>
  <c r="E23" i="245"/>
  <c r="E129" i="247" s="1"/>
  <c r="D23" i="245"/>
  <c r="D129" i="247" s="1"/>
  <c r="C23" i="245"/>
  <c r="C129" i="247" s="1"/>
  <c r="H22" i="245"/>
  <c r="G22" i="245"/>
  <c r="G122" i="247" s="1"/>
  <c r="F22" i="245"/>
  <c r="F122" i="247" s="1"/>
  <c r="E22" i="245"/>
  <c r="E122" i="247" s="1"/>
  <c r="D22" i="245"/>
  <c r="D122" i="247" s="1"/>
  <c r="C22" i="245"/>
  <c r="C122" i="247" s="1"/>
  <c r="H21" i="245"/>
  <c r="G21" i="245"/>
  <c r="G115" i="247" s="1"/>
  <c r="F21" i="245"/>
  <c r="F115" i="247" s="1"/>
  <c r="E21" i="245"/>
  <c r="E115" i="247" s="1"/>
  <c r="D21" i="245"/>
  <c r="D115" i="247" s="1"/>
  <c r="C21" i="245"/>
  <c r="C115" i="247" s="1"/>
  <c r="H18" i="245"/>
  <c r="G18" i="245"/>
  <c r="G100" i="247" s="1"/>
  <c r="F18" i="245"/>
  <c r="F100" i="247" s="1"/>
  <c r="E18" i="245"/>
  <c r="E100" i="247" s="1"/>
  <c r="D18" i="245"/>
  <c r="D100" i="247" s="1"/>
  <c r="C18" i="245"/>
  <c r="C100" i="247" s="1"/>
  <c r="H17" i="245"/>
  <c r="G17" i="245"/>
  <c r="G93" i="247" s="1"/>
  <c r="F17" i="245"/>
  <c r="F93" i="247" s="1"/>
  <c r="E17" i="245"/>
  <c r="E93" i="247" s="1"/>
  <c r="D17" i="245"/>
  <c r="D93" i="247" s="1"/>
  <c r="C17" i="245"/>
  <c r="C93" i="247" s="1"/>
  <c r="B17" i="245"/>
  <c r="H16" i="245"/>
  <c r="G16" i="245"/>
  <c r="G86" i="247" s="1"/>
  <c r="F16" i="245"/>
  <c r="F86" i="247" s="1"/>
  <c r="E16" i="245"/>
  <c r="E86" i="247" s="1"/>
  <c r="D16" i="245"/>
  <c r="D86" i="247" s="1"/>
  <c r="C16" i="245"/>
  <c r="C86" i="247" s="1"/>
  <c r="B16" i="245"/>
  <c r="H15" i="245"/>
  <c r="G15" i="245"/>
  <c r="G79" i="247" s="1"/>
  <c r="F15" i="245"/>
  <c r="F79" i="247" s="1"/>
  <c r="E15" i="245"/>
  <c r="E79" i="247" s="1"/>
  <c r="D15" i="245"/>
  <c r="D79" i="247" s="1"/>
  <c r="C15" i="245"/>
  <c r="C79" i="247" s="1"/>
  <c r="B15" i="245"/>
  <c r="H14" i="245"/>
  <c r="G14" i="245"/>
  <c r="G72" i="247" s="1"/>
  <c r="F14" i="245"/>
  <c r="F72" i="247" s="1"/>
  <c r="E14" i="245"/>
  <c r="E72" i="247" s="1"/>
  <c r="D14" i="245"/>
  <c r="D72" i="247" s="1"/>
  <c r="C14" i="245"/>
  <c r="C72" i="247" s="1"/>
  <c r="H13" i="245"/>
  <c r="G13" i="245"/>
  <c r="G65" i="247" s="1"/>
  <c r="F13" i="245"/>
  <c r="F65" i="247" s="1"/>
  <c r="E13" i="245"/>
  <c r="E65" i="247" s="1"/>
  <c r="D13" i="245"/>
  <c r="D65" i="247" s="1"/>
  <c r="C13" i="245"/>
  <c r="C65" i="247" s="1"/>
  <c r="H12" i="245"/>
  <c r="G12" i="245"/>
  <c r="G58" i="247" s="1"/>
  <c r="F12" i="245"/>
  <c r="F58" i="247" s="1"/>
  <c r="E12" i="245"/>
  <c r="E58" i="247" s="1"/>
  <c r="D12" i="245"/>
  <c r="D58" i="247" s="1"/>
  <c r="C12" i="245"/>
  <c r="C58" i="247" s="1"/>
  <c r="H11" i="245"/>
  <c r="G11" i="245"/>
  <c r="G51" i="247" s="1"/>
  <c r="F11" i="245"/>
  <c r="F51" i="247" s="1"/>
  <c r="E11" i="245"/>
  <c r="E51" i="247" s="1"/>
  <c r="D11" i="245"/>
  <c r="D51" i="247" s="1"/>
  <c r="C11" i="245"/>
  <c r="C51" i="247" s="1"/>
  <c r="H10" i="245"/>
  <c r="G10" i="245"/>
  <c r="G44" i="247" s="1"/>
  <c r="F10" i="245"/>
  <c r="F44" i="247" s="1"/>
  <c r="E10" i="245"/>
  <c r="E44" i="247" s="1"/>
  <c r="D10" i="245"/>
  <c r="D44" i="247" s="1"/>
  <c r="C10" i="245"/>
  <c r="C44" i="247" s="1"/>
  <c r="H9" i="245"/>
  <c r="G9" i="245"/>
  <c r="G37" i="247" s="1"/>
  <c r="F9" i="245"/>
  <c r="F37" i="247" s="1"/>
  <c r="E9" i="245"/>
  <c r="E37" i="247" s="1"/>
  <c r="D9" i="245"/>
  <c r="D37" i="247" s="1"/>
  <c r="C9" i="245"/>
  <c r="C37" i="247" s="1"/>
  <c r="H8" i="245"/>
  <c r="G8" i="245"/>
  <c r="G30" i="247" s="1"/>
  <c r="F8" i="245"/>
  <c r="F30" i="247" s="1"/>
  <c r="E8" i="245"/>
  <c r="E30" i="247" s="1"/>
  <c r="D8" i="245"/>
  <c r="D30" i="247" s="1"/>
  <c r="C8" i="245"/>
  <c r="C30" i="247" s="1"/>
  <c r="H7" i="245"/>
  <c r="G7" i="245"/>
  <c r="G23" i="247" s="1"/>
  <c r="F7" i="245"/>
  <c r="F23" i="247" s="1"/>
  <c r="E7" i="245"/>
  <c r="E23" i="247" s="1"/>
  <c r="D7" i="245"/>
  <c r="D23" i="247" s="1"/>
  <c r="C7" i="245"/>
  <c r="C23" i="247" s="1"/>
  <c r="H6" i="245"/>
  <c r="G6" i="245"/>
  <c r="G16" i="247" s="1"/>
  <c r="F6" i="245"/>
  <c r="F16" i="247" s="1"/>
  <c r="E6" i="245"/>
  <c r="E16" i="247" s="1"/>
  <c r="D6" i="245"/>
  <c r="D16" i="247" s="1"/>
  <c r="C6" i="245"/>
  <c r="C16" i="247" s="1"/>
  <c r="H5" i="245"/>
  <c r="G5" i="245"/>
  <c r="G9" i="247" s="1"/>
  <c r="F5" i="245"/>
  <c r="F9" i="247" s="1"/>
  <c r="E5" i="245"/>
  <c r="E9" i="247" s="1"/>
  <c r="D5" i="245"/>
  <c r="D9" i="247" s="1"/>
  <c r="C5" i="245"/>
  <c r="C9" i="247" s="1"/>
  <c r="B1" i="245"/>
  <c r="E114" i="245"/>
  <c r="E112" i="245"/>
  <c r="H1" i="245" s="1"/>
  <c r="B2" i="245"/>
  <c r="D62" i="244"/>
  <c r="D318" i="246" s="1"/>
  <c r="B2" i="244"/>
  <c r="H94" i="243"/>
  <c r="G94" i="243"/>
  <c r="G587" i="247" s="1"/>
  <c r="F94" i="243"/>
  <c r="F587" i="247" s="1"/>
  <c r="E94" i="243"/>
  <c r="E587" i="247" s="1"/>
  <c r="D94" i="243"/>
  <c r="D587" i="247" s="1"/>
  <c r="C94" i="243"/>
  <c r="C587" i="247" s="1"/>
  <c r="H93" i="243"/>
  <c r="G93" i="243"/>
  <c r="G580" i="247" s="1"/>
  <c r="F93" i="243"/>
  <c r="F580" i="247" s="1"/>
  <c r="E93" i="243"/>
  <c r="E580" i="247" s="1"/>
  <c r="D93" i="243"/>
  <c r="C93" i="243"/>
  <c r="H89" i="243"/>
  <c r="G89" i="243"/>
  <c r="G564" i="247" s="1"/>
  <c r="F89" i="243"/>
  <c r="F564" i="247" s="1"/>
  <c r="E89" i="243"/>
  <c r="E564" i="247" s="1"/>
  <c r="D89" i="243"/>
  <c r="D564" i="247" s="1"/>
  <c r="C89" i="243"/>
  <c r="C564" i="247" s="1"/>
  <c r="B89" i="243"/>
  <c r="H88" i="243"/>
  <c r="G88" i="243"/>
  <c r="G557" i="247" s="1"/>
  <c r="F88" i="243"/>
  <c r="F557" i="247" s="1"/>
  <c r="E88" i="243"/>
  <c r="E557" i="247" s="1"/>
  <c r="D88" i="243"/>
  <c r="D557" i="247" s="1"/>
  <c r="C88" i="243"/>
  <c r="C557" i="247" s="1"/>
  <c r="B88" i="243"/>
  <c r="H87" i="243"/>
  <c r="G87" i="243"/>
  <c r="G550" i="247" s="1"/>
  <c r="F87" i="243"/>
  <c r="F550" i="247" s="1"/>
  <c r="E87" i="243"/>
  <c r="E550" i="247" s="1"/>
  <c r="D87" i="243"/>
  <c r="D550" i="247" s="1"/>
  <c r="C87" i="243"/>
  <c r="C550" i="247" s="1"/>
  <c r="B87" i="243"/>
  <c r="H86" i="243"/>
  <c r="G86" i="243"/>
  <c r="G543" i="247" s="1"/>
  <c r="F86" i="243"/>
  <c r="F543" i="247" s="1"/>
  <c r="E86" i="243"/>
  <c r="E543" i="247" s="1"/>
  <c r="D86" i="243"/>
  <c r="D543" i="247" s="1"/>
  <c r="C86" i="243"/>
  <c r="C543" i="247" s="1"/>
  <c r="B86" i="243"/>
  <c r="H85" i="243"/>
  <c r="G85" i="243"/>
  <c r="G536" i="247" s="1"/>
  <c r="F85" i="243"/>
  <c r="F536" i="247" s="1"/>
  <c r="E85" i="243"/>
  <c r="E536" i="247" s="1"/>
  <c r="D85" i="243"/>
  <c r="D536" i="247" s="1"/>
  <c r="C85" i="243"/>
  <c r="C536" i="247" s="1"/>
  <c r="B85" i="243"/>
  <c r="H84" i="243"/>
  <c r="G84" i="243"/>
  <c r="G529" i="247" s="1"/>
  <c r="F84" i="243"/>
  <c r="F529" i="247" s="1"/>
  <c r="E84" i="243"/>
  <c r="E529" i="247" s="1"/>
  <c r="D84" i="243"/>
  <c r="D529" i="247" s="1"/>
  <c r="C84" i="243"/>
  <c r="C529" i="247" s="1"/>
  <c r="B84" i="243"/>
  <c r="H83" i="243"/>
  <c r="G83" i="243"/>
  <c r="G522" i="247" s="1"/>
  <c r="F83" i="243"/>
  <c r="F522" i="247" s="1"/>
  <c r="E83" i="243"/>
  <c r="E522" i="247" s="1"/>
  <c r="D83" i="243"/>
  <c r="D522" i="247" s="1"/>
  <c r="C83" i="243"/>
  <c r="C522" i="247" s="1"/>
  <c r="B83" i="243"/>
  <c r="H82" i="243"/>
  <c r="G82" i="243"/>
  <c r="G515" i="247" s="1"/>
  <c r="F82" i="243"/>
  <c r="F515" i="247" s="1"/>
  <c r="E82" i="243"/>
  <c r="E515" i="247" s="1"/>
  <c r="D82" i="243"/>
  <c r="D515" i="247" s="1"/>
  <c r="C82" i="243"/>
  <c r="C515" i="247" s="1"/>
  <c r="B82" i="243"/>
  <c r="H79" i="243"/>
  <c r="G79" i="243"/>
  <c r="G500" i="247" s="1"/>
  <c r="F79" i="243"/>
  <c r="F500" i="247" s="1"/>
  <c r="E79" i="243"/>
  <c r="E500" i="247" s="1"/>
  <c r="D79" i="243"/>
  <c r="D500" i="247" s="1"/>
  <c r="C79" i="243"/>
  <c r="C500" i="247" s="1"/>
  <c r="H78" i="243"/>
  <c r="G78" i="243"/>
  <c r="G493" i="247" s="1"/>
  <c r="F78" i="243"/>
  <c r="F493" i="247" s="1"/>
  <c r="E78" i="243"/>
  <c r="E493" i="247" s="1"/>
  <c r="D78" i="243"/>
  <c r="D493" i="247" s="1"/>
  <c r="C78" i="243"/>
  <c r="C493" i="247" s="1"/>
  <c r="B78" i="243"/>
  <c r="H77" i="243"/>
  <c r="G77" i="243"/>
  <c r="G486" i="247" s="1"/>
  <c r="F77" i="243"/>
  <c r="F486" i="247" s="1"/>
  <c r="E77" i="243"/>
  <c r="E486" i="247" s="1"/>
  <c r="D77" i="243"/>
  <c r="D486" i="247" s="1"/>
  <c r="C77" i="243"/>
  <c r="C486" i="247" s="1"/>
  <c r="B77" i="243"/>
  <c r="H76" i="243"/>
  <c r="G76" i="243"/>
  <c r="G479" i="247" s="1"/>
  <c r="F76" i="243"/>
  <c r="F479" i="247" s="1"/>
  <c r="E76" i="243"/>
  <c r="E479" i="247" s="1"/>
  <c r="D76" i="243"/>
  <c r="D479" i="247" s="1"/>
  <c r="C76" i="243"/>
  <c r="C479" i="247" s="1"/>
  <c r="B76" i="243"/>
  <c r="H75" i="243"/>
  <c r="G75" i="243"/>
  <c r="G472" i="247" s="1"/>
  <c r="F75" i="243"/>
  <c r="F472" i="247" s="1"/>
  <c r="E75" i="243"/>
  <c r="E472" i="247" s="1"/>
  <c r="D75" i="243"/>
  <c r="D472" i="247" s="1"/>
  <c r="C75" i="243"/>
  <c r="C472" i="247" s="1"/>
  <c r="B75" i="243"/>
  <c r="H74" i="243"/>
  <c r="G74" i="243"/>
  <c r="G465" i="247" s="1"/>
  <c r="F74" i="243"/>
  <c r="F465" i="247" s="1"/>
  <c r="E74" i="243"/>
  <c r="E465" i="247" s="1"/>
  <c r="D74" i="243"/>
  <c r="D465" i="247" s="1"/>
  <c r="C74" i="243"/>
  <c r="C465" i="247" s="1"/>
  <c r="B74" i="243"/>
  <c r="H73" i="243"/>
  <c r="G73" i="243"/>
  <c r="G458" i="247" s="1"/>
  <c r="F73" i="243"/>
  <c r="F458" i="247" s="1"/>
  <c r="E73" i="243"/>
  <c r="E458" i="247" s="1"/>
  <c r="D73" i="243"/>
  <c r="D458" i="247" s="1"/>
  <c r="C73" i="243"/>
  <c r="C458" i="247" s="1"/>
  <c r="B73" i="243"/>
  <c r="H72" i="243"/>
  <c r="G72" i="243"/>
  <c r="G451" i="247" s="1"/>
  <c r="F72" i="243"/>
  <c r="F451" i="247" s="1"/>
  <c r="E72" i="243"/>
  <c r="E451" i="247" s="1"/>
  <c r="D72" i="243"/>
  <c r="D451" i="247" s="1"/>
  <c r="C72" i="243"/>
  <c r="C451" i="247" s="1"/>
  <c r="B72" i="243"/>
  <c r="H71" i="243"/>
  <c r="G71" i="243"/>
  <c r="G444" i="247" s="1"/>
  <c r="F71" i="243"/>
  <c r="F444" i="247" s="1"/>
  <c r="E71" i="243"/>
  <c r="E444" i="247" s="1"/>
  <c r="D71" i="243"/>
  <c r="D444" i="247" s="1"/>
  <c r="C71" i="243"/>
  <c r="C444" i="247" s="1"/>
  <c r="B71" i="243"/>
  <c r="H70" i="243"/>
  <c r="G70" i="243"/>
  <c r="G437" i="247" s="1"/>
  <c r="F70" i="243"/>
  <c r="F437" i="247" s="1"/>
  <c r="E70" i="243"/>
  <c r="E437" i="247" s="1"/>
  <c r="D70" i="243"/>
  <c r="D437" i="247" s="1"/>
  <c r="C70" i="243"/>
  <c r="C437" i="247" s="1"/>
  <c r="B70" i="243"/>
  <c r="H69" i="243"/>
  <c r="G69" i="243"/>
  <c r="G430" i="247" s="1"/>
  <c r="F69" i="243"/>
  <c r="F430" i="247" s="1"/>
  <c r="E69" i="243"/>
  <c r="E430" i="247" s="1"/>
  <c r="D69" i="243"/>
  <c r="D430" i="247" s="1"/>
  <c r="C69" i="243"/>
  <c r="C430" i="247" s="1"/>
  <c r="B69" i="243"/>
  <c r="H68" i="243"/>
  <c r="G68" i="243"/>
  <c r="G423" i="247" s="1"/>
  <c r="F68" i="243"/>
  <c r="F423" i="247" s="1"/>
  <c r="E68" i="243"/>
  <c r="E423" i="247" s="1"/>
  <c r="D68" i="243"/>
  <c r="D423" i="247" s="1"/>
  <c r="C68" i="243"/>
  <c r="C423" i="247" s="1"/>
  <c r="B68" i="243"/>
  <c r="H67" i="243"/>
  <c r="G67" i="243"/>
  <c r="G416" i="247" s="1"/>
  <c r="F67" i="243"/>
  <c r="F416" i="247" s="1"/>
  <c r="E67" i="243"/>
  <c r="E416" i="247" s="1"/>
  <c r="D67" i="243"/>
  <c r="D416" i="247" s="1"/>
  <c r="C67" i="243"/>
  <c r="C416" i="247" s="1"/>
  <c r="B67" i="243"/>
  <c r="H66" i="243"/>
  <c r="G66" i="243"/>
  <c r="G409" i="247" s="1"/>
  <c r="F66" i="243"/>
  <c r="F409" i="247" s="1"/>
  <c r="E66" i="243"/>
  <c r="E409" i="247" s="1"/>
  <c r="D66" i="243"/>
  <c r="D409" i="247" s="1"/>
  <c r="C66" i="243"/>
  <c r="C409" i="247" s="1"/>
  <c r="B66" i="243"/>
  <c r="H63" i="243"/>
  <c r="G63" i="243"/>
  <c r="G394" i="247" s="1"/>
  <c r="F63" i="243"/>
  <c r="F394" i="247" s="1"/>
  <c r="E63" i="243"/>
  <c r="E394" i="247" s="1"/>
  <c r="D63" i="243"/>
  <c r="D394" i="247" s="1"/>
  <c r="C63" i="243"/>
  <c r="C394" i="247" s="1"/>
  <c r="H62" i="243"/>
  <c r="G62" i="243"/>
  <c r="G387" i="247" s="1"/>
  <c r="F62" i="243"/>
  <c r="F387" i="247" s="1"/>
  <c r="E62" i="243"/>
  <c r="E387" i="247" s="1"/>
  <c r="D62" i="243"/>
  <c r="D387" i="247" s="1"/>
  <c r="C62" i="243"/>
  <c r="C387" i="247" s="1"/>
  <c r="B62" i="243"/>
  <c r="H61" i="243"/>
  <c r="G61" i="243"/>
  <c r="G380" i="247" s="1"/>
  <c r="F61" i="243"/>
  <c r="F380" i="247" s="1"/>
  <c r="E61" i="243"/>
  <c r="E380" i="247" s="1"/>
  <c r="D61" i="243"/>
  <c r="D380" i="247" s="1"/>
  <c r="C61" i="243"/>
  <c r="C380" i="247" s="1"/>
  <c r="B61" i="243"/>
  <c r="H60" i="243"/>
  <c r="G60" i="243"/>
  <c r="G373" i="247" s="1"/>
  <c r="F60" i="243"/>
  <c r="F373" i="247" s="1"/>
  <c r="E60" i="243"/>
  <c r="E373" i="247" s="1"/>
  <c r="D60" i="243"/>
  <c r="D373" i="247" s="1"/>
  <c r="C60" i="243"/>
  <c r="C373" i="247" s="1"/>
  <c r="B60" i="243"/>
  <c r="H59" i="243"/>
  <c r="G59" i="243"/>
  <c r="G366" i="247" s="1"/>
  <c r="F59" i="243"/>
  <c r="F366" i="247" s="1"/>
  <c r="E59" i="243"/>
  <c r="E366" i="247" s="1"/>
  <c r="D59" i="243"/>
  <c r="D366" i="247" s="1"/>
  <c r="C59" i="243"/>
  <c r="C366" i="247" s="1"/>
  <c r="B59" i="243"/>
  <c r="H58" i="243"/>
  <c r="G58" i="243"/>
  <c r="G359" i="247" s="1"/>
  <c r="F58" i="243"/>
  <c r="F359" i="247" s="1"/>
  <c r="E58" i="243"/>
  <c r="E359" i="247" s="1"/>
  <c r="D58" i="243"/>
  <c r="D359" i="247" s="1"/>
  <c r="C58" i="243"/>
  <c r="C359" i="247" s="1"/>
  <c r="B58" i="243"/>
  <c r="H57" i="243"/>
  <c r="G57" i="243"/>
  <c r="G352" i="247" s="1"/>
  <c r="F57" i="243"/>
  <c r="F352" i="247" s="1"/>
  <c r="E57" i="243"/>
  <c r="E352" i="247" s="1"/>
  <c r="D57" i="243"/>
  <c r="D352" i="247" s="1"/>
  <c r="C57" i="243"/>
  <c r="C352" i="247" s="1"/>
  <c r="B57" i="243"/>
  <c r="H56" i="243"/>
  <c r="G56" i="243"/>
  <c r="G345" i="247" s="1"/>
  <c r="F56" i="243"/>
  <c r="F345" i="247" s="1"/>
  <c r="E56" i="243"/>
  <c r="E345" i="247" s="1"/>
  <c r="D56" i="243"/>
  <c r="D345" i="247" s="1"/>
  <c r="C56" i="243"/>
  <c r="C345" i="247" s="1"/>
  <c r="B56" i="243"/>
  <c r="H55" i="243"/>
  <c r="G55" i="243"/>
  <c r="G338" i="247" s="1"/>
  <c r="F55" i="243"/>
  <c r="F338" i="247" s="1"/>
  <c r="E55" i="243"/>
  <c r="E338" i="247" s="1"/>
  <c r="D55" i="243"/>
  <c r="D338" i="247" s="1"/>
  <c r="C55" i="243"/>
  <c r="C338" i="247" s="1"/>
  <c r="B55" i="243"/>
  <c r="H54" i="243"/>
  <c r="G54" i="243"/>
  <c r="G331" i="247" s="1"/>
  <c r="F54" i="243"/>
  <c r="F331" i="247" s="1"/>
  <c r="E54" i="243"/>
  <c r="E331" i="247" s="1"/>
  <c r="D54" i="243"/>
  <c r="D331" i="247" s="1"/>
  <c r="C54" i="243"/>
  <c r="C331" i="247" s="1"/>
  <c r="B54" i="243"/>
  <c r="H53" i="243"/>
  <c r="G53" i="243"/>
  <c r="G324" i="247" s="1"/>
  <c r="F53" i="243"/>
  <c r="F324" i="247" s="1"/>
  <c r="E53" i="243"/>
  <c r="E324" i="247" s="1"/>
  <c r="D53" i="243"/>
  <c r="D324" i="247" s="1"/>
  <c r="C53" i="243"/>
  <c r="C324" i="247" s="1"/>
  <c r="B53" i="243"/>
  <c r="H52" i="243"/>
  <c r="G52" i="243"/>
  <c r="G317" i="247" s="1"/>
  <c r="F52" i="243"/>
  <c r="F317" i="247" s="1"/>
  <c r="E52" i="243"/>
  <c r="E317" i="247" s="1"/>
  <c r="D52" i="243"/>
  <c r="D317" i="247" s="1"/>
  <c r="C52" i="243"/>
  <c r="C317" i="247" s="1"/>
  <c r="B52" i="243"/>
  <c r="H51" i="243"/>
  <c r="G51" i="243"/>
  <c r="G310" i="247" s="1"/>
  <c r="F51" i="243"/>
  <c r="F310" i="247" s="1"/>
  <c r="E51" i="243"/>
  <c r="E310" i="247" s="1"/>
  <c r="D51" i="243"/>
  <c r="D310" i="247" s="1"/>
  <c r="C51" i="243"/>
  <c r="C310" i="247" s="1"/>
  <c r="B51" i="243"/>
  <c r="H48" i="243"/>
  <c r="G48" i="243"/>
  <c r="G295" i="247" s="1"/>
  <c r="F48" i="243"/>
  <c r="F295" i="247" s="1"/>
  <c r="E48" i="243"/>
  <c r="E295" i="247" s="1"/>
  <c r="D48" i="243"/>
  <c r="D295" i="247" s="1"/>
  <c r="C48" i="243"/>
  <c r="C295" i="247" s="1"/>
  <c r="H47" i="243"/>
  <c r="G47" i="243"/>
  <c r="G288" i="247" s="1"/>
  <c r="F47" i="243"/>
  <c r="F288" i="247" s="1"/>
  <c r="E47" i="243"/>
  <c r="E288" i="247" s="1"/>
  <c r="D47" i="243"/>
  <c r="D288" i="247" s="1"/>
  <c r="C47" i="243"/>
  <c r="C288" i="247" s="1"/>
  <c r="B47" i="243"/>
  <c r="H46" i="243"/>
  <c r="G46" i="243"/>
  <c r="G281" i="247" s="1"/>
  <c r="F46" i="243"/>
  <c r="F281" i="247" s="1"/>
  <c r="E46" i="243"/>
  <c r="E281" i="247" s="1"/>
  <c r="D46" i="243"/>
  <c r="D281" i="247" s="1"/>
  <c r="C46" i="243"/>
  <c r="C281" i="247" s="1"/>
  <c r="B46" i="243"/>
  <c r="H45" i="243"/>
  <c r="G45" i="243"/>
  <c r="G274" i="247" s="1"/>
  <c r="F45" i="243"/>
  <c r="F274" i="247" s="1"/>
  <c r="E45" i="243"/>
  <c r="E274" i="247" s="1"/>
  <c r="D45" i="243"/>
  <c r="D274" i="247" s="1"/>
  <c r="C45" i="243"/>
  <c r="C274" i="247" s="1"/>
  <c r="B45" i="243"/>
  <c r="H44" i="243"/>
  <c r="G44" i="243"/>
  <c r="G267" i="247" s="1"/>
  <c r="F44" i="243"/>
  <c r="F267" i="247" s="1"/>
  <c r="E44" i="243"/>
  <c r="E267" i="247" s="1"/>
  <c r="D44" i="243"/>
  <c r="D267" i="247" s="1"/>
  <c r="C44" i="243"/>
  <c r="C267" i="247" s="1"/>
  <c r="B44" i="243"/>
  <c r="H43" i="243"/>
  <c r="G43" i="243"/>
  <c r="G260" i="247" s="1"/>
  <c r="F43" i="243"/>
  <c r="F260" i="247" s="1"/>
  <c r="E43" i="243"/>
  <c r="E260" i="247" s="1"/>
  <c r="D43" i="243"/>
  <c r="D260" i="247" s="1"/>
  <c r="C43" i="243"/>
  <c r="C260" i="247" s="1"/>
  <c r="H42" i="243"/>
  <c r="G42" i="243"/>
  <c r="G253" i="247" s="1"/>
  <c r="F42" i="243"/>
  <c r="F253" i="247" s="1"/>
  <c r="E42" i="243"/>
  <c r="E253" i="247" s="1"/>
  <c r="D42" i="243"/>
  <c r="D253" i="247" s="1"/>
  <c r="C42" i="243"/>
  <c r="C253" i="247" s="1"/>
  <c r="H41" i="243"/>
  <c r="G41" i="243"/>
  <c r="G246" i="247" s="1"/>
  <c r="F41" i="243"/>
  <c r="F246" i="247" s="1"/>
  <c r="E41" i="243"/>
  <c r="E246" i="247" s="1"/>
  <c r="D41" i="243"/>
  <c r="D246" i="247" s="1"/>
  <c r="C41" i="243"/>
  <c r="C246" i="247" s="1"/>
  <c r="H40" i="243"/>
  <c r="G40" i="243"/>
  <c r="G239" i="247" s="1"/>
  <c r="F40" i="243"/>
  <c r="F239" i="247" s="1"/>
  <c r="E40" i="243"/>
  <c r="E239" i="247" s="1"/>
  <c r="D40" i="243"/>
  <c r="D239" i="247" s="1"/>
  <c r="C40" i="243"/>
  <c r="C239" i="247" s="1"/>
  <c r="H39" i="243"/>
  <c r="G39" i="243"/>
  <c r="G232" i="247" s="1"/>
  <c r="F39" i="243"/>
  <c r="F232" i="247" s="1"/>
  <c r="E39" i="243"/>
  <c r="E232" i="247" s="1"/>
  <c r="D39" i="243"/>
  <c r="D232" i="247" s="1"/>
  <c r="C39" i="243"/>
  <c r="C232" i="247" s="1"/>
  <c r="H38" i="243"/>
  <c r="G38" i="243"/>
  <c r="G225" i="247" s="1"/>
  <c r="F38" i="243"/>
  <c r="F225" i="247" s="1"/>
  <c r="E38" i="243"/>
  <c r="E225" i="247" s="1"/>
  <c r="D38" i="243"/>
  <c r="D225" i="247" s="1"/>
  <c r="C38" i="243"/>
  <c r="C225" i="247" s="1"/>
  <c r="H37" i="243"/>
  <c r="G37" i="243"/>
  <c r="G218" i="247" s="1"/>
  <c r="F37" i="243"/>
  <c r="F218" i="247" s="1"/>
  <c r="E37" i="243"/>
  <c r="E218" i="247" s="1"/>
  <c r="D37" i="243"/>
  <c r="D218" i="247" s="1"/>
  <c r="C37" i="243"/>
  <c r="C218" i="247" s="1"/>
  <c r="H36" i="243"/>
  <c r="G36" i="243"/>
  <c r="G211" i="247" s="1"/>
  <c r="F36" i="243"/>
  <c r="F211" i="247" s="1"/>
  <c r="E36" i="243"/>
  <c r="E211" i="247" s="1"/>
  <c r="D36" i="243"/>
  <c r="D211" i="247" s="1"/>
  <c r="C36" i="243"/>
  <c r="C211" i="247" s="1"/>
  <c r="H33" i="243"/>
  <c r="G33" i="243"/>
  <c r="G196" i="247" s="1"/>
  <c r="F33" i="243"/>
  <c r="F196" i="247" s="1"/>
  <c r="E33" i="243"/>
  <c r="E196" i="247" s="1"/>
  <c r="D33" i="243"/>
  <c r="D196" i="247" s="1"/>
  <c r="C33" i="243"/>
  <c r="C196" i="247" s="1"/>
  <c r="H32" i="243"/>
  <c r="G32" i="243"/>
  <c r="G189" i="247" s="1"/>
  <c r="F32" i="243"/>
  <c r="F189" i="247" s="1"/>
  <c r="E32" i="243"/>
  <c r="E189" i="247" s="1"/>
  <c r="D32" i="243"/>
  <c r="D189" i="247" s="1"/>
  <c r="C32" i="243"/>
  <c r="C189" i="247" s="1"/>
  <c r="B32" i="243"/>
  <c r="H31" i="243"/>
  <c r="G31" i="243"/>
  <c r="G182" i="247" s="1"/>
  <c r="F31" i="243"/>
  <c r="F182" i="247" s="1"/>
  <c r="E31" i="243"/>
  <c r="E182" i="247" s="1"/>
  <c r="D31" i="243"/>
  <c r="D182" i="247" s="1"/>
  <c r="C31" i="243"/>
  <c r="C182" i="247" s="1"/>
  <c r="B31" i="243"/>
  <c r="H30" i="243"/>
  <c r="G30" i="243"/>
  <c r="G175" i="247" s="1"/>
  <c r="F30" i="243"/>
  <c r="F175" i="247" s="1"/>
  <c r="E30" i="243"/>
  <c r="E175" i="247" s="1"/>
  <c r="D30" i="243"/>
  <c r="D175" i="247" s="1"/>
  <c r="C30" i="243"/>
  <c r="C175" i="247" s="1"/>
  <c r="B30" i="243"/>
  <c r="H29" i="243"/>
  <c r="G29" i="243"/>
  <c r="G168" i="247" s="1"/>
  <c r="F29" i="243"/>
  <c r="F168" i="247" s="1"/>
  <c r="E29" i="243"/>
  <c r="E168" i="247" s="1"/>
  <c r="D29" i="243"/>
  <c r="D168" i="247" s="1"/>
  <c r="C29" i="243"/>
  <c r="C168" i="247" s="1"/>
  <c r="H28" i="243"/>
  <c r="G28" i="243"/>
  <c r="G161" i="247" s="1"/>
  <c r="F28" i="243"/>
  <c r="F161" i="247" s="1"/>
  <c r="E28" i="243"/>
  <c r="E161" i="247" s="1"/>
  <c r="D28" i="243"/>
  <c r="D161" i="247" s="1"/>
  <c r="C28" i="243"/>
  <c r="C161" i="247" s="1"/>
  <c r="H27" i="243"/>
  <c r="G27" i="243"/>
  <c r="G154" i="247" s="1"/>
  <c r="F27" i="243"/>
  <c r="F154" i="247" s="1"/>
  <c r="E27" i="243"/>
  <c r="E154" i="247" s="1"/>
  <c r="D27" i="243"/>
  <c r="D154" i="247" s="1"/>
  <c r="C27" i="243"/>
  <c r="C154" i="247" s="1"/>
  <c r="H26" i="243"/>
  <c r="G26" i="243"/>
  <c r="G147" i="247" s="1"/>
  <c r="F26" i="243"/>
  <c r="F147" i="247" s="1"/>
  <c r="E26" i="243"/>
  <c r="E147" i="247" s="1"/>
  <c r="D26" i="243"/>
  <c r="D147" i="247" s="1"/>
  <c r="C26" i="243"/>
  <c r="C147" i="247" s="1"/>
  <c r="H25" i="243"/>
  <c r="G25" i="243"/>
  <c r="G140" i="247" s="1"/>
  <c r="F25" i="243"/>
  <c r="F140" i="247" s="1"/>
  <c r="E25" i="243"/>
  <c r="E140" i="247" s="1"/>
  <c r="D25" i="243"/>
  <c r="D140" i="247" s="1"/>
  <c r="C25" i="243"/>
  <c r="C140" i="247" s="1"/>
  <c r="H24" i="243"/>
  <c r="G24" i="243"/>
  <c r="G133" i="247" s="1"/>
  <c r="F24" i="243"/>
  <c r="F133" i="247" s="1"/>
  <c r="E24" i="243"/>
  <c r="E133" i="247" s="1"/>
  <c r="D24" i="243"/>
  <c r="D133" i="247" s="1"/>
  <c r="C24" i="243"/>
  <c r="C133" i="247" s="1"/>
  <c r="H23" i="243"/>
  <c r="G23" i="243"/>
  <c r="G126" i="247" s="1"/>
  <c r="F23" i="243"/>
  <c r="F126" i="247" s="1"/>
  <c r="E23" i="243"/>
  <c r="E126" i="247" s="1"/>
  <c r="D23" i="243"/>
  <c r="D126" i="247" s="1"/>
  <c r="C23" i="243"/>
  <c r="C126" i="247" s="1"/>
  <c r="H22" i="243"/>
  <c r="G22" i="243"/>
  <c r="G119" i="247" s="1"/>
  <c r="F22" i="243"/>
  <c r="F119" i="247" s="1"/>
  <c r="E22" i="243"/>
  <c r="E119" i="247" s="1"/>
  <c r="D22" i="243"/>
  <c r="D119" i="247" s="1"/>
  <c r="C22" i="243"/>
  <c r="C119" i="247" s="1"/>
  <c r="H21" i="243"/>
  <c r="G21" i="243"/>
  <c r="G112" i="247" s="1"/>
  <c r="F21" i="243"/>
  <c r="F112" i="247" s="1"/>
  <c r="E21" i="243"/>
  <c r="E112" i="247" s="1"/>
  <c r="D21" i="243"/>
  <c r="D112" i="247" s="1"/>
  <c r="C21" i="243"/>
  <c r="C112" i="247" s="1"/>
  <c r="H18" i="243"/>
  <c r="G18" i="243"/>
  <c r="G97" i="247" s="1"/>
  <c r="F18" i="243"/>
  <c r="F97" i="247" s="1"/>
  <c r="E18" i="243"/>
  <c r="E97" i="247" s="1"/>
  <c r="D18" i="243"/>
  <c r="D97" i="247" s="1"/>
  <c r="C18" i="243"/>
  <c r="C97" i="247" s="1"/>
  <c r="H17" i="243"/>
  <c r="G17" i="243"/>
  <c r="G90" i="247" s="1"/>
  <c r="F17" i="243"/>
  <c r="F90" i="247" s="1"/>
  <c r="E17" i="243"/>
  <c r="E90" i="247" s="1"/>
  <c r="D17" i="243"/>
  <c r="D90" i="247" s="1"/>
  <c r="C17" i="243"/>
  <c r="C90" i="247" s="1"/>
  <c r="B17" i="243"/>
  <c r="H16" i="243"/>
  <c r="G16" i="243"/>
  <c r="G83" i="247" s="1"/>
  <c r="F16" i="243"/>
  <c r="F83" i="247" s="1"/>
  <c r="E16" i="243"/>
  <c r="E83" i="247" s="1"/>
  <c r="D16" i="243"/>
  <c r="D83" i="247" s="1"/>
  <c r="C16" i="243"/>
  <c r="C83" i="247" s="1"/>
  <c r="B16" i="243"/>
  <c r="H15" i="243"/>
  <c r="G15" i="243"/>
  <c r="G76" i="247" s="1"/>
  <c r="F15" i="243"/>
  <c r="F76" i="247" s="1"/>
  <c r="E15" i="243"/>
  <c r="E76" i="247" s="1"/>
  <c r="D15" i="243"/>
  <c r="D76" i="247" s="1"/>
  <c r="C15" i="243"/>
  <c r="C76" i="247" s="1"/>
  <c r="B15" i="243"/>
  <c r="H14" i="243"/>
  <c r="G14" i="243"/>
  <c r="G69" i="247" s="1"/>
  <c r="F14" i="243"/>
  <c r="F69" i="247" s="1"/>
  <c r="E14" i="243"/>
  <c r="E69" i="247" s="1"/>
  <c r="D14" i="243"/>
  <c r="D69" i="247" s="1"/>
  <c r="C14" i="243"/>
  <c r="C69" i="247" s="1"/>
  <c r="H13" i="243"/>
  <c r="G13" i="243"/>
  <c r="G62" i="247" s="1"/>
  <c r="F13" i="243"/>
  <c r="F62" i="247" s="1"/>
  <c r="E13" i="243"/>
  <c r="E62" i="247" s="1"/>
  <c r="D13" i="243"/>
  <c r="D62" i="247" s="1"/>
  <c r="C13" i="243"/>
  <c r="C62" i="247" s="1"/>
  <c r="H12" i="243"/>
  <c r="G12" i="243"/>
  <c r="G55" i="247" s="1"/>
  <c r="F12" i="243"/>
  <c r="F55" i="247" s="1"/>
  <c r="E12" i="243"/>
  <c r="E55" i="247" s="1"/>
  <c r="D12" i="243"/>
  <c r="D55" i="247" s="1"/>
  <c r="C12" i="243"/>
  <c r="C55" i="247" s="1"/>
  <c r="H11" i="243"/>
  <c r="G11" i="243"/>
  <c r="G48" i="247" s="1"/>
  <c r="F11" i="243"/>
  <c r="F48" i="247" s="1"/>
  <c r="E11" i="243"/>
  <c r="E48" i="247" s="1"/>
  <c r="D11" i="243"/>
  <c r="D48" i="247" s="1"/>
  <c r="C11" i="243"/>
  <c r="C48" i="247" s="1"/>
  <c r="H10" i="243"/>
  <c r="G10" i="243"/>
  <c r="G41" i="247" s="1"/>
  <c r="F10" i="243"/>
  <c r="F41" i="247" s="1"/>
  <c r="E10" i="243"/>
  <c r="E41" i="247" s="1"/>
  <c r="D10" i="243"/>
  <c r="D41" i="247" s="1"/>
  <c r="C10" i="243"/>
  <c r="C41" i="247" s="1"/>
  <c r="H9" i="243"/>
  <c r="G9" i="243"/>
  <c r="G34" i="247" s="1"/>
  <c r="F9" i="243"/>
  <c r="F34" i="247" s="1"/>
  <c r="E9" i="243"/>
  <c r="E34" i="247" s="1"/>
  <c r="D9" i="243"/>
  <c r="D34" i="247" s="1"/>
  <c r="C9" i="243"/>
  <c r="C34" i="247" s="1"/>
  <c r="H8" i="243"/>
  <c r="G8" i="243"/>
  <c r="G27" i="247" s="1"/>
  <c r="F8" i="243"/>
  <c r="F27" i="247" s="1"/>
  <c r="E8" i="243"/>
  <c r="E27" i="247" s="1"/>
  <c r="D8" i="243"/>
  <c r="D27" i="247" s="1"/>
  <c r="C8" i="243"/>
  <c r="C27" i="247" s="1"/>
  <c r="H7" i="243"/>
  <c r="G7" i="243"/>
  <c r="G20" i="247" s="1"/>
  <c r="F7" i="243"/>
  <c r="F20" i="247" s="1"/>
  <c r="E7" i="243"/>
  <c r="E20" i="247" s="1"/>
  <c r="D7" i="243"/>
  <c r="D20" i="247" s="1"/>
  <c r="C7" i="243"/>
  <c r="C20" i="247" s="1"/>
  <c r="H6" i="243"/>
  <c r="G6" i="243"/>
  <c r="G13" i="247" s="1"/>
  <c r="F6" i="243"/>
  <c r="F13" i="247" s="1"/>
  <c r="E6" i="243"/>
  <c r="E13" i="247" s="1"/>
  <c r="D6" i="243"/>
  <c r="D13" i="247" s="1"/>
  <c r="C6" i="243"/>
  <c r="C13" i="247" s="1"/>
  <c r="H5" i="243"/>
  <c r="G5" i="243"/>
  <c r="G6" i="247" s="1"/>
  <c r="F5" i="243"/>
  <c r="F6" i="247" s="1"/>
  <c r="E5" i="243"/>
  <c r="E6" i="247" s="1"/>
  <c r="D5" i="243"/>
  <c r="D6" i="247" s="1"/>
  <c r="C5" i="243"/>
  <c r="C6" i="247" s="1"/>
  <c r="B1" i="243"/>
  <c r="F65" i="242"/>
  <c r="E65" i="242"/>
  <c r="E324" i="246" s="1"/>
  <c r="D65" i="242"/>
  <c r="D324" i="246" s="1"/>
  <c r="C65" i="242"/>
  <c r="C324" i="246" s="1"/>
  <c r="F60" i="242"/>
  <c r="D60" i="242"/>
  <c r="D301" i="246" s="1"/>
  <c r="C60" i="242"/>
  <c r="C301" i="246" s="1"/>
  <c r="F59" i="242"/>
  <c r="E59" i="242"/>
  <c r="E294" i="246" s="1"/>
  <c r="D59" i="242"/>
  <c r="C59" i="242"/>
  <c r="C294" i="246" s="1"/>
  <c r="F58" i="242"/>
  <c r="D58" i="242"/>
  <c r="D287" i="246" s="1"/>
  <c r="C58" i="242"/>
  <c r="C287" i="246" s="1"/>
  <c r="F57" i="242"/>
  <c r="E57" i="242"/>
  <c r="E280" i="246" s="1"/>
  <c r="D57" i="242"/>
  <c r="D280" i="246" s="1"/>
  <c r="C57" i="242"/>
  <c r="C280" i="246" s="1"/>
  <c r="F56" i="242"/>
  <c r="D56" i="242"/>
  <c r="D273" i="246" s="1"/>
  <c r="C56" i="242"/>
  <c r="C273" i="246" s="1"/>
  <c r="F55" i="242"/>
  <c r="E55" i="242"/>
  <c r="E266" i="246" s="1"/>
  <c r="D55" i="242"/>
  <c r="D266" i="246" s="1"/>
  <c r="C55" i="242"/>
  <c r="C266" i="246" s="1"/>
  <c r="F52" i="242"/>
  <c r="E52" i="242"/>
  <c r="E257" i="246" s="1"/>
  <c r="D52" i="242"/>
  <c r="D257" i="246" s="1"/>
  <c r="C52" i="242"/>
  <c r="C257" i="246" s="1"/>
  <c r="F48" i="242"/>
  <c r="E48" i="242"/>
  <c r="D48" i="242"/>
  <c r="D241" i="246" s="1"/>
  <c r="C48" i="242"/>
  <c r="F45" i="242"/>
  <c r="E45" i="242"/>
  <c r="E232" i="246" s="1"/>
  <c r="D45" i="242"/>
  <c r="D232" i="246" s="1"/>
  <c r="C45" i="242"/>
  <c r="C232" i="246" s="1"/>
  <c r="F41" i="242"/>
  <c r="E41" i="242"/>
  <c r="E216" i="246" s="1"/>
  <c r="D41" i="242"/>
  <c r="D216" i="246" s="1"/>
  <c r="C41" i="242"/>
  <c r="C216" i="246" s="1"/>
  <c r="F40" i="242"/>
  <c r="E40" i="242"/>
  <c r="E209" i="246" s="1"/>
  <c r="D40" i="242"/>
  <c r="C40" i="242"/>
  <c r="C209" i="246" s="1"/>
  <c r="F39" i="242"/>
  <c r="E39" i="242"/>
  <c r="E202" i="246" s="1"/>
  <c r="D39" i="242"/>
  <c r="D202" i="246" s="1"/>
  <c r="C39" i="242"/>
  <c r="C202" i="246" s="1"/>
  <c r="F35" i="242"/>
  <c r="E35" i="242"/>
  <c r="E186" i="246" s="1"/>
  <c r="D35" i="242"/>
  <c r="D186" i="246" s="1"/>
  <c r="C35" i="242"/>
  <c r="C186" i="246" s="1"/>
  <c r="F34" i="242"/>
  <c r="E34" i="242"/>
  <c r="E179" i="246" s="1"/>
  <c r="D34" i="242"/>
  <c r="D179" i="246" s="1"/>
  <c r="C34" i="242"/>
  <c r="C179" i="246" s="1"/>
  <c r="F33" i="242"/>
  <c r="E33" i="242"/>
  <c r="E172" i="246" s="1"/>
  <c r="D33" i="242"/>
  <c r="C33" i="242"/>
  <c r="C172" i="246" s="1"/>
  <c r="F32" i="242"/>
  <c r="E32" i="242"/>
  <c r="E165" i="246" s="1"/>
  <c r="D32" i="242"/>
  <c r="D165" i="246" s="1"/>
  <c r="C32" i="242"/>
  <c r="C165" i="246" s="1"/>
  <c r="F28" i="242"/>
  <c r="E28" i="242"/>
  <c r="E149" i="246" s="1"/>
  <c r="D28" i="242"/>
  <c r="D149" i="246" s="1"/>
  <c r="C28" i="242"/>
  <c r="C149" i="246" s="1"/>
  <c r="F27" i="242"/>
  <c r="E27" i="242"/>
  <c r="E142" i="246" s="1"/>
  <c r="D27" i="242"/>
  <c r="D142" i="246" s="1"/>
  <c r="C27" i="242"/>
  <c r="C142" i="246" s="1"/>
  <c r="F26" i="242"/>
  <c r="E26" i="242"/>
  <c r="E135" i="246" s="1"/>
  <c r="D26" i="242"/>
  <c r="D135" i="246" s="1"/>
  <c r="C26" i="242"/>
  <c r="C135" i="246" s="1"/>
  <c r="F25" i="242"/>
  <c r="E25" i="242"/>
  <c r="E128" i="246" s="1"/>
  <c r="D25" i="242"/>
  <c r="D128" i="246" s="1"/>
  <c r="C25" i="242"/>
  <c r="C128" i="246" s="1"/>
  <c r="F24" i="242"/>
  <c r="E24" i="242"/>
  <c r="E121" i="246" s="1"/>
  <c r="D24" i="242"/>
  <c r="D121" i="246" s="1"/>
  <c r="C24" i="242"/>
  <c r="C121" i="246" s="1"/>
  <c r="F19" i="242"/>
  <c r="D19" i="242"/>
  <c r="D98" i="246" s="1"/>
  <c r="C19" i="242"/>
  <c r="C98" i="246" s="1"/>
  <c r="F18" i="242"/>
  <c r="E18" i="242"/>
  <c r="E91" i="246" s="1"/>
  <c r="D18" i="242"/>
  <c r="D91" i="246" s="1"/>
  <c r="C18" i="242"/>
  <c r="C91" i="246" s="1"/>
  <c r="F17" i="242"/>
  <c r="D17" i="242"/>
  <c r="D84" i="246" s="1"/>
  <c r="C17" i="242"/>
  <c r="C84" i="246" s="1"/>
  <c r="F16" i="242"/>
  <c r="E16" i="242"/>
  <c r="E77" i="246" s="1"/>
  <c r="D16" i="242"/>
  <c r="D77" i="246" s="1"/>
  <c r="C16" i="242"/>
  <c r="C77" i="246" s="1"/>
  <c r="F15" i="242"/>
  <c r="D15" i="242"/>
  <c r="D70" i="246" s="1"/>
  <c r="C15" i="242"/>
  <c r="C70" i="246" s="1"/>
  <c r="F14" i="242"/>
  <c r="E14" i="242"/>
  <c r="E63" i="246" s="1"/>
  <c r="D14" i="242"/>
  <c r="D63" i="246" s="1"/>
  <c r="C14" i="242"/>
  <c r="C63" i="246" s="1"/>
  <c r="F13" i="242"/>
  <c r="D13" i="242"/>
  <c r="D56" i="246" s="1"/>
  <c r="C13" i="242"/>
  <c r="C56" i="246" s="1"/>
  <c r="F12" i="242"/>
  <c r="E12" i="242"/>
  <c r="E49" i="246" s="1"/>
  <c r="D12" i="242"/>
  <c r="D49" i="246" s="1"/>
  <c r="C12" i="242"/>
  <c r="C49" i="246" s="1"/>
  <c r="F11" i="242"/>
  <c r="D11" i="242"/>
  <c r="D42" i="246" s="1"/>
  <c r="C11" i="242"/>
  <c r="C42" i="246" s="1"/>
  <c r="F10" i="242"/>
  <c r="E10" i="242"/>
  <c r="E35" i="246" s="1"/>
  <c r="D10" i="242"/>
  <c r="D35" i="246" s="1"/>
  <c r="C10" i="242"/>
  <c r="C35" i="246" s="1"/>
  <c r="F9" i="242"/>
  <c r="D9" i="242"/>
  <c r="D28" i="246" s="1"/>
  <c r="C9" i="242"/>
  <c r="C28" i="246" s="1"/>
  <c r="F8" i="242"/>
  <c r="E8" i="242"/>
  <c r="E21" i="246" s="1"/>
  <c r="D8" i="242"/>
  <c r="D21" i="246" s="1"/>
  <c r="C8" i="242"/>
  <c r="C21" i="246" s="1"/>
  <c r="F7" i="242"/>
  <c r="D7" i="242"/>
  <c r="D14" i="246" s="1"/>
  <c r="C7" i="242"/>
  <c r="C14" i="246" s="1"/>
  <c r="F6" i="242"/>
  <c r="E6" i="242"/>
  <c r="E7" i="246" s="1"/>
  <c r="D6" i="242"/>
  <c r="D7" i="246" s="1"/>
  <c r="C6" i="242"/>
  <c r="C7" i="246" s="1"/>
  <c r="F2" i="242"/>
  <c r="F1" i="242"/>
  <c r="B1" i="242"/>
  <c r="E114" i="243"/>
  <c r="E112" i="243"/>
  <c r="E95" i="243"/>
  <c r="E594" i="247" s="1"/>
  <c r="B2" i="243"/>
  <c r="D49" i="242"/>
  <c r="D248" i="246" s="1"/>
  <c r="B2" i="242"/>
  <c r="H94" i="241"/>
  <c r="G94" i="241"/>
  <c r="G588" i="247" s="1"/>
  <c r="F94" i="241"/>
  <c r="F588" i="247" s="1"/>
  <c r="E94" i="241"/>
  <c r="E588" i="247" s="1"/>
  <c r="D94" i="241"/>
  <c r="D588" i="247" s="1"/>
  <c r="C94" i="241"/>
  <c r="C588" i="247" s="1"/>
  <c r="H93" i="241"/>
  <c r="G93" i="241"/>
  <c r="G581" i="247" s="1"/>
  <c r="F93" i="241"/>
  <c r="F581" i="247" s="1"/>
  <c r="E93" i="241"/>
  <c r="E581" i="247" s="1"/>
  <c r="D93" i="241"/>
  <c r="D581" i="247" s="1"/>
  <c r="C93" i="241"/>
  <c r="C581" i="247" s="1"/>
  <c r="H89" i="241"/>
  <c r="G89" i="241"/>
  <c r="G565" i="247" s="1"/>
  <c r="F89" i="241"/>
  <c r="F565" i="247" s="1"/>
  <c r="E89" i="241"/>
  <c r="E565" i="247" s="1"/>
  <c r="D89" i="241"/>
  <c r="D565" i="247" s="1"/>
  <c r="C89" i="241"/>
  <c r="C565" i="247" s="1"/>
  <c r="B89" i="241"/>
  <c r="H88" i="241"/>
  <c r="G88" i="241"/>
  <c r="G558" i="247" s="1"/>
  <c r="F88" i="241"/>
  <c r="F558" i="247" s="1"/>
  <c r="E88" i="241"/>
  <c r="E558" i="247" s="1"/>
  <c r="D88" i="241"/>
  <c r="D558" i="247" s="1"/>
  <c r="C88" i="241"/>
  <c r="C558" i="247" s="1"/>
  <c r="B88" i="241"/>
  <c r="H87" i="241"/>
  <c r="G87" i="241"/>
  <c r="G551" i="247" s="1"/>
  <c r="F87" i="241"/>
  <c r="F551" i="247" s="1"/>
  <c r="E87" i="241"/>
  <c r="E551" i="247" s="1"/>
  <c r="D87" i="241"/>
  <c r="D551" i="247" s="1"/>
  <c r="C87" i="241"/>
  <c r="C551" i="247" s="1"/>
  <c r="B87" i="241"/>
  <c r="H86" i="241"/>
  <c r="G86" i="241"/>
  <c r="G544" i="247" s="1"/>
  <c r="F86" i="241"/>
  <c r="F544" i="247" s="1"/>
  <c r="E86" i="241"/>
  <c r="E544" i="247" s="1"/>
  <c r="D86" i="241"/>
  <c r="D544" i="247" s="1"/>
  <c r="C86" i="241"/>
  <c r="C544" i="247" s="1"/>
  <c r="B86" i="241"/>
  <c r="H85" i="241"/>
  <c r="G85" i="241"/>
  <c r="G537" i="247" s="1"/>
  <c r="F85" i="241"/>
  <c r="F537" i="247" s="1"/>
  <c r="E85" i="241"/>
  <c r="E537" i="247" s="1"/>
  <c r="D85" i="241"/>
  <c r="D537" i="247" s="1"/>
  <c r="C85" i="241"/>
  <c r="C537" i="247" s="1"/>
  <c r="B85" i="241"/>
  <c r="H84" i="241"/>
  <c r="G84" i="241"/>
  <c r="G530" i="247" s="1"/>
  <c r="F84" i="241"/>
  <c r="F530" i="247" s="1"/>
  <c r="E84" i="241"/>
  <c r="E530" i="247" s="1"/>
  <c r="D84" i="241"/>
  <c r="D530" i="247" s="1"/>
  <c r="C84" i="241"/>
  <c r="C530" i="247" s="1"/>
  <c r="B84" i="241"/>
  <c r="H83" i="241"/>
  <c r="G83" i="241"/>
  <c r="G523" i="247" s="1"/>
  <c r="F83" i="241"/>
  <c r="F523" i="247" s="1"/>
  <c r="E83" i="241"/>
  <c r="E523" i="247" s="1"/>
  <c r="D83" i="241"/>
  <c r="D523" i="247" s="1"/>
  <c r="C83" i="241"/>
  <c r="C523" i="247" s="1"/>
  <c r="B83" i="241"/>
  <c r="H82" i="241"/>
  <c r="G82" i="241"/>
  <c r="G516" i="247" s="1"/>
  <c r="F82" i="241"/>
  <c r="F516" i="247" s="1"/>
  <c r="E82" i="241"/>
  <c r="E516" i="247" s="1"/>
  <c r="D82" i="241"/>
  <c r="D516" i="247" s="1"/>
  <c r="C82" i="241"/>
  <c r="C516" i="247" s="1"/>
  <c r="B82" i="241"/>
  <c r="H79" i="241"/>
  <c r="G79" i="241"/>
  <c r="G501" i="247" s="1"/>
  <c r="F79" i="241"/>
  <c r="F501" i="247" s="1"/>
  <c r="E79" i="241"/>
  <c r="E501" i="247" s="1"/>
  <c r="D79" i="241"/>
  <c r="D501" i="247" s="1"/>
  <c r="C79" i="241"/>
  <c r="C501" i="247" s="1"/>
  <c r="H78" i="241"/>
  <c r="G78" i="241"/>
  <c r="G494" i="247" s="1"/>
  <c r="F78" i="241"/>
  <c r="F494" i="247" s="1"/>
  <c r="E78" i="241"/>
  <c r="E494" i="247" s="1"/>
  <c r="D78" i="241"/>
  <c r="D494" i="247" s="1"/>
  <c r="C78" i="241"/>
  <c r="C494" i="247" s="1"/>
  <c r="B78" i="241"/>
  <c r="H77" i="241"/>
  <c r="G77" i="241"/>
  <c r="G487" i="247" s="1"/>
  <c r="F77" i="241"/>
  <c r="F487" i="247" s="1"/>
  <c r="E77" i="241"/>
  <c r="E487" i="247" s="1"/>
  <c r="D77" i="241"/>
  <c r="D487" i="247" s="1"/>
  <c r="C77" i="241"/>
  <c r="C487" i="247" s="1"/>
  <c r="B77" i="241"/>
  <c r="H76" i="241"/>
  <c r="G76" i="241"/>
  <c r="G480" i="247" s="1"/>
  <c r="F76" i="241"/>
  <c r="F480" i="247" s="1"/>
  <c r="E76" i="241"/>
  <c r="E480" i="247" s="1"/>
  <c r="D76" i="241"/>
  <c r="D480" i="247" s="1"/>
  <c r="C76" i="241"/>
  <c r="C480" i="247" s="1"/>
  <c r="B76" i="241"/>
  <c r="H75" i="241"/>
  <c r="G75" i="241"/>
  <c r="G473" i="247" s="1"/>
  <c r="F75" i="241"/>
  <c r="F473" i="247" s="1"/>
  <c r="E75" i="241"/>
  <c r="E473" i="247" s="1"/>
  <c r="D75" i="241"/>
  <c r="D473" i="247" s="1"/>
  <c r="C75" i="241"/>
  <c r="C473" i="247" s="1"/>
  <c r="B75" i="241"/>
  <c r="H74" i="241"/>
  <c r="G74" i="241"/>
  <c r="G466" i="247" s="1"/>
  <c r="F74" i="241"/>
  <c r="F466" i="247" s="1"/>
  <c r="E74" i="241"/>
  <c r="E466" i="247" s="1"/>
  <c r="D74" i="241"/>
  <c r="D466" i="247" s="1"/>
  <c r="C74" i="241"/>
  <c r="C466" i="247" s="1"/>
  <c r="B74" i="241"/>
  <c r="H73" i="241"/>
  <c r="G73" i="241"/>
  <c r="G459" i="247" s="1"/>
  <c r="F73" i="241"/>
  <c r="F459" i="247" s="1"/>
  <c r="E73" i="241"/>
  <c r="E459" i="247" s="1"/>
  <c r="D73" i="241"/>
  <c r="D459" i="247" s="1"/>
  <c r="C73" i="241"/>
  <c r="C459" i="247" s="1"/>
  <c r="B73" i="241"/>
  <c r="H72" i="241"/>
  <c r="G72" i="241"/>
  <c r="G452" i="247" s="1"/>
  <c r="F72" i="241"/>
  <c r="F452" i="247" s="1"/>
  <c r="E72" i="241"/>
  <c r="E452" i="247" s="1"/>
  <c r="D72" i="241"/>
  <c r="D452" i="247" s="1"/>
  <c r="C72" i="241"/>
  <c r="C452" i="247" s="1"/>
  <c r="B72" i="241"/>
  <c r="H71" i="241"/>
  <c r="G71" i="241"/>
  <c r="G445" i="247" s="1"/>
  <c r="F71" i="241"/>
  <c r="F445" i="247" s="1"/>
  <c r="E71" i="241"/>
  <c r="E445" i="247" s="1"/>
  <c r="D71" i="241"/>
  <c r="D445" i="247" s="1"/>
  <c r="C71" i="241"/>
  <c r="C445" i="247" s="1"/>
  <c r="B71" i="241"/>
  <c r="H70" i="241"/>
  <c r="G70" i="241"/>
  <c r="G438" i="247" s="1"/>
  <c r="F70" i="241"/>
  <c r="F438" i="247" s="1"/>
  <c r="E70" i="241"/>
  <c r="E438" i="247" s="1"/>
  <c r="D70" i="241"/>
  <c r="D438" i="247" s="1"/>
  <c r="C70" i="241"/>
  <c r="C438" i="247" s="1"/>
  <c r="B70" i="241"/>
  <c r="H69" i="241"/>
  <c r="G69" i="241"/>
  <c r="G431" i="247" s="1"/>
  <c r="F69" i="241"/>
  <c r="F431" i="247" s="1"/>
  <c r="E69" i="241"/>
  <c r="E431" i="247" s="1"/>
  <c r="D69" i="241"/>
  <c r="D431" i="247" s="1"/>
  <c r="C69" i="241"/>
  <c r="C431" i="247" s="1"/>
  <c r="B69" i="241"/>
  <c r="H68" i="241"/>
  <c r="G68" i="241"/>
  <c r="G424" i="247" s="1"/>
  <c r="F68" i="241"/>
  <c r="F424" i="247" s="1"/>
  <c r="E68" i="241"/>
  <c r="E424" i="247" s="1"/>
  <c r="D68" i="241"/>
  <c r="D424" i="247" s="1"/>
  <c r="C68" i="241"/>
  <c r="C424" i="247" s="1"/>
  <c r="B68" i="241"/>
  <c r="H67" i="241"/>
  <c r="G67" i="241"/>
  <c r="G417" i="247" s="1"/>
  <c r="F67" i="241"/>
  <c r="F417" i="247" s="1"/>
  <c r="E67" i="241"/>
  <c r="E417" i="247" s="1"/>
  <c r="D67" i="241"/>
  <c r="D417" i="247" s="1"/>
  <c r="C67" i="241"/>
  <c r="C417" i="247" s="1"/>
  <c r="B67" i="241"/>
  <c r="H66" i="241"/>
  <c r="G66" i="241"/>
  <c r="G410" i="247" s="1"/>
  <c r="F66" i="241"/>
  <c r="F410" i="247" s="1"/>
  <c r="E66" i="241"/>
  <c r="E410" i="247" s="1"/>
  <c r="D66" i="241"/>
  <c r="D410" i="247" s="1"/>
  <c r="C66" i="241"/>
  <c r="C410" i="247" s="1"/>
  <c r="B66" i="241"/>
  <c r="H63" i="241"/>
  <c r="G63" i="241"/>
  <c r="G395" i="247" s="1"/>
  <c r="F63" i="241"/>
  <c r="F395" i="247" s="1"/>
  <c r="E63" i="241"/>
  <c r="E395" i="247" s="1"/>
  <c r="D63" i="241"/>
  <c r="D395" i="247" s="1"/>
  <c r="C63" i="241"/>
  <c r="C395" i="247" s="1"/>
  <c r="H62" i="241"/>
  <c r="G62" i="241"/>
  <c r="G388" i="247" s="1"/>
  <c r="F62" i="241"/>
  <c r="F388" i="247" s="1"/>
  <c r="E62" i="241"/>
  <c r="E388" i="247" s="1"/>
  <c r="D62" i="241"/>
  <c r="D388" i="247" s="1"/>
  <c r="C62" i="241"/>
  <c r="C388" i="247" s="1"/>
  <c r="B62" i="241"/>
  <c r="H61" i="241"/>
  <c r="G61" i="241"/>
  <c r="G381" i="247" s="1"/>
  <c r="F61" i="241"/>
  <c r="F381" i="247" s="1"/>
  <c r="E61" i="241"/>
  <c r="E381" i="247" s="1"/>
  <c r="D61" i="241"/>
  <c r="D381" i="247" s="1"/>
  <c r="C61" i="241"/>
  <c r="C381" i="247" s="1"/>
  <c r="B61" i="241"/>
  <c r="H60" i="241"/>
  <c r="G60" i="241"/>
  <c r="G374" i="247" s="1"/>
  <c r="F60" i="241"/>
  <c r="F374" i="247" s="1"/>
  <c r="E60" i="241"/>
  <c r="E374" i="247" s="1"/>
  <c r="D60" i="241"/>
  <c r="D374" i="247" s="1"/>
  <c r="C60" i="241"/>
  <c r="C374" i="247" s="1"/>
  <c r="B60" i="241"/>
  <c r="H59" i="241"/>
  <c r="G59" i="241"/>
  <c r="G367" i="247" s="1"/>
  <c r="F59" i="241"/>
  <c r="F367" i="247" s="1"/>
  <c r="E59" i="241"/>
  <c r="E367" i="247" s="1"/>
  <c r="D59" i="241"/>
  <c r="D367" i="247" s="1"/>
  <c r="C59" i="241"/>
  <c r="C367" i="247" s="1"/>
  <c r="B59" i="241"/>
  <c r="H58" i="241"/>
  <c r="G58" i="241"/>
  <c r="G360" i="247" s="1"/>
  <c r="F58" i="241"/>
  <c r="F360" i="247" s="1"/>
  <c r="E58" i="241"/>
  <c r="E360" i="247" s="1"/>
  <c r="D58" i="241"/>
  <c r="D360" i="247" s="1"/>
  <c r="C58" i="241"/>
  <c r="C360" i="247" s="1"/>
  <c r="B58" i="241"/>
  <c r="H57" i="241"/>
  <c r="G57" i="241"/>
  <c r="G353" i="247" s="1"/>
  <c r="F57" i="241"/>
  <c r="F353" i="247" s="1"/>
  <c r="E57" i="241"/>
  <c r="E353" i="247" s="1"/>
  <c r="D57" i="241"/>
  <c r="D353" i="247" s="1"/>
  <c r="C57" i="241"/>
  <c r="C353" i="247" s="1"/>
  <c r="B57" i="241"/>
  <c r="H56" i="241"/>
  <c r="G56" i="241"/>
  <c r="G346" i="247" s="1"/>
  <c r="F56" i="241"/>
  <c r="F346" i="247" s="1"/>
  <c r="E56" i="241"/>
  <c r="E346" i="247" s="1"/>
  <c r="D56" i="241"/>
  <c r="D346" i="247" s="1"/>
  <c r="C56" i="241"/>
  <c r="C346" i="247" s="1"/>
  <c r="B56" i="241"/>
  <c r="H55" i="241"/>
  <c r="G55" i="241"/>
  <c r="G339" i="247" s="1"/>
  <c r="F55" i="241"/>
  <c r="F339" i="247" s="1"/>
  <c r="E55" i="241"/>
  <c r="E339" i="247" s="1"/>
  <c r="D55" i="241"/>
  <c r="D339" i="247" s="1"/>
  <c r="C55" i="241"/>
  <c r="C339" i="247" s="1"/>
  <c r="B55" i="241"/>
  <c r="H54" i="241"/>
  <c r="G54" i="241"/>
  <c r="G332" i="247" s="1"/>
  <c r="F54" i="241"/>
  <c r="F332" i="247" s="1"/>
  <c r="E54" i="241"/>
  <c r="E332" i="247" s="1"/>
  <c r="D54" i="241"/>
  <c r="D332" i="247" s="1"/>
  <c r="C54" i="241"/>
  <c r="C332" i="247" s="1"/>
  <c r="B54" i="241"/>
  <c r="H53" i="241"/>
  <c r="G53" i="241"/>
  <c r="G325" i="247" s="1"/>
  <c r="F53" i="241"/>
  <c r="F325" i="247" s="1"/>
  <c r="E53" i="241"/>
  <c r="E325" i="247" s="1"/>
  <c r="D53" i="241"/>
  <c r="D325" i="247" s="1"/>
  <c r="C53" i="241"/>
  <c r="C325" i="247" s="1"/>
  <c r="B53" i="241"/>
  <c r="H52" i="241"/>
  <c r="G52" i="241"/>
  <c r="G318" i="247" s="1"/>
  <c r="F52" i="241"/>
  <c r="F318" i="247" s="1"/>
  <c r="E52" i="241"/>
  <c r="E318" i="247" s="1"/>
  <c r="D52" i="241"/>
  <c r="D318" i="247" s="1"/>
  <c r="C52" i="241"/>
  <c r="C318" i="247" s="1"/>
  <c r="B52" i="241"/>
  <c r="H51" i="241"/>
  <c r="G51" i="241"/>
  <c r="G311" i="247" s="1"/>
  <c r="F51" i="241"/>
  <c r="F311" i="247" s="1"/>
  <c r="E51" i="241"/>
  <c r="E311" i="247" s="1"/>
  <c r="D51" i="241"/>
  <c r="D311" i="247" s="1"/>
  <c r="C51" i="241"/>
  <c r="C311" i="247" s="1"/>
  <c r="B51" i="241"/>
  <c r="H48" i="241"/>
  <c r="G48" i="241"/>
  <c r="G296" i="247" s="1"/>
  <c r="F48" i="241"/>
  <c r="F296" i="247" s="1"/>
  <c r="E48" i="241"/>
  <c r="E296" i="247" s="1"/>
  <c r="D48" i="241"/>
  <c r="D296" i="247" s="1"/>
  <c r="C48" i="241"/>
  <c r="C296" i="247" s="1"/>
  <c r="H47" i="241"/>
  <c r="G47" i="241"/>
  <c r="G289" i="247" s="1"/>
  <c r="F47" i="241"/>
  <c r="F289" i="247" s="1"/>
  <c r="E47" i="241"/>
  <c r="E289" i="247" s="1"/>
  <c r="D47" i="241"/>
  <c r="D289" i="247" s="1"/>
  <c r="C47" i="241"/>
  <c r="C289" i="247" s="1"/>
  <c r="B47" i="241"/>
  <c r="H46" i="241"/>
  <c r="G46" i="241"/>
  <c r="G282" i="247" s="1"/>
  <c r="F46" i="241"/>
  <c r="F282" i="247" s="1"/>
  <c r="E46" i="241"/>
  <c r="D46" i="241"/>
  <c r="D282" i="247" s="1"/>
  <c r="C46" i="241"/>
  <c r="C282" i="247" s="1"/>
  <c r="B46" i="241"/>
  <c r="H45" i="241"/>
  <c r="G45" i="241"/>
  <c r="G275" i="247" s="1"/>
  <c r="F45" i="241"/>
  <c r="F275" i="247" s="1"/>
  <c r="E45" i="241"/>
  <c r="E275" i="247" s="1"/>
  <c r="D45" i="241"/>
  <c r="D275" i="247" s="1"/>
  <c r="C45" i="241"/>
  <c r="C275" i="247" s="1"/>
  <c r="B45" i="241"/>
  <c r="H44" i="241"/>
  <c r="G44" i="241"/>
  <c r="G268" i="247" s="1"/>
  <c r="F44" i="241"/>
  <c r="F268" i="247" s="1"/>
  <c r="E44" i="241"/>
  <c r="E268" i="247" s="1"/>
  <c r="D44" i="241"/>
  <c r="D268" i="247" s="1"/>
  <c r="C44" i="241"/>
  <c r="C268" i="247" s="1"/>
  <c r="B44" i="241"/>
  <c r="H43" i="241"/>
  <c r="G43" i="241"/>
  <c r="G261" i="247" s="1"/>
  <c r="F43" i="241"/>
  <c r="F261" i="247" s="1"/>
  <c r="E43" i="241"/>
  <c r="E261" i="247" s="1"/>
  <c r="D43" i="241"/>
  <c r="D261" i="247" s="1"/>
  <c r="C43" i="241"/>
  <c r="C261" i="247" s="1"/>
  <c r="H42" i="241"/>
  <c r="G42" i="241"/>
  <c r="G254" i="247" s="1"/>
  <c r="F42" i="241"/>
  <c r="F254" i="247" s="1"/>
  <c r="E42" i="241"/>
  <c r="E254" i="247" s="1"/>
  <c r="D42" i="241"/>
  <c r="D254" i="247" s="1"/>
  <c r="C42" i="241"/>
  <c r="C254" i="247" s="1"/>
  <c r="H41" i="241"/>
  <c r="G41" i="241"/>
  <c r="G247" i="247" s="1"/>
  <c r="F41" i="241"/>
  <c r="F247" i="247" s="1"/>
  <c r="E41" i="241"/>
  <c r="E247" i="247" s="1"/>
  <c r="D41" i="241"/>
  <c r="D247" i="247" s="1"/>
  <c r="C41" i="241"/>
  <c r="C247" i="247" s="1"/>
  <c r="H40" i="241"/>
  <c r="G40" i="241"/>
  <c r="G240" i="247" s="1"/>
  <c r="F40" i="241"/>
  <c r="F240" i="247" s="1"/>
  <c r="E40" i="241"/>
  <c r="E240" i="247" s="1"/>
  <c r="D40" i="241"/>
  <c r="D240" i="247" s="1"/>
  <c r="C40" i="241"/>
  <c r="C240" i="247" s="1"/>
  <c r="H39" i="241"/>
  <c r="G39" i="241"/>
  <c r="G233" i="247" s="1"/>
  <c r="F39" i="241"/>
  <c r="F233" i="247" s="1"/>
  <c r="E39" i="241"/>
  <c r="E233" i="247" s="1"/>
  <c r="D39" i="241"/>
  <c r="D233" i="247" s="1"/>
  <c r="C39" i="241"/>
  <c r="C233" i="247" s="1"/>
  <c r="H38" i="241"/>
  <c r="G38" i="241"/>
  <c r="G226" i="247" s="1"/>
  <c r="F38" i="241"/>
  <c r="F226" i="247" s="1"/>
  <c r="E38" i="241"/>
  <c r="E226" i="247" s="1"/>
  <c r="D38" i="241"/>
  <c r="D226" i="247" s="1"/>
  <c r="C38" i="241"/>
  <c r="C226" i="247" s="1"/>
  <c r="H37" i="241"/>
  <c r="G37" i="241"/>
  <c r="G219" i="247" s="1"/>
  <c r="F37" i="241"/>
  <c r="F219" i="247" s="1"/>
  <c r="E37" i="241"/>
  <c r="E219" i="247" s="1"/>
  <c r="D37" i="241"/>
  <c r="D219" i="247" s="1"/>
  <c r="C37" i="241"/>
  <c r="C219" i="247" s="1"/>
  <c r="H36" i="241"/>
  <c r="G36" i="241"/>
  <c r="F36" i="241"/>
  <c r="F212" i="247" s="1"/>
  <c r="E36" i="241"/>
  <c r="E212" i="247" s="1"/>
  <c r="D36" i="241"/>
  <c r="D212" i="247" s="1"/>
  <c r="C36" i="241"/>
  <c r="C212" i="247" s="1"/>
  <c r="H33" i="241"/>
  <c r="G33" i="241"/>
  <c r="G197" i="247" s="1"/>
  <c r="F33" i="241"/>
  <c r="F197" i="247" s="1"/>
  <c r="E33" i="241"/>
  <c r="E197" i="247" s="1"/>
  <c r="D33" i="241"/>
  <c r="D197" i="247" s="1"/>
  <c r="C33" i="241"/>
  <c r="C197" i="247" s="1"/>
  <c r="H32" i="241"/>
  <c r="G32" i="241"/>
  <c r="G190" i="247" s="1"/>
  <c r="F32" i="241"/>
  <c r="F190" i="247" s="1"/>
  <c r="E32" i="241"/>
  <c r="E190" i="247" s="1"/>
  <c r="D32" i="241"/>
  <c r="D190" i="247" s="1"/>
  <c r="C32" i="241"/>
  <c r="C190" i="247" s="1"/>
  <c r="B32" i="241"/>
  <c r="H31" i="241"/>
  <c r="G31" i="241"/>
  <c r="G183" i="247" s="1"/>
  <c r="F31" i="241"/>
  <c r="F183" i="247" s="1"/>
  <c r="E31" i="241"/>
  <c r="E183" i="247" s="1"/>
  <c r="D31" i="241"/>
  <c r="D183" i="247" s="1"/>
  <c r="C31" i="241"/>
  <c r="C183" i="247" s="1"/>
  <c r="B31" i="241"/>
  <c r="H30" i="241"/>
  <c r="G30" i="241"/>
  <c r="G176" i="247" s="1"/>
  <c r="F30" i="241"/>
  <c r="F176" i="247" s="1"/>
  <c r="E30" i="241"/>
  <c r="E176" i="247" s="1"/>
  <c r="D30" i="241"/>
  <c r="D176" i="247" s="1"/>
  <c r="C30" i="241"/>
  <c r="C176" i="247" s="1"/>
  <c r="B30" i="241"/>
  <c r="H29" i="241"/>
  <c r="G29" i="241"/>
  <c r="G169" i="247" s="1"/>
  <c r="F29" i="241"/>
  <c r="F169" i="247" s="1"/>
  <c r="E29" i="241"/>
  <c r="E169" i="247" s="1"/>
  <c r="D29" i="241"/>
  <c r="D169" i="247" s="1"/>
  <c r="C29" i="241"/>
  <c r="C169" i="247" s="1"/>
  <c r="H28" i="241"/>
  <c r="G28" i="241"/>
  <c r="G162" i="247" s="1"/>
  <c r="F28" i="241"/>
  <c r="F162" i="247" s="1"/>
  <c r="E28" i="241"/>
  <c r="E162" i="247" s="1"/>
  <c r="D28" i="241"/>
  <c r="D162" i="247" s="1"/>
  <c r="C28" i="241"/>
  <c r="C162" i="247" s="1"/>
  <c r="H27" i="241"/>
  <c r="G27" i="241"/>
  <c r="G155" i="247" s="1"/>
  <c r="F27" i="241"/>
  <c r="F155" i="247" s="1"/>
  <c r="E27" i="241"/>
  <c r="E155" i="247" s="1"/>
  <c r="D27" i="241"/>
  <c r="D155" i="247" s="1"/>
  <c r="C27" i="241"/>
  <c r="C155" i="247" s="1"/>
  <c r="H26" i="241"/>
  <c r="G26" i="241"/>
  <c r="G148" i="247" s="1"/>
  <c r="F26" i="241"/>
  <c r="F148" i="247" s="1"/>
  <c r="E26" i="241"/>
  <c r="E148" i="247" s="1"/>
  <c r="D26" i="241"/>
  <c r="D148" i="247" s="1"/>
  <c r="C26" i="241"/>
  <c r="C148" i="247" s="1"/>
  <c r="H25" i="241"/>
  <c r="G25" i="241"/>
  <c r="G141" i="247" s="1"/>
  <c r="F25" i="241"/>
  <c r="F141" i="247" s="1"/>
  <c r="E25" i="241"/>
  <c r="E141" i="247" s="1"/>
  <c r="D25" i="241"/>
  <c r="D141" i="247" s="1"/>
  <c r="C25" i="241"/>
  <c r="C141" i="247" s="1"/>
  <c r="H24" i="241"/>
  <c r="G24" i="241"/>
  <c r="G134" i="247" s="1"/>
  <c r="F24" i="241"/>
  <c r="F134" i="247" s="1"/>
  <c r="E24" i="241"/>
  <c r="E134" i="247" s="1"/>
  <c r="D24" i="241"/>
  <c r="D134" i="247" s="1"/>
  <c r="C24" i="241"/>
  <c r="C134" i="247" s="1"/>
  <c r="H23" i="241"/>
  <c r="G23" i="241"/>
  <c r="G127" i="247" s="1"/>
  <c r="F23" i="241"/>
  <c r="F127" i="247" s="1"/>
  <c r="E23" i="241"/>
  <c r="E127" i="247" s="1"/>
  <c r="D23" i="241"/>
  <c r="D127" i="247" s="1"/>
  <c r="C23" i="241"/>
  <c r="C127" i="247" s="1"/>
  <c r="H22" i="241"/>
  <c r="G22" i="241"/>
  <c r="G120" i="247" s="1"/>
  <c r="F22" i="241"/>
  <c r="F120" i="247" s="1"/>
  <c r="E22" i="241"/>
  <c r="E120" i="247" s="1"/>
  <c r="D22" i="241"/>
  <c r="D120" i="247" s="1"/>
  <c r="C22" i="241"/>
  <c r="C120" i="247" s="1"/>
  <c r="H21" i="241"/>
  <c r="G21" i="241"/>
  <c r="G113" i="247" s="1"/>
  <c r="F21" i="241"/>
  <c r="F113" i="247" s="1"/>
  <c r="E21" i="241"/>
  <c r="D21" i="241"/>
  <c r="D113" i="247" s="1"/>
  <c r="C21" i="241"/>
  <c r="C113" i="247" s="1"/>
  <c r="H18" i="241"/>
  <c r="G18" i="241"/>
  <c r="G98" i="247" s="1"/>
  <c r="F18" i="241"/>
  <c r="F98" i="247" s="1"/>
  <c r="E18" i="241"/>
  <c r="E98" i="247" s="1"/>
  <c r="D18" i="241"/>
  <c r="D98" i="247" s="1"/>
  <c r="C18" i="241"/>
  <c r="C98" i="247" s="1"/>
  <c r="H17" i="241"/>
  <c r="G17" i="241"/>
  <c r="G91" i="247" s="1"/>
  <c r="F17" i="241"/>
  <c r="F91" i="247" s="1"/>
  <c r="E17" i="241"/>
  <c r="E91" i="247" s="1"/>
  <c r="D17" i="241"/>
  <c r="D91" i="247" s="1"/>
  <c r="C17" i="241"/>
  <c r="C91" i="247" s="1"/>
  <c r="B17" i="241"/>
  <c r="H16" i="241"/>
  <c r="G16" i="241"/>
  <c r="G84" i="247" s="1"/>
  <c r="F16" i="241"/>
  <c r="F84" i="247" s="1"/>
  <c r="E16" i="241"/>
  <c r="E84" i="247" s="1"/>
  <c r="D16" i="241"/>
  <c r="D84" i="247" s="1"/>
  <c r="C16" i="241"/>
  <c r="C84" i="247" s="1"/>
  <c r="B16" i="241"/>
  <c r="H15" i="241"/>
  <c r="G15" i="241"/>
  <c r="G77" i="247" s="1"/>
  <c r="F15" i="241"/>
  <c r="F77" i="247" s="1"/>
  <c r="E15" i="241"/>
  <c r="E77" i="247" s="1"/>
  <c r="D15" i="241"/>
  <c r="D77" i="247" s="1"/>
  <c r="C15" i="241"/>
  <c r="C77" i="247" s="1"/>
  <c r="B15" i="241"/>
  <c r="H14" i="241"/>
  <c r="G14" i="241"/>
  <c r="G70" i="247" s="1"/>
  <c r="F14" i="241"/>
  <c r="F70" i="247" s="1"/>
  <c r="E14" i="241"/>
  <c r="E70" i="247" s="1"/>
  <c r="D14" i="241"/>
  <c r="D70" i="247" s="1"/>
  <c r="C14" i="241"/>
  <c r="C70" i="247" s="1"/>
  <c r="H13" i="241"/>
  <c r="G13" i="241"/>
  <c r="G63" i="247" s="1"/>
  <c r="F13" i="241"/>
  <c r="F63" i="247" s="1"/>
  <c r="E13" i="241"/>
  <c r="E63" i="247" s="1"/>
  <c r="D13" i="241"/>
  <c r="D63" i="247" s="1"/>
  <c r="C13" i="241"/>
  <c r="C63" i="247" s="1"/>
  <c r="H12" i="241"/>
  <c r="G12" i="241"/>
  <c r="G56" i="247" s="1"/>
  <c r="F12" i="241"/>
  <c r="F56" i="247" s="1"/>
  <c r="E12" i="241"/>
  <c r="E56" i="247" s="1"/>
  <c r="D12" i="241"/>
  <c r="D56" i="247" s="1"/>
  <c r="C12" i="241"/>
  <c r="C56" i="247" s="1"/>
  <c r="H11" i="241"/>
  <c r="G11" i="241"/>
  <c r="G49" i="247" s="1"/>
  <c r="F11" i="241"/>
  <c r="F49" i="247" s="1"/>
  <c r="E11" i="241"/>
  <c r="E49" i="247" s="1"/>
  <c r="D11" i="241"/>
  <c r="D49" i="247" s="1"/>
  <c r="C11" i="241"/>
  <c r="C49" i="247" s="1"/>
  <c r="H10" i="241"/>
  <c r="G10" i="241"/>
  <c r="G42" i="247" s="1"/>
  <c r="F10" i="241"/>
  <c r="F42" i="247" s="1"/>
  <c r="E10" i="241"/>
  <c r="E42" i="247" s="1"/>
  <c r="D10" i="241"/>
  <c r="D42" i="247" s="1"/>
  <c r="C10" i="241"/>
  <c r="C42" i="247" s="1"/>
  <c r="H9" i="241"/>
  <c r="G9" i="241"/>
  <c r="G35" i="247" s="1"/>
  <c r="F9" i="241"/>
  <c r="F35" i="247" s="1"/>
  <c r="E9" i="241"/>
  <c r="E35" i="247" s="1"/>
  <c r="D9" i="241"/>
  <c r="D35" i="247" s="1"/>
  <c r="C9" i="241"/>
  <c r="C35" i="247" s="1"/>
  <c r="H8" i="241"/>
  <c r="G8" i="241"/>
  <c r="G28" i="247" s="1"/>
  <c r="F8" i="241"/>
  <c r="F28" i="247" s="1"/>
  <c r="E8" i="241"/>
  <c r="E28" i="247" s="1"/>
  <c r="D8" i="241"/>
  <c r="D28" i="247" s="1"/>
  <c r="C8" i="241"/>
  <c r="C28" i="247" s="1"/>
  <c r="H7" i="241"/>
  <c r="G7" i="241"/>
  <c r="G21" i="247" s="1"/>
  <c r="F7" i="241"/>
  <c r="F21" i="247" s="1"/>
  <c r="E7" i="241"/>
  <c r="E21" i="247" s="1"/>
  <c r="D7" i="241"/>
  <c r="D21" i="247" s="1"/>
  <c r="C7" i="241"/>
  <c r="C21" i="247" s="1"/>
  <c r="H6" i="241"/>
  <c r="G6" i="241"/>
  <c r="G14" i="247" s="1"/>
  <c r="F6" i="241"/>
  <c r="F14" i="247" s="1"/>
  <c r="E6" i="241"/>
  <c r="E14" i="247" s="1"/>
  <c r="D6" i="241"/>
  <c r="D14" i="247" s="1"/>
  <c r="C6" i="241"/>
  <c r="C14" i="247" s="1"/>
  <c r="H5" i="241"/>
  <c r="G5" i="241"/>
  <c r="G7" i="247" s="1"/>
  <c r="F5" i="241"/>
  <c r="F7" i="247" s="1"/>
  <c r="E5" i="241"/>
  <c r="E7" i="247" s="1"/>
  <c r="D5" i="241"/>
  <c r="D7" i="247" s="1"/>
  <c r="C5" i="241"/>
  <c r="C7" i="247" s="1"/>
  <c r="B1" i="241"/>
  <c r="F65" i="240"/>
  <c r="E65" i="240"/>
  <c r="E325" i="246" s="1"/>
  <c r="D65" i="240"/>
  <c r="D325" i="246" s="1"/>
  <c r="C65" i="240"/>
  <c r="C325" i="246" s="1"/>
  <c r="F60" i="240"/>
  <c r="D60" i="240"/>
  <c r="C60" i="240"/>
  <c r="C302" i="246" s="1"/>
  <c r="F59" i="240"/>
  <c r="E59" i="240"/>
  <c r="E295" i="246" s="1"/>
  <c r="D59" i="240"/>
  <c r="D295" i="246" s="1"/>
  <c r="C59" i="240"/>
  <c r="C295" i="246" s="1"/>
  <c r="F58" i="240"/>
  <c r="D58" i="240"/>
  <c r="D288" i="246" s="1"/>
  <c r="C58" i="240"/>
  <c r="C288" i="246" s="1"/>
  <c r="F57" i="240"/>
  <c r="E57" i="240"/>
  <c r="E281" i="246" s="1"/>
  <c r="D57" i="240"/>
  <c r="D281" i="246" s="1"/>
  <c r="C57" i="240"/>
  <c r="C281" i="246" s="1"/>
  <c r="F56" i="240"/>
  <c r="D56" i="240"/>
  <c r="D274" i="246" s="1"/>
  <c r="C56" i="240"/>
  <c r="C274" i="246" s="1"/>
  <c r="F55" i="240"/>
  <c r="E55" i="240"/>
  <c r="E267" i="246" s="1"/>
  <c r="D55" i="240"/>
  <c r="D267" i="246" s="1"/>
  <c r="C55" i="240"/>
  <c r="C267" i="246" s="1"/>
  <c r="F52" i="240"/>
  <c r="E52" i="240"/>
  <c r="E258" i="246" s="1"/>
  <c r="D52" i="240"/>
  <c r="D258" i="246" s="1"/>
  <c r="C52" i="240"/>
  <c r="C258" i="246" s="1"/>
  <c r="F48" i="240"/>
  <c r="E48" i="240"/>
  <c r="D48" i="240"/>
  <c r="C48" i="240"/>
  <c r="F45" i="240"/>
  <c r="E45" i="240"/>
  <c r="E233" i="246" s="1"/>
  <c r="D45" i="240"/>
  <c r="D233" i="246" s="1"/>
  <c r="C45" i="240"/>
  <c r="C233" i="246" s="1"/>
  <c r="F41" i="240"/>
  <c r="E41" i="240"/>
  <c r="E217" i="246" s="1"/>
  <c r="D41" i="240"/>
  <c r="D217" i="246" s="1"/>
  <c r="C41" i="240"/>
  <c r="C217" i="246" s="1"/>
  <c r="F40" i="240"/>
  <c r="E40" i="240"/>
  <c r="D40" i="240"/>
  <c r="D210" i="246" s="1"/>
  <c r="C40" i="240"/>
  <c r="C210" i="246" s="1"/>
  <c r="F39" i="240"/>
  <c r="E39" i="240"/>
  <c r="E203" i="246" s="1"/>
  <c r="D39" i="240"/>
  <c r="D203" i="246" s="1"/>
  <c r="C39" i="240"/>
  <c r="C203" i="246" s="1"/>
  <c r="F35" i="240"/>
  <c r="E35" i="240"/>
  <c r="E187" i="246" s="1"/>
  <c r="D35" i="240"/>
  <c r="D187" i="246" s="1"/>
  <c r="C35" i="240"/>
  <c r="C187" i="246" s="1"/>
  <c r="F34" i="240"/>
  <c r="E34" i="240"/>
  <c r="E180" i="246" s="1"/>
  <c r="D34" i="240"/>
  <c r="D180" i="246" s="1"/>
  <c r="C34" i="240"/>
  <c r="C180" i="246" s="1"/>
  <c r="F33" i="240"/>
  <c r="E33" i="240"/>
  <c r="E173" i="246" s="1"/>
  <c r="D33" i="240"/>
  <c r="D173" i="246" s="1"/>
  <c r="C33" i="240"/>
  <c r="C173" i="246" s="1"/>
  <c r="F32" i="240"/>
  <c r="E32" i="240"/>
  <c r="E166" i="246" s="1"/>
  <c r="D32" i="240"/>
  <c r="D166" i="246" s="1"/>
  <c r="C32" i="240"/>
  <c r="F28" i="240"/>
  <c r="E28" i="240"/>
  <c r="E150" i="246" s="1"/>
  <c r="D28" i="240"/>
  <c r="D150" i="246" s="1"/>
  <c r="C28" i="240"/>
  <c r="C150" i="246" s="1"/>
  <c r="F27" i="240"/>
  <c r="E27" i="240"/>
  <c r="E143" i="246" s="1"/>
  <c r="D27" i="240"/>
  <c r="D143" i="246" s="1"/>
  <c r="C27" i="240"/>
  <c r="C143" i="246" s="1"/>
  <c r="F26" i="240"/>
  <c r="E26" i="240"/>
  <c r="E136" i="246" s="1"/>
  <c r="D26" i="240"/>
  <c r="D136" i="246" s="1"/>
  <c r="C26" i="240"/>
  <c r="C136" i="246" s="1"/>
  <c r="F25" i="240"/>
  <c r="E25" i="240"/>
  <c r="E129" i="246" s="1"/>
  <c r="D25" i="240"/>
  <c r="D129" i="246" s="1"/>
  <c r="C25" i="240"/>
  <c r="C129" i="246" s="1"/>
  <c r="F24" i="240"/>
  <c r="E24" i="240"/>
  <c r="E122" i="246" s="1"/>
  <c r="D24" i="240"/>
  <c r="D122" i="246" s="1"/>
  <c r="C24" i="240"/>
  <c r="C122" i="246" s="1"/>
  <c r="F19" i="240"/>
  <c r="D19" i="240"/>
  <c r="D99" i="246" s="1"/>
  <c r="C19" i="240"/>
  <c r="C99" i="246" s="1"/>
  <c r="F18" i="240"/>
  <c r="E18" i="240"/>
  <c r="E92" i="246" s="1"/>
  <c r="D18" i="240"/>
  <c r="D92" i="246" s="1"/>
  <c r="C18" i="240"/>
  <c r="C92" i="246" s="1"/>
  <c r="F17" i="240"/>
  <c r="D17" i="240"/>
  <c r="D85" i="246" s="1"/>
  <c r="C17" i="240"/>
  <c r="C85" i="246" s="1"/>
  <c r="F16" i="240"/>
  <c r="E16" i="240"/>
  <c r="E78" i="246" s="1"/>
  <c r="D16" i="240"/>
  <c r="D78" i="246" s="1"/>
  <c r="C16" i="240"/>
  <c r="C78" i="246" s="1"/>
  <c r="F15" i="240"/>
  <c r="D15" i="240"/>
  <c r="D71" i="246" s="1"/>
  <c r="C15" i="240"/>
  <c r="C71" i="246" s="1"/>
  <c r="F14" i="240"/>
  <c r="E14" i="240"/>
  <c r="E64" i="246" s="1"/>
  <c r="D14" i="240"/>
  <c r="D64" i="246" s="1"/>
  <c r="C14" i="240"/>
  <c r="C64" i="246" s="1"/>
  <c r="F13" i="240"/>
  <c r="D13" i="240"/>
  <c r="D57" i="246" s="1"/>
  <c r="C13" i="240"/>
  <c r="C57" i="246" s="1"/>
  <c r="F12" i="240"/>
  <c r="E12" i="240"/>
  <c r="E50" i="246" s="1"/>
  <c r="D12" i="240"/>
  <c r="D50" i="246" s="1"/>
  <c r="C12" i="240"/>
  <c r="C50" i="246" s="1"/>
  <c r="F11" i="240"/>
  <c r="D11" i="240"/>
  <c r="D43" i="246" s="1"/>
  <c r="C11" i="240"/>
  <c r="C43" i="246" s="1"/>
  <c r="F10" i="240"/>
  <c r="E10" i="240"/>
  <c r="D10" i="240"/>
  <c r="D36" i="246" s="1"/>
  <c r="C10" i="240"/>
  <c r="C36" i="246" s="1"/>
  <c r="F9" i="240"/>
  <c r="D9" i="240"/>
  <c r="D29" i="246" s="1"/>
  <c r="C9" i="240"/>
  <c r="C29" i="246" s="1"/>
  <c r="F8" i="240"/>
  <c r="E8" i="240"/>
  <c r="E22" i="246" s="1"/>
  <c r="D8" i="240"/>
  <c r="D22" i="246" s="1"/>
  <c r="C8" i="240"/>
  <c r="C22" i="246" s="1"/>
  <c r="F7" i="240"/>
  <c r="D7" i="240"/>
  <c r="D15" i="246" s="1"/>
  <c r="C7" i="240"/>
  <c r="C15" i="246" s="1"/>
  <c r="F6" i="240"/>
  <c r="E6" i="240"/>
  <c r="E8" i="246" s="1"/>
  <c r="D6" i="240"/>
  <c r="D8" i="246" s="1"/>
  <c r="C6" i="240"/>
  <c r="C8" i="246" s="1"/>
  <c r="F2" i="240"/>
  <c r="F1" i="240"/>
  <c r="B1" i="240"/>
  <c r="E114" i="241"/>
  <c r="E112" i="241"/>
  <c r="B2" i="241"/>
  <c r="B2" i="240"/>
  <c r="H94" i="239"/>
  <c r="G94" i="239"/>
  <c r="G589" i="247" s="1"/>
  <c r="F94" i="239"/>
  <c r="F589" i="247" s="1"/>
  <c r="E94" i="239"/>
  <c r="E589" i="247" s="1"/>
  <c r="D94" i="239"/>
  <c r="D589" i="247" s="1"/>
  <c r="C94" i="239"/>
  <c r="C589" i="247" s="1"/>
  <c r="H93" i="239"/>
  <c r="G93" i="239"/>
  <c r="G582" i="247" s="1"/>
  <c r="F93" i="239"/>
  <c r="F582" i="247" s="1"/>
  <c r="E93" i="239"/>
  <c r="D93" i="239"/>
  <c r="C93" i="239"/>
  <c r="H89" i="239"/>
  <c r="G89" i="239"/>
  <c r="G566" i="247" s="1"/>
  <c r="F89" i="239"/>
  <c r="F566" i="247" s="1"/>
  <c r="E89" i="239"/>
  <c r="E566" i="247" s="1"/>
  <c r="D89" i="239"/>
  <c r="D566" i="247" s="1"/>
  <c r="C89" i="239"/>
  <c r="C566" i="247" s="1"/>
  <c r="B89" i="239"/>
  <c r="H88" i="239"/>
  <c r="G88" i="239"/>
  <c r="G559" i="247" s="1"/>
  <c r="F88" i="239"/>
  <c r="F559" i="247" s="1"/>
  <c r="E88" i="239"/>
  <c r="E559" i="247" s="1"/>
  <c r="D88" i="239"/>
  <c r="D559" i="247" s="1"/>
  <c r="C88" i="239"/>
  <c r="C559" i="247" s="1"/>
  <c r="B88" i="239"/>
  <c r="H87" i="239"/>
  <c r="G87" i="239"/>
  <c r="G552" i="247" s="1"/>
  <c r="F87" i="239"/>
  <c r="F552" i="247" s="1"/>
  <c r="E87" i="239"/>
  <c r="E552" i="247" s="1"/>
  <c r="D87" i="239"/>
  <c r="D552" i="247" s="1"/>
  <c r="C87" i="239"/>
  <c r="C552" i="247" s="1"/>
  <c r="B87" i="239"/>
  <c r="H86" i="239"/>
  <c r="G86" i="239"/>
  <c r="G545" i="247" s="1"/>
  <c r="F86" i="239"/>
  <c r="F545" i="247" s="1"/>
  <c r="E86" i="239"/>
  <c r="E545" i="247" s="1"/>
  <c r="D86" i="239"/>
  <c r="D545" i="247" s="1"/>
  <c r="C86" i="239"/>
  <c r="C545" i="247" s="1"/>
  <c r="B86" i="239"/>
  <c r="H85" i="239"/>
  <c r="G85" i="239"/>
  <c r="G538" i="247" s="1"/>
  <c r="F85" i="239"/>
  <c r="F538" i="247" s="1"/>
  <c r="E85" i="239"/>
  <c r="E538" i="247" s="1"/>
  <c r="D85" i="239"/>
  <c r="D538" i="247" s="1"/>
  <c r="C85" i="239"/>
  <c r="C538" i="247" s="1"/>
  <c r="B85" i="239"/>
  <c r="H84" i="239"/>
  <c r="G84" i="239"/>
  <c r="G531" i="247" s="1"/>
  <c r="F84" i="239"/>
  <c r="F531" i="247" s="1"/>
  <c r="E84" i="239"/>
  <c r="E531" i="247" s="1"/>
  <c r="D84" i="239"/>
  <c r="D531" i="247" s="1"/>
  <c r="C84" i="239"/>
  <c r="C531" i="247" s="1"/>
  <c r="B84" i="239"/>
  <c r="H83" i="239"/>
  <c r="G83" i="239"/>
  <c r="G524" i="247" s="1"/>
  <c r="F83" i="239"/>
  <c r="F524" i="247" s="1"/>
  <c r="E83" i="239"/>
  <c r="E524" i="247" s="1"/>
  <c r="D83" i="239"/>
  <c r="D524" i="247" s="1"/>
  <c r="C83" i="239"/>
  <c r="C524" i="247" s="1"/>
  <c r="B83" i="239"/>
  <c r="H82" i="239"/>
  <c r="G82" i="239"/>
  <c r="G517" i="247" s="1"/>
  <c r="F82" i="239"/>
  <c r="F517" i="247" s="1"/>
  <c r="E82" i="239"/>
  <c r="E517" i="247" s="1"/>
  <c r="D82" i="239"/>
  <c r="D517" i="247" s="1"/>
  <c r="C82" i="239"/>
  <c r="C517" i="247" s="1"/>
  <c r="B82" i="239"/>
  <c r="H79" i="239"/>
  <c r="G79" i="239"/>
  <c r="G502" i="247" s="1"/>
  <c r="F79" i="239"/>
  <c r="F502" i="247" s="1"/>
  <c r="E79" i="239"/>
  <c r="E502" i="247" s="1"/>
  <c r="D79" i="239"/>
  <c r="D502" i="247" s="1"/>
  <c r="C79" i="239"/>
  <c r="C502" i="247" s="1"/>
  <c r="H78" i="239"/>
  <c r="G78" i="239"/>
  <c r="G495" i="247" s="1"/>
  <c r="F78" i="239"/>
  <c r="F495" i="247" s="1"/>
  <c r="E78" i="239"/>
  <c r="E495" i="247" s="1"/>
  <c r="D78" i="239"/>
  <c r="D495" i="247" s="1"/>
  <c r="C78" i="239"/>
  <c r="C495" i="247" s="1"/>
  <c r="B78" i="239"/>
  <c r="H77" i="239"/>
  <c r="G77" i="239"/>
  <c r="G488" i="247" s="1"/>
  <c r="F77" i="239"/>
  <c r="F488" i="247" s="1"/>
  <c r="E77" i="239"/>
  <c r="E488" i="247" s="1"/>
  <c r="D77" i="239"/>
  <c r="D488" i="247" s="1"/>
  <c r="C77" i="239"/>
  <c r="C488" i="247" s="1"/>
  <c r="B77" i="239"/>
  <c r="H76" i="239"/>
  <c r="G76" i="239"/>
  <c r="G481" i="247" s="1"/>
  <c r="F76" i="239"/>
  <c r="F481" i="247" s="1"/>
  <c r="E76" i="239"/>
  <c r="E481" i="247" s="1"/>
  <c r="D76" i="239"/>
  <c r="D481" i="247" s="1"/>
  <c r="C76" i="239"/>
  <c r="C481" i="247" s="1"/>
  <c r="B76" i="239"/>
  <c r="H75" i="239"/>
  <c r="G75" i="239"/>
  <c r="G474" i="247" s="1"/>
  <c r="F75" i="239"/>
  <c r="F474" i="247" s="1"/>
  <c r="E75" i="239"/>
  <c r="E474" i="247" s="1"/>
  <c r="D75" i="239"/>
  <c r="D474" i="247" s="1"/>
  <c r="C75" i="239"/>
  <c r="C474" i="247" s="1"/>
  <c r="B75" i="239"/>
  <c r="H74" i="239"/>
  <c r="G74" i="239"/>
  <c r="G467" i="247" s="1"/>
  <c r="F74" i="239"/>
  <c r="F467" i="247" s="1"/>
  <c r="E74" i="239"/>
  <c r="E467" i="247" s="1"/>
  <c r="D74" i="239"/>
  <c r="D467" i="247" s="1"/>
  <c r="C74" i="239"/>
  <c r="C467" i="247" s="1"/>
  <c r="B74" i="239"/>
  <c r="H73" i="239"/>
  <c r="G73" i="239"/>
  <c r="G460" i="247" s="1"/>
  <c r="F73" i="239"/>
  <c r="F460" i="247" s="1"/>
  <c r="E73" i="239"/>
  <c r="E460" i="247" s="1"/>
  <c r="D73" i="239"/>
  <c r="D460" i="247" s="1"/>
  <c r="C73" i="239"/>
  <c r="C460" i="247" s="1"/>
  <c r="B73" i="239"/>
  <c r="H72" i="239"/>
  <c r="G72" i="239"/>
  <c r="G453" i="247" s="1"/>
  <c r="F72" i="239"/>
  <c r="F453" i="247" s="1"/>
  <c r="E72" i="239"/>
  <c r="E453" i="247" s="1"/>
  <c r="D72" i="239"/>
  <c r="D453" i="247" s="1"/>
  <c r="C72" i="239"/>
  <c r="C453" i="247" s="1"/>
  <c r="B72" i="239"/>
  <c r="H71" i="239"/>
  <c r="G71" i="239"/>
  <c r="G446" i="247" s="1"/>
  <c r="F71" i="239"/>
  <c r="F446" i="247" s="1"/>
  <c r="E71" i="239"/>
  <c r="E446" i="247" s="1"/>
  <c r="D71" i="239"/>
  <c r="D446" i="247" s="1"/>
  <c r="C71" i="239"/>
  <c r="C446" i="247" s="1"/>
  <c r="B71" i="239"/>
  <c r="H70" i="239"/>
  <c r="G70" i="239"/>
  <c r="G439" i="247" s="1"/>
  <c r="F70" i="239"/>
  <c r="F439" i="247" s="1"/>
  <c r="E70" i="239"/>
  <c r="E439" i="247" s="1"/>
  <c r="D70" i="239"/>
  <c r="D439" i="247" s="1"/>
  <c r="C70" i="239"/>
  <c r="C439" i="247" s="1"/>
  <c r="B70" i="239"/>
  <c r="H69" i="239"/>
  <c r="G69" i="239"/>
  <c r="G432" i="247" s="1"/>
  <c r="F69" i="239"/>
  <c r="F432" i="247" s="1"/>
  <c r="E69" i="239"/>
  <c r="E432" i="247" s="1"/>
  <c r="D69" i="239"/>
  <c r="D432" i="247" s="1"/>
  <c r="C69" i="239"/>
  <c r="C432" i="247" s="1"/>
  <c r="B69" i="239"/>
  <c r="H68" i="239"/>
  <c r="G68" i="239"/>
  <c r="G425" i="247" s="1"/>
  <c r="F68" i="239"/>
  <c r="F425" i="247" s="1"/>
  <c r="E68" i="239"/>
  <c r="E425" i="247" s="1"/>
  <c r="D68" i="239"/>
  <c r="D425" i="247" s="1"/>
  <c r="C68" i="239"/>
  <c r="C425" i="247" s="1"/>
  <c r="B68" i="239"/>
  <c r="H67" i="239"/>
  <c r="G67" i="239"/>
  <c r="G418" i="247" s="1"/>
  <c r="F67" i="239"/>
  <c r="F418" i="247" s="1"/>
  <c r="E67" i="239"/>
  <c r="E418" i="247" s="1"/>
  <c r="D67" i="239"/>
  <c r="D418" i="247" s="1"/>
  <c r="C67" i="239"/>
  <c r="C418" i="247" s="1"/>
  <c r="B67" i="239"/>
  <c r="H66" i="239"/>
  <c r="G66" i="239"/>
  <c r="G411" i="247" s="1"/>
  <c r="F66" i="239"/>
  <c r="F411" i="247" s="1"/>
  <c r="E66" i="239"/>
  <c r="E411" i="247" s="1"/>
  <c r="D66" i="239"/>
  <c r="D411" i="247" s="1"/>
  <c r="C66" i="239"/>
  <c r="C411" i="247" s="1"/>
  <c r="B66" i="239"/>
  <c r="H63" i="239"/>
  <c r="G63" i="239"/>
  <c r="G396" i="247" s="1"/>
  <c r="F63" i="239"/>
  <c r="F396" i="247" s="1"/>
  <c r="E63" i="239"/>
  <c r="E396" i="247" s="1"/>
  <c r="D63" i="239"/>
  <c r="D396" i="247" s="1"/>
  <c r="C63" i="239"/>
  <c r="C396" i="247" s="1"/>
  <c r="H62" i="239"/>
  <c r="G62" i="239"/>
  <c r="G389" i="247" s="1"/>
  <c r="F62" i="239"/>
  <c r="F389" i="247" s="1"/>
  <c r="E62" i="239"/>
  <c r="E389" i="247" s="1"/>
  <c r="D62" i="239"/>
  <c r="D389" i="247" s="1"/>
  <c r="C62" i="239"/>
  <c r="C389" i="247" s="1"/>
  <c r="B62" i="239"/>
  <c r="H61" i="239"/>
  <c r="G61" i="239"/>
  <c r="G382" i="247" s="1"/>
  <c r="F61" i="239"/>
  <c r="F382" i="247" s="1"/>
  <c r="E61" i="239"/>
  <c r="E382" i="247" s="1"/>
  <c r="D61" i="239"/>
  <c r="D382" i="247" s="1"/>
  <c r="C61" i="239"/>
  <c r="C382" i="247" s="1"/>
  <c r="B61" i="239"/>
  <c r="H60" i="239"/>
  <c r="G60" i="239"/>
  <c r="G375" i="247" s="1"/>
  <c r="F60" i="239"/>
  <c r="F375" i="247" s="1"/>
  <c r="E60" i="239"/>
  <c r="E375" i="247" s="1"/>
  <c r="D60" i="239"/>
  <c r="D375" i="247" s="1"/>
  <c r="C60" i="239"/>
  <c r="C375" i="247" s="1"/>
  <c r="B60" i="239"/>
  <c r="H59" i="239"/>
  <c r="G59" i="239"/>
  <c r="G368" i="247" s="1"/>
  <c r="F59" i="239"/>
  <c r="F368" i="247" s="1"/>
  <c r="E59" i="239"/>
  <c r="E368" i="247" s="1"/>
  <c r="D59" i="239"/>
  <c r="D368" i="247" s="1"/>
  <c r="C59" i="239"/>
  <c r="C368" i="247" s="1"/>
  <c r="B59" i="239"/>
  <c r="H58" i="239"/>
  <c r="G58" i="239"/>
  <c r="G361" i="247" s="1"/>
  <c r="F58" i="239"/>
  <c r="F361" i="247" s="1"/>
  <c r="E58" i="239"/>
  <c r="E361" i="247" s="1"/>
  <c r="D58" i="239"/>
  <c r="D361" i="247" s="1"/>
  <c r="C58" i="239"/>
  <c r="C361" i="247" s="1"/>
  <c r="B58" i="239"/>
  <c r="H57" i="239"/>
  <c r="G57" i="239"/>
  <c r="G354" i="247" s="1"/>
  <c r="F57" i="239"/>
  <c r="F354" i="247" s="1"/>
  <c r="E57" i="239"/>
  <c r="E354" i="247" s="1"/>
  <c r="D57" i="239"/>
  <c r="D354" i="247" s="1"/>
  <c r="C57" i="239"/>
  <c r="C354" i="247" s="1"/>
  <c r="B57" i="239"/>
  <c r="H56" i="239"/>
  <c r="G56" i="239"/>
  <c r="G347" i="247" s="1"/>
  <c r="F56" i="239"/>
  <c r="F347" i="247" s="1"/>
  <c r="E56" i="239"/>
  <c r="E347" i="247" s="1"/>
  <c r="D56" i="239"/>
  <c r="D347" i="247" s="1"/>
  <c r="C56" i="239"/>
  <c r="C347" i="247" s="1"/>
  <c r="B56" i="239"/>
  <c r="H55" i="239"/>
  <c r="G55" i="239"/>
  <c r="G340" i="247" s="1"/>
  <c r="F55" i="239"/>
  <c r="F340" i="247" s="1"/>
  <c r="E55" i="239"/>
  <c r="E340" i="247" s="1"/>
  <c r="D55" i="239"/>
  <c r="D340" i="247" s="1"/>
  <c r="C55" i="239"/>
  <c r="C340" i="247" s="1"/>
  <c r="B55" i="239"/>
  <c r="H54" i="239"/>
  <c r="G54" i="239"/>
  <c r="G333" i="247" s="1"/>
  <c r="F54" i="239"/>
  <c r="F333" i="247" s="1"/>
  <c r="E54" i="239"/>
  <c r="E333" i="247" s="1"/>
  <c r="D54" i="239"/>
  <c r="D333" i="247" s="1"/>
  <c r="C54" i="239"/>
  <c r="C333" i="247" s="1"/>
  <c r="B54" i="239"/>
  <c r="H53" i="239"/>
  <c r="G53" i="239"/>
  <c r="G326" i="247" s="1"/>
  <c r="F53" i="239"/>
  <c r="F326" i="247" s="1"/>
  <c r="E53" i="239"/>
  <c r="E326" i="247" s="1"/>
  <c r="D53" i="239"/>
  <c r="D326" i="247" s="1"/>
  <c r="C53" i="239"/>
  <c r="C326" i="247" s="1"/>
  <c r="B53" i="239"/>
  <c r="H52" i="239"/>
  <c r="G52" i="239"/>
  <c r="G319" i="247" s="1"/>
  <c r="F52" i="239"/>
  <c r="F319" i="247" s="1"/>
  <c r="E52" i="239"/>
  <c r="E319" i="247" s="1"/>
  <c r="D52" i="239"/>
  <c r="D319" i="247" s="1"/>
  <c r="C52" i="239"/>
  <c r="C319" i="247" s="1"/>
  <c r="B52" i="239"/>
  <c r="H51" i="239"/>
  <c r="G51" i="239"/>
  <c r="G312" i="247" s="1"/>
  <c r="F51" i="239"/>
  <c r="F312" i="247" s="1"/>
  <c r="E51" i="239"/>
  <c r="E312" i="247" s="1"/>
  <c r="D51" i="239"/>
  <c r="D312" i="247" s="1"/>
  <c r="C51" i="239"/>
  <c r="C312" i="247" s="1"/>
  <c r="B51" i="239"/>
  <c r="H48" i="239"/>
  <c r="G48" i="239"/>
  <c r="G297" i="247" s="1"/>
  <c r="F48" i="239"/>
  <c r="F297" i="247" s="1"/>
  <c r="E48" i="239"/>
  <c r="E297" i="247" s="1"/>
  <c r="D48" i="239"/>
  <c r="D297" i="247" s="1"/>
  <c r="C48" i="239"/>
  <c r="C297" i="247" s="1"/>
  <c r="H47" i="239"/>
  <c r="G47" i="239"/>
  <c r="G290" i="247" s="1"/>
  <c r="F47" i="239"/>
  <c r="F290" i="247" s="1"/>
  <c r="E47" i="239"/>
  <c r="E290" i="247" s="1"/>
  <c r="D47" i="239"/>
  <c r="D290" i="247" s="1"/>
  <c r="C47" i="239"/>
  <c r="C290" i="247" s="1"/>
  <c r="B47" i="239"/>
  <c r="H46" i="239"/>
  <c r="G46" i="239"/>
  <c r="G283" i="247" s="1"/>
  <c r="F46" i="239"/>
  <c r="F283" i="247" s="1"/>
  <c r="E46" i="239"/>
  <c r="E283" i="247" s="1"/>
  <c r="D46" i="239"/>
  <c r="D283" i="247" s="1"/>
  <c r="C46" i="239"/>
  <c r="C283" i="247" s="1"/>
  <c r="B46" i="239"/>
  <c r="H45" i="239"/>
  <c r="G45" i="239"/>
  <c r="G276" i="247" s="1"/>
  <c r="F45" i="239"/>
  <c r="F276" i="247" s="1"/>
  <c r="E45" i="239"/>
  <c r="E276" i="247" s="1"/>
  <c r="D45" i="239"/>
  <c r="D276" i="247" s="1"/>
  <c r="C45" i="239"/>
  <c r="C276" i="247" s="1"/>
  <c r="B45" i="239"/>
  <c r="H44" i="239"/>
  <c r="G44" i="239"/>
  <c r="G269" i="247" s="1"/>
  <c r="F44" i="239"/>
  <c r="F269" i="247" s="1"/>
  <c r="E44" i="239"/>
  <c r="E269" i="247" s="1"/>
  <c r="D44" i="239"/>
  <c r="D269" i="247" s="1"/>
  <c r="C44" i="239"/>
  <c r="C269" i="247" s="1"/>
  <c r="B44" i="239"/>
  <c r="H43" i="239"/>
  <c r="G43" i="239"/>
  <c r="G262" i="247" s="1"/>
  <c r="F43" i="239"/>
  <c r="F262" i="247" s="1"/>
  <c r="E43" i="239"/>
  <c r="E262" i="247" s="1"/>
  <c r="D43" i="239"/>
  <c r="D262" i="247" s="1"/>
  <c r="C43" i="239"/>
  <c r="C262" i="247" s="1"/>
  <c r="H42" i="239"/>
  <c r="G42" i="239"/>
  <c r="G255" i="247" s="1"/>
  <c r="F42" i="239"/>
  <c r="F255" i="247" s="1"/>
  <c r="E42" i="239"/>
  <c r="E255" i="247" s="1"/>
  <c r="D42" i="239"/>
  <c r="D255" i="247" s="1"/>
  <c r="C42" i="239"/>
  <c r="C255" i="247" s="1"/>
  <c r="H41" i="239"/>
  <c r="G41" i="239"/>
  <c r="G248" i="247" s="1"/>
  <c r="F41" i="239"/>
  <c r="F248" i="247" s="1"/>
  <c r="E41" i="239"/>
  <c r="E248" i="247" s="1"/>
  <c r="D41" i="239"/>
  <c r="D248" i="247" s="1"/>
  <c r="C41" i="239"/>
  <c r="C248" i="247" s="1"/>
  <c r="H40" i="239"/>
  <c r="G40" i="239"/>
  <c r="G241" i="247" s="1"/>
  <c r="F40" i="239"/>
  <c r="F241" i="247" s="1"/>
  <c r="E40" i="239"/>
  <c r="E241" i="247" s="1"/>
  <c r="D40" i="239"/>
  <c r="D241" i="247" s="1"/>
  <c r="C40" i="239"/>
  <c r="C241" i="247" s="1"/>
  <c r="H39" i="239"/>
  <c r="G39" i="239"/>
  <c r="G234" i="247" s="1"/>
  <c r="F39" i="239"/>
  <c r="F234" i="247" s="1"/>
  <c r="E39" i="239"/>
  <c r="E234" i="247" s="1"/>
  <c r="D39" i="239"/>
  <c r="D234" i="247" s="1"/>
  <c r="C39" i="239"/>
  <c r="C234" i="247" s="1"/>
  <c r="H38" i="239"/>
  <c r="G38" i="239"/>
  <c r="G227" i="247" s="1"/>
  <c r="H37" i="239"/>
  <c r="G37" i="239"/>
  <c r="G220" i="247" s="1"/>
  <c r="F37" i="239"/>
  <c r="F220" i="247" s="1"/>
  <c r="E37" i="239"/>
  <c r="E220" i="247" s="1"/>
  <c r="D37" i="239"/>
  <c r="D220" i="247" s="1"/>
  <c r="C37" i="239"/>
  <c r="C220" i="247" s="1"/>
  <c r="H36" i="239"/>
  <c r="G36" i="239"/>
  <c r="G213" i="247" s="1"/>
  <c r="F36" i="239"/>
  <c r="F213" i="247" s="1"/>
  <c r="E36" i="239"/>
  <c r="E213" i="247" s="1"/>
  <c r="D36" i="239"/>
  <c r="D213" i="247" s="1"/>
  <c r="C36" i="239"/>
  <c r="C213" i="247" s="1"/>
  <c r="H33" i="239"/>
  <c r="G33" i="239"/>
  <c r="G198" i="247" s="1"/>
  <c r="F33" i="239"/>
  <c r="F198" i="247" s="1"/>
  <c r="E33" i="239"/>
  <c r="E198" i="247" s="1"/>
  <c r="D33" i="239"/>
  <c r="D198" i="247" s="1"/>
  <c r="C33" i="239"/>
  <c r="C198" i="247" s="1"/>
  <c r="H32" i="239"/>
  <c r="G32" i="239"/>
  <c r="G191" i="247" s="1"/>
  <c r="F32" i="239"/>
  <c r="F191" i="247" s="1"/>
  <c r="E32" i="239"/>
  <c r="E191" i="247" s="1"/>
  <c r="D32" i="239"/>
  <c r="D191" i="247" s="1"/>
  <c r="C32" i="239"/>
  <c r="C191" i="247" s="1"/>
  <c r="B32" i="239"/>
  <c r="H31" i="239"/>
  <c r="G31" i="239"/>
  <c r="G184" i="247" s="1"/>
  <c r="F31" i="239"/>
  <c r="F184" i="247" s="1"/>
  <c r="E31" i="239"/>
  <c r="E184" i="247" s="1"/>
  <c r="D31" i="239"/>
  <c r="D184" i="247" s="1"/>
  <c r="C31" i="239"/>
  <c r="C184" i="247" s="1"/>
  <c r="B31" i="239"/>
  <c r="H30" i="239"/>
  <c r="G30" i="239"/>
  <c r="G177" i="247" s="1"/>
  <c r="F30" i="239"/>
  <c r="F177" i="247" s="1"/>
  <c r="E30" i="239"/>
  <c r="E177" i="247" s="1"/>
  <c r="D30" i="239"/>
  <c r="D177" i="247" s="1"/>
  <c r="C30" i="239"/>
  <c r="C177" i="247" s="1"/>
  <c r="B30" i="239"/>
  <c r="H29" i="239"/>
  <c r="G29" i="239"/>
  <c r="G170" i="247" s="1"/>
  <c r="F29" i="239"/>
  <c r="F170" i="247" s="1"/>
  <c r="E29" i="239"/>
  <c r="E170" i="247" s="1"/>
  <c r="D29" i="239"/>
  <c r="D170" i="247" s="1"/>
  <c r="C29" i="239"/>
  <c r="C170" i="247" s="1"/>
  <c r="H28" i="239"/>
  <c r="G28" i="239"/>
  <c r="G163" i="247" s="1"/>
  <c r="F28" i="239"/>
  <c r="F163" i="247" s="1"/>
  <c r="E28" i="239"/>
  <c r="E163" i="247" s="1"/>
  <c r="D28" i="239"/>
  <c r="D163" i="247" s="1"/>
  <c r="C28" i="239"/>
  <c r="C163" i="247" s="1"/>
  <c r="H27" i="239"/>
  <c r="G27" i="239"/>
  <c r="G156" i="247" s="1"/>
  <c r="F27" i="239"/>
  <c r="F156" i="247" s="1"/>
  <c r="E27" i="239"/>
  <c r="E156" i="247" s="1"/>
  <c r="D27" i="239"/>
  <c r="D156" i="247" s="1"/>
  <c r="C27" i="239"/>
  <c r="C156" i="247" s="1"/>
  <c r="H26" i="239"/>
  <c r="G26" i="239"/>
  <c r="G149" i="247" s="1"/>
  <c r="F26" i="239"/>
  <c r="F149" i="247" s="1"/>
  <c r="E26" i="239"/>
  <c r="E149" i="247" s="1"/>
  <c r="D26" i="239"/>
  <c r="D149" i="247" s="1"/>
  <c r="C26" i="239"/>
  <c r="C149" i="247" s="1"/>
  <c r="H25" i="239"/>
  <c r="G25" i="239"/>
  <c r="G142" i="247" s="1"/>
  <c r="F25" i="239"/>
  <c r="F142" i="247" s="1"/>
  <c r="E25" i="239"/>
  <c r="E142" i="247" s="1"/>
  <c r="D25" i="239"/>
  <c r="D142" i="247" s="1"/>
  <c r="C25" i="239"/>
  <c r="C142" i="247" s="1"/>
  <c r="H24" i="239"/>
  <c r="G24" i="239"/>
  <c r="G135" i="247" s="1"/>
  <c r="F24" i="239"/>
  <c r="F135" i="247" s="1"/>
  <c r="E24" i="239"/>
  <c r="E135" i="247" s="1"/>
  <c r="D24" i="239"/>
  <c r="D135" i="247" s="1"/>
  <c r="C24" i="239"/>
  <c r="C135" i="247" s="1"/>
  <c r="H23" i="239"/>
  <c r="G23" i="239"/>
  <c r="G128" i="247" s="1"/>
  <c r="F23" i="239"/>
  <c r="F128" i="247" s="1"/>
  <c r="E23" i="239"/>
  <c r="E128" i="247" s="1"/>
  <c r="D23" i="239"/>
  <c r="D128" i="247" s="1"/>
  <c r="C23" i="239"/>
  <c r="C128" i="247" s="1"/>
  <c r="H22" i="239"/>
  <c r="G22" i="239"/>
  <c r="G121" i="247" s="1"/>
  <c r="F22" i="239"/>
  <c r="F121" i="247" s="1"/>
  <c r="E22" i="239"/>
  <c r="E121" i="247" s="1"/>
  <c r="D22" i="239"/>
  <c r="D121" i="247" s="1"/>
  <c r="C22" i="239"/>
  <c r="C121" i="247" s="1"/>
  <c r="H21" i="239"/>
  <c r="G21" i="239"/>
  <c r="G114" i="247" s="1"/>
  <c r="F21" i="239"/>
  <c r="F114" i="247" s="1"/>
  <c r="E21" i="239"/>
  <c r="E114" i="247" s="1"/>
  <c r="D21" i="239"/>
  <c r="D114" i="247" s="1"/>
  <c r="C21" i="239"/>
  <c r="C114" i="247" s="1"/>
  <c r="H18" i="239"/>
  <c r="G18" i="239"/>
  <c r="G99" i="247" s="1"/>
  <c r="F18" i="239"/>
  <c r="F99" i="247" s="1"/>
  <c r="E18" i="239"/>
  <c r="E99" i="247" s="1"/>
  <c r="D18" i="239"/>
  <c r="D99" i="247" s="1"/>
  <c r="C18" i="239"/>
  <c r="C99" i="247" s="1"/>
  <c r="H17" i="239"/>
  <c r="G17" i="239"/>
  <c r="G92" i="247" s="1"/>
  <c r="F17" i="239"/>
  <c r="F92" i="247" s="1"/>
  <c r="E17" i="239"/>
  <c r="E92" i="247" s="1"/>
  <c r="D17" i="239"/>
  <c r="D92" i="247" s="1"/>
  <c r="C17" i="239"/>
  <c r="C92" i="247" s="1"/>
  <c r="B17" i="239"/>
  <c r="H16" i="239"/>
  <c r="G16" i="239"/>
  <c r="G85" i="247" s="1"/>
  <c r="F16" i="239"/>
  <c r="F85" i="247" s="1"/>
  <c r="E16" i="239"/>
  <c r="E85" i="247" s="1"/>
  <c r="D16" i="239"/>
  <c r="D85" i="247" s="1"/>
  <c r="C16" i="239"/>
  <c r="C85" i="247" s="1"/>
  <c r="B16" i="239"/>
  <c r="H15" i="239"/>
  <c r="G15" i="239"/>
  <c r="G78" i="247" s="1"/>
  <c r="F15" i="239"/>
  <c r="F78" i="247" s="1"/>
  <c r="E15" i="239"/>
  <c r="E78" i="247" s="1"/>
  <c r="D15" i="239"/>
  <c r="D78" i="247" s="1"/>
  <c r="C15" i="239"/>
  <c r="C78" i="247" s="1"/>
  <c r="B15" i="239"/>
  <c r="H14" i="239"/>
  <c r="G14" i="239"/>
  <c r="G71" i="247" s="1"/>
  <c r="F14" i="239"/>
  <c r="F71" i="247" s="1"/>
  <c r="E14" i="239"/>
  <c r="E71" i="247" s="1"/>
  <c r="D14" i="239"/>
  <c r="D71" i="247" s="1"/>
  <c r="C14" i="239"/>
  <c r="C71" i="247" s="1"/>
  <c r="H13" i="239"/>
  <c r="G13" i="239"/>
  <c r="G64" i="247" s="1"/>
  <c r="F13" i="239"/>
  <c r="F64" i="247" s="1"/>
  <c r="E13" i="239"/>
  <c r="E64" i="247" s="1"/>
  <c r="D13" i="239"/>
  <c r="D64" i="247" s="1"/>
  <c r="C13" i="239"/>
  <c r="C64" i="247" s="1"/>
  <c r="H12" i="239"/>
  <c r="G12" i="239"/>
  <c r="G57" i="247" s="1"/>
  <c r="F12" i="239"/>
  <c r="F57" i="247" s="1"/>
  <c r="E12" i="239"/>
  <c r="E57" i="247" s="1"/>
  <c r="D12" i="239"/>
  <c r="D57" i="247" s="1"/>
  <c r="C12" i="239"/>
  <c r="C57" i="247" s="1"/>
  <c r="H11" i="239"/>
  <c r="G11" i="239"/>
  <c r="G50" i="247" s="1"/>
  <c r="F11" i="239"/>
  <c r="F50" i="247" s="1"/>
  <c r="E11" i="239"/>
  <c r="E50" i="247" s="1"/>
  <c r="D11" i="239"/>
  <c r="D50" i="247" s="1"/>
  <c r="C11" i="239"/>
  <c r="C50" i="247" s="1"/>
  <c r="H10" i="239"/>
  <c r="G10" i="239"/>
  <c r="G43" i="247" s="1"/>
  <c r="F10" i="239"/>
  <c r="F43" i="247" s="1"/>
  <c r="E10" i="239"/>
  <c r="E43" i="247" s="1"/>
  <c r="D10" i="239"/>
  <c r="D43" i="247" s="1"/>
  <c r="C10" i="239"/>
  <c r="C43" i="247" s="1"/>
  <c r="H9" i="239"/>
  <c r="G9" i="239"/>
  <c r="G36" i="247" s="1"/>
  <c r="F9" i="239"/>
  <c r="F36" i="247" s="1"/>
  <c r="E9" i="239"/>
  <c r="E36" i="247" s="1"/>
  <c r="D9" i="239"/>
  <c r="D36" i="247" s="1"/>
  <c r="C9" i="239"/>
  <c r="C36" i="247" s="1"/>
  <c r="H8" i="239"/>
  <c r="G8" i="239"/>
  <c r="G29" i="247" s="1"/>
  <c r="F8" i="239"/>
  <c r="F29" i="247" s="1"/>
  <c r="E8" i="239"/>
  <c r="E29" i="247" s="1"/>
  <c r="D8" i="239"/>
  <c r="D29" i="247" s="1"/>
  <c r="C8" i="239"/>
  <c r="C29" i="247" s="1"/>
  <c r="H7" i="239"/>
  <c r="G7" i="239"/>
  <c r="G22" i="247" s="1"/>
  <c r="F7" i="239"/>
  <c r="F22" i="247" s="1"/>
  <c r="E7" i="239"/>
  <c r="E22" i="247" s="1"/>
  <c r="D7" i="239"/>
  <c r="D22" i="247" s="1"/>
  <c r="C7" i="239"/>
  <c r="C22" i="247" s="1"/>
  <c r="H6" i="239"/>
  <c r="G6" i="239"/>
  <c r="G15" i="247" s="1"/>
  <c r="F6" i="239"/>
  <c r="F15" i="247" s="1"/>
  <c r="E6" i="239"/>
  <c r="E15" i="247" s="1"/>
  <c r="D6" i="239"/>
  <c r="D15" i="247" s="1"/>
  <c r="C6" i="239"/>
  <c r="C15" i="247" s="1"/>
  <c r="H5" i="239"/>
  <c r="G5" i="239"/>
  <c r="G8" i="247" s="1"/>
  <c r="F5" i="239"/>
  <c r="F8" i="247" s="1"/>
  <c r="E5" i="239"/>
  <c r="E8" i="247" s="1"/>
  <c r="D5" i="239"/>
  <c r="D8" i="247" s="1"/>
  <c r="C5" i="239"/>
  <c r="C8" i="247" s="1"/>
  <c r="B1" i="239"/>
  <c r="F38" i="239"/>
  <c r="F227" i="247" s="1"/>
  <c r="E38" i="239"/>
  <c r="E227" i="247" s="1"/>
  <c r="D38" i="239"/>
  <c r="D227" i="247" s="1"/>
  <c r="C38" i="239"/>
  <c r="C227" i="247" s="1"/>
  <c r="F65" i="238"/>
  <c r="E65" i="238"/>
  <c r="E326" i="246" s="1"/>
  <c r="D65" i="238"/>
  <c r="D326" i="246" s="1"/>
  <c r="C65" i="238"/>
  <c r="C326" i="246" s="1"/>
  <c r="F60" i="238"/>
  <c r="D60" i="238"/>
  <c r="D303" i="246" s="1"/>
  <c r="C60" i="238"/>
  <c r="C303" i="246" s="1"/>
  <c r="F59" i="238"/>
  <c r="E59" i="238"/>
  <c r="E296" i="246" s="1"/>
  <c r="D59" i="238"/>
  <c r="D296" i="246" s="1"/>
  <c r="C59" i="238"/>
  <c r="C296" i="246" s="1"/>
  <c r="F58" i="238"/>
  <c r="D58" i="238"/>
  <c r="D289" i="246" s="1"/>
  <c r="C58" i="238"/>
  <c r="C289" i="246" s="1"/>
  <c r="F57" i="238"/>
  <c r="E57" i="238"/>
  <c r="E282" i="246" s="1"/>
  <c r="D57" i="238"/>
  <c r="D282" i="246" s="1"/>
  <c r="C57" i="238"/>
  <c r="C282" i="246" s="1"/>
  <c r="F56" i="238"/>
  <c r="D56" i="238"/>
  <c r="D275" i="246" s="1"/>
  <c r="C56" i="238"/>
  <c r="C275" i="246" s="1"/>
  <c r="F55" i="238"/>
  <c r="E55" i="238"/>
  <c r="E268" i="246" s="1"/>
  <c r="D55" i="238"/>
  <c r="D268" i="246" s="1"/>
  <c r="C55" i="238"/>
  <c r="C268" i="246" s="1"/>
  <c r="F52" i="238"/>
  <c r="E52" i="238"/>
  <c r="E259" i="246" s="1"/>
  <c r="D52" i="238"/>
  <c r="D259" i="246" s="1"/>
  <c r="C52" i="238"/>
  <c r="C259" i="246" s="1"/>
  <c r="F48" i="238"/>
  <c r="E48" i="238"/>
  <c r="E243" i="246" s="1"/>
  <c r="D48" i="238"/>
  <c r="C48" i="238"/>
  <c r="F45" i="238"/>
  <c r="E45" i="238"/>
  <c r="E234" i="246" s="1"/>
  <c r="D45" i="238"/>
  <c r="D234" i="246" s="1"/>
  <c r="C45" i="238"/>
  <c r="C234" i="246" s="1"/>
  <c r="F41" i="238"/>
  <c r="E41" i="238"/>
  <c r="E218" i="246" s="1"/>
  <c r="D41" i="238"/>
  <c r="D218" i="246" s="1"/>
  <c r="C41" i="238"/>
  <c r="C218" i="246" s="1"/>
  <c r="F40" i="238"/>
  <c r="E40" i="238"/>
  <c r="E211" i="246" s="1"/>
  <c r="D40" i="238"/>
  <c r="D211" i="246" s="1"/>
  <c r="C40" i="238"/>
  <c r="C211" i="246" s="1"/>
  <c r="F39" i="238"/>
  <c r="E39" i="238"/>
  <c r="E204" i="246" s="1"/>
  <c r="D39" i="238"/>
  <c r="C39" i="238"/>
  <c r="C204" i="246" s="1"/>
  <c r="F35" i="238"/>
  <c r="E35" i="238"/>
  <c r="E188" i="246" s="1"/>
  <c r="D35" i="238"/>
  <c r="D188" i="246" s="1"/>
  <c r="C35" i="238"/>
  <c r="C188" i="246" s="1"/>
  <c r="F34" i="238"/>
  <c r="E34" i="238"/>
  <c r="E181" i="246" s="1"/>
  <c r="D34" i="238"/>
  <c r="D181" i="246" s="1"/>
  <c r="C34" i="238"/>
  <c r="C181" i="246" s="1"/>
  <c r="F33" i="238"/>
  <c r="E33" i="238"/>
  <c r="E174" i="246" s="1"/>
  <c r="D33" i="238"/>
  <c r="D174" i="246" s="1"/>
  <c r="C33" i="238"/>
  <c r="C174" i="246" s="1"/>
  <c r="F32" i="238"/>
  <c r="E32" i="238"/>
  <c r="E167" i="246" s="1"/>
  <c r="D32" i="238"/>
  <c r="C32" i="238"/>
  <c r="F28" i="238"/>
  <c r="E28" i="238"/>
  <c r="E151" i="246" s="1"/>
  <c r="D28" i="238"/>
  <c r="D151" i="246" s="1"/>
  <c r="C28" i="238"/>
  <c r="C151" i="246" s="1"/>
  <c r="F27" i="238"/>
  <c r="E27" i="238"/>
  <c r="E144" i="246" s="1"/>
  <c r="D27" i="238"/>
  <c r="D144" i="246" s="1"/>
  <c r="C27" i="238"/>
  <c r="C144" i="246" s="1"/>
  <c r="F26" i="238"/>
  <c r="E26" i="238"/>
  <c r="E137" i="246" s="1"/>
  <c r="D26" i="238"/>
  <c r="D137" i="246" s="1"/>
  <c r="C26" i="238"/>
  <c r="C137" i="246" s="1"/>
  <c r="F25" i="238"/>
  <c r="E25" i="238"/>
  <c r="E130" i="246" s="1"/>
  <c r="D25" i="238"/>
  <c r="D130" i="246" s="1"/>
  <c r="C25" i="238"/>
  <c r="C130" i="246" s="1"/>
  <c r="F24" i="238"/>
  <c r="E24" i="238"/>
  <c r="E123" i="246" s="1"/>
  <c r="D24" i="238"/>
  <c r="D123" i="246" s="1"/>
  <c r="C24" i="238"/>
  <c r="C123" i="246" s="1"/>
  <c r="F19" i="238"/>
  <c r="D19" i="238"/>
  <c r="D100" i="246" s="1"/>
  <c r="C19" i="238"/>
  <c r="C100" i="246" s="1"/>
  <c r="F18" i="238"/>
  <c r="E18" i="238"/>
  <c r="E93" i="246" s="1"/>
  <c r="D18" i="238"/>
  <c r="D93" i="246" s="1"/>
  <c r="C18" i="238"/>
  <c r="C93" i="246" s="1"/>
  <c r="F17" i="238"/>
  <c r="D17" i="238"/>
  <c r="D86" i="246" s="1"/>
  <c r="C17" i="238"/>
  <c r="C86" i="246" s="1"/>
  <c r="F16" i="238"/>
  <c r="E16" i="238"/>
  <c r="E79" i="246" s="1"/>
  <c r="D16" i="238"/>
  <c r="D79" i="246" s="1"/>
  <c r="C16" i="238"/>
  <c r="C79" i="246" s="1"/>
  <c r="F15" i="238"/>
  <c r="D15" i="238"/>
  <c r="D72" i="246" s="1"/>
  <c r="C15" i="238"/>
  <c r="C72" i="246" s="1"/>
  <c r="F14" i="238"/>
  <c r="E14" i="238"/>
  <c r="E65" i="246" s="1"/>
  <c r="D14" i="238"/>
  <c r="D65" i="246" s="1"/>
  <c r="C14" i="238"/>
  <c r="C65" i="246" s="1"/>
  <c r="F13" i="238"/>
  <c r="D13" i="238"/>
  <c r="D58" i="246" s="1"/>
  <c r="C13" i="238"/>
  <c r="C58" i="246" s="1"/>
  <c r="F12" i="238"/>
  <c r="E12" i="238"/>
  <c r="E51" i="246" s="1"/>
  <c r="D12" i="238"/>
  <c r="D51" i="246" s="1"/>
  <c r="C12" i="238"/>
  <c r="C51" i="246" s="1"/>
  <c r="F11" i="238"/>
  <c r="D11" i="238"/>
  <c r="D44" i="246" s="1"/>
  <c r="C11" i="238"/>
  <c r="C44" i="246" s="1"/>
  <c r="F10" i="238"/>
  <c r="E10" i="238"/>
  <c r="E37" i="246" s="1"/>
  <c r="D10" i="238"/>
  <c r="D37" i="246" s="1"/>
  <c r="C10" i="238"/>
  <c r="C37" i="246" s="1"/>
  <c r="F9" i="238"/>
  <c r="D9" i="238"/>
  <c r="D30" i="246" s="1"/>
  <c r="C9" i="238"/>
  <c r="C30" i="246" s="1"/>
  <c r="F8" i="238"/>
  <c r="E8" i="238"/>
  <c r="E23" i="246" s="1"/>
  <c r="D8" i="238"/>
  <c r="D23" i="246" s="1"/>
  <c r="C8" i="238"/>
  <c r="C23" i="246" s="1"/>
  <c r="F7" i="238"/>
  <c r="D7" i="238"/>
  <c r="D16" i="246" s="1"/>
  <c r="C7" i="238"/>
  <c r="C16" i="246" s="1"/>
  <c r="F6" i="238"/>
  <c r="E6" i="238"/>
  <c r="E9" i="246" s="1"/>
  <c r="D6" i="238"/>
  <c r="D9" i="246" s="1"/>
  <c r="C6" i="238"/>
  <c r="C9" i="246" s="1"/>
  <c r="F2" i="238"/>
  <c r="F1" i="238"/>
  <c r="B1" i="238"/>
  <c r="E114" i="239"/>
  <c r="E112" i="239"/>
  <c r="B2" i="239"/>
  <c r="E49" i="238"/>
  <c r="E250" i="246" s="1"/>
  <c r="B2" i="238"/>
  <c r="H94" i="237"/>
  <c r="G94" i="237"/>
  <c r="G586" i="247" s="1"/>
  <c r="F94" i="237"/>
  <c r="F586" i="247" s="1"/>
  <c r="E94" i="237"/>
  <c r="E586" i="247" s="1"/>
  <c r="D94" i="237"/>
  <c r="D586" i="247" s="1"/>
  <c r="C94" i="237"/>
  <c r="H93" i="237"/>
  <c r="G93" i="237"/>
  <c r="F93" i="237"/>
  <c r="F579" i="247" s="1"/>
  <c r="E93" i="237"/>
  <c r="E579" i="247" s="1"/>
  <c r="D93" i="237"/>
  <c r="D579" i="247" s="1"/>
  <c r="C93" i="237"/>
  <c r="C579" i="247" s="1"/>
  <c r="H89" i="237"/>
  <c r="G89" i="237"/>
  <c r="G563" i="247" s="1"/>
  <c r="F89" i="237"/>
  <c r="F563" i="247" s="1"/>
  <c r="E89" i="237"/>
  <c r="E563" i="247" s="1"/>
  <c r="D89" i="237"/>
  <c r="D563" i="247" s="1"/>
  <c r="C89" i="237"/>
  <c r="C563" i="247" s="1"/>
  <c r="B89" i="237"/>
  <c r="H88" i="237"/>
  <c r="G88" i="237"/>
  <c r="G556" i="247" s="1"/>
  <c r="F88" i="237"/>
  <c r="F556" i="247" s="1"/>
  <c r="E88" i="237"/>
  <c r="E556" i="247" s="1"/>
  <c r="D88" i="237"/>
  <c r="D556" i="247" s="1"/>
  <c r="C88" i="237"/>
  <c r="C556" i="247" s="1"/>
  <c r="B88" i="237"/>
  <c r="H87" i="237"/>
  <c r="G87" i="237"/>
  <c r="G549" i="247" s="1"/>
  <c r="F87" i="237"/>
  <c r="F549" i="247" s="1"/>
  <c r="E87" i="237"/>
  <c r="E549" i="247" s="1"/>
  <c r="D87" i="237"/>
  <c r="D549" i="247" s="1"/>
  <c r="C87" i="237"/>
  <c r="C549" i="247" s="1"/>
  <c r="B87" i="237"/>
  <c r="H86" i="237"/>
  <c r="G86" i="237"/>
  <c r="G542" i="247" s="1"/>
  <c r="F86" i="237"/>
  <c r="F542" i="247" s="1"/>
  <c r="E86" i="237"/>
  <c r="E542" i="247" s="1"/>
  <c r="D86" i="237"/>
  <c r="D542" i="247" s="1"/>
  <c r="C86" i="237"/>
  <c r="C542" i="247" s="1"/>
  <c r="B86" i="237"/>
  <c r="H85" i="237"/>
  <c r="G85" i="237"/>
  <c r="G535" i="247" s="1"/>
  <c r="F85" i="237"/>
  <c r="F535" i="247" s="1"/>
  <c r="E85" i="237"/>
  <c r="E535" i="247" s="1"/>
  <c r="D85" i="237"/>
  <c r="D535" i="247" s="1"/>
  <c r="C85" i="237"/>
  <c r="C535" i="247" s="1"/>
  <c r="B85" i="237"/>
  <c r="H84" i="237"/>
  <c r="G84" i="237"/>
  <c r="G528" i="247" s="1"/>
  <c r="F84" i="237"/>
  <c r="F528" i="247" s="1"/>
  <c r="E84" i="237"/>
  <c r="E528" i="247" s="1"/>
  <c r="D84" i="237"/>
  <c r="D528" i="247" s="1"/>
  <c r="C84" i="237"/>
  <c r="C528" i="247" s="1"/>
  <c r="B84" i="237"/>
  <c r="H83" i="237"/>
  <c r="G83" i="237"/>
  <c r="G521" i="247" s="1"/>
  <c r="F83" i="237"/>
  <c r="F521" i="247" s="1"/>
  <c r="E83" i="237"/>
  <c r="E521" i="247" s="1"/>
  <c r="D83" i="237"/>
  <c r="D521" i="247" s="1"/>
  <c r="C83" i="237"/>
  <c r="C521" i="247" s="1"/>
  <c r="B83" i="237"/>
  <c r="H82" i="237"/>
  <c r="G82" i="237"/>
  <c r="G514" i="247" s="1"/>
  <c r="F82" i="237"/>
  <c r="F514" i="247" s="1"/>
  <c r="E82" i="237"/>
  <c r="E514" i="247" s="1"/>
  <c r="D82" i="237"/>
  <c r="D514" i="247" s="1"/>
  <c r="C82" i="237"/>
  <c r="C514" i="247" s="1"/>
  <c r="B82" i="237"/>
  <c r="H79" i="237"/>
  <c r="G79" i="237"/>
  <c r="G499" i="247" s="1"/>
  <c r="F79" i="237"/>
  <c r="F499" i="247" s="1"/>
  <c r="E79" i="237"/>
  <c r="E499" i="247" s="1"/>
  <c r="D79" i="237"/>
  <c r="D499" i="247" s="1"/>
  <c r="C79" i="237"/>
  <c r="C499" i="247" s="1"/>
  <c r="H78" i="237"/>
  <c r="G78" i="237"/>
  <c r="G492" i="247" s="1"/>
  <c r="F78" i="237"/>
  <c r="F492" i="247" s="1"/>
  <c r="E78" i="237"/>
  <c r="E492" i="247" s="1"/>
  <c r="D78" i="237"/>
  <c r="D492" i="247" s="1"/>
  <c r="C78" i="237"/>
  <c r="C492" i="247" s="1"/>
  <c r="B78" i="237"/>
  <c r="H77" i="237"/>
  <c r="G77" i="237"/>
  <c r="G485" i="247" s="1"/>
  <c r="F77" i="237"/>
  <c r="F485" i="247" s="1"/>
  <c r="E77" i="237"/>
  <c r="E485" i="247" s="1"/>
  <c r="D77" i="237"/>
  <c r="D485" i="247" s="1"/>
  <c r="C77" i="237"/>
  <c r="C485" i="247" s="1"/>
  <c r="B77" i="237"/>
  <c r="H76" i="237"/>
  <c r="G76" i="237"/>
  <c r="G478" i="247" s="1"/>
  <c r="F76" i="237"/>
  <c r="F478" i="247" s="1"/>
  <c r="E76" i="237"/>
  <c r="E478" i="247" s="1"/>
  <c r="D76" i="237"/>
  <c r="D478" i="247" s="1"/>
  <c r="C76" i="237"/>
  <c r="C478" i="247" s="1"/>
  <c r="B76" i="237"/>
  <c r="H75" i="237"/>
  <c r="G75" i="237"/>
  <c r="G471" i="247" s="1"/>
  <c r="F75" i="237"/>
  <c r="F471" i="247" s="1"/>
  <c r="E75" i="237"/>
  <c r="E471" i="247" s="1"/>
  <c r="D75" i="237"/>
  <c r="D471" i="247" s="1"/>
  <c r="C75" i="237"/>
  <c r="C471" i="247" s="1"/>
  <c r="B75" i="237"/>
  <c r="H74" i="237"/>
  <c r="G74" i="237"/>
  <c r="G464" i="247" s="1"/>
  <c r="F74" i="237"/>
  <c r="F464" i="247" s="1"/>
  <c r="E74" i="237"/>
  <c r="E464" i="247" s="1"/>
  <c r="D74" i="237"/>
  <c r="D464" i="247" s="1"/>
  <c r="C74" i="237"/>
  <c r="C464" i="247" s="1"/>
  <c r="B74" i="237"/>
  <c r="H73" i="237"/>
  <c r="G73" i="237"/>
  <c r="G457" i="247" s="1"/>
  <c r="F73" i="237"/>
  <c r="F457" i="247" s="1"/>
  <c r="E73" i="237"/>
  <c r="E457" i="247" s="1"/>
  <c r="D73" i="237"/>
  <c r="D457" i="247" s="1"/>
  <c r="C73" i="237"/>
  <c r="C457" i="247" s="1"/>
  <c r="B73" i="237"/>
  <c r="H72" i="237"/>
  <c r="G72" i="237"/>
  <c r="G450" i="247" s="1"/>
  <c r="F72" i="237"/>
  <c r="F450" i="247" s="1"/>
  <c r="E72" i="237"/>
  <c r="E450" i="247" s="1"/>
  <c r="D72" i="237"/>
  <c r="D450" i="247" s="1"/>
  <c r="C72" i="237"/>
  <c r="C450" i="247" s="1"/>
  <c r="B72" i="237"/>
  <c r="H71" i="237"/>
  <c r="G71" i="237"/>
  <c r="G443" i="247" s="1"/>
  <c r="F71" i="237"/>
  <c r="F443" i="247" s="1"/>
  <c r="E71" i="237"/>
  <c r="E443" i="247" s="1"/>
  <c r="D71" i="237"/>
  <c r="D443" i="247" s="1"/>
  <c r="C71" i="237"/>
  <c r="C443" i="247" s="1"/>
  <c r="B71" i="237"/>
  <c r="H70" i="237"/>
  <c r="G70" i="237"/>
  <c r="G436" i="247" s="1"/>
  <c r="F70" i="237"/>
  <c r="F436" i="247" s="1"/>
  <c r="E70" i="237"/>
  <c r="E436" i="247" s="1"/>
  <c r="D70" i="237"/>
  <c r="D436" i="247" s="1"/>
  <c r="C70" i="237"/>
  <c r="C436" i="247" s="1"/>
  <c r="B70" i="237"/>
  <c r="H69" i="237"/>
  <c r="G69" i="237"/>
  <c r="G429" i="247" s="1"/>
  <c r="F69" i="237"/>
  <c r="F429" i="247" s="1"/>
  <c r="E69" i="237"/>
  <c r="E429" i="247" s="1"/>
  <c r="D69" i="237"/>
  <c r="D429" i="247" s="1"/>
  <c r="C69" i="237"/>
  <c r="C429" i="247" s="1"/>
  <c r="B69" i="237"/>
  <c r="H68" i="237"/>
  <c r="G68" i="237"/>
  <c r="G422" i="247" s="1"/>
  <c r="F68" i="237"/>
  <c r="F422" i="247" s="1"/>
  <c r="E68" i="237"/>
  <c r="E422" i="247" s="1"/>
  <c r="D68" i="237"/>
  <c r="D422" i="247" s="1"/>
  <c r="C68" i="237"/>
  <c r="C422" i="247" s="1"/>
  <c r="B68" i="237"/>
  <c r="H67" i="237"/>
  <c r="G67" i="237"/>
  <c r="G415" i="247" s="1"/>
  <c r="F67" i="237"/>
  <c r="F415" i="247" s="1"/>
  <c r="E67" i="237"/>
  <c r="E415" i="247" s="1"/>
  <c r="D67" i="237"/>
  <c r="D415" i="247" s="1"/>
  <c r="C67" i="237"/>
  <c r="C415" i="247" s="1"/>
  <c r="B67" i="237"/>
  <c r="H66" i="237"/>
  <c r="G66" i="237"/>
  <c r="G408" i="247" s="1"/>
  <c r="F66" i="237"/>
  <c r="F408" i="247" s="1"/>
  <c r="E66" i="237"/>
  <c r="E408" i="247" s="1"/>
  <c r="D66" i="237"/>
  <c r="D408" i="247" s="1"/>
  <c r="C66" i="237"/>
  <c r="C408" i="247" s="1"/>
  <c r="B66" i="237"/>
  <c r="H63" i="237"/>
  <c r="G63" i="237"/>
  <c r="G393" i="247" s="1"/>
  <c r="F63" i="237"/>
  <c r="F393" i="247" s="1"/>
  <c r="E63" i="237"/>
  <c r="E393" i="247" s="1"/>
  <c r="D63" i="237"/>
  <c r="D393" i="247" s="1"/>
  <c r="C63" i="237"/>
  <c r="C393" i="247" s="1"/>
  <c r="H62" i="237"/>
  <c r="G62" i="237"/>
  <c r="G386" i="247" s="1"/>
  <c r="F62" i="237"/>
  <c r="F386" i="247" s="1"/>
  <c r="E62" i="237"/>
  <c r="E386" i="247" s="1"/>
  <c r="D62" i="237"/>
  <c r="D386" i="247" s="1"/>
  <c r="C62" i="237"/>
  <c r="C386" i="247" s="1"/>
  <c r="B62" i="237"/>
  <c r="H61" i="237"/>
  <c r="G61" i="237"/>
  <c r="G379" i="247" s="1"/>
  <c r="F61" i="237"/>
  <c r="F379" i="247" s="1"/>
  <c r="E61" i="237"/>
  <c r="E379" i="247" s="1"/>
  <c r="D61" i="237"/>
  <c r="D379" i="247" s="1"/>
  <c r="C61" i="237"/>
  <c r="C379" i="247" s="1"/>
  <c r="B61" i="237"/>
  <c r="H60" i="237"/>
  <c r="G60" i="237"/>
  <c r="G372" i="247" s="1"/>
  <c r="F60" i="237"/>
  <c r="F372" i="247" s="1"/>
  <c r="E60" i="237"/>
  <c r="E372" i="247" s="1"/>
  <c r="D60" i="237"/>
  <c r="D372" i="247" s="1"/>
  <c r="C60" i="237"/>
  <c r="C372" i="247" s="1"/>
  <c r="B60" i="237"/>
  <c r="H59" i="237"/>
  <c r="G59" i="237"/>
  <c r="G365" i="247" s="1"/>
  <c r="F59" i="237"/>
  <c r="F365" i="247" s="1"/>
  <c r="E59" i="237"/>
  <c r="E365" i="247" s="1"/>
  <c r="D59" i="237"/>
  <c r="D365" i="247" s="1"/>
  <c r="C59" i="237"/>
  <c r="C365" i="247" s="1"/>
  <c r="B59" i="237"/>
  <c r="H58" i="237"/>
  <c r="G58" i="237"/>
  <c r="G358" i="247" s="1"/>
  <c r="F58" i="237"/>
  <c r="F358" i="247" s="1"/>
  <c r="E58" i="237"/>
  <c r="E358" i="247" s="1"/>
  <c r="D58" i="237"/>
  <c r="D358" i="247" s="1"/>
  <c r="C58" i="237"/>
  <c r="C358" i="247" s="1"/>
  <c r="B58" i="237"/>
  <c r="H57" i="237"/>
  <c r="G57" i="237"/>
  <c r="G351" i="247" s="1"/>
  <c r="F57" i="237"/>
  <c r="F351" i="247" s="1"/>
  <c r="E57" i="237"/>
  <c r="E351" i="247" s="1"/>
  <c r="D57" i="237"/>
  <c r="D351" i="247" s="1"/>
  <c r="C57" i="237"/>
  <c r="C351" i="247" s="1"/>
  <c r="B57" i="237"/>
  <c r="H56" i="237"/>
  <c r="G56" i="237"/>
  <c r="G344" i="247" s="1"/>
  <c r="F56" i="237"/>
  <c r="F344" i="247" s="1"/>
  <c r="E56" i="237"/>
  <c r="E344" i="247" s="1"/>
  <c r="D56" i="237"/>
  <c r="D344" i="247" s="1"/>
  <c r="C56" i="237"/>
  <c r="C344" i="247" s="1"/>
  <c r="B56" i="237"/>
  <c r="H55" i="237"/>
  <c r="G55" i="237"/>
  <c r="G337" i="247" s="1"/>
  <c r="F55" i="237"/>
  <c r="F337" i="247" s="1"/>
  <c r="E55" i="237"/>
  <c r="E337" i="247" s="1"/>
  <c r="D55" i="237"/>
  <c r="D337" i="247" s="1"/>
  <c r="C55" i="237"/>
  <c r="C337" i="247" s="1"/>
  <c r="B55" i="237"/>
  <c r="H54" i="237"/>
  <c r="G54" i="237"/>
  <c r="G330" i="247" s="1"/>
  <c r="F54" i="237"/>
  <c r="F330" i="247" s="1"/>
  <c r="E54" i="237"/>
  <c r="E330" i="247" s="1"/>
  <c r="D54" i="237"/>
  <c r="D330" i="247" s="1"/>
  <c r="C54" i="237"/>
  <c r="C330" i="247" s="1"/>
  <c r="B54" i="237"/>
  <c r="H53" i="237"/>
  <c r="G53" i="237"/>
  <c r="G323" i="247" s="1"/>
  <c r="F53" i="237"/>
  <c r="F323" i="247" s="1"/>
  <c r="E53" i="237"/>
  <c r="E323" i="247" s="1"/>
  <c r="D53" i="237"/>
  <c r="D323" i="247" s="1"/>
  <c r="C53" i="237"/>
  <c r="C323" i="247" s="1"/>
  <c r="B53" i="237"/>
  <c r="H52" i="237"/>
  <c r="G52" i="237"/>
  <c r="G316" i="247" s="1"/>
  <c r="F52" i="237"/>
  <c r="F316" i="247" s="1"/>
  <c r="E52" i="237"/>
  <c r="E316" i="247" s="1"/>
  <c r="D52" i="237"/>
  <c r="D316" i="247" s="1"/>
  <c r="C52" i="237"/>
  <c r="C316" i="247" s="1"/>
  <c r="B52" i="237"/>
  <c r="H51" i="237"/>
  <c r="G51" i="237"/>
  <c r="G309" i="247" s="1"/>
  <c r="F51" i="237"/>
  <c r="F309" i="247" s="1"/>
  <c r="E51" i="237"/>
  <c r="E309" i="247" s="1"/>
  <c r="D51" i="237"/>
  <c r="D309" i="247" s="1"/>
  <c r="C51" i="237"/>
  <c r="C309" i="247" s="1"/>
  <c r="B51" i="237"/>
  <c r="H48" i="237"/>
  <c r="G48" i="237"/>
  <c r="G294" i="247" s="1"/>
  <c r="F48" i="237"/>
  <c r="F294" i="247" s="1"/>
  <c r="E48" i="237"/>
  <c r="E294" i="247" s="1"/>
  <c r="D48" i="237"/>
  <c r="D294" i="247" s="1"/>
  <c r="C48" i="237"/>
  <c r="C294" i="247" s="1"/>
  <c r="H47" i="237"/>
  <c r="G47" i="237"/>
  <c r="G287" i="247" s="1"/>
  <c r="F47" i="237"/>
  <c r="F287" i="247" s="1"/>
  <c r="E47" i="237"/>
  <c r="E287" i="247" s="1"/>
  <c r="D47" i="237"/>
  <c r="D287" i="247" s="1"/>
  <c r="C47" i="237"/>
  <c r="C287" i="247" s="1"/>
  <c r="B47" i="237"/>
  <c r="H46" i="237"/>
  <c r="G46" i="237"/>
  <c r="G280" i="247" s="1"/>
  <c r="F46" i="237"/>
  <c r="F280" i="247" s="1"/>
  <c r="E46" i="237"/>
  <c r="E280" i="247" s="1"/>
  <c r="D46" i="237"/>
  <c r="D280" i="247" s="1"/>
  <c r="C46" i="237"/>
  <c r="C280" i="247" s="1"/>
  <c r="B46" i="237"/>
  <c r="H45" i="237"/>
  <c r="G45" i="237"/>
  <c r="G273" i="247" s="1"/>
  <c r="F45" i="237"/>
  <c r="F273" i="247" s="1"/>
  <c r="E45" i="237"/>
  <c r="E273" i="247" s="1"/>
  <c r="D45" i="237"/>
  <c r="D273" i="247" s="1"/>
  <c r="C45" i="237"/>
  <c r="C273" i="247" s="1"/>
  <c r="B45" i="237"/>
  <c r="H44" i="237"/>
  <c r="G44" i="237"/>
  <c r="G266" i="247" s="1"/>
  <c r="F44" i="237"/>
  <c r="F266" i="247" s="1"/>
  <c r="E44" i="237"/>
  <c r="E266" i="247" s="1"/>
  <c r="D44" i="237"/>
  <c r="D266" i="247" s="1"/>
  <c r="C44" i="237"/>
  <c r="C266" i="247" s="1"/>
  <c r="B44" i="237"/>
  <c r="H43" i="237"/>
  <c r="G43" i="237"/>
  <c r="G259" i="247" s="1"/>
  <c r="F43" i="237"/>
  <c r="F259" i="247" s="1"/>
  <c r="E43" i="237"/>
  <c r="E259" i="247" s="1"/>
  <c r="D43" i="237"/>
  <c r="D259" i="247" s="1"/>
  <c r="C43" i="237"/>
  <c r="C259" i="247" s="1"/>
  <c r="H42" i="237"/>
  <c r="G42" i="237"/>
  <c r="G252" i="247" s="1"/>
  <c r="F42" i="237"/>
  <c r="F252" i="247" s="1"/>
  <c r="E42" i="237"/>
  <c r="E252" i="247" s="1"/>
  <c r="D42" i="237"/>
  <c r="D252" i="247" s="1"/>
  <c r="C42" i="237"/>
  <c r="C252" i="247" s="1"/>
  <c r="H41" i="237"/>
  <c r="G41" i="237"/>
  <c r="G245" i="247" s="1"/>
  <c r="F41" i="237"/>
  <c r="F245" i="247" s="1"/>
  <c r="E41" i="237"/>
  <c r="E245" i="247" s="1"/>
  <c r="D41" i="237"/>
  <c r="D245" i="247" s="1"/>
  <c r="C41" i="237"/>
  <c r="C245" i="247" s="1"/>
  <c r="H40" i="237"/>
  <c r="G40" i="237"/>
  <c r="G238" i="247" s="1"/>
  <c r="F40" i="237"/>
  <c r="F238" i="247" s="1"/>
  <c r="E40" i="237"/>
  <c r="E238" i="247" s="1"/>
  <c r="D40" i="237"/>
  <c r="D238" i="247" s="1"/>
  <c r="C40" i="237"/>
  <c r="C238" i="247" s="1"/>
  <c r="H39" i="237"/>
  <c r="G39" i="237"/>
  <c r="G231" i="247" s="1"/>
  <c r="F39" i="237"/>
  <c r="F231" i="247" s="1"/>
  <c r="E39" i="237"/>
  <c r="E231" i="247" s="1"/>
  <c r="D39" i="237"/>
  <c r="D231" i="247" s="1"/>
  <c r="C39" i="237"/>
  <c r="C231" i="247" s="1"/>
  <c r="H38" i="237"/>
  <c r="G38" i="237"/>
  <c r="G224" i="247" s="1"/>
  <c r="H37" i="237"/>
  <c r="G37" i="237"/>
  <c r="G217" i="247" s="1"/>
  <c r="F37" i="237"/>
  <c r="F217" i="247" s="1"/>
  <c r="E37" i="237"/>
  <c r="E217" i="247" s="1"/>
  <c r="D37" i="237"/>
  <c r="D217" i="247" s="1"/>
  <c r="C37" i="237"/>
  <c r="C217" i="247" s="1"/>
  <c r="H36" i="237"/>
  <c r="G36" i="237"/>
  <c r="G210" i="247" s="1"/>
  <c r="F36" i="237"/>
  <c r="F210" i="247" s="1"/>
  <c r="E36" i="237"/>
  <c r="E210" i="247" s="1"/>
  <c r="D36" i="237"/>
  <c r="D210" i="247" s="1"/>
  <c r="C36" i="237"/>
  <c r="C210" i="247" s="1"/>
  <c r="H33" i="237"/>
  <c r="G33" i="237"/>
  <c r="G195" i="247" s="1"/>
  <c r="F33" i="237"/>
  <c r="F195" i="247" s="1"/>
  <c r="E33" i="237"/>
  <c r="E195" i="247" s="1"/>
  <c r="D33" i="237"/>
  <c r="D195" i="247" s="1"/>
  <c r="C33" i="237"/>
  <c r="C195" i="247" s="1"/>
  <c r="H32" i="237"/>
  <c r="G32" i="237"/>
  <c r="G188" i="247" s="1"/>
  <c r="F32" i="237"/>
  <c r="F188" i="247" s="1"/>
  <c r="E32" i="237"/>
  <c r="E188" i="247" s="1"/>
  <c r="D32" i="237"/>
  <c r="D188" i="247" s="1"/>
  <c r="C32" i="237"/>
  <c r="C188" i="247" s="1"/>
  <c r="B32" i="237"/>
  <c r="H31" i="237"/>
  <c r="G31" i="237"/>
  <c r="G181" i="247" s="1"/>
  <c r="F31" i="237"/>
  <c r="F181" i="247" s="1"/>
  <c r="E31" i="237"/>
  <c r="E181" i="247" s="1"/>
  <c r="D31" i="237"/>
  <c r="D181" i="247" s="1"/>
  <c r="C31" i="237"/>
  <c r="C181" i="247" s="1"/>
  <c r="B31" i="237"/>
  <c r="H30" i="237"/>
  <c r="G30" i="237"/>
  <c r="G174" i="247" s="1"/>
  <c r="F30" i="237"/>
  <c r="F174" i="247" s="1"/>
  <c r="E30" i="237"/>
  <c r="E174" i="247" s="1"/>
  <c r="D30" i="237"/>
  <c r="D174" i="247" s="1"/>
  <c r="C30" i="237"/>
  <c r="C174" i="247" s="1"/>
  <c r="B30" i="237"/>
  <c r="H29" i="237"/>
  <c r="G29" i="237"/>
  <c r="G167" i="247" s="1"/>
  <c r="F29" i="237"/>
  <c r="F167" i="247" s="1"/>
  <c r="E29" i="237"/>
  <c r="E167" i="247" s="1"/>
  <c r="D29" i="237"/>
  <c r="D167" i="247" s="1"/>
  <c r="C29" i="237"/>
  <c r="C167" i="247" s="1"/>
  <c r="H28" i="237"/>
  <c r="G28" i="237"/>
  <c r="G160" i="247" s="1"/>
  <c r="F28" i="237"/>
  <c r="F160" i="247" s="1"/>
  <c r="E28" i="237"/>
  <c r="E160" i="247" s="1"/>
  <c r="D28" i="237"/>
  <c r="D160" i="247" s="1"/>
  <c r="C28" i="237"/>
  <c r="C160" i="247" s="1"/>
  <c r="H27" i="237"/>
  <c r="G27" i="237"/>
  <c r="G153" i="247" s="1"/>
  <c r="F27" i="237"/>
  <c r="F153" i="247" s="1"/>
  <c r="E27" i="237"/>
  <c r="E153" i="247" s="1"/>
  <c r="D27" i="237"/>
  <c r="D153" i="247" s="1"/>
  <c r="C27" i="237"/>
  <c r="C153" i="247" s="1"/>
  <c r="H26" i="237"/>
  <c r="G26" i="237"/>
  <c r="G146" i="247" s="1"/>
  <c r="F26" i="237"/>
  <c r="F146" i="247" s="1"/>
  <c r="E26" i="237"/>
  <c r="E146" i="247" s="1"/>
  <c r="D26" i="237"/>
  <c r="D146" i="247" s="1"/>
  <c r="C26" i="237"/>
  <c r="C146" i="247" s="1"/>
  <c r="H25" i="237"/>
  <c r="G25" i="237"/>
  <c r="G139" i="247" s="1"/>
  <c r="F25" i="237"/>
  <c r="F139" i="247" s="1"/>
  <c r="E25" i="237"/>
  <c r="E139" i="247" s="1"/>
  <c r="D25" i="237"/>
  <c r="D139" i="247" s="1"/>
  <c r="C25" i="237"/>
  <c r="C139" i="247" s="1"/>
  <c r="H24" i="237"/>
  <c r="G24" i="237"/>
  <c r="G132" i="247" s="1"/>
  <c r="F24" i="237"/>
  <c r="F132" i="247" s="1"/>
  <c r="E24" i="237"/>
  <c r="E132" i="247" s="1"/>
  <c r="D24" i="237"/>
  <c r="D132" i="247" s="1"/>
  <c r="C24" i="237"/>
  <c r="C132" i="247" s="1"/>
  <c r="H23" i="237"/>
  <c r="G23" i="237"/>
  <c r="G125" i="247" s="1"/>
  <c r="F23" i="237"/>
  <c r="F125" i="247" s="1"/>
  <c r="E23" i="237"/>
  <c r="E125" i="247" s="1"/>
  <c r="D23" i="237"/>
  <c r="D125" i="247" s="1"/>
  <c r="C23" i="237"/>
  <c r="C125" i="247" s="1"/>
  <c r="H22" i="237"/>
  <c r="G22" i="237"/>
  <c r="G118" i="247" s="1"/>
  <c r="F22" i="237"/>
  <c r="F118" i="247" s="1"/>
  <c r="E22" i="237"/>
  <c r="E118" i="247" s="1"/>
  <c r="D22" i="237"/>
  <c r="D118" i="247" s="1"/>
  <c r="C22" i="237"/>
  <c r="C118" i="247" s="1"/>
  <c r="H21" i="237"/>
  <c r="G21" i="237"/>
  <c r="G111" i="247" s="1"/>
  <c r="F21" i="237"/>
  <c r="F111" i="247" s="1"/>
  <c r="E21" i="237"/>
  <c r="E111" i="247" s="1"/>
  <c r="D21" i="237"/>
  <c r="D111" i="247" s="1"/>
  <c r="C21" i="237"/>
  <c r="C111" i="247" s="1"/>
  <c r="H18" i="237"/>
  <c r="G18" i="237"/>
  <c r="G96" i="247" s="1"/>
  <c r="F18" i="237"/>
  <c r="F96" i="247" s="1"/>
  <c r="E18" i="237"/>
  <c r="E96" i="247" s="1"/>
  <c r="D18" i="237"/>
  <c r="D96" i="247" s="1"/>
  <c r="C18" i="237"/>
  <c r="C96" i="247" s="1"/>
  <c r="H17" i="237"/>
  <c r="G17" i="237"/>
  <c r="G89" i="247" s="1"/>
  <c r="F17" i="237"/>
  <c r="F89" i="247" s="1"/>
  <c r="E17" i="237"/>
  <c r="E89" i="247" s="1"/>
  <c r="D17" i="237"/>
  <c r="D89" i="247" s="1"/>
  <c r="C17" i="237"/>
  <c r="C89" i="247" s="1"/>
  <c r="B17" i="237"/>
  <c r="H16" i="237"/>
  <c r="G16" i="237"/>
  <c r="G82" i="247" s="1"/>
  <c r="F16" i="237"/>
  <c r="F82" i="247" s="1"/>
  <c r="E16" i="237"/>
  <c r="E82" i="247" s="1"/>
  <c r="D16" i="237"/>
  <c r="D82" i="247" s="1"/>
  <c r="C16" i="237"/>
  <c r="C82" i="247" s="1"/>
  <c r="B16" i="237"/>
  <c r="H15" i="237"/>
  <c r="G15" i="237"/>
  <c r="G75" i="247" s="1"/>
  <c r="F15" i="237"/>
  <c r="F75" i="247" s="1"/>
  <c r="E15" i="237"/>
  <c r="E75" i="247" s="1"/>
  <c r="D15" i="237"/>
  <c r="D75" i="247" s="1"/>
  <c r="C15" i="237"/>
  <c r="C75" i="247" s="1"/>
  <c r="B15" i="237"/>
  <c r="H14" i="237"/>
  <c r="G14" i="237"/>
  <c r="G68" i="247" s="1"/>
  <c r="F14" i="237"/>
  <c r="F68" i="247" s="1"/>
  <c r="E14" i="237"/>
  <c r="E68" i="247" s="1"/>
  <c r="D14" i="237"/>
  <c r="D68" i="247" s="1"/>
  <c r="C14" i="237"/>
  <c r="C68" i="247" s="1"/>
  <c r="H13" i="237"/>
  <c r="G13" i="237"/>
  <c r="G61" i="247" s="1"/>
  <c r="F13" i="237"/>
  <c r="F61" i="247" s="1"/>
  <c r="E13" i="237"/>
  <c r="E61" i="247" s="1"/>
  <c r="D13" i="237"/>
  <c r="D61" i="247" s="1"/>
  <c r="C13" i="237"/>
  <c r="C61" i="247" s="1"/>
  <c r="H12" i="237"/>
  <c r="G12" i="237"/>
  <c r="G54" i="247" s="1"/>
  <c r="F12" i="237"/>
  <c r="F54" i="247" s="1"/>
  <c r="E12" i="237"/>
  <c r="E54" i="247" s="1"/>
  <c r="D12" i="237"/>
  <c r="D54" i="247" s="1"/>
  <c r="C12" i="237"/>
  <c r="C54" i="247" s="1"/>
  <c r="H11" i="237"/>
  <c r="G11" i="237"/>
  <c r="G47" i="247" s="1"/>
  <c r="F11" i="237"/>
  <c r="F47" i="247" s="1"/>
  <c r="E11" i="237"/>
  <c r="E47" i="247" s="1"/>
  <c r="D11" i="237"/>
  <c r="D47" i="247" s="1"/>
  <c r="C11" i="237"/>
  <c r="C47" i="247" s="1"/>
  <c r="H10" i="237"/>
  <c r="G10" i="237"/>
  <c r="G40" i="247" s="1"/>
  <c r="F10" i="237"/>
  <c r="F40" i="247" s="1"/>
  <c r="E10" i="237"/>
  <c r="E40" i="247" s="1"/>
  <c r="D10" i="237"/>
  <c r="D40" i="247" s="1"/>
  <c r="C10" i="237"/>
  <c r="C40" i="247" s="1"/>
  <c r="H9" i="237"/>
  <c r="G9" i="237"/>
  <c r="G33" i="247" s="1"/>
  <c r="F9" i="237"/>
  <c r="F33" i="247" s="1"/>
  <c r="E9" i="237"/>
  <c r="E33" i="247" s="1"/>
  <c r="D9" i="237"/>
  <c r="D33" i="247" s="1"/>
  <c r="C9" i="237"/>
  <c r="C33" i="247" s="1"/>
  <c r="H8" i="237"/>
  <c r="G8" i="237"/>
  <c r="G26" i="247" s="1"/>
  <c r="F8" i="237"/>
  <c r="F26" i="247" s="1"/>
  <c r="E8" i="237"/>
  <c r="E26" i="247" s="1"/>
  <c r="D8" i="237"/>
  <c r="D26" i="247" s="1"/>
  <c r="C8" i="237"/>
  <c r="C26" i="247" s="1"/>
  <c r="H7" i="237"/>
  <c r="G7" i="237"/>
  <c r="G19" i="247" s="1"/>
  <c r="F7" i="237"/>
  <c r="F19" i="247" s="1"/>
  <c r="E7" i="237"/>
  <c r="E19" i="247" s="1"/>
  <c r="D7" i="237"/>
  <c r="D19" i="247" s="1"/>
  <c r="C7" i="237"/>
  <c r="C19" i="247" s="1"/>
  <c r="H6" i="237"/>
  <c r="G6" i="237"/>
  <c r="G12" i="247" s="1"/>
  <c r="F6" i="237"/>
  <c r="F12" i="247" s="1"/>
  <c r="E6" i="237"/>
  <c r="E12" i="247" s="1"/>
  <c r="D6" i="237"/>
  <c r="D12" i="247" s="1"/>
  <c r="C6" i="237"/>
  <c r="C12" i="247" s="1"/>
  <c r="H5" i="237"/>
  <c r="G5" i="237"/>
  <c r="G5" i="247" s="1"/>
  <c r="F5" i="237"/>
  <c r="F5" i="247" s="1"/>
  <c r="E5" i="237"/>
  <c r="E5" i="247" s="1"/>
  <c r="D5" i="237"/>
  <c r="D5" i="247" s="1"/>
  <c r="C5" i="237"/>
  <c r="C5" i="247" s="1"/>
  <c r="B1" i="237"/>
  <c r="F38" i="237"/>
  <c r="F224" i="247" s="1"/>
  <c r="E38" i="237"/>
  <c r="E224" i="247" s="1"/>
  <c r="D38" i="237"/>
  <c r="D224" i="247" s="1"/>
  <c r="C38" i="237"/>
  <c r="C224" i="247" s="1"/>
  <c r="F65" i="236"/>
  <c r="E65" i="236"/>
  <c r="E323" i="246" s="1"/>
  <c r="D65" i="236"/>
  <c r="D323" i="246" s="1"/>
  <c r="C65" i="236"/>
  <c r="C323" i="246" s="1"/>
  <c r="F60" i="236"/>
  <c r="D60" i="236"/>
  <c r="D300" i="246" s="1"/>
  <c r="C60" i="236"/>
  <c r="C300" i="246" s="1"/>
  <c r="F59" i="236"/>
  <c r="E59" i="236"/>
  <c r="E293" i="246" s="1"/>
  <c r="D59" i="236"/>
  <c r="D293" i="246" s="1"/>
  <c r="C59" i="236"/>
  <c r="C293" i="246" s="1"/>
  <c r="F58" i="236"/>
  <c r="D58" i="236"/>
  <c r="D286" i="246" s="1"/>
  <c r="C58" i="236"/>
  <c r="C286" i="246" s="1"/>
  <c r="F57" i="236"/>
  <c r="E57" i="236"/>
  <c r="E279" i="246" s="1"/>
  <c r="D57" i="236"/>
  <c r="D279" i="246" s="1"/>
  <c r="C57" i="236"/>
  <c r="C279" i="246" s="1"/>
  <c r="F56" i="236"/>
  <c r="D56" i="236"/>
  <c r="D272" i="246" s="1"/>
  <c r="C56" i="236"/>
  <c r="C272" i="246" s="1"/>
  <c r="F55" i="236"/>
  <c r="E55" i="236"/>
  <c r="E265" i="246" s="1"/>
  <c r="D55" i="236"/>
  <c r="D265" i="246" s="1"/>
  <c r="C55" i="236"/>
  <c r="C265" i="246" s="1"/>
  <c r="F52" i="236"/>
  <c r="E52" i="236"/>
  <c r="E256" i="246" s="1"/>
  <c r="D52" i="236"/>
  <c r="D256" i="246" s="1"/>
  <c r="C52" i="236"/>
  <c r="C256" i="246" s="1"/>
  <c r="F48" i="236"/>
  <c r="E48" i="236"/>
  <c r="D48" i="236"/>
  <c r="C48" i="236"/>
  <c r="C240" i="246" s="1"/>
  <c r="F45" i="236"/>
  <c r="E45" i="236"/>
  <c r="E231" i="246" s="1"/>
  <c r="D45" i="236"/>
  <c r="D231" i="246" s="1"/>
  <c r="C45" i="236"/>
  <c r="C231" i="246" s="1"/>
  <c r="F41" i="236"/>
  <c r="E41" i="236"/>
  <c r="E215" i="246" s="1"/>
  <c r="D41" i="236"/>
  <c r="D215" i="246" s="1"/>
  <c r="C41" i="236"/>
  <c r="C215" i="246" s="1"/>
  <c r="F40" i="236"/>
  <c r="E40" i="236"/>
  <c r="E208" i="246" s="1"/>
  <c r="D40" i="236"/>
  <c r="D208" i="246" s="1"/>
  <c r="C40" i="236"/>
  <c r="C208" i="246" s="1"/>
  <c r="F39" i="236"/>
  <c r="E39" i="236"/>
  <c r="D39" i="236"/>
  <c r="D201" i="246" s="1"/>
  <c r="C39" i="236"/>
  <c r="C201" i="246" s="1"/>
  <c r="F35" i="236"/>
  <c r="E35" i="236"/>
  <c r="E185" i="246" s="1"/>
  <c r="D35" i="236"/>
  <c r="D185" i="246" s="1"/>
  <c r="C35" i="236"/>
  <c r="C185" i="246" s="1"/>
  <c r="F34" i="236"/>
  <c r="E34" i="236"/>
  <c r="E178" i="246" s="1"/>
  <c r="D34" i="236"/>
  <c r="D178" i="246" s="1"/>
  <c r="C34" i="236"/>
  <c r="C178" i="246" s="1"/>
  <c r="F33" i="236"/>
  <c r="E33" i="236"/>
  <c r="E171" i="246" s="1"/>
  <c r="D33" i="236"/>
  <c r="D171" i="246" s="1"/>
  <c r="C33" i="236"/>
  <c r="C171" i="246" s="1"/>
  <c r="F32" i="236"/>
  <c r="E32" i="236"/>
  <c r="E164" i="246" s="1"/>
  <c r="D32" i="236"/>
  <c r="D164" i="246" s="1"/>
  <c r="C32" i="236"/>
  <c r="C164" i="246" s="1"/>
  <c r="F28" i="236"/>
  <c r="E28" i="236"/>
  <c r="E148" i="246" s="1"/>
  <c r="D28" i="236"/>
  <c r="D148" i="246" s="1"/>
  <c r="C28" i="236"/>
  <c r="C148" i="246" s="1"/>
  <c r="F27" i="236"/>
  <c r="E27" i="236"/>
  <c r="E141" i="246" s="1"/>
  <c r="D27" i="236"/>
  <c r="D141" i="246" s="1"/>
  <c r="C27" i="236"/>
  <c r="C141" i="246" s="1"/>
  <c r="F26" i="236"/>
  <c r="E26" i="236"/>
  <c r="E134" i="246" s="1"/>
  <c r="D26" i="236"/>
  <c r="D134" i="246" s="1"/>
  <c r="C26" i="236"/>
  <c r="C134" i="246" s="1"/>
  <c r="F25" i="236"/>
  <c r="E25" i="236"/>
  <c r="D25" i="236"/>
  <c r="D127" i="246" s="1"/>
  <c r="C25" i="236"/>
  <c r="C127" i="246" s="1"/>
  <c r="F24" i="236"/>
  <c r="E24" i="236"/>
  <c r="E120" i="246" s="1"/>
  <c r="D24" i="236"/>
  <c r="D120" i="246" s="1"/>
  <c r="C24" i="236"/>
  <c r="C120" i="246" s="1"/>
  <c r="F19" i="236"/>
  <c r="D19" i="236"/>
  <c r="D97" i="246" s="1"/>
  <c r="C19" i="236"/>
  <c r="C97" i="246" s="1"/>
  <c r="F18" i="236"/>
  <c r="E18" i="236"/>
  <c r="E90" i="246" s="1"/>
  <c r="D18" i="236"/>
  <c r="D90" i="246" s="1"/>
  <c r="C18" i="236"/>
  <c r="C90" i="246" s="1"/>
  <c r="F17" i="236"/>
  <c r="D17" i="236"/>
  <c r="D83" i="246" s="1"/>
  <c r="C17" i="236"/>
  <c r="C83" i="246" s="1"/>
  <c r="F16" i="236"/>
  <c r="E16" i="236"/>
  <c r="E76" i="246" s="1"/>
  <c r="D16" i="236"/>
  <c r="D76" i="246" s="1"/>
  <c r="C16" i="236"/>
  <c r="C76" i="246" s="1"/>
  <c r="F15" i="236"/>
  <c r="D15" i="236"/>
  <c r="D69" i="246" s="1"/>
  <c r="C15" i="236"/>
  <c r="C69" i="246" s="1"/>
  <c r="F14" i="236"/>
  <c r="E14" i="236"/>
  <c r="E62" i="246" s="1"/>
  <c r="D14" i="236"/>
  <c r="D62" i="246" s="1"/>
  <c r="C14" i="236"/>
  <c r="C62" i="246" s="1"/>
  <c r="F13" i="236"/>
  <c r="D13" i="236"/>
  <c r="D55" i="246" s="1"/>
  <c r="C13" i="236"/>
  <c r="C55" i="246" s="1"/>
  <c r="F12" i="236"/>
  <c r="E12" i="236"/>
  <c r="E48" i="246" s="1"/>
  <c r="D12" i="236"/>
  <c r="D48" i="246" s="1"/>
  <c r="C12" i="236"/>
  <c r="C48" i="246" s="1"/>
  <c r="F11" i="236"/>
  <c r="D11" i="236"/>
  <c r="D41" i="246" s="1"/>
  <c r="C11" i="236"/>
  <c r="C41" i="246" s="1"/>
  <c r="F10" i="236"/>
  <c r="E10" i="236"/>
  <c r="E34" i="246" s="1"/>
  <c r="D10" i="236"/>
  <c r="D34" i="246" s="1"/>
  <c r="C10" i="236"/>
  <c r="C34" i="246" s="1"/>
  <c r="F9" i="236"/>
  <c r="D9" i="236"/>
  <c r="D27" i="246" s="1"/>
  <c r="C9" i="236"/>
  <c r="C27" i="246" s="1"/>
  <c r="F8" i="236"/>
  <c r="E8" i="236"/>
  <c r="E20" i="246" s="1"/>
  <c r="D8" i="236"/>
  <c r="D20" i="246" s="1"/>
  <c r="C8" i="236"/>
  <c r="C20" i="246" s="1"/>
  <c r="F7" i="236"/>
  <c r="D7" i="236"/>
  <c r="D13" i="246" s="1"/>
  <c r="C7" i="236"/>
  <c r="C13" i="246" s="1"/>
  <c r="F6" i="236"/>
  <c r="E6" i="236"/>
  <c r="E6" i="246" s="1"/>
  <c r="D6" i="236"/>
  <c r="D6" i="246" s="1"/>
  <c r="C6" i="236"/>
  <c r="C6" i="246" s="1"/>
  <c r="B1" i="236"/>
  <c r="E114" i="237"/>
  <c r="E112" i="237"/>
  <c r="B2" i="237"/>
  <c r="B2" i="236"/>
  <c r="B1" i="235"/>
  <c r="B1" i="234"/>
  <c r="E114" i="235"/>
  <c r="E112" i="235"/>
  <c r="H94" i="235"/>
  <c r="G94" i="235"/>
  <c r="G591" i="247" s="1"/>
  <c r="F94" i="235"/>
  <c r="F591" i="247" s="1"/>
  <c r="E94" i="235"/>
  <c r="E591" i="247" s="1"/>
  <c r="D94" i="235"/>
  <c r="D591" i="247" s="1"/>
  <c r="C94" i="235"/>
  <c r="C591" i="247" s="1"/>
  <c r="H93" i="235"/>
  <c r="G93" i="235"/>
  <c r="G584" i="247" s="1"/>
  <c r="F93" i="235"/>
  <c r="F584" i="247" s="1"/>
  <c r="E93" i="235"/>
  <c r="E584" i="247" s="1"/>
  <c r="D93" i="235"/>
  <c r="D584" i="247" s="1"/>
  <c r="C93" i="235"/>
  <c r="C584" i="247" s="1"/>
  <c r="H89" i="235"/>
  <c r="G89" i="235"/>
  <c r="G568" i="247" s="1"/>
  <c r="F89" i="235"/>
  <c r="F568" i="247" s="1"/>
  <c r="E89" i="235"/>
  <c r="E568" i="247" s="1"/>
  <c r="D89" i="235"/>
  <c r="D568" i="247" s="1"/>
  <c r="C89" i="235"/>
  <c r="C568" i="247" s="1"/>
  <c r="B89" i="235"/>
  <c r="H88" i="235"/>
  <c r="G88" i="235"/>
  <c r="G561" i="247" s="1"/>
  <c r="F88" i="235"/>
  <c r="F561" i="247" s="1"/>
  <c r="E88" i="235"/>
  <c r="E561" i="247" s="1"/>
  <c r="D88" i="235"/>
  <c r="D561" i="247" s="1"/>
  <c r="C88" i="235"/>
  <c r="C561" i="247" s="1"/>
  <c r="B88" i="235"/>
  <c r="H87" i="235"/>
  <c r="G87" i="235"/>
  <c r="G554" i="247" s="1"/>
  <c r="F87" i="235"/>
  <c r="F554" i="247" s="1"/>
  <c r="E87" i="235"/>
  <c r="E554" i="247" s="1"/>
  <c r="D87" i="235"/>
  <c r="D554" i="247" s="1"/>
  <c r="C87" i="235"/>
  <c r="C554" i="247" s="1"/>
  <c r="B87" i="235"/>
  <c r="H86" i="235"/>
  <c r="G86" i="235"/>
  <c r="G547" i="247" s="1"/>
  <c r="F86" i="235"/>
  <c r="F547" i="247" s="1"/>
  <c r="E86" i="235"/>
  <c r="E547" i="247" s="1"/>
  <c r="D86" i="235"/>
  <c r="D547" i="247" s="1"/>
  <c r="C86" i="235"/>
  <c r="C547" i="247" s="1"/>
  <c r="B86" i="235"/>
  <c r="H85" i="235"/>
  <c r="G85" i="235"/>
  <c r="G540" i="247" s="1"/>
  <c r="F85" i="235"/>
  <c r="F540" i="247" s="1"/>
  <c r="E85" i="235"/>
  <c r="E540" i="247" s="1"/>
  <c r="D85" i="235"/>
  <c r="D540" i="247" s="1"/>
  <c r="C85" i="235"/>
  <c r="C540" i="247" s="1"/>
  <c r="B85" i="235"/>
  <c r="H84" i="235"/>
  <c r="G84" i="235"/>
  <c r="G533" i="247" s="1"/>
  <c r="F84" i="235"/>
  <c r="F533" i="247" s="1"/>
  <c r="E84" i="235"/>
  <c r="E533" i="247" s="1"/>
  <c r="D84" i="235"/>
  <c r="D533" i="247" s="1"/>
  <c r="C84" i="235"/>
  <c r="C533" i="247" s="1"/>
  <c r="B84" i="235"/>
  <c r="H83" i="235"/>
  <c r="G83" i="235"/>
  <c r="G526" i="247" s="1"/>
  <c r="F83" i="235"/>
  <c r="F526" i="247" s="1"/>
  <c r="E83" i="235"/>
  <c r="E526" i="247" s="1"/>
  <c r="D83" i="235"/>
  <c r="D526" i="247" s="1"/>
  <c r="C83" i="235"/>
  <c r="C526" i="247" s="1"/>
  <c r="B83" i="235"/>
  <c r="H82" i="235"/>
  <c r="G82" i="235"/>
  <c r="G519" i="247" s="1"/>
  <c r="F82" i="235"/>
  <c r="F519" i="247" s="1"/>
  <c r="E82" i="235"/>
  <c r="E519" i="247" s="1"/>
  <c r="D82" i="235"/>
  <c r="D519" i="247" s="1"/>
  <c r="C82" i="235"/>
  <c r="C519" i="247" s="1"/>
  <c r="B82" i="235"/>
  <c r="H79" i="235"/>
  <c r="G79" i="235"/>
  <c r="G504" i="247" s="1"/>
  <c r="F79" i="235"/>
  <c r="F504" i="247" s="1"/>
  <c r="E79" i="235"/>
  <c r="E504" i="247" s="1"/>
  <c r="D79" i="235"/>
  <c r="D504" i="247" s="1"/>
  <c r="C79" i="235"/>
  <c r="C504" i="247" s="1"/>
  <c r="H78" i="235"/>
  <c r="G78" i="235"/>
  <c r="G497" i="247" s="1"/>
  <c r="F78" i="235"/>
  <c r="F497" i="247" s="1"/>
  <c r="E78" i="235"/>
  <c r="E497" i="247" s="1"/>
  <c r="D78" i="235"/>
  <c r="D497" i="247" s="1"/>
  <c r="C78" i="235"/>
  <c r="C497" i="247" s="1"/>
  <c r="B78" i="235"/>
  <c r="H77" i="235"/>
  <c r="G77" i="235"/>
  <c r="G490" i="247" s="1"/>
  <c r="F77" i="235"/>
  <c r="F490" i="247" s="1"/>
  <c r="E77" i="235"/>
  <c r="E490" i="247" s="1"/>
  <c r="D77" i="235"/>
  <c r="D490" i="247" s="1"/>
  <c r="C77" i="235"/>
  <c r="C490" i="247" s="1"/>
  <c r="B77" i="235"/>
  <c r="H76" i="235"/>
  <c r="G76" i="235"/>
  <c r="G483" i="247" s="1"/>
  <c r="F76" i="235"/>
  <c r="F483" i="247" s="1"/>
  <c r="E76" i="235"/>
  <c r="E483" i="247" s="1"/>
  <c r="D76" i="235"/>
  <c r="D483" i="247" s="1"/>
  <c r="C76" i="235"/>
  <c r="C483" i="247" s="1"/>
  <c r="B76" i="235"/>
  <c r="H75" i="235"/>
  <c r="G75" i="235"/>
  <c r="G476" i="247" s="1"/>
  <c r="F75" i="235"/>
  <c r="F476" i="247" s="1"/>
  <c r="E75" i="235"/>
  <c r="E476" i="247" s="1"/>
  <c r="D75" i="235"/>
  <c r="D476" i="247" s="1"/>
  <c r="C75" i="235"/>
  <c r="C476" i="247" s="1"/>
  <c r="B75" i="235"/>
  <c r="H74" i="235"/>
  <c r="G74" i="235"/>
  <c r="G469" i="247" s="1"/>
  <c r="F74" i="235"/>
  <c r="F469" i="247" s="1"/>
  <c r="E74" i="235"/>
  <c r="E469" i="247" s="1"/>
  <c r="D74" i="235"/>
  <c r="D469" i="247" s="1"/>
  <c r="C74" i="235"/>
  <c r="C469" i="247" s="1"/>
  <c r="B74" i="235"/>
  <c r="H73" i="235"/>
  <c r="G73" i="235"/>
  <c r="G462" i="247" s="1"/>
  <c r="F73" i="235"/>
  <c r="F462" i="247" s="1"/>
  <c r="E73" i="235"/>
  <c r="E462" i="247" s="1"/>
  <c r="D73" i="235"/>
  <c r="D462" i="247" s="1"/>
  <c r="C73" i="235"/>
  <c r="C462" i="247" s="1"/>
  <c r="B73" i="235"/>
  <c r="H72" i="235"/>
  <c r="G72" i="235"/>
  <c r="G455" i="247" s="1"/>
  <c r="F72" i="235"/>
  <c r="F455" i="247" s="1"/>
  <c r="E72" i="235"/>
  <c r="E455" i="247" s="1"/>
  <c r="D72" i="235"/>
  <c r="D455" i="247" s="1"/>
  <c r="C72" i="235"/>
  <c r="C455" i="247" s="1"/>
  <c r="B72" i="235"/>
  <c r="H71" i="235"/>
  <c r="G71" i="235"/>
  <c r="G448" i="247" s="1"/>
  <c r="F71" i="235"/>
  <c r="F448" i="247" s="1"/>
  <c r="E71" i="235"/>
  <c r="E448" i="247" s="1"/>
  <c r="D71" i="235"/>
  <c r="D448" i="247" s="1"/>
  <c r="C71" i="235"/>
  <c r="C448" i="247" s="1"/>
  <c r="B71" i="235"/>
  <c r="H70" i="235"/>
  <c r="G70" i="235"/>
  <c r="G441" i="247" s="1"/>
  <c r="F70" i="235"/>
  <c r="F441" i="247" s="1"/>
  <c r="E70" i="235"/>
  <c r="E441" i="247" s="1"/>
  <c r="D70" i="235"/>
  <c r="D441" i="247" s="1"/>
  <c r="C70" i="235"/>
  <c r="C441" i="247" s="1"/>
  <c r="B70" i="235"/>
  <c r="H69" i="235"/>
  <c r="G69" i="235"/>
  <c r="G434" i="247" s="1"/>
  <c r="F69" i="235"/>
  <c r="F434" i="247" s="1"/>
  <c r="E69" i="235"/>
  <c r="E434" i="247" s="1"/>
  <c r="D69" i="235"/>
  <c r="D434" i="247" s="1"/>
  <c r="C69" i="235"/>
  <c r="C434" i="247" s="1"/>
  <c r="B69" i="235"/>
  <c r="H68" i="235"/>
  <c r="G68" i="235"/>
  <c r="G427" i="247" s="1"/>
  <c r="F68" i="235"/>
  <c r="F427" i="247" s="1"/>
  <c r="E68" i="235"/>
  <c r="E427" i="247" s="1"/>
  <c r="D68" i="235"/>
  <c r="D427" i="247" s="1"/>
  <c r="C68" i="235"/>
  <c r="C427" i="247" s="1"/>
  <c r="B68" i="235"/>
  <c r="H67" i="235"/>
  <c r="G67" i="235"/>
  <c r="G420" i="247" s="1"/>
  <c r="F67" i="235"/>
  <c r="F420" i="247" s="1"/>
  <c r="E67" i="235"/>
  <c r="E420" i="247" s="1"/>
  <c r="D67" i="235"/>
  <c r="D420" i="247" s="1"/>
  <c r="C67" i="235"/>
  <c r="C420" i="247" s="1"/>
  <c r="B67" i="235"/>
  <c r="H66" i="235"/>
  <c r="G66" i="235"/>
  <c r="G413" i="247" s="1"/>
  <c r="F66" i="235"/>
  <c r="F413" i="247" s="1"/>
  <c r="E66" i="235"/>
  <c r="E413" i="247" s="1"/>
  <c r="D66" i="235"/>
  <c r="D413" i="247" s="1"/>
  <c r="C66" i="235"/>
  <c r="C413" i="247" s="1"/>
  <c r="B66" i="235"/>
  <c r="H63" i="235"/>
  <c r="G63" i="235"/>
  <c r="G398" i="247" s="1"/>
  <c r="F63" i="235"/>
  <c r="F398" i="247" s="1"/>
  <c r="E63" i="235"/>
  <c r="E398" i="247" s="1"/>
  <c r="D63" i="235"/>
  <c r="D398" i="247" s="1"/>
  <c r="C63" i="235"/>
  <c r="C398" i="247" s="1"/>
  <c r="H62" i="235"/>
  <c r="G62" i="235"/>
  <c r="G391" i="247" s="1"/>
  <c r="F62" i="235"/>
  <c r="F391" i="247" s="1"/>
  <c r="E62" i="235"/>
  <c r="E391" i="247" s="1"/>
  <c r="D62" i="235"/>
  <c r="D391" i="247" s="1"/>
  <c r="C62" i="235"/>
  <c r="C391" i="247" s="1"/>
  <c r="B62" i="235"/>
  <c r="H61" i="235"/>
  <c r="G61" i="235"/>
  <c r="G384" i="247" s="1"/>
  <c r="F61" i="235"/>
  <c r="F384" i="247" s="1"/>
  <c r="E61" i="235"/>
  <c r="E384" i="247" s="1"/>
  <c r="D61" i="235"/>
  <c r="D384" i="247" s="1"/>
  <c r="C61" i="235"/>
  <c r="C384" i="247" s="1"/>
  <c r="B61" i="235"/>
  <c r="H60" i="235"/>
  <c r="G60" i="235"/>
  <c r="G377" i="247" s="1"/>
  <c r="F60" i="235"/>
  <c r="F377" i="247" s="1"/>
  <c r="E60" i="235"/>
  <c r="E377" i="247" s="1"/>
  <c r="D60" i="235"/>
  <c r="D377" i="247" s="1"/>
  <c r="C60" i="235"/>
  <c r="C377" i="247" s="1"/>
  <c r="B60" i="235"/>
  <c r="H59" i="235"/>
  <c r="G59" i="235"/>
  <c r="G370" i="247" s="1"/>
  <c r="F59" i="235"/>
  <c r="F370" i="247" s="1"/>
  <c r="E59" i="235"/>
  <c r="E370" i="247" s="1"/>
  <c r="D59" i="235"/>
  <c r="D370" i="247" s="1"/>
  <c r="C59" i="235"/>
  <c r="C370" i="247" s="1"/>
  <c r="B59" i="235"/>
  <c r="H58" i="235"/>
  <c r="G58" i="235"/>
  <c r="G363" i="247" s="1"/>
  <c r="F58" i="235"/>
  <c r="F363" i="247" s="1"/>
  <c r="E58" i="235"/>
  <c r="E363" i="247" s="1"/>
  <c r="D58" i="235"/>
  <c r="D363" i="247" s="1"/>
  <c r="C58" i="235"/>
  <c r="C363" i="247" s="1"/>
  <c r="B58" i="235"/>
  <c r="H57" i="235"/>
  <c r="G57" i="235"/>
  <c r="G356" i="247" s="1"/>
  <c r="F57" i="235"/>
  <c r="F356" i="247" s="1"/>
  <c r="E57" i="235"/>
  <c r="E356" i="247" s="1"/>
  <c r="D57" i="235"/>
  <c r="D356" i="247" s="1"/>
  <c r="C57" i="235"/>
  <c r="C356" i="247" s="1"/>
  <c r="B57" i="235"/>
  <c r="H56" i="235"/>
  <c r="G56" i="235"/>
  <c r="G349" i="247" s="1"/>
  <c r="F56" i="235"/>
  <c r="F349" i="247" s="1"/>
  <c r="E56" i="235"/>
  <c r="E349" i="247" s="1"/>
  <c r="D56" i="235"/>
  <c r="D349" i="247" s="1"/>
  <c r="C56" i="235"/>
  <c r="C349" i="247" s="1"/>
  <c r="B56" i="235"/>
  <c r="H55" i="235"/>
  <c r="G55" i="235"/>
  <c r="G342" i="247" s="1"/>
  <c r="F55" i="235"/>
  <c r="F342" i="247" s="1"/>
  <c r="E55" i="235"/>
  <c r="E342" i="247" s="1"/>
  <c r="D55" i="235"/>
  <c r="D342" i="247" s="1"/>
  <c r="C55" i="235"/>
  <c r="C342" i="247" s="1"/>
  <c r="B55" i="235"/>
  <c r="H54" i="235"/>
  <c r="G54" i="235"/>
  <c r="G335" i="247" s="1"/>
  <c r="F54" i="235"/>
  <c r="F335" i="247" s="1"/>
  <c r="E54" i="235"/>
  <c r="E335" i="247" s="1"/>
  <c r="D54" i="235"/>
  <c r="D335" i="247" s="1"/>
  <c r="C54" i="235"/>
  <c r="C335" i="247" s="1"/>
  <c r="B54" i="235"/>
  <c r="H53" i="235"/>
  <c r="G53" i="235"/>
  <c r="G328" i="247" s="1"/>
  <c r="F53" i="235"/>
  <c r="F328" i="247" s="1"/>
  <c r="E53" i="235"/>
  <c r="E328" i="247" s="1"/>
  <c r="D53" i="235"/>
  <c r="D328" i="247" s="1"/>
  <c r="C53" i="235"/>
  <c r="C328" i="247" s="1"/>
  <c r="B53" i="235"/>
  <c r="H52" i="235"/>
  <c r="G52" i="235"/>
  <c r="G321" i="247" s="1"/>
  <c r="F52" i="235"/>
  <c r="F321" i="247" s="1"/>
  <c r="E52" i="235"/>
  <c r="E321" i="247" s="1"/>
  <c r="D52" i="235"/>
  <c r="D321" i="247" s="1"/>
  <c r="C52" i="235"/>
  <c r="C321" i="247" s="1"/>
  <c r="B52" i="235"/>
  <c r="H51" i="235"/>
  <c r="G51" i="235"/>
  <c r="G314" i="247" s="1"/>
  <c r="F51" i="235"/>
  <c r="F314" i="247" s="1"/>
  <c r="E51" i="235"/>
  <c r="E314" i="247" s="1"/>
  <c r="D51" i="235"/>
  <c r="D314" i="247" s="1"/>
  <c r="C51" i="235"/>
  <c r="C314" i="247" s="1"/>
  <c r="B51" i="235"/>
  <c r="H48" i="235"/>
  <c r="G48" i="235"/>
  <c r="G299" i="247" s="1"/>
  <c r="F48" i="235"/>
  <c r="F299" i="247" s="1"/>
  <c r="E48" i="235"/>
  <c r="E299" i="247" s="1"/>
  <c r="D48" i="235"/>
  <c r="D299" i="247" s="1"/>
  <c r="C48" i="235"/>
  <c r="C299" i="247" s="1"/>
  <c r="H47" i="235"/>
  <c r="G47" i="235"/>
  <c r="G292" i="247" s="1"/>
  <c r="F47" i="235"/>
  <c r="F292" i="247" s="1"/>
  <c r="E47" i="235"/>
  <c r="E292" i="247" s="1"/>
  <c r="D47" i="235"/>
  <c r="D292" i="247" s="1"/>
  <c r="C47" i="235"/>
  <c r="C292" i="247" s="1"/>
  <c r="B47" i="235"/>
  <c r="H46" i="235"/>
  <c r="G46" i="235"/>
  <c r="G285" i="247" s="1"/>
  <c r="F46" i="235"/>
  <c r="F285" i="247" s="1"/>
  <c r="E46" i="235"/>
  <c r="E285" i="247" s="1"/>
  <c r="D46" i="235"/>
  <c r="D285" i="247" s="1"/>
  <c r="C46" i="235"/>
  <c r="C285" i="247" s="1"/>
  <c r="B46" i="235"/>
  <c r="H45" i="235"/>
  <c r="G45" i="235"/>
  <c r="G278" i="247" s="1"/>
  <c r="F45" i="235"/>
  <c r="F278" i="247" s="1"/>
  <c r="E45" i="235"/>
  <c r="E278" i="247" s="1"/>
  <c r="D45" i="235"/>
  <c r="D278" i="247" s="1"/>
  <c r="C45" i="235"/>
  <c r="C278" i="247" s="1"/>
  <c r="B45" i="235"/>
  <c r="H44" i="235"/>
  <c r="G44" i="235"/>
  <c r="G271" i="247" s="1"/>
  <c r="F44" i="235"/>
  <c r="F271" i="247" s="1"/>
  <c r="E44" i="235"/>
  <c r="E271" i="247" s="1"/>
  <c r="D44" i="235"/>
  <c r="D271" i="247" s="1"/>
  <c r="C44" i="235"/>
  <c r="C271" i="247" s="1"/>
  <c r="B44" i="235"/>
  <c r="H43" i="235"/>
  <c r="G43" i="235"/>
  <c r="G264" i="247" s="1"/>
  <c r="F43" i="235"/>
  <c r="F264" i="247" s="1"/>
  <c r="E43" i="235"/>
  <c r="E264" i="247" s="1"/>
  <c r="D43" i="235"/>
  <c r="D264" i="247" s="1"/>
  <c r="C43" i="235"/>
  <c r="C264" i="247" s="1"/>
  <c r="H42" i="235"/>
  <c r="G42" i="235"/>
  <c r="G257" i="247" s="1"/>
  <c r="F42" i="235"/>
  <c r="F257" i="247" s="1"/>
  <c r="E42" i="235"/>
  <c r="E257" i="247" s="1"/>
  <c r="D42" i="235"/>
  <c r="D257" i="247" s="1"/>
  <c r="C42" i="235"/>
  <c r="C257" i="247" s="1"/>
  <c r="H41" i="235"/>
  <c r="G41" i="235"/>
  <c r="G250" i="247" s="1"/>
  <c r="F41" i="235"/>
  <c r="F250" i="247" s="1"/>
  <c r="E41" i="235"/>
  <c r="E250" i="247" s="1"/>
  <c r="D41" i="235"/>
  <c r="D250" i="247" s="1"/>
  <c r="C41" i="235"/>
  <c r="C250" i="247" s="1"/>
  <c r="H40" i="235"/>
  <c r="G40" i="235"/>
  <c r="G243" i="247" s="1"/>
  <c r="F40" i="235"/>
  <c r="F243" i="247" s="1"/>
  <c r="E40" i="235"/>
  <c r="E243" i="247" s="1"/>
  <c r="D40" i="235"/>
  <c r="D243" i="247" s="1"/>
  <c r="C40" i="235"/>
  <c r="C243" i="247" s="1"/>
  <c r="H39" i="235"/>
  <c r="G39" i="235"/>
  <c r="G236" i="247" s="1"/>
  <c r="F39" i="235"/>
  <c r="F236" i="247" s="1"/>
  <c r="E39" i="235"/>
  <c r="E236" i="247" s="1"/>
  <c r="D39" i="235"/>
  <c r="D236" i="247" s="1"/>
  <c r="C39" i="235"/>
  <c r="C236" i="247" s="1"/>
  <c r="H38" i="235"/>
  <c r="G38" i="235"/>
  <c r="G229" i="247" s="1"/>
  <c r="F38" i="235"/>
  <c r="F229" i="247" s="1"/>
  <c r="E38" i="235"/>
  <c r="E229" i="247" s="1"/>
  <c r="D38" i="235"/>
  <c r="D229" i="247" s="1"/>
  <c r="C38" i="235"/>
  <c r="C229" i="247" s="1"/>
  <c r="H37" i="235"/>
  <c r="G37" i="235"/>
  <c r="G222" i="247" s="1"/>
  <c r="F37" i="235"/>
  <c r="F222" i="247" s="1"/>
  <c r="E37" i="235"/>
  <c r="E222" i="247" s="1"/>
  <c r="D37" i="235"/>
  <c r="D222" i="247" s="1"/>
  <c r="C37" i="235"/>
  <c r="C222" i="247" s="1"/>
  <c r="H36" i="235"/>
  <c r="G36" i="235"/>
  <c r="G215" i="247" s="1"/>
  <c r="F36" i="235"/>
  <c r="F215" i="247" s="1"/>
  <c r="E36" i="235"/>
  <c r="E215" i="247" s="1"/>
  <c r="D36" i="235"/>
  <c r="D215" i="247" s="1"/>
  <c r="C36" i="235"/>
  <c r="C215" i="247" s="1"/>
  <c r="H33" i="235"/>
  <c r="G33" i="235"/>
  <c r="G200" i="247" s="1"/>
  <c r="F33" i="235"/>
  <c r="F200" i="247" s="1"/>
  <c r="E33" i="235"/>
  <c r="E200" i="247" s="1"/>
  <c r="D33" i="235"/>
  <c r="D200" i="247" s="1"/>
  <c r="C33" i="235"/>
  <c r="C200" i="247" s="1"/>
  <c r="H32" i="235"/>
  <c r="G32" i="235"/>
  <c r="G193" i="247" s="1"/>
  <c r="F32" i="235"/>
  <c r="F193" i="247" s="1"/>
  <c r="E32" i="235"/>
  <c r="E193" i="247" s="1"/>
  <c r="D32" i="235"/>
  <c r="D193" i="247" s="1"/>
  <c r="C32" i="235"/>
  <c r="C193" i="247" s="1"/>
  <c r="B32" i="235"/>
  <c r="H31" i="235"/>
  <c r="G31" i="235"/>
  <c r="G186" i="247" s="1"/>
  <c r="F31" i="235"/>
  <c r="F186" i="247" s="1"/>
  <c r="E31" i="235"/>
  <c r="E186" i="247" s="1"/>
  <c r="D31" i="235"/>
  <c r="D186" i="247" s="1"/>
  <c r="C31" i="235"/>
  <c r="C186" i="247" s="1"/>
  <c r="B31" i="235"/>
  <c r="H30" i="235"/>
  <c r="G30" i="235"/>
  <c r="G179" i="247" s="1"/>
  <c r="F30" i="235"/>
  <c r="F179" i="247" s="1"/>
  <c r="E30" i="235"/>
  <c r="E179" i="247" s="1"/>
  <c r="D30" i="235"/>
  <c r="D179" i="247" s="1"/>
  <c r="C30" i="235"/>
  <c r="C179" i="247" s="1"/>
  <c r="B30" i="235"/>
  <c r="H29" i="235"/>
  <c r="G29" i="235"/>
  <c r="G172" i="247" s="1"/>
  <c r="F29" i="235"/>
  <c r="F172" i="247" s="1"/>
  <c r="E29" i="235"/>
  <c r="E172" i="247" s="1"/>
  <c r="D29" i="235"/>
  <c r="D172" i="247" s="1"/>
  <c r="C29" i="235"/>
  <c r="C172" i="247" s="1"/>
  <c r="H28" i="235"/>
  <c r="G28" i="235"/>
  <c r="G165" i="247" s="1"/>
  <c r="F28" i="235"/>
  <c r="F165" i="247" s="1"/>
  <c r="E28" i="235"/>
  <c r="E165" i="247" s="1"/>
  <c r="D28" i="235"/>
  <c r="D165" i="247" s="1"/>
  <c r="C28" i="235"/>
  <c r="C165" i="247" s="1"/>
  <c r="H27" i="235"/>
  <c r="G27" i="235"/>
  <c r="G158" i="247" s="1"/>
  <c r="F27" i="235"/>
  <c r="F158" i="247" s="1"/>
  <c r="E27" i="235"/>
  <c r="E158" i="247" s="1"/>
  <c r="D27" i="235"/>
  <c r="D158" i="247" s="1"/>
  <c r="C27" i="235"/>
  <c r="C158" i="247" s="1"/>
  <c r="H26" i="235"/>
  <c r="G26" i="235"/>
  <c r="G151" i="247" s="1"/>
  <c r="F26" i="235"/>
  <c r="F151" i="247" s="1"/>
  <c r="E26" i="235"/>
  <c r="E151" i="247" s="1"/>
  <c r="D26" i="235"/>
  <c r="D151" i="247" s="1"/>
  <c r="C26" i="235"/>
  <c r="C151" i="247" s="1"/>
  <c r="H25" i="235"/>
  <c r="G25" i="235"/>
  <c r="G144" i="247" s="1"/>
  <c r="F25" i="235"/>
  <c r="F144" i="247" s="1"/>
  <c r="E25" i="235"/>
  <c r="E144" i="247" s="1"/>
  <c r="D25" i="235"/>
  <c r="D144" i="247" s="1"/>
  <c r="C25" i="235"/>
  <c r="C144" i="247" s="1"/>
  <c r="H24" i="235"/>
  <c r="G24" i="235"/>
  <c r="G137" i="247" s="1"/>
  <c r="F24" i="235"/>
  <c r="F137" i="247" s="1"/>
  <c r="E24" i="235"/>
  <c r="E137" i="247" s="1"/>
  <c r="D24" i="235"/>
  <c r="D137" i="247" s="1"/>
  <c r="C24" i="235"/>
  <c r="C137" i="247" s="1"/>
  <c r="H23" i="235"/>
  <c r="G23" i="235"/>
  <c r="G130" i="247" s="1"/>
  <c r="F23" i="235"/>
  <c r="F130" i="247" s="1"/>
  <c r="E23" i="235"/>
  <c r="E130" i="247" s="1"/>
  <c r="D23" i="235"/>
  <c r="D130" i="247" s="1"/>
  <c r="C23" i="235"/>
  <c r="C130" i="247" s="1"/>
  <c r="H22" i="235"/>
  <c r="G22" i="235"/>
  <c r="G123" i="247" s="1"/>
  <c r="F22" i="235"/>
  <c r="F123" i="247" s="1"/>
  <c r="E22" i="235"/>
  <c r="E123" i="247" s="1"/>
  <c r="D22" i="235"/>
  <c r="D123" i="247" s="1"/>
  <c r="C22" i="235"/>
  <c r="C123" i="247" s="1"/>
  <c r="H21" i="235"/>
  <c r="G21" i="235"/>
  <c r="G116" i="247" s="1"/>
  <c r="F21" i="235"/>
  <c r="F116" i="247" s="1"/>
  <c r="E21" i="235"/>
  <c r="E116" i="247" s="1"/>
  <c r="D21" i="235"/>
  <c r="D116" i="247" s="1"/>
  <c r="C21" i="235"/>
  <c r="C116" i="247" s="1"/>
  <c r="H18" i="235"/>
  <c r="G18" i="235"/>
  <c r="G101" i="247" s="1"/>
  <c r="F18" i="235"/>
  <c r="F101" i="247" s="1"/>
  <c r="E18" i="235"/>
  <c r="E101" i="247" s="1"/>
  <c r="D18" i="235"/>
  <c r="D101" i="247" s="1"/>
  <c r="C18" i="235"/>
  <c r="C101" i="247" s="1"/>
  <c r="H17" i="235"/>
  <c r="G17" i="235"/>
  <c r="G94" i="247" s="1"/>
  <c r="F17" i="235"/>
  <c r="F94" i="247" s="1"/>
  <c r="E17" i="235"/>
  <c r="E94" i="247" s="1"/>
  <c r="D17" i="235"/>
  <c r="D94" i="247" s="1"/>
  <c r="C17" i="235"/>
  <c r="C94" i="247" s="1"/>
  <c r="B17" i="235"/>
  <c r="H16" i="235"/>
  <c r="G16" i="235"/>
  <c r="G87" i="247" s="1"/>
  <c r="F16" i="235"/>
  <c r="F87" i="247" s="1"/>
  <c r="E16" i="235"/>
  <c r="E87" i="247" s="1"/>
  <c r="D16" i="235"/>
  <c r="D87" i="247" s="1"/>
  <c r="C16" i="235"/>
  <c r="C87" i="247" s="1"/>
  <c r="B16" i="235"/>
  <c r="H15" i="235"/>
  <c r="G15" i="235"/>
  <c r="G80" i="247" s="1"/>
  <c r="F15" i="235"/>
  <c r="F80" i="247" s="1"/>
  <c r="E15" i="235"/>
  <c r="E80" i="247" s="1"/>
  <c r="D15" i="235"/>
  <c r="D80" i="247" s="1"/>
  <c r="C15" i="235"/>
  <c r="C80" i="247" s="1"/>
  <c r="B15" i="235"/>
  <c r="H14" i="235"/>
  <c r="G14" i="235"/>
  <c r="G73" i="247" s="1"/>
  <c r="F14" i="235"/>
  <c r="F73" i="247" s="1"/>
  <c r="E14" i="235"/>
  <c r="E73" i="247" s="1"/>
  <c r="D14" i="235"/>
  <c r="D73" i="247" s="1"/>
  <c r="C14" i="235"/>
  <c r="C73" i="247" s="1"/>
  <c r="H13" i="235"/>
  <c r="G13" i="235"/>
  <c r="G66" i="247" s="1"/>
  <c r="F13" i="235"/>
  <c r="F66" i="247" s="1"/>
  <c r="E13" i="235"/>
  <c r="E66" i="247" s="1"/>
  <c r="D13" i="235"/>
  <c r="D66" i="247" s="1"/>
  <c r="C13" i="235"/>
  <c r="C66" i="247" s="1"/>
  <c r="H12" i="235"/>
  <c r="G12" i="235"/>
  <c r="G59" i="247" s="1"/>
  <c r="F12" i="235"/>
  <c r="F59" i="247" s="1"/>
  <c r="E12" i="235"/>
  <c r="E59" i="247" s="1"/>
  <c r="D12" i="235"/>
  <c r="D59" i="247" s="1"/>
  <c r="C12" i="235"/>
  <c r="C59" i="247" s="1"/>
  <c r="H11" i="235"/>
  <c r="G11" i="235"/>
  <c r="G52" i="247" s="1"/>
  <c r="F11" i="235"/>
  <c r="F52" i="247" s="1"/>
  <c r="E11" i="235"/>
  <c r="E52" i="247" s="1"/>
  <c r="D11" i="235"/>
  <c r="D52" i="247" s="1"/>
  <c r="C11" i="235"/>
  <c r="C52" i="247" s="1"/>
  <c r="H10" i="235"/>
  <c r="G10" i="235"/>
  <c r="G45" i="247" s="1"/>
  <c r="F10" i="235"/>
  <c r="F45" i="247" s="1"/>
  <c r="E10" i="235"/>
  <c r="E45" i="247" s="1"/>
  <c r="D10" i="235"/>
  <c r="D45" i="247" s="1"/>
  <c r="C10" i="235"/>
  <c r="C45" i="247" s="1"/>
  <c r="H9" i="235"/>
  <c r="G9" i="235"/>
  <c r="G38" i="247" s="1"/>
  <c r="F9" i="235"/>
  <c r="F38" i="247" s="1"/>
  <c r="E9" i="235"/>
  <c r="E38" i="247" s="1"/>
  <c r="D9" i="235"/>
  <c r="D38" i="247" s="1"/>
  <c r="C9" i="235"/>
  <c r="C38" i="247" s="1"/>
  <c r="H8" i="235"/>
  <c r="G8" i="235"/>
  <c r="G31" i="247" s="1"/>
  <c r="F8" i="235"/>
  <c r="F31" i="247" s="1"/>
  <c r="E8" i="235"/>
  <c r="E31" i="247" s="1"/>
  <c r="D8" i="235"/>
  <c r="D31" i="247" s="1"/>
  <c r="C8" i="235"/>
  <c r="C31" i="247" s="1"/>
  <c r="H7" i="235"/>
  <c r="G7" i="235"/>
  <c r="G24" i="247" s="1"/>
  <c r="F7" i="235"/>
  <c r="F24" i="247" s="1"/>
  <c r="E7" i="235"/>
  <c r="E24" i="247" s="1"/>
  <c r="D7" i="235"/>
  <c r="D24" i="247" s="1"/>
  <c r="C7" i="235"/>
  <c r="C24" i="247" s="1"/>
  <c r="H6" i="235"/>
  <c r="G6" i="235"/>
  <c r="G17" i="247" s="1"/>
  <c r="F6" i="235"/>
  <c r="F17" i="247" s="1"/>
  <c r="E6" i="235"/>
  <c r="E17" i="247" s="1"/>
  <c r="D6" i="235"/>
  <c r="D17" i="247" s="1"/>
  <c r="C6" i="235"/>
  <c r="C17" i="247" s="1"/>
  <c r="H5" i="235"/>
  <c r="G5" i="235"/>
  <c r="G10" i="247" s="1"/>
  <c r="F5" i="235"/>
  <c r="F10" i="247" s="1"/>
  <c r="E5" i="235"/>
  <c r="E10" i="247" s="1"/>
  <c r="D5" i="235"/>
  <c r="D10" i="247" s="1"/>
  <c r="C5" i="235"/>
  <c r="C10" i="247" s="1"/>
  <c r="F65" i="234"/>
  <c r="E65" i="234"/>
  <c r="E328" i="246" s="1"/>
  <c r="D65" i="234"/>
  <c r="D328" i="246" s="1"/>
  <c r="C65" i="234"/>
  <c r="C328" i="246" s="1"/>
  <c r="F60" i="234"/>
  <c r="D60" i="234"/>
  <c r="D305" i="246" s="1"/>
  <c r="C60" i="234"/>
  <c r="C305" i="246" s="1"/>
  <c r="F59" i="234"/>
  <c r="E59" i="234"/>
  <c r="E298" i="246" s="1"/>
  <c r="D59" i="234"/>
  <c r="D298" i="246" s="1"/>
  <c r="C59" i="234"/>
  <c r="C298" i="246" s="1"/>
  <c r="F58" i="234"/>
  <c r="D58" i="234"/>
  <c r="D291" i="246" s="1"/>
  <c r="C58" i="234"/>
  <c r="C291" i="246" s="1"/>
  <c r="F57" i="234"/>
  <c r="E57" i="234"/>
  <c r="E284" i="246" s="1"/>
  <c r="D57" i="234"/>
  <c r="D284" i="246" s="1"/>
  <c r="C57" i="234"/>
  <c r="C284" i="246" s="1"/>
  <c r="F56" i="234"/>
  <c r="D56" i="234"/>
  <c r="D277" i="246" s="1"/>
  <c r="C56" i="234"/>
  <c r="C277" i="246" s="1"/>
  <c r="F55" i="234"/>
  <c r="E55" i="234"/>
  <c r="E270" i="246" s="1"/>
  <c r="D55" i="234"/>
  <c r="D270" i="246" s="1"/>
  <c r="C55" i="234"/>
  <c r="C270" i="246" s="1"/>
  <c r="F52" i="234"/>
  <c r="E52" i="234"/>
  <c r="E261" i="246" s="1"/>
  <c r="D52" i="234"/>
  <c r="D261" i="246" s="1"/>
  <c r="C52" i="234"/>
  <c r="C261" i="246" s="1"/>
  <c r="F48" i="234"/>
  <c r="E48" i="234"/>
  <c r="E245" i="246" s="1"/>
  <c r="D48" i="234"/>
  <c r="D245" i="246" s="1"/>
  <c r="C48" i="234"/>
  <c r="C245" i="246" s="1"/>
  <c r="F45" i="234"/>
  <c r="E45" i="234"/>
  <c r="E236" i="246" s="1"/>
  <c r="D45" i="234"/>
  <c r="D236" i="246" s="1"/>
  <c r="C45" i="234"/>
  <c r="C236" i="246" s="1"/>
  <c r="F41" i="234"/>
  <c r="E41" i="234"/>
  <c r="E220" i="246" s="1"/>
  <c r="D41" i="234"/>
  <c r="D220" i="246" s="1"/>
  <c r="C41" i="234"/>
  <c r="C220" i="246" s="1"/>
  <c r="F40" i="234"/>
  <c r="E40" i="234"/>
  <c r="E213" i="246" s="1"/>
  <c r="D40" i="234"/>
  <c r="D213" i="246" s="1"/>
  <c r="C40" i="234"/>
  <c r="C213" i="246" s="1"/>
  <c r="F39" i="234"/>
  <c r="E39" i="234"/>
  <c r="E206" i="246" s="1"/>
  <c r="D39" i="234"/>
  <c r="D206" i="246" s="1"/>
  <c r="C39" i="234"/>
  <c r="C206" i="246" s="1"/>
  <c r="F35" i="234"/>
  <c r="E35" i="234"/>
  <c r="E190" i="246" s="1"/>
  <c r="D35" i="234"/>
  <c r="D190" i="246" s="1"/>
  <c r="C35" i="234"/>
  <c r="C190" i="246" s="1"/>
  <c r="F34" i="234"/>
  <c r="E34" i="234"/>
  <c r="E183" i="246" s="1"/>
  <c r="D34" i="234"/>
  <c r="D183" i="246" s="1"/>
  <c r="C34" i="234"/>
  <c r="C183" i="246" s="1"/>
  <c r="F33" i="234"/>
  <c r="E33" i="234"/>
  <c r="E176" i="246" s="1"/>
  <c r="D33" i="234"/>
  <c r="D176" i="246" s="1"/>
  <c r="C33" i="234"/>
  <c r="C176" i="246" s="1"/>
  <c r="F32" i="234"/>
  <c r="E32" i="234"/>
  <c r="E169" i="246" s="1"/>
  <c r="D32" i="234"/>
  <c r="D169" i="246" s="1"/>
  <c r="C32" i="234"/>
  <c r="C169" i="246" s="1"/>
  <c r="F28" i="234"/>
  <c r="E28" i="234"/>
  <c r="E153" i="246" s="1"/>
  <c r="D28" i="234"/>
  <c r="D153" i="246" s="1"/>
  <c r="C28" i="234"/>
  <c r="C153" i="246" s="1"/>
  <c r="F27" i="234"/>
  <c r="E27" i="234"/>
  <c r="E146" i="246" s="1"/>
  <c r="D27" i="234"/>
  <c r="D146" i="246" s="1"/>
  <c r="C27" i="234"/>
  <c r="C146" i="246" s="1"/>
  <c r="F26" i="234"/>
  <c r="E26" i="234"/>
  <c r="E139" i="246" s="1"/>
  <c r="D26" i="234"/>
  <c r="D139" i="246" s="1"/>
  <c r="C26" i="234"/>
  <c r="C139" i="246" s="1"/>
  <c r="F25" i="234"/>
  <c r="E25" i="234"/>
  <c r="E132" i="246" s="1"/>
  <c r="D25" i="234"/>
  <c r="D132" i="246" s="1"/>
  <c r="C25" i="234"/>
  <c r="C132" i="246" s="1"/>
  <c r="F24" i="234"/>
  <c r="E24" i="234"/>
  <c r="E125" i="246" s="1"/>
  <c r="D24" i="234"/>
  <c r="D125" i="246" s="1"/>
  <c r="C24" i="234"/>
  <c r="C125" i="246" s="1"/>
  <c r="F19" i="234"/>
  <c r="D19" i="234"/>
  <c r="D102" i="246" s="1"/>
  <c r="C19" i="234"/>
  <c r="C102" i="246" s="1"/>
  <c r="F18" i="234"/>
  <c r="E18" i="234"/>
  <c r="E95" i="246" s="1"/>
  <c r="D18" i="234"/>
  <c r="D95" i="246" s="1"/>
  <c r="C18" i="234"/>
  <c r="C95" i="246" s="1"/>
  <c r="F17" i="234"/>
  <c r="D17" i="234"/>
  <c r="D88" i="246" s="1"/>
  <c r="C17" i="234"/>
  <c r="C88" i="246" s="1"/>
  <c r="F16" i="234"/>
  <c r="E16" i="234"/>
  <c r="E81" i="246" s="1"/>
  <c r="D16" i="234"/>
  <c r="D81" i="246" s="1"/>
  <c r="C16" i="234"/>
  <c r="C81" i="246" s="1"/>
  <c r="F15" i="234"/>
  <c r="D15" i="234"/>
  <c r="D74" i="246" s="1"/>
  <c r="C15" i="234"/>
  <c r="C74" i="246" s="1"/>
  <c r="F14" i="234"/>
  <c r="E14" i="234"/>
  <c r="E67" i="246" s="1"/>
  <c r="D14" i="234"/>
  <c r="D67" i="246" s="1"/>
  <c r="C14" i="234"/>
  <c r="C67" i="246" s="1"/>
  <c r="F13" i="234"/>
  <c r="D13" i="234"/>
  <c r="D60" i="246" s="1"/>
  <c r="C13" i="234"/>
  <c r="C60" i="246" s="1"/>
  <c r="F12" i="234"/>
  <c r="E12" i="234"/>
  <c r="E53" i="246" s="1"/>
  <c r="D12" i="234"/>
  <c r="D53" i="246" s="1"/>
  <c r="C12" i="234"/>
  <c r="C53" i="246" s="1"/>
  <c r="F11" i="234"/>
  <c r="D11" i="234"/>
  <c r="D46" i="246" s="1"/>
  <c r="C11" i="234"/>
  <c r="C46" i="246" s="1"/>
  <c r="F10" i="234"/>
  <c r="E10" i="234"/>
  <c r="E39" i="246" s="1"/>
  <c r="D10" i="234"/>
  <c r="D39" i="246" s="1"/>
  <c r="C10" i="234"/>
  <c r="C39" i="246" s="1"/>
  <c r="F9" i="234"/>
  <c r="D9" i="234"/>
  <c r="D32" i="246" s="1"/>
  <c r="C9" i="234"/>
  <c r="C32" i="246" s="1"/>
  <c r="F8" i="234"/>
  <c r="E8" i="234"/>
  <c r="E25" i="246" s="1"/>
  <c r="D8" i="234"/>
  <c r="D25" i="246" s="1"/>
  <c r="C8" i="234"/>
  <c r="C25" i="246" s="1"/>
  <c r="F7" i="234"/>
  <c r="D7" i="234"/>
  <c r="D18" i="246" s="1"/>
  <c r="C7" i="234"/>
  <c r="C18" i="246" s="1"/>
  <c r="F6" i="234"/>
  <c r="E6" i="234"/>
  <c r="E11" i="246" s="1"/>
  <c r="D6" i="234"/>
  <c r="D11" i="246" s="1"/>
  <c r="C6" i="234"/>
  <c r="C11" i="246" s="1"/>
  <c r="H14" i="215"/>
  <c r="G14" i="215"/>
  <c r="F14" i="215"/>
  <c r="H13" i="215"/>
  <c r="G13" i="215"/>
  <c r="F13" i="215"/>
  <c r="H12" i="215"/>
  <c r="G12" i="215"/>
  <c r="F12" i="215"/>
  <c r="H11" i="215"/>
  <c r="G11" i="215"/>
  <c r="F11" i="215"/>
  <c r="H10" i="215"/>
  <c r="G10" i="215"/>
  <c r="F10" i="215"/>
  <c r="H9" i="215"/>
  <c r="G9" i="215"/>
  <c r="F9" i="215"/>
  <c r="C49" i="236" l="1"/>
  <c r="C247" i="246" s="1"/>
  <c r="E36" i="236"/>
  <c r="E192" i="246" s="1"/>
  <c r="D95" i="241"/>
  <c r="D595" i="247" s="1"/>
  <c r="E36" i="244"/>
  <c r="E196" i="246" s="1"/>
  <c r="D12" i="246"/>
  <c r="D75" i="246"/>
  <c r="C140" i="246"/>
  <c r="C154" i="246"/>
  <c r="C177" i="246"/>
  <c r="C237" i="246"/>
  <c r="C262" i="246"/>
  <c r="C278" i="246"/>
  <c r="D292" i="246"/>
  <c r="C18" i="247"/>
  <c r="G32" i="247"/>
  <c r="G60" i="247"/>
  <c r="C74" i="247"/>
  <c r="E88" i="247"/>
  <c r="D124" i="247"/>
  <c r="D152" i="247"/>
  <c r="F159" i="247"/>
  <c r="G201" i="247"/>
  <c r="C223" i="247"/>
  <c r="E244" i="247"/>
  <c r="G251" i="247"/>
  <c r="G399" i="247"/>
  <c r="F505" i="247"/>
  <c r="E53" i="247"/>
  <c r="D187" i="247"/>
  <c r="C265" i="247"/>
  <c r="E279" i="247"/>
  <c r="G293" i="247"/>
  <c r="C322" i="247"/>
  <c r="E336" i="247"/>
  <c r="G350" i="247"/>
  <c r="C378" i="247"/>
  <c r="E392" i="247"/>
  <c r="C435" i="247"/>
  <c r="E449" i="247"/>
  <c r="G463" i="247"/>
  <c r="C491" i="247"/>
  <c r="G520" i="247"/>
  <c r="C548" i="247"/>
  <c r="E562" i="247"/>
  <c r="C214" i="246"/>
  <c r="F569" i="247"/>
  <c r="C292" i="246"/>
  <c r="D11" i="247"/>
  <c r="F18" i="247"/>
  <c r="F74" i="247"/>
  <c r="C102" i="247"/>
  <c r="C138" i="247"/>
  <c r="G152" i="247"/>
  <c r="E173" i="247"/>
  <c r="G187" i="247"/>
  <c r="D216" i="247"/>
  <c r="C272" i="247"/>
  <c r="C329" i="247"/>
  <c r="E343" i="247"/>
  <c r="G357" i="247"/>
  <c r="C385" i="247"/>
  <c r="F399" i="247"/>
  <c r="G414" i="247"/>
  <c r="C442" i="247"/>
  <c r="E456" i="247"/>
  <c r="G470" i="247"/>
  <c r="C498" i="247"/>
  <c r="G527" i="247"/>
  <c r="E90" i="245"/>
  <c r="E574" i="247" s="1"/>
  <c r="E518" i="247"/>
  <c r="E520" i="247" s="1"/>
  <c r="F95" i="245"/>
  <c r="F597" i="247" s="1"/>
  <c r="F583" i="247"/>
  <c r="E12" i="246"/>
  <c r="C47" i="246"/>
  <c r="C96" i="246"/>
  <c r="D126" i="246"/>
  <c r="D140" i="246"/>
  <c r="D191" i="246"/>
  <c r="D262" i="246"/>
  <c r="D278" i="246"/>
  <c r="C329" i="246"/>
  <c r="F53" i="247"/>
  <c r="C117" i="247"/>
  <c r="E124" i="247"/>
  <c r="C145" i="247"/>
  <c r="G159" i="247"/>
  <c r="C173" i="247"/>
  <c r="D180" i="247"/>
  <c r="E187" i="247"/>
  <c r="F194" i="247"/>
  <c r="D223" i="247"/>
  <c r="D237" i="247"/>
  <c r="D265" i="247"/>
  <c r="E272" i="247"/>
  <c r="F279" i="247"/>
  <c r="G286" i="247"/>
  <c r="C315" i="247"/>
  <c r="D322" i="247"/>
  <c r="E329" i="247"/>
  <c r="F336" i="247"/>
  <c r="G343" i="247"/>
  <c r="C371" i="247"/>
  <c r="D378" i="247"/>
  <c r="E385" i="247"/>
  <c r="F392" i="247"/>
  <c r="C428" i="247"/>
  <c r="D435" i="247"/>
  <c r="E442" i="247"/>
  <c r="F449" i="247"/>
  <c r="G456" i="247"/>
  <c r="D491" i="247"/>
  <c r="C541" i="247"/>
  <c r="D548" i="247"/>
  <c r="F562" i="247"/>
  <c r="C95" i="237"/>
  <c r="C593" i="247" s="1"/>
  <c r="C586" i="247"/>
  <c r="C592" i="247" s="1"/>
  <c r="D18" i="247"/>
  <c r="D74" i="247"/>
  <c r="F88" i="247"/>
  <c r="D237" i="246"/>
  <c r="E555" i="247"/>
  <c r="G569" i="247"/>
  <c r="E26" i="246"/>
  <c r="C61" i="246"/>
  <c r="C191" i="246"/>
  <c r="G18" i="247"/>
  <c r="C32" i="247"/>
  <c r="E39" i="247"/>
  <c r="G74" i="247"/>
  <c r="D102" i="247"/>
  <c r="F117" i="247"/>
  <c r="D138" i="247"/>
  <c r="F173" i="247"/>
  <c r="G223" i="247"/>
  <c r="C237" i="247"/>
  <c r="D272" i="247"/>
  <c r="F286" i="247"/>
  <c r="D329" i="247"/>
  <c r="F343" i="247"/>
  <c r="D385" i="247"/>
  <c r="D442" i="247"/>
  <c r="F456" i="247"/>
  <c r="D498" i="247"/>
  <c r="D555" i="247"/>
  <c r="D77" i="244"/>
  <c r="D17" i="246"/>
  <c r="D19" i="246" s="1"/>
  <c r="C36" i="244"/>
  <c r="C196" i="246" s="1"/>
  <c r="C168" i="246"/>
  <c r="C42" i="244"/>
  <c r="C226" i="246" s="1"/>
  <c r="C205" i="246"/>
  <c r="C207" i="246" s="1"/>
  <c r="C49" i="244"/>
  <c r="C251" i="246" s="1"/>
  <c r="C244" i="246"/>
  <c r="C33" i="246"/>
  <c r="D47" i="246"/>
  <c r="D96" i="246"/>
  <c r="E126" i="246"/>
  <c r="E140" i="246"/>
  <c r="E154" i="246"/>
  <c r="C299" i="246"/>
  <c r="E18" i="247"/>
  <c r="G25" i="247"/>
  <c r="E46" i="247"/>
  <c r="E74" i="247"/>
  <c r="F81" i="247"/>
  <c r="G88" i="247"/>
  <c r="F124" i="247"/>
  <c r="D145" i="247"/>
  <c r="E180" i="247"/>
  <c r="G194" i="247"/>
  <c r="E237" i="247"/>
  <c r="C258" i="247"/>
  <c r="F272" i="247"/>
  <c r="C300" i="247"/>
  <c r="D315" i="247"/>
  <c r="F329" i="247"/>
  <c r="D371" i="247"/>
  <c r="F385" i="247"/>
  <c r="D428" i="247"/>
  <c r="F442" i="247"/>
  <c r="D484" i="247"/>
  <c r="F498" i="247"/>
  <c r="D541" i="247"/>
  <c r="F555" i="247"/>
  <c r="D592" i="247"/>
  <c r="C82" i="246"/>
  <c r="E191" i="246"/>
  <c r="C39" i="247"/>
  <c r="E223" i="247"/>
  <c r="E42" i="240"/>
  <c r="E224" i="246" s="1"/>
  <c r="E210" i="246"/>
  <c r="E214" i="246" s="1"/>
  <c r="E262" i="246"/>
  <c r="D329" i="246"/>
  <c r="G49" i="241"/>
  <c r="G303" i="247" s="1"/>
  <c r="G212" i="247"/>
  <c r="D61" i="246"/>
  <c r="D154" i="246"/>
  <c r="D36" i="242"/>
  <c r="D193" i="246" s="1"/>
  <c r="D172" i="246"/>
  <c r="D177" i="246" s="1"/>
  <c r="D42" i="242"/>
  <c r="D223" i="246" s="1"/>
  <c r="D209" i="246"/>
  <c r="D214" i="246" s="1"/>
  <c r="F39" i="247"/>
  <c r="D60" i="247"/>
  <c r="E138" i="247"/>
  <c r="C159" i="247"/>
  <c r="F244" i="247"/>
  <c r="C484" i="247"/>
  <c r="E498" i="247"/>
  <c r="G505" i="247"/>
  <c r="D29" i="244"/>
  <c r="D159" i="246" s="1"/>
  <c r="D131" i="246"/>
  <c r="D133" i="246" s="1"/>
  <c r="D36" i="244"/>
  <c r="D196" i="246" s="1"/>
  <c r="D168" i="246"/>
  <c r="D42" i="244"/>
  <c r="D226" i="246" s="1"/>
  <c r="D205" i="246"/>
  <c r="D49" i="244"/>
  <c r="D251" i="246" s="1"/>
  <c r="D244" i="246"/>
  <c r="C19" i="246"/>
  <c r="D33" i="246"/>
  <c r="C68" i="246"/>
  <c r="D82" i="246"/>
  <c r="E96" i="246"/>
  <c r="C285" i="246"/>
  <c r="E329" i="246"/>
  <c r="D39" i="247"/>
  <c r="F46" i="247"/>
  <c r="D67" i="247"/>
  <c r="G81" i="247"/>
  <c r="E145" i="247"/>
  <c r="C166" i="247"/>
  <c r="F180" i="247"/>
  <c r="F223" i="247"/>
  <c r="F237" i="247"/>
  <c r="D258" i="247"/>
  <c r="G272" i="247"/>
  <c r="E315" i="247"/>
  <c r="G329" i="247"/>
  <c r="C357" i="247"/>
  <c r="E371" i="247"/>
  <c r="G385" i="247"/>
  <c r="C414" i="247"/>
  <c r="E428" i="247"/>
  <c r="G442" i="247"/>
  <c r="C470" i="247"/>
  <c r="E484" i="247"/>
  <c r="G498" i="247"/>
  <c r="C527" i="247"/>
  <c r="E541" i="247"/>
  <c r="G555" i="247"/>
  <c r="G124" i="247"/>
  <c r="D300" i="247"/>
  <c r="C95" i="239"/>
  <c r="C596" i="247" s="1"/>
  <c r="C582" i="247"/>
  <c r="E592" i="247"/>
  <c r="E177" i="246"/>
  <c r="E237" i="246"/>
  <c r="C25" i="247"/>
  <c r="G39" i="247"/>
  <c r="E60" i="247"/>
  <c r="D159" i="247"/>
  <c r="C194" i="247"/>
  <c r="G244" i="247"/>
  <c r="E265" i="247"/>
  <c r="G279" i="247"/>
  <c r="E322" i="247"/>
  <c r="G336" i="247"/>
  <c r="C364" i="247"/>
  <c r="E378" i="247"/>
  <c r="G392" i="247"/>
  <c r="C421" i="247"/>
  <c r="E435" i="247"/>
  <c r="G449" i="247"/>
  <c r="C477" i="247"/>
  <c r="E491" i="247"/>
  <c r="C534" i="247"/>
  <c r="E548" i="247"/>
  <c r="G562" i="247"/>
  <c r="E29" i="244"/>
  <c r="E159" i="246" s="1"/>
  <c r="E131" i="246"/>
  <c r="E42" i="244"/>
  <c r="E226" i="246" s="1"/>
  <c r="E205" i="246"/>
  <c r="E49" i="244"/>
  <c r="E251" i="246" s="1"/>
  <c r="E244" i="246"/>
  <c r="C62" i="244"/>
  <c r="C318" i="246" s="1"/>
  <c r="C304" i="246"/>
  <c r="C54" i="246"/>
  <c r="E82" i="246"/>
  <c r="C184" i="246"/>
  <c r="C221" i="246"/>
  <c r="D285" i="246"/>
  <c r="E11" i="247"/>
  <c r="G46" i="247"/>
  <c r="C60" i="247"/>
  <c r="E67" i="247"/>
  <c r="D166" i="247"/>
  <c r="C201" i="247"/>
  <c r="E216" i="247"/>
  <c r="E258" i="247"/>
  <c r="E300" i="247"/>
  <c r="C399" i="247"/>
  <c r="C147" i="246"/>
  <c r="C36" i="238"/>
  <c r="C195" i="246" s="1"/>
  <c r="C167" i="246"/>
  <c r="C49" i="238"/>
  <c r="C250" i="246" s="1"/>
  <c r="C243" i="246"/>
  <c r="C271" i="246"/>
  <c r="E299" i="246"/>
  <c r="F145" i="247"/>
  <c r="G180" i="247"/>
  <c r="G237" i="247"/>
  <c r="F315" i="247"/>
  <c r="D357" i="247"/>
  <c r="F371" i="247"/>
  <c r="D414" i="247"/>
  <c r="F428" i="247"/>
  <c r="D470" i="247"/>
  <c r="F484" i="247"/>
  <c r="D527" i="247"/>
  <c r="F541" i="247"/>
  <c r="D95" i="239"/>
  <c r="D596" i="247" s="1"/>
  <c r="D582" i="247"/>
  <c r="C36" i="240"/>
  <c r="C194" i="246" s="1"/>
  <c r="C166" i="246"/>
  <c r="C170" i="246" s="1"/>
  <c r="C49" i="240"/>
  <c r="C249" i="246" s="1"/>
  <c r="C242" i="246"/>
  <c r="F592" i="247"/>
  <c r="D61" i="242"/>
  <c r="D308" i="246" s="1"/>
  <c r="D294" i="246"/>
  <c r="D299" i="246" s="1"/>
  <c r="D25" i="247"/>
  <c r="F60" i="247"/>
  <c r="C81" i="247"/>
  <c r="E95" i="247"/>
  <c r="C124" i="247"/>
  <c r="G166" i="247"/>
  <c r="D194" i="247"/>
  <c r="D230" i="247"/>
  <c r="F265" i="247"/>
  <c r="F322" i="247"/>
  <c r="D364" i="247"/>
  <c r="F378" i="247"/>
  <c r="D421" i="247"/>
  <c r="F435" i="247"/>
  <c r="D477" i="247"/>
  <c r="F491" i="247"/>
  <c r="D534" i="247"/>
  <c r="F548" i="247"/>
  <c r="C95" i="243"/>
  <c r="C594" i="247" s="1"/>
  <c r="C580" i="247"/>
  <c r="C40" i="246"/>
  <c r="D54" i="246"/>
  <c r="E68" i="246"/>
  <c r="D147" i="246"/>
  <c r="D184" i="246"/>
  <c r="D221" i="246"/>
  <c r="D49" i="236"/>
  <c r="D247" i="246" s="1"/>
  <c r="D240" i="246"/>
  <c r="D271" i="246"/>
  <c r="C230" i="247"/>
  <c r="F11" i="247"/>
  <c r="D32" i="247"/>
  <c r="F67" i="247"/>
  <c r="E102" i="247"/>
  <c r="G117" i="247"/>
  <c r="C131" i="247"/>
  <c r="G145" i="247"/>
  <c r="G173" i="247"/>
  <c r="D201" i="247"/>
  <c r="F216" i="247"/>
  <c r="C286" i="247"/>
  <c r="D293" i="247"/>
  <c r="G315" i="247"/>
  <c r="C343" i="247"/>
  <c r="D350" i="247"/>
  <c r="E357" i="247"/>
  <c r="F364" i="247"/>
  <c r="G371" i="247"/>
  <c r="E414" i="247"/>
  <c r="F421" i="247"/>
  <c r="G428" i="247"/>
  <c r="C456" i="247"/>
  <c r="D463" i="247"/>
  <c r="E470" i="247"/>
  <c r="F477" i="247"/>
  <c r="G484" i="247"/>
  <c r="C505" i="247"/>
  <c r="D520" i="247"/>
  <c r="E527" i="247"/>
  <c r="F534" i="247"/>
  <c r="G541" i="247"/>
  <c r="C569" i="247"/>
  <c r="G592" i="247"/>
  <c r="D36" i="238"/>
  <c r="D195" i="246" s="1"/>
  <c r="D167" i="246"/>
  <c r="D42" i="238"/>
  <c r="D225" i="246" s="1"/>
  <c r="D204" i="246"/>
  <c r="D49" i="238"/>
  <c r="D250" i="246" s="1"/>
  <c r="D243" i="246"/>
  <c r="C95" i="247"/>
  <c r="E166" i="247"/>
  <c r="F258" i="247"/>
  <c r="E95" i="239"/>
  <c r="E596" i="247" s="1"/>
  <c r="E582" i="247"/>
  <c r="D49" i="240"/>
  <c r="D249" i="246" s="1"/>
  <c r="D242" i="246"/>
  <c r="E285" i="246"/>
  <c r="D68" i="246"/>
  <c r="C133" i="246"/>
  <c r="C49" i="242"/>
  <c r="C248" i="246" s="1"/>
  <c r="C241" i="246"/>
  <c r="E25" i="247"/>
  <c r="C46" i="247"/>
  <c r="D81" i="247"/>
  <c r="F95" i="247"/>
  <c r="F131" i="247"/>
  <c r="C180" i="247"/>
  <c r="E194" i="247"/>
  <c r="E230" i="247"/>
  <c r="C251" i="247"/>
  <c r="G265" i="247"/>
  <c r="C293" i="247"/>
  <c r="G322" i="247"/>
  <c r="C350" i="247"/>
  <c r="E364" i="247"/>
  <c r="G378" i="247"/>
  <c r="E421" i="247"/>
  <c r="G435" i="247"/>
  <c r="C463" i="247"/>
  <c r="E477" i="247"/>
  <c r="G491" i="247"/>
  <c r="C520" i="247"/>
  <c r="E534" i="247"/>
  <c r="G548" i="247"/>
  <c r="D95" i="243"/>
  <c r="D594" i="247" s="1"/>
  <c r="D580" i="247"/>
  <c r="C29" i="244"/>
  <c r="C159" i="246" s="1"/>
  <c r="C124" i="246"/>
  <c r="C126" i="246" s="1"/>
  <c r="C26" i="246"/>
  <c r="E54" i="246"/>
  <c r="C89" i="246"/>
  <c r="D103" i="246"/>
  <c r="E29" i="236"/>
  <c r="E155" i="246" s="1"/>
  <c r="E127" i="246"/>
  <c r="E147" i="246"/>
  <c r="E170" i="246"/>
  <c r="E184" i="246"/>
  <c r="E42" i="236"/>
  <c r="E222" i="246" s="1"/>
  <c r="E201" i="246"/>
  <c r="E207" i="246" s="1"/>
  <c r="E221" i="246"/>
  <c r="E49" i="236"/>
  <c r="E247" i="246" s="1"/>
  <c r="E240" i="246"/>
  <c r="E271" i="246"/>
  <c r="C306" i="246"/>
  <c r="E32" i="247"/>
  <c r="C53" i="247"/>
  <c r="C88" i="247"/>
  <c r="D95" i="247"/>
  <c r="F102" i="247"/>
  <c r="F138" i="247"/>
  <c r="F166" i="247"/>
  <c r="E201" i="247"/>
  <c r="G216" i="247"/>
  <c r="G230" i="247"/>
  <c r="C244" i="247"/>
  <c r="G258" i="247"/>
  <c r="C279" i="247"/>
  <c r="E293" i="247"/>
  <c r="C336" i="247"/>
  <c r="E350" i="247"/>
  <c r="G364" i="247"/>
  <c r="C392" i="247"/>
  <c r="G421" i="247"/>
  <c r="C449" i="247"/>
  <c r="E463" i="247"/>
  <c r="G477" i="247"/>
  <c r="D505" i="247"/>
  <c r="G534" i="247"/>
  <c r="C562" i="247"/>
  <c r="D40" i="246"/>
  <c r="G11" i="247"/>
  <c r="G67" i="247"/>
  <c r="D131" i="247"/>
  <c r="E49" i="240"/>
  <c r="E249" i="246" s="1"/>
  <c r="E242" i="246"/>
  <c r="C103" i="246"/>
  <c r="F25" i="247"/>
  <c r="D46" i="247"/>
  <c r="E81" i="247"/>
  <c r="G95" i="247"/>
  <c r="G131" i="247"/>
  <c r="E152" i="247"/>
  <c r="F230" i="247"/>
  <c r="D251" i="247"/>
  <c r="F300" i="247"/>
  <c r="D399" i="247"/>
  <c r="C12" i="246"/>
  <c r="D26" i="246"/>
  <c r="C75" i="246"/>
  <c r="D89" i="246"/>
  <c r="D53" i="247"/>
  <c r="D88" i="247"/>
  <c r="G102" i="247"/>
  <c r="E131" i="247"/>
  <c r="G138" i="247"/>
  <c r="E159" i="247"/>
  <c r="C187" i="247"/>
  <c r="F251" i="247"/>
  <c r="D279" i="247"/>
  <c r="F293" i="247"/>
  <c r="D336" i="247"/>
  <c r="F350" i="247"/>
  <c r="D392" i="247"/>
  <c r="D449" i="247"/>
  <c r="F463" i="247"/>
  <c r="F520" i="247"/>
  <c r="C555" i="247"/>
  <c r="D562" i="247"/>
  <c r="E569" i="247"/>
  <c r="G95" i="237"/>
  <c r="G593" i="247" s="1"/>
  <c r="G579" i="247"/>
  <c r="G585" i="247" s="1"/>
  <c r="F32" i="247"/>
  <c r="C152" i="247"/>
  <c r="F201" i="247"/>
  <c r="D244" i="247"/>
  <c r="E505" i="247"/>
  <c r="E76" i="240"/>
  <c r="E36" i="246"/>
  <c r="E40" i="246" s="1"/>
  <c r="D62" i="240"/>
  <c r="D316" i="246" s="1"/>
  <c r="D302" i="246"/>
  <c r="D306" i="246" s="1"/>
  <c r="E34" i="241"/>
  <c r="E204" i="247" s="1"/>
  <c r="E113" i="247"/>
  <c r="E117" i="247" s="1"/>
  <c r="E49" i="241"/>
  <c r="E303" i="247" s="1"/>
  <c r="E282" i="247"/>
  <c r="E286" i="247" s="1"/>
  <c r="E49" i="242"/>
  <c r="E248" i="246" s="1"/>
  <c r="E241" i="246"/>
  <c r="C11" i="247"/>
  <c r="G53" i="247"/>
  <c r="C67" i="247"/>
  <c r="D117" i="247"/>
  <c r="F152" i="247"/>
  <c r="D173" i="247"/>
  <c r="F187" i="247"/>
  <c r="C216" i="247"/>
  <c r="E251" i="247"/>
  <c r="D286" i="247"/>
  <c r="G300" i="247"/>
  <c r="D343" i="247"/>
  <c r="F357" i="247"/>
  <c r="E399" i="247"/>
  <c r="F414" i="247"/>
  <c r="D456" i="247"/>
  <c r="F470" i="247"/>
  <c r="F527" i="247"/>
  <c r="D569" i="247"/>
  <c r="F585" i="247"/>
  <c r="E95" i="245"/>
  <c r="E597" i="247" s="1"/>
  <c r="E583" i="247"/>
  <c r="E19" i="245"/>
  <c r="E107" i="247" s="1"/>
  <c r="E80" i="245"/>
  <c r="E510" i="247" s="1"/>
  <c r="D90" i="245"/>
  <c r="D574" i="247" s="1"/>
  <c r="G90" i="245"/>
  <c r="G574" i="247" s="1"/>
  <c r="G95" i="245"/>
  <c r="G597" i="247" s="1"/>
  <c r="C76" i="244"/>
  <c r="D61" i="238"/>
  <c r="D310" i="246" s="1"/>
  <c r="G80" i="239"/>
  <c r="G509" i="247" s="1"/>
  <c r="E49" i="245"/>
  <c r="E305" i="247" s="1"/>
  <c r="C34" i="239"/>
  <c r="C205" i="247" s="1"/>
  <c r="E34" i="237"/>
  <c r="E202" i="247" s="1"/>
  <c r="D49" i="237"/>
  <c r="D301" i="247" s="1"/>
  <c r="F95" i="239"/>
  <c r="F596" i="247" s="1"/>
  <c r="E20" i="238"/>
  <c r="E107" i="246" s="1"/>
  <c r="E49" i="235"/>
  <c r="E306" i="247" s="1"/>
  <c r="C42" i="240"/>
  <c r="C224" i="246" s="1"/>
  <c r="F95" i="243"/>
  <c r="F594" i="247" s="1"/>
  <c r="D62" i="236"/>
  <c r="D314" i="246" s="1"/>
  <c r="E95" i="241"/>
  <c r="E595" i="247" s="1"/>
  <c r="C21" i="238"/>
  <c r="C114" i="246" s="1"/>
  <c r="D29" i="236"/>
  <c r="D155" i="246" s="1"/>
  <c r="F19" i="235"/>
  <c r="F108" i="247" s="1"/>
  <c r="F49" i="235"/>
  <c r="F306" i="247" s="1"/>
  <c r="C29" i="236"/>
  <c r="C155" i="246" s="1"/>
  <c r="C36" i="236"/>
  <c r="C192" i="246" s="1"/>
  <c r="C106" i="237"/>
  <c r="E80" i="237"/>
  <c r="E506" i="247" s="1"/>
  <c r="C80" i="237"/>
  <c r="C506" i="247" s="1"/>
  <c r="F95" i="237"/>
  <c r="F593" i="247" s="1"/>
  <c r="E36" i="240"/>
  <c r="E194" i="246" s="1"/>
  <c r="F95" i="241"/>
  <c r="F595" i="247" s="1"/>
  <c r="C29" i="242"/>
  <c r="C156" i="246" s="1"/>
  <c r="C36" i="242"/>
  <c r="C193" i="246" s="1"/>
  <c r="E19" i="235"/>
  <c r="E108" i="247" s="1"/>
  <c r="C21" i="236"/>
  <c r="C111" i="246" s="1"/>
  <c r="D36" i="236"/>
  <c r="D192" i="246" s="1"/>
  <c r="D42" i="236"/>
  <c r="D222" i="246" s="1"/>
  <c r="D61" i="236"/>
  <c r="D307" i="246" s="1"/>
  <c r="F19" i="237"/>
  <c r="F103" i="247" s="1"/>
  <c r="G64" i="237"/>
  <c r="G400" i="247" s="1"/>
  <c r="F80" i="237"/>
  <c r="F506" i="247" s="1"/>
  <c r="D90" i="237"/>
  <c r="D570" i="247" s="1"/>
  <c r="E90" i="237"/>
  <c r="E570" i="247" s="1"/>
  <c r="E95" i="237"/>
  <c r="E593" i="247" s="1"/>
  <c r="E29" i="238"/>
  <c r="E158" i="246" s="1"/>
  <c r="E36" i="238"/>
  <c r="E195" i="246" s="1"/>
  <c r="E42" i="238"/>
  <c r="E225" i="246" s="1"/>
  <c r="C76" i="242"/>
  <c r="G19" i="243"/>
  <c r="G104" i="247" s="1"/>
  <c r="C106" i="243"/>
  <c r="E34" i="243"/>
  <c r="E203" i="247" s="1"/>
  <c r="G34" i="243"/>
  <c r="G203" i="247" s="1"/>
  <c r="D49" i="243"/>
  <c r="D302" i="247" s="1"/>
  <c r="F49" i="243"/>
  <c r="F302" i="247" s="1"/>
  <c r="E49" i="243"/>
  <c r="E302" i="247" s="1"/>
  <c r="C64" i="243"/>
  <c r="C401" i="247" s="1"/>
  <c r="D64" i="243"/>
  <c r="D401" i="247" s="1"/>
  <c r="F64" i="243"/>
  <c r="F401" i="247" s="1"/>
  <c r="G80" i="243"/>
  <c r="G507" i="247" s="1"/>
  <c r="C80" i="243"/>
  <c r="C507" i="247" s="1"/>
  <c r="D80" i="243"/>
  <c r="D507" i="247" s="1"/>
  <c r="E80" i="243"/>
  <c r="E507" i="247" s="1"/>
  <c r="F80" i="243"/>
  <c r="F507" i="247" s="1"/>
  <c r="F90" i="243"/>
  <c r="G90" i="243"/>
  <c r="G571" i="247" s="1"/>
  <c r="C90" i="243"/>
  <c r="C571" i="247" s="1"/>
  <c r="D90" i="243"/>
  <c r="D571" i="247" s="1"/>
  <c r="E106" i="243"/>
  <c r="G95" i="243"/>
  <c r="G594" i="247" s="1"/>
  <c r="C62" i="236"/>
  <c r="C314" i="246" s="1"/>
  <c r="G49" i="237"/>
  <c r="G301" i="247" s="1"/>
  <c r="G90" i="237"/>
  <c r="G570" i="247" s="1"/>
  <c r="E76" i="242"/>
  <c r="E78" i="242" s="1"/>
  <c r="E19" i="243"/>
  <c r="E104" i="247" s="1"/>
  <c r="F34" i="243"/>
  <c r="F203" i="247" s="1"/>
  <c r="D19" i="245"/>
  <c r="D107" i="247" s="1"/>
  <c r="E106" i="245"/>
  <c r="C34" i="245"/>
  <c r="C206" i="247" s="1"/>
  <c r="D49" i="245"/>
  <c r="D305" i="247" s="1"/>
  <c r="F49" i="245"/>
  <c r="F305" i="247" s="1"/>
  <c r="D64" i="245"/>
  <c r="D404" i="247" s="1"/>
  <c r="G64" i="245"/>
  <c r="G404" i="247" s="1"/>
  <c r="G80" i="245"/>
  <c r="G510" i="247" s="1"/>
  <c r="C80" i="245"/>
  <c r="C510" i="247" s="1"/>
  <c r="D80" i="245"/>
  <c r="D510" i="247" s="1"/>
  <c r="D76" i="238"/>
  <c r="E76" i="238"/>
  <c r="E78" i="238" s="1"/>
  <c r="D77" i="238"/>
  <c r="C29" i="238"/>
  <c r="C158" i="246" s="1"/>
  <c r="D62" i="238"/>
  <c r="D317" i="246" s="1"/>
  <c r="C106" i="239"/>
  <c r="D64" i="239"/>
  <c r="D403" i="247" s="1"/>
  <c r="E29" i="240"/>
  <c r="E157" i="246" s="1"/>
  <c r="D34" i="245"/>
  <c r="D206" i="247" s="1"/>
  <c r="G49" i="245"/>
  <c r="G305" i="247" s="1"/>
  <c r="G49" i="235"/>
  <c r="G306" i="247" s="1"/>
  <c r="C95" i="241"/>
  <c r="C595" i="247" s="1"/>
  <c r="C20" i="242"/>
  <c r="C105" i="246" s="1"/>
  <c r="D20" i="242"/>
  <c r="D105" i="246" s="1"/>
  <c r="E29" i="242"/>
  <c r="E156" i="246" s="1"/>
  <c r="E36" i="242"/>
  <c r="E193" i="246" s="1"/>
  <c r="E42" i="242"/>
  <c r="E223" i="246" s="1"/>
  <c r="G49" i="243"/>
  <c r="G302" i="247" s="1"/>
  <c r="E64" i="243"/>
  <c r="E401" i="247" s="1"/>
  <c r="C42" i="236"/>
  <c r="C222" i="246" s="1"/>
  <c r="D80" i="235"/>
  <c r="D511" i="247" s="1"/>
  <c r="E76" i="236"/>
  <c r="E78" i="236" s="1"/>
  <c r="D106" i="237"/>
  <c r="E19" i="237"/>
  <c r="E103" i="247" s="1"/>
  <c r="C34" i="237"/>
  <c r="C202" i="247" s="1"/>
  <c r="D34" i="237"/>
  <c r="D202" i="247" s="1"/>
  <c r="F34" i="237"/>
  <c r="F202" i="247" s="1"/>
  <c r="C64" i="237"/>
  <c r="C400" i="247" s="1"/>
  <c r="F64" i="237"/>
  <c r="F400" i="247" s="1"/>
  <c r="D80" i="237"/>
  <c r="D506" i="247" s="1"/>
  <c r="C90" i="237"/>
  <c r="C570" i="247" s="1"/>
  <c r="C77" i="236"/>
  <c r="E49" i="237"/>
  <c r="E301" i="247" s="1"/>
  <c r="D95" i="237"/>
  <c r="D593" i="247" s="1"/>
  <c r="C21" i="240"/>
  <c r="C113" i="246" s="1"/>
  <c r="D36" i="240"/>
  <c r="D194" i="246" s="1"/>
  <c r="D42" i="240"/>
  <c r="D224" i="246" s="1"/>
  <c r="E106" i="241"/>
  <c r="C34" i="241"/>
  <c r="C204" i="247" s="1"/>
  <c r="G34" i="241"/>
  <c r="G204" i="247" s="1"/>
  <c r="F49" i="241"/>
  <c r="F303" i="247" s="1"/>
  <c r="G64" i="241"/>
  <c r="G402" i="247" s="1"/>
  <c r="C64" i="241"/>
  <c r="C402" i="247" s="1"/>
  <c r="D64" i="241"/>
  <c r="D402" i="247" s="1"/>
  <c r="F64" i="241"/>
  <c r="F402" i="247" s="1"/>
  <c r="E80" i="241"/>
  <c r="E508" i="247" s="1"/>
  <c r="F80" i="241"/>
  <c r="F508" i="247" s="1"/>
  <c r="D90" i="241"/>
  <c r="D572" i="247" s="1"/>
  <c r="E90" i="241"/>
  <c r="E572" i="247" s="1"/>
  <c r="G95" i="241"/>
  <c r="G595" i="247" s="1"/>
  <c r="E20" i="236"/>
  <c r="E104" i="246" s="1"/>
  <c r="C106" i="241"/>
  <c r="D34" i="241"/>
  <c r="D204" i="247" s="1"/>
  <c r="F34" i="241"/>
  <c r="F204" i="247" s="1"/>
  <c r="C21" i="242"/>
  <c r="C112" i="246" s="1"/>
  <c r="F64" i="245"/>
  <c r="F404" i="247" s="1"/>
  <c r="E61" i="244"/>
  <c r="E311" i="246" s="1"/>
  <c r="E20" i="244"/>
  <c r="E108" i="246" s="1"/>
  <c r="C21" i="244"/>
  <c r="C115" i="246" s="1"/>
  <c r="D61" i="244"/>
  <c r="D311" i="246" s="1"/>
  <c r="C106" i="245"/>
  <c r="F34" i="245"/>
  <c r="F206" i="247" s="1"/>
  <c r="C49" i="245"/>
  <c r="C305" i="247" s="1"/>
  <c r="F80" i="245"/>
  <c r="F510" i="247" s="1"/>
  <c r="G19" i="245"/>
  <c r="G107" i="247" s="1"/>
  <c r="F90" i="245"/>
  <c r="F574" i="247" s="1"/>
  <c r="D21" i="244"/>
  <c r="F19" i="245"/>
  <c r="F107" i="247" s="1"/>
  <c r="G34" i="245"/>
  <c r="G206" i="247" s="1"/>
  <c r="C64" i="245"/>
  <c r="C404" i="247" s="1"/>
  <c r="C95" i="245"/>
  <c r="C597" i="247" s="1"/>
  <c r="E76" i="244"/>
  <c r="E78" i="244" s="1"/>
  <c r="C90" i="245"/>
  <c r="C574" i="247" s="1"/>
  <c r="D95" i="245"/>
  <c r="D597" i="247" s="1"/>
  <c r="E64" i="245"/>
  <c r="E404" i="247" s="1"/>
  <c r="D20" i="244"/>
  <c r="D108" i="246" s="1"/>
  <c r="C61" i="244"/>
  <c r="C311" i="246" s="1"/>
  <c r="C77" i="244"/>
  <c r="C78" i="244" s="1"/>
  <c r="D76" i="244"/>
  <c r="D78" i="244" s="1"/>
  <c r="D106" i="245"/>
  <c r="E34" i="245"/>
  <c r="E206" i="247" s="1"/>
  <c r="C20" i="244"/>
  <c r="C108" i="246" s="1"/>
  <c r="C68" i="244"/>
  <c r="C342" i="246" s="1"/>
  <c r="C19" i="245"/>
  <c r="C107" i="247" s="1"/>
  <c r="F106" i="245"/>
  <c r="G106" i="245"/>
  <c r="D76" i="242"/>
  <c r="D21" i="242"/>
  <c r="D112" i="246" s="1"/>
  <c r="C62" i="242"/>
  <c r="D62" i="242"/>
  <c r="D315" i="246" s="1"/>
  <c r="D29" i="242"/>
  <c r="D156" i="246" s="1"/>
  <c r="F19" i="243"/>
  <c r="F104" i="247" s="1"/>
  <c r="C77" i="242"/>
  <c r="E20" i="242"/>
  <c r="E105" i="246" s="1"/>
  <c r="D19" i="243"/>
  <c r="D104" i="247" s="1"/>
  <c r="D77" i="242"/>
  <c r="C42" i="242"/>
  <c r="C61" i="242"/>
  <c r="C308" i="246" s="1"/>
  <c r="E61" i="242"/>
  <c r="E308" i="246" s="1"/>
  <c r="C34" i="243"/>
  <c r="C203" i="247" s="1"/>
  <c r="G64" i="243"/>
  <c r="G401" i="247" s="1"/>
  <c r="D34" i="243"/>
  <c r="D203" i="247" s="1"/>
  <c r="C49" i="243"/>
  <c r="C302" i="247" s="1"/>
  <c r="E90" i="243"/>
  <c r="E571" i="247" s="1"/>
  <c r="D106" i="243"/>
  <c r="C19" i="243"/>
  <c r="C104" i="247" s="1"/>
  <c r="F106" i="243"/>
  <c r="G106" i="243"/>
  <c r="C76" i="240"/>
  <c r="D106" i="241"/>
  <c r="D49" i="241"/>
  <c r="D303" i="247" s="1"/>
  <c r="G90" i="241"/>
  <c r="G572" i="247" s="1"/>
  <c r="D76" i="240"/>
  <c r="D21" i="240"/>
  <c r="C29" i="240"/>
  <c r="C157" i="246" s="1"/>
  <c r="C62" i="240"/>
  <c r="D29" i="240"/>
  <c r="D157" i="246" s="1"/>
  <c r="F19" i="241"/>
  <c r="F105" i="247" s="1"/>
  <c r="E64" i="241"/>
  <c r="E402" i="247" s="1"/>
  <c r="G19" i="241"/>
  <c r="G105" i="247" s="1"/>
  <c r="C80" i="241"/>
  <c r="C508" i="247" s="1"/>
  <c r="C77" i="240"/>
  <c r="E20" i="240"/>
  <c r="E106" i="246" s="1"/>
  <c r="C61" i="240"/>
  <c r="C309" i="246" s="1"/>
  <c r="D80" i="241"/>
  <c r="D508" i="247" s="1"/>
  <c r="C90" i="241"/>
  <c r="C572" i="247" s="1"/>
  <c r="D19" i="241"/>
  <c r="D105" i="247" s="1"/>
  <c r="D77" i="240"/>
  <c r="C20" i="240"/>
  <c r="C106" i="246" s="1"/>
  <c r="D20" i="240"/>
  <c r="D106" i="246" s="1"/>
  <c r="D61" i="240"/>
  <c r="D309" i="246" s="1"/>
  <c r="E61" i="240"/>
  <c r="F90" i="241"/>
  <c r="F572" i="247" s="1"/>
  <c r="C49" i="241"/>
  <c r="C303" i="247" s="1"/>
  <c r="G80" i="241"/>
  <c r="G508" i="247" s="1"/>
  <c r="F106" i="241"/>
  <c r="E19" i="241"/>
  <c r="E78" i="240"/>
  <c r="C19" i="241"/>
  <c r="C105" i="247" s="1"/>
  <c r="G106" i="241"/>
  <c r="C76" i="238"/>
  <c r="D21" i="238"/>
  <c r="C62" i="238"/>
  <c r="D106" i="239"/>
  <c r="F106" i="239"/>
  <c r="E34" i="239"/>
  <c r="E205" i="247" s="1"/>
  <c r="D34" i="239"/>
  <c r="D205" i="247" s="1"/>
  <c r="D49" i="239"/>
  <c r="D304" i="247" s="1"/>
  <c r="E49" i="239"/>
  <c r="E304" i="247" s="1"/>
  <c r="G64" i="239"/>
  <c r="G403" i="247" s="1"/>
  <c r="E80" i="239"/>
  <c r="E509" i="247" s="1"/>
  <c r="F90" i="239"/>
  <c r="F573" i="247" s="1"/>
  <c r="D90" i="239"/>
  <c r="D573" i="247" s="1"/>
  <c r="G95" i="239"/>
  <c r="G596" i="247" s="1"/>
  <c r="G19" i="239"/>
  <c r="G106" i="247" s="1"/>
  <c r="E64" i="239"/>
  <c r="E403" i="247" s="1"/>
  <c r="D80" i="239"/>
  <c r="D509" i="247" s="1"/>
  <c r="D29" i="238"/>
  <c r="D158" i="246" s="1"/>
  <c r="E106" i="239"/>
  <c r="C49" i="239"/>
  <c r="C304" i="247" s="1"/>
  <c r="F64" i="239"/>
  <c r="F403" i="247" s="1"/>
  <c r="G90" i="239"/>
  <c r="G573" i="247" s="1"/>
  <c r="C77" i="238"/>
  <c r="C20" i="238"/>
  <c r="C107" i="246" s="1"/>
  <c r="D20" i="238"/>
  <c r="D107" i="246" s="1"/>
  <c r="C61" i="238"/>
  <c r="C310" i="246" s="1"/>
  <c r="C19" i="239"/>
  <c r="C106" i="247" s="1"/>
  <c r="F34" i="239"/>
  <c r="F205" i="247" s="1"/>
  <c r="G49" i="239"/>
  <c r="G304" i="247" s="1"/>
  <c r="C64" i="239"/>
  <c r="C403" i="247" s="1"/>
  <c r="C80" i="239"/>
  <c r="C509" i="247" s="1"/>
  <c r="C90" i="239"/>
  <c r="C573" i="247" s="1"/>
  <c r="C42" i="238"/>
  <c r="C225" i="246" s="1"/>
  <c r="E61" i="238"/>
  <c r="G34" i="239"/>
  <c r="G205" i="247" s="1"/>
  <c r="F49" i="239"/>
  <c r="F304" i="247" s="1"/>
  <c r="F80" i="239"/>
  <c r="F509" i="247" s="1"/>
  <c r="E90" i="239"/>
  <c r="E573" i="247" s="1"/>
  <c r="G106" i="239"/>
  <c r="F19" i="239"/>
  <c r="F106" i="247" s="1"/>
  <c r="E19" i="239"/>
  <c r="E106" i="247" s="1"/>
  <c r="D19" i="239"/>
  <c r="D106" i="247" s="1"/>
  <c r="D76" i="236"/>
  <c r="D21" i="236"/>
  <c r="C19" i="237"/>
  <c r="C103" i="247" s="1"/>
  <c r="G106" i="237"/>
  <c r="G34" i="237"/>
  <c r="G202" i="247" s="1"/>
  <c r="C49" i="237"/>
  <c r="C301" i="247" s="1"/>
  <c r="D64" i="237"/>
  <c r="D400" i="247" s="1"/>
  <c r="G80" i="237"/>
  <c r="G506" i="247" s="1"/>
  <c r="F90" i="237"/>
  <c r="F570" i="247" s="1"/>
  <c r="E64" i="237"/>
  <c r="C20" i="236"/>
  <c r="C104" i="246" s="1"/>
  <c r="D77" i="236"/>
  <c r="C61" i="236"/>
  <c r="C307" i="246" s="1"/>
  <c r="D20" i="236"/>
  <c r="D104" i="246" s="1"/>
  <c r="E61" i="236"/>
  <c r="D19" i="237"/>
  <c r="D103" i="247" s="1"/>
  <c r="G19" i="237"/>
  <c r="G103" i="247" s="1"/>
  <c r="F49" i="237"/>
  <c r="F301" i="247" s="1"/>
  <c r="E106" i="237"/>
  <c r="C76" i="236"/>
  <c r="F106" i="237"/>
  <c r="C19" i="235"/>
  <c r="C108" i="247" s="1"/>
  <c r="D34" i="235"/>
  <c r="D207" i="247" s="1"/>
  <c r="C49" i="235"/>
  <c r="C306" i="247" s="1"/>
  <c r="D19" i="235"/>
  <c r="D108" i="247" s="1"/>
  <c r="E34" i="235"/>
  <c r="E207" i="247" s="1"/>
  <c r="F64" i="235"/>
  <c r="F405" i="247" s="1"/>
  <c r="F80" i="235"/>
  <c r="F511" i="247" s="1"/>
  <c r="G34" i="235"/>
  <c r="G207" i="247" s="1"/>
  <c r="G64" i="235"/>
  <c r="G405" i="247" s="1"/>
  <c r="G80" i="235"/>
  <c r="G511" i="247" s="1"/>
  <c r="C80" i="235"/>
  <c r="C511" i="247" s="1"/>
  <c r="G90" i="235"/>
  <c r="G575" i="247" s="1"/>
  <c r="C90" i="235"/>
  <c r="C575" i="247" s="1"/>
  <c r="F34" i="235"/>
  <c r="F207" i="247" s="1"/>
  <c r="D64" i="235"/>
  <c r="D405" i="247" s="1"/>
  <c r="G19" i="235"/>
  <c r="G108" i="247" s="1"/>
  <c r="C34" i="235"/>
  <c r="C207" i="247" s="1"/>
  <c r="D49" i="235"/>
  <c r="D306" i="247" s="1"/>
  <c r="E64" i="235"/>
  <c r="E405" i="247" s="1"/>
  <c r="F90" i="235"/>
  <c r="F575" i="247" s="1"/>
  <c r="E90" i="235"/>
  <c r="E575" i="247" s="1"/>
  <c r="C64" i="235"/>
  <c r="C405" i="247" s="1"/>
  <c r="E80" i="235"/>
  <c r="E511" i="247" s="1"/>
  <c r="D90" i="235"/>
  <c r="D575" i="247" s="1"/>
  <c r="B2" i="235"/>
  <c r="B2" i="234"/>
  <c r="G106" i="235"/>
  <c r="F106" i="235"/>
  <c r="E106" i="235"/>
  <c r="D106" i="235"/>
  <c r="C106" i="235"/>
  <c r="G95" i="235"/>
  <c r="G598" i="247" s="1"/>
  <c r="F95" i="235"/>
  <c r="F598" i="247" s="1"/>
  <c r="E95" i="235"/>
  <c r="E598" i="247" s="1"/>
  <c r="D95" i="235"/>
  <c r="D598" i="247" s="1"/>
  <c r="C95" i="235"/>
  <c r="C598" i="247" s="1"/>
  <c r="D77" i="234"/>
  <c r="C77" i="234"/>
  <c r="E76" i="234"/>
  <c r="E78" i="234" s="1"/>
  <c r="D76" i="234"/>
  <c r="C76" i="234"/>
  <c r="D62" i="234"/>
  <c r="D319" i="246" s="1"/>
  <c r="C62" i="234"/>
  <c r="C319" i="246" s="1"/>
  <c r="E61" i="234"/>
  <c r="E312" i="246" s="1"/>
  <c r="D61" i="234"/>
  <c r="D312" i="246" s="1"/>
  <c r="C61" i="234"/>
  <c r="C312" i="246" s="1"/>
  <c r="E49" i="234"/>
  <c r="E252" i="246" s="1"/>
  <c r="D49" i="234"/>
  <c r="D252" i="246" s="1"/>
  <c r="C49" i="234"/>
  <c r="C252" i="246" s="1"/>
  <c r="E42" i="234"/>
  <c r="E227" i="246" s="1"/>
  <c r="D42" i="234"/>
  <c r="D227" i="246" s="1"/>
  <c r="C42" i="234"/>
  <c r="C227" i="246" s="1"/>
  <c r="E36" i="234"/>
  <c r="E197" i="246" s="1"/>
  <c r="D36" i="234"/>
  <c r="D197" i="246" s="1"/>
  <c r="C36" i="234"/>
  <c r="C197" i="246" s="1"/>
  <c r="E29" i="234"/>
  <c r="E160" i="246" s="1"/>
  <c r="D29" i="234"/>
  <c r="D160" i="246" s="1"/>
  <c r="C29" i="234"/>
  <c r="C160" i="246" s="1"/>
  <c r="D21" i="234"/>
  <c r="C21" i="234"/>
  <c r="C116" i="246" s="1"/>
  <c r="E20" i="234"/>
  <c r="E109" i="246" s="1"/>
  <c r="D20" i="234"/>
  <c r="D109" i="246" s="1"/>
  <c r="C20" i="234"/>
  <c r="C109" i="246" s="1"/>
  <c r="C585" i="247" l="1"/>
  <c r="C68" i="236"/>
  <c r="C338" i="246" s="1"/>
  <c r="C246" i="246"/>
  <c r="D170" i="246"/>
  <c r="E133" i="246"/>
  <c r="D67" i="242"/>
  <c r="D332" i="246" s="1"/>
  <c r="D207" i="246"/>
  <c r="D78" i="240"/>
  <c r="D320" i="246"/>
  <c r="D406" i="247"/>
  <c r="E585" i="247"/>
  <c r="E253" i="246"/>
  <c r="D78" i="238"/>
  <c r="F307" i="247"/>
  <c r="G97" i="239"/>
  <c r="E70" i="238" s="1"/>
  <c r="E67" i="238"/>
  <c r="E310" i="246"/>
  <c r="G406" i="247"/>
  <c r="D68" i="238"/>
  <c r="D341" i="246" s="1"/>
  <c r="D114" i="246"/>
  <c r="C576" i="247"/>
  <c r="C307" i="247"/>
  <c r="D576" i="247"/>
  <c r="D512" i="247"/>
  <c r="D307" i="247"/>
  <c r="D161" i="246"/>
  <c r="F599" i="247"/>
  <c r="D585" i="247"/>
  <c r="G208" i="247"/>
  <c r="E599" i="247"/>
  <c r="D198" i="246"/>
  <c r="C512" i="247"/>
  <c r="E97" i="237"/>
  <c r="E400" i="247"/>
  <c r="E406" i="247" s="1"/>
  <c r="E67" i="240"/>
  <c r="E309" i="246"/>
  <c r="C68" i="240"/>
  <c r="C340" i="246" s="1"/>
  <c r="C316" i="246"/>
  <c r="F208" i="247"/>
  <c r="G512" i="247"/>
  <c r="E208" i="247"/>
  <c r="E576" i="247"/>
  <c r="C117" i="246"/>
  <c r="D68" i="234"/>
  <c r="D343" i="246" s="1"/>
  <c r="D116" i="246"/>
  <c r="D68" i="236"/>
  <c r="D338" i="246" s="1"/>
  <c r="D111" i="246"/>
  <c r="F406" i="247"/>
  <c r="C110" i="246"/>
  <c r="C208" i="247"/>
  <c r="G599" i="247"/>
  <c r="E246" i="246"/>
  <c r="D246" i="246"/>
  <c r="C109" i="247"/>
  <c r="D109" i="247"/>
  <c r="G576" i="247"/>
  <c r="D68" i="240"/>
  <c r="D340" i="246" s="1"/>
  <c r="D113" i="246"/>
  <c r="G97" i="245"/>
  <c r="G605" i="247" s="1"/>
  <c r="C599" i="247"/>
  <c r="G109" i="247"/>
  <c r="C198" i="246"/>
  <c r="E161" i="246"/>
  <c r="D228" i="246"/>
  <c r="D253" i="246"/>
  <c r="F97" i="243"/>
  <c r="F602" i="247" s="1"/>
  <c r="F571" i="247"/>
  <c r="F576" i="247" s="1"/>
  <c r="C406" i="247"/>
  <c r="C161" i="246"/>
  <c r="C253" i="246"/>
  <c r="E67" i="236"/>
  <c r="G99" i="237" s="1"/>
  <c r="E307" i="246"/>
  <c r="E97" i="241"/>
  <c r="E105" i="247"/>
  <c r="E109" i="247" s="1"/>
  <c r="D78" i="234"/>
  <c r="D110" i="246"/>
  <c r="C67" i="242"/>
  <c r="C332" i="246" s="1"/>
  <c r="C223" i="246"/>
  <c r="C228" i="246" s="1"/>
  <c r="C68" i="242"/>
  <c r="C339" i="246" s="1"/>
  <c r="C315" i="246"/>
  <c r="D599" i="247"/>
  <c r="D208" i="247"/>
  <c r="G307" i="247"/>
  <c r="F512" i="247"/>
  <c r="E307" i="247"/>
  <c r="F109" i="247"/>
  <c r="D68" i="244"/>
  <c r="D342" i="246" s="1"/>
  <c r="D115" i="246"/>
  <c r="C313" i="246"/>
  <c r="C68" i="238"/>
  <c r="C341" i="246" s="1"/>
  <c r="C317" i="246"/>
  <c r="E512" i="247"/>
  <c r="D313" i="246"/>
  <c r="E198" i="246"/>
  <c r="E110" i="246"/>
  <c r="E228" i="246"/>
  <c r="C67" i="238"/>
  <c r="C334" i="246" s="1"/>
  <c r="D67" i="238"/>
  <c r="D334" i="246" s="1"/>
  <c r="D97" i="239"/>
  <c r="D604" i="247" s="1"/>
  <c r="C78" i="238"/>
  <c r="E97" i="243"/>
  <c r="D68" i="242"/>
  <c r="D339" i="246" s="1"/>
  <c r="C67" i="244"/>
  <c r="C82" i="244" s="1"/>
  <c r="E67" i="244"/>
  <c r="D97" i="237"/>
  <c r="D601" i="247" s="1"/>
  <c r="G97" i="237"/>
  <c r="G102" i="237" s="1"/>
  <c r="D78" i="236"/>
  <c r="C97" i="239"/>
  <c r="D78" i="242"/>
  <c r="D67" i="236"/>
  <c r="F99" i="237" s="1"/>
  <c r="C78" i="242"/>
  <c r="C67" i="240"/>
  <c r="G97" i="241"/>
  <c r="G603" i="247" s="1"/>
  <c r="D67" i="244"/>
  <c r="D335" i="246" s="1"/>
  <c r="C67" i="236"/>
  <c r="C331" i="246" s="1"/>
  <c r="G97" i="243"/>
  <c r="G602" i="247" s="1"/>
  <c r="C97" i="237"/>
  <c r="C97" i="243"/>
  <c r="C107" i="243" s="1"/>
  <c r="D97" i="245"/>
  <c r="C70" i="244" s="1"/>
  <c r="C71" i="244" s="1"/>
  <c r="F97" i="245"/>
  <c r="D97" i="243"/>
  <c r="E67" i="242"/>
  <c r="E332" i="246" s="1"/>
  <c r="E97" i="239"/>
  <c r="E107" i="239" s="1"/>
  <c r="F97" i="239"/>
  <c r="F604" i="247" s="1"/>
  <c r="E110" i="239"/>
  <c r="F97" i="241"/>
  <c r="F102" i="241" s="1"/>
  <c r="D97" i="241"/>
  <c r="D603" i="247" s="1"/>
  <c r="D67" i="240"/>
  <c r="C78" i="240"/>
  <c r="F97" i="237"/>
  <c r="E82" i="240"/>
  <c r="E97" i="245"/>
  <c r="C97" i="245"/>
  <c r="D82" i="244"/>
  <c r="D80" i="244"/>
  <c r="E111" i="245" s="1"/>
  <c r="F99" i="245"/>
  <c r="E110" i="245"/>
  <c r="E110" i="243"/>
  <c r="F107" i="243"/>
  <c r="D102" i="243"/>
  <c r="D99" i="243"/>
  <c r="D100" i="243" s="1"/>
  <c r="G99" i="243"/>
  <c r="E73" i="242"/>
  <c r="F102" i="243"/>
  <c r="D70" i="242"/>
  <c r="D71" i="242" s="1"/>
  <c r="C82" i="242"/>
  <c r="C97" i="241"/>
  <c r="F99" i="241"/>
  <c r="E110" i="241"/>
  <c r="E107" i="241"/>
  <c r="D80" i="240"/>
  <c r="E111" i="241" s="1"/>
  <c r="D99" i="239"/>
  <c r="C73" i="238"/>
  <c r="D80" i="238"/>
  <c r="E111" i="239" s="1"/>
  <c r="C82" i="238"/>
  <c r="D70" i="238"/>
  <c r="D71" i="238" s="1"/>
  <c r="G99" i="239"/>
  <c r="E73" i="238"/>
  <c r="D82" i="238"/>
  <c r="C73" i="236"/>
  <c r="C70" i="236"/>
  <c r="C71" i="236" s="1"/>
  <c r="D102" i="237"/>
  <c r="E107" i="237"/>
  <c r="E110" i="237"/>
  <c r="C78" i="236"/>
  <c r="C107" i="237"/>
  <c r="D107" i="237"/>
  <c r="E97" i="235"/>
  <c r="C97" i="235"/>
  <c r="G97" i="235"/>
  <c r="D97" i="235"/>
  <c r="F97" i="235"/>
  <c r="C67" i="234"/>
  <c r="C78" i="234"/>
  <c r="E67" i="234"/>
  <c r="D67" i="234"/>
  <c r="C68" i="234"/>
  <c r="C343" i="246" s="1"/>
  <c r="E110" i="235"/>
  <c r="E70" i="244" l="1"/>
  <c r="E71" i="244" s="1"/>
  <c r="E82" i="242"/>
  <c r="D73" i="238"/>
  <c r="F102" i="239"/>
  <c r="F99" i="239"/>
  <c r="E70" i="236"/>
  <c r="D73" i="236"/>
  <c r="E70" i="240"/>
  <c r="G102" i="241"/>
  <c r="G107" i="241"/>
  <c r="G100" i="237"/>
  <c r="E71" i="238"/>
  <c r="G102" i="239"/>
  <c r="D82" i="242"/>
  <c r="G100" i="239"/>
  <c r="E71" i="236"/>
  <c r="F100" i="239"/>
  <c r="H2" i="239" s="1"/>
  <c r="F99" i="243"/>
  <c r="F100" i="243" s="1"/>
  <c r="F107" i="239"/>
  <c r="D73" i="242"/>
  <c r="D73" i="244"/>
  <c r="C82" i="236"/>
  <c r="G102" i="245"/>
  <c r="D80" i="236"/>
  <c r="E111" i="237" s="1"/>
  <c r="D99" i="237"/>
  <c r="D100" i="237" s="1"/>
  <c r="D102" i="245"/>
  <c r="E73" i="236"/>
  <c r="C70" i="238"/>
  <c r="C71" i="238" s="1"/>
  <c r="D102" i="239"/>
  <c r="D107" i="239"/>
  <c r="D100" i="239"/>
  <c r="G107" i="245"/>
  <c r="C320" i="246"/>
  <c r="D80" i="234"/>
  <c r="E111" i="235" s="1"/>
  <c r="E113" i="235" s="1"/>
  <c r="E115" i="235" s="1"/>
  <c r="E116" i="235" s="1"/>
  <c r="D4" i="221" s="1"/>
  <c r="C344" i="246"/>
  <c r="C70" i="240"/>
  <c r="C71" i="240" s="1"/>
  <c r="D70" i="234"/>
  <c r="D71" i="234" s="1"/>
  <c r="F606" i="247"/>
  <c r="E71" i="240"/>
  <c r="D82" i="240"/>
  <c r="D333" i="246"/>
  <c r="C70" i="242"/>
  <c r="C71" i="242" s="1"/>
  <c r="D602" i="247"/>
  <c r="E102" i="241"/>
  <c r="E603" i="247"/>
  <c r="C82" i="240"/>
  <c r="C333" i="246"/>
  <c r="C102" i="241"/>
  <c r="C603" i="247"/>
  <c r="D70" i="240"/>
  <c r="D71" i="240" s="1"/>
  <c r="F603" i="247"/>
  <c r="D107" i="245"/>
  <c r="D605" i="247"/>
  <c r="D99" i="245"/>
  <c r="D100" i="245" s="1"/>
  <c r="C335" i="246"/>
  <c r="E313" i="246"/>
  <c r="C70" i="234"/>
  <c r="D606" i="247"/>
  <c r="F107" i="245"/>
  <c r="F605" i="247"/>
  <c r="E73" i="240"/>
  <c r="E333" i="246"/>
  <c r="G107" i="235"/>
  <c r="G606" i="247"/>
  <c r="C102" i="235"/>
  <c r="C606" i="247"/>
  <c r="G99" i="241"/>
  <c r="G100" i="241" s="1"/>
  <c r="E70" i="242"/>
  <c r="E71" i="242" s="1"/>
  <c r="C102" i="245"/>
  <c r="C605" i="247"/>
  <c r="E113" i="239"/>
  <c r="E115" i="239" s="1"/>
  <c r="E116" i="239" s="1"/>
  <c r="D6" i="221" s="1"/>
  <c r="C102" i="243"/>
  <c r="H1" i="243" s="1"/>
  <c r="C602" i="247"/>
  <c r="D82" i="236"/>
  <c r="D331" i="246"/>
  <c r="D344" i="246"/>
  <c r="E82" i="236"/>
  <c r="E331" i="246"/>
  <c r="G99" i="245"/>
  <c r="G100" i="245" s="1"/>
  <c r="E335" i="246"/>
  <c r="F99" i="235"/>
  <c r="F100" i="235" s="1"/>
  <c r="D336" i="246"/>
  <c r="E102" i="235"/>
  <c r="E606" i="247"/>
  <c r="D102" i="241"/>
  <c r="G102" i="243"/>
  <c r="E102" i="245"/>
  <c r="E605" i="247"/>
  <c r="C102" i="237"/>
  <c r="H102" i="237" s="1"/>
  <c r="C601" i="247"/>
  <c r="D80" i="242"/>
  <c r="E111" i="243" s="1"/>
  <c r="E113" i="243" s="1"/>
  <c r="E115" i="243" s="1"/>
  <c r="E116" i="243" s="1"/>
  <c r="D8" i="221" s="1"/>
  <c r="E102" i="243"/>
  <c r="E602" i="247"/>
  <c r="D117" i="246"/>
  <c r="E102" i="237"/>
  <c r="E601" i="247"/>
  <c r="E102" i="239"/>
  <c r="E604" i="247"/>
  <c r="C73" i="242"/>
  <c r="F102" i="237"/>
  <c r="F601" i="247"/>
  <c r="D107" i="241"/>
  <c r="E82" i="238"/>
  <c r="E334" i="246"/>
  <c r="E82" i="234"/>
  <c r="E336" i="246"/>
  <c r="C102" i="239"/>
  <c r="C604" i="247"/>
  <c r="C82" i="234"/>
  <c r="C336" i="246"/>
  <c r="C107" i="239"/>
  <c r="D73" i="240"/>
  <c r="G107" i="243"/>
  <c r="D107" i="243"/>
  <c r="G107" i="237"/>
  <c r="G601" i="247"/>
  <c r="G107" i="239"/>
  <c r="G604" i="247"/>
  <c r="D99" i="241"/>
  <c r="D100" i="241" s="1"/>
  <c r="C73" i="240"/>
  <c r="E107" i="243"/>
  <c r="F100" i="245"/>
  <c r="D70" i="244"/>
  <c r="D71" i="244" s="1"/>
  <c r="C73" i="244"/>
  <c r="F102" i="245"/>
  <c r="E73" i="244"/>
  <c r="F107" i="241"/>
  <c r="F100" i="241"/>
  <c r="G100" i="243"/>
  <c r="E82" i="244"/>
  <c r="F100" i="237"/>
  <c r="D70" i="236"/>
  <c r="D71" i="236" s="1"/>
  <c r="C107" i="241"/>
  <c r="F107" i="237"/>
  <c r="E107" i="245"/>
  <c r="C107" i="245"/>
  <c r="E113" i="245"/>
  <c r="E115" i="245" s="1"/>
  <c r="E116" i="245" s="1"/>
  <c r="D9" i="221" s="1"/>
  <c r="H2" i="245"/>
  <c r="E113" i="241"/>
  <c r="E115" i="241" s="1"/>
  <c r="E116" i="241" s="1"/>
  <c r="D7" i="221" s="1"/>
  <c r="F73" i="240"/>
  <c r="F73" i="238"/>
  <c r="E113" i="237"/>
  <c r="E115" i="237" s="1"/>
  <c r="E116" i="237" s="1"/>
  <c r="D5" i="221" s="1"/>
  <c r="F1" i="236"/>
  <c r="F73" i="236"/>
  <c r="E107" i="235"/>
  <c r="F107" i="235"/>
  <c r="F102" i="235"/>
  <c r="D82" i="234"/>
  <c r="D73" i="234"/>
  <c r="C107" i="235"/>
  <c r="D107" i="235"/>
  <c r="E70" i="234"/>
  <c r="E71" i="234" s="1"/>
  <c r="D102" i="235"/>
  <c r="G102" i="235"/>
  <c r="C71" i="234"/>
  <c r="D99" i="235"/>
  <c r="D100" i="235" s="1"/>
  <c r="C73" i="234"/>
  <c r="G99" i="235"/>
  <c r="G100" i="235" s="1"/>
  <c r="E73" i="234"/>
  <c r="T637" i="228"/>
  <c r="S637" i="228"/>
  <c r="R637" i="228"/>
  <c r="T636" i="228"/>
  <c r="S636" i="228"/>
  <c r="R636" i="228"/>
  <c r="T635" i="228"/>
  <c r="S635" i="228"/>
  <c r="R635" i="228"/>
  <c r="T634" i="228"/>
  <c r="T638" i="228" s="1"/>
  <c r="S634" i="228"/>
  <c r="R634" i="228"/>
  <c r="R638" i="228" s="1"/>
  <c r="T631" i="228"/>
  <c r="S631" i="228"/>
  <c r="R631" i="228"/>
  <c r="T630" i="228"/>
  <c r="S630" i="228"/>
  <c r="R630" i="228"/>
  <c r="T629" i="228"/>
  <c r="S629" i="228"/>
  <c r="S632" i="228" s="1"/>
  <c r="R629" i="228"/>
  <c r="T628" i="228"/>
  <c r="S628" i="228"/>
  <c r="R628" i="228"/>
  <c r="T627" i="228"/>
  <c r="S627" i="228"/>
  <c r="R627" i="228"/>
  <c r="I91" i="228"/>
  <c r="H91" i="228"/>
  <c r="G91" i="228"/>
  <c r="F91" i="228"/>
  <c r="E91" i="228"/>
  <c r="D91" i="228"/>
  <c r="I90" i="228"/>
  <c r="H90" i="228"/>
  <c r="G90" i="228"/>
  <c r="F90" i="228"/>
  <c r="E90" i="228"/>
  <c r="D90" i="228"/>
  <c r="I89" i="228"/>
  <c r="H89" i="228"/>
  <c r="G89" i="228"/>
  <c r="F89" i="228"/>
  <c r="E89" i="228"/>
  <c r="D89" i="228"/>
  <c r="I88" i="228"/>
  <c r="H88" i="228"/>
  <c r="G88" i="228"/>
  <c r="F88" i="228"/>
  <c r="E88" i="228"/>
  <c r="D88" i="228"/>
  <c r="I87" i="228"/>
  <c r="H87" i="228"/>
  <c r="G87" i="228"/>
  <c r="F87" i="228"/>
  <c r="E87" i="228"/>
  <c r="D87" i="228"/>
  <c r="I86" i="228"/>
  <c r="H86" i="228"/>
  <c r="G86" i="228"/>
  <c r="F86" i="228"/>
  <c r="E86" i="228"/>
  <c r="D86" i="228"/>
  <c r="I85" i="228"/>
  <c r="H85" i="228"/>
  <c r="G85" i="228"/>
  <c r="F85" i="228"/>
  <c r="E85" i="228"/>
  <c r="D85" i="228"/>
  <c r="I84" i="228"/>
  <c r="H84" i="228"/>
  <c r="G84" i="228"/>
  <c r="F84" i="228"/>
  <c r="E84" i="228"/>
  <c r="D84" i="228"/>
  <c r="I83" i="228"/>
  <c r="H83" i="228"/>
  <c r="G83" i="228"/>
  <c r="F83" i="228"/>
  <c r="E83" i="228"/>
  <c r="D83" i="228"/>
  <c r="I82" i="228"/>
  <c r="H82" i="228"/>
  <c r="G82" i="228"/>
  <c r="F82" i="228"/>
  <c r="E82" i="228"/>
  <c r="D82" i="228"/>
  <c r="I81" i="228"/>
  <c r="H81" i="228"/>
  <c r="G81" i="228"/>
  <c r="F81" i="228"/>
  <c r="E81" i="228"/>
  <c r="D81" i="228"/>
  <c r="I80" i="228"/>
  <c r="H80" i="228"/>
  <c r="G80" i="228"/>
  <c r="F80" i="228"/>
  <c r="E80" i="228"/>
  <c r="D80" i="228"/>
  <c r="I79" i="228"/>
  <c r="H79" i="228"/>
  <c r="G79" i="228"/>
  <c r="F79" i="228"/>
  <c r="E79" i="228"/>
  <c r="D79" i="228"/>
  <c r="I78" i="228"/>
  <c r="H78" i="228"/>
  <c r="G78" i="228"/>
  <c r="F78" i="228"/>
  <c r="E78" i="228"/>
  <c r="D78" i="228"/>
  <c r="I77" i="228"/>
  <c r="H77" i="228"/>
  <c r="G77" i="228"/>
  <c r="F77" i="228"/>
  <c r="E77" i="228"/>
  <c r="D77" i="228"/>
  <c r="I76" i="228"/>
  <c r="H76" i="228"/>
  <c r="G76" i="228"/>
  <c r="F76" i="228"/>
  <c r="E76" i="228"/>
  <c r="D76" i="228"/>
  <c r="I75" i="228"/>
  <c r="H75" i="228"/>
  <c r="G75" i="228"/>
  <c r="F75" i="228"/>
  <c r="E75" i="228"/>
  <c r="D75" i="228"/>
  <c r="I74" i="228"/>
  <c r="H74" i="228"/>
  <c r="G74" i="228"/>
  <c r="F74" i="228"/>
  <c r="E74" i="228"/>
  <c r="D74" i="228"/>
  <c r="I73" i="228"/>
  <c r="H73" i="228"/>
  <c r="G73" i="228"/>
  <c r="F73" i="228"/>
  <c r="E73" i="228"/>
  <c r="D73" i="228"/>
  <c r="I72" i="228"/>
  <c r="H72" i="228"/>
  <c r="G72" i="228"/>
  <c r="F72" i="228"/>
  <c r="E72" i="228"/>
  <c r="D72" i="228"/>
  <c r="I71" i="228"/>
  <c r="H71" i="228"/>
  <c r="G71" i="228"/>
  <c r="F71" i="228"/>
  <c r="E71" i="228"/>
  <c r="D71" i="228"/>
  <c r="I70" i="228"/>
  <c r="H70" i="228"/>
  <c r="G70" i="228"/>
  <c r="F70" i="228"/>
  <c r="E70" i="228"/>
  <c r="D70" i="228"/>
  <c r="I69" i="228"/>
  <c r="H69" i="228"/>
  <c r="G69" i="228"/>
  <c r="F69" i="228"/>
  <c r="E69" i="228"/>
  <c r="D69" i="228"/>
  <c r="I68" i="228"/>
  <c r="H68" i="228"/>
  <c r="G68" i="228"/>
  <c r="F68" i="228"/>
  <c r="E68" i="228"/>
  <c r="D68" i="228"/>
  <c r="I67" i="228"/>
  <c r="H67" i="228"/>
  <c r="G67" i="228"/>
  <c r="F67" i="228"/>
  <c r="E67" i="228"/>
  <c r="D67" i="228"/>
  <c r="I66" i="228"/>
  <c r="H66" i="228"/>
  <c r="G66" i="228"/>
  <c r="F66" i="228"/>
  <c r="E66" i="228"/>
  <c r="D66" i="228"/>
  <c r="I65" i="228"/>
  <c r="H65" i="228"/>
  <c r="G65" i="228"/>
  <c r="F65" i="228"/>
  <c r="E65" i="228"/>
  <c r="D65" i="228"/>
  <c r="I64" i="228"/>
  <c r="H64" i="228"/>
  <c r="G64" i="228"/>
  <c r="F64" i="228"/>
  <c r="E64" i="228"/>
  <c r="D64" i="228"/>
  <c r="I63" i="228"/>
  <c r="H63" i="228"/>
  <c r="G63" i="228"/>
  <c r="F63" i="228"/>
  <c r="E63" i="228"/>
  <c r="D63" i="228"/>
  <c r="I62" i="228"/>
  <c r="H62" i="228"/>
  <c r="G62" i="228"/>
  <c r="F62" i="228"/>
  <c r="E62" i="228"/>
  <c r="D62" i="228"/>
  <c r="I61" i="228"/>
  <c r="H61" i="228"/>
  <c r="G61" i="228"/>
  <c r="F61" i="228"/>
  <c r="E61" i="228"/>
  <c r="D61" i="228"/>
  <c r="I60" i="228"/>
  <c r="H60" i="228"/>
  <c r="G60" i="228"/>
  <c r="F60" i="228"/>
  <c r="E60" i="228"/>
  <c r="D60" i="228"/>
  <c r="I59" i="228"/>
  <c r="H59" i="228"/>
  <c r="G59" i="228"/>
  <c r="F59" i="228"/>
  <c r="E59" i="228"/>
  <c r="D59" i="228"/>
  <c r="I58" i="228"/>
  <c r="H58" i="228"/>
  <c r="G58" i="228"/>
  <c r="F58" i="228"/>
  <c r="E58" i="228"/>
  <c r="D58" i="228"/>
  <c r="I57" i="228"/>
  <c r="H57" i="228"/>
  <c r="G57" i="228"/>
  <c r="F57" i="228"/>
  <c r="E57" i="228"/>
  <c r="D57" i="228"/>
  <c r="I56" i="228"/>
  <c r="H56" i="228"/>
  <c r="G56" i="228"/>
  <c r="F56" i="228"/>
  <c r="E56" i="228"/>
  <c r="D56" i="228"/>
  <c r="I55" i="228"/>
  <c r="H55" i="228"/>
  <c r="G55" i="228"/>
  <c r="F55" i="228"/>
  <c r="E55" i="228"/>
  <c r="D55" i="228"/>
  <c r="I54" i="228"/>
  <c r="H54" i="228"/>
  <c r="G54" i="228"/>
  <c r="F54" i="228"/>
  <c r="E54" i="228"/>
  <c r="D54" i="228"/>
  <c r="I53" i="228"/>
  <c r="H53" i="228"/>
  <c r="G53" i="228"/>
  <c r="F53" i="228"/>
  <c r="E53" i="228"/>
  <c r="D53" i="228"/>
  <c r="I52" i="228"/>
  <c r="H52" i="228"/>
  <c r="G52" i="228"/>
  <c r="F52" i="228"/>
  <c r="E52" i="228"/>
  <c r="D52" i="228"/>
  <c r="I51" i="228"/>
  <c r="H51" i="228"/>
  <c r="G51" i="228"/>
  <c r="F51" i="228"/>
  <c r="E51" i="228"/>
  <c r="D51" i="228"/>
  <c r="I50" i="228"/>
  <c r="H50" i="228"/>
  <c r="G50" i="228"/>
  <c r="F50" i="228"/>
  <c r="E50" i="228"/>
  <c r="D50" i="228"/>
  <c r="I49" i="228"/>
  <c r="H49" i="228"/>
  <c r="G49" i="228"/>
  <c r="F49" i="228"/>
  <c r="E49" i="228"/>
  <c r="D49" i="228"/>
  <c r="I48" i="228"/>
  <c r="H48" i="228"/>
  <c r="G48" i="228"/>
  <c r="F48" i="228"/>
  <c r="E48" i="228"/>
  <c r="D48" i="228"/>
  <c r="I47" i="228"/>
  <c r="H47" i="228"/>
  <c r="G47" i="228"/>
  <c r="F47" i="228"/>
  <c r="E47" i="228"/>
  <c r="D47" i="228"/>
  <c r="I46" i="228"/>
  <c r="H46" i="228"/>
  <c r="G46" i="228"/>
  <c r="F46" i="228"/>
  <c r="E46" i="228"/>
  <c r="D46" i="228"/>
  <c r="I45" i="228"/>
  <c r="H45" i="228"/>
  <c r="G45" i="228"/>
  <c r="F45" i="228"/>
  <c r="E45" i="228"/>
  <c r="D45" i="228"/>
  <c r="I44" i="228"/>
  <c r="H44" i="228"/>
  <c r="G44" i="228"/>
  <c r="F44" i="228"/>
  <c r="E44" i="228"/>
  <c r="D44" i="228"/>
  <c r="I43" i="228"/>
  <c r="H43" i="228"/>
  <c r="G43" i="228"/>
  <c r="F43" i="228"/>
  <c r="E43" i="228"/>
  <c r="D43" i="228"/>
  <c r="I42" i="228"/>
  <c r="H42" i="228"/>
  <c r="G42" i="228"/>
  <c r="F42" i="228"/>
  <c r="E42" i="228"/>
  <c r="D42" i="228"/>
  <c r="I41" i="228"/>
  <c r="H41" i="228"/>
  <c r="G41" i="228"/>
  <c r="F41" i="228"/>
  <c r="E41" i="228"/>
  <c r="D41" i="228"/>
  <c r="I40" i="228"/>
  <c r="H40" i="228"/>
  <c r="G40" i="228"/>
  <c r="F40" i="228"/>
  <c r="E40" i="228"/>
  <c r="D40" i="228"/>
  <c r="I39" i="228"/>
  <c r="H39" i="228"/>
  <c r="G39" i="228"/>
  <c r="F39" i="228"/>
  <c r="E39" i="228"/>
  <c r="D39" i="228"/>
  <c r="I38" i="228"/>
  <c r="H38" i="228"/>
  <c r="G38" i="228"/>
  <c r="F38" i="228"/>
  <c r="E38" i="228"/>
  <c r="D38" i="228"/>
  <c r="I37" i="228"/>
  <c r="H37" i="228"/>
  <c r="G37" i="228"/>
  <c r="F37" i="228"/>
  <c r="E37" i="228"/>
  <c r="D37" i="228"/>
  <c r="I36" i="228"/>
  <c r="H36" i="228"/>
  <c r="G36" i="228"/>
  <c r="F36" i="228"/>
  <c r="E36" i="228"/>
  <c r="D36" i="228"/>
  <c r="I35" i="228"/>
  <c r="H35" i="228"/>
  <c r="G35" i="228"/>
  <c r="F35" i="228"/>
  <c r="E35" i="228"/>
  <c r="D35" i="228"/>
  <c r="I34" i="228"/>
  <c r="H34" i="228"/>
  <c r="G34" i="228"/>
  <c r="F34" i="228"/>
  <c r="E34" i="228"/>
  <c r="D34" i="228"/>
  <c r="I33" i="228"/>
  <c r="H33" i="228"/>
  <c r="G33" i="228"/>
  <c r="F33" i="228"/>
  <c r="E33" i="228"/>
  <c r="D33" i="228"/>
  <c r="I32" i="228"/>
  <c r="H32" i="228"/>
  <c r="G32" i="228"/>
  <c r="F32" i="228"/>
  <c r="E32" i="228"/>
  <c r="D32" i="228"/>
  <c r="I31" i="228"/>
  <c r="H31" i="228"/>
  <c r="G31" i="228"/>
  <c r="F31" i="228"/>
  <c r="E31" i="228"/>
  <c r="D31" i="228"/>
  <c r="I30" i="228"/>
  <c r="H30" i="228"/>
  <c r="G30" i="228"/>
  <c r="F30" i="228"/>
  <c r="E30" i="228"/>
  <c r="D30" i="228"/>
  <c r="I29" i="228"/>
  <c r="H29" i="228"/>
  <c r="G29" i="228"/>
  <c r="F29" i="228"/>
  <c r="E29" i="228"/>
  <c r="D29" i="228"/>
  <c r="I28" i="228"/>
  <c r="H28" i="228"/>
  <c r="G28" i="228"/>
  <c r="F28" i="228"/>
  <c r="E28" i="228"/>
  <c r="D28" i="228"/>
  <c r="I27" i="228"/>
  <c r="H27" i="228"/>
  <c r="G27" i="228"/>
  <c r="F27" i="228"/>
  <c r="E27" i="228"/>
  <c r="D27" i="228"/>
  <c r="I26" i="228"/>
  <c r="H26" i="228"/>
  <c r="G26" i="228"/>
  <c r="F26" i="228"/>
  <c r="E26" i="228"/>
  <c r="D26" i="228"/>
  <c r="I25" i="228"/>
  <c r="H25" i="228"/>
  <c r="G25" i="228"/>
  <c r="F25" i="228"/>
  <c r="E25" i="228"/>
  <c r="D25" i="228"/>
  <c r="I24" i="228"/>
  <c r="H24" i="228"/>
  <c r="G24" i="228"/>
  <c r="F24" i="228"/>
  <c r="E24" i="228"/>
  <c r="D24" i="228"/>
  <c r="I23" i="228"/>
  <c r="H23" i="228"/>
  <c r="G23" i="228"/>
  <c r="F23" i="228"/>
  <c r="E23" i="228"/>
  <c r="D23" i="228"/>
  <c r="I22" i="228"/>
  <c r="H22" i="228"/>
  <c r="G22" i="228"/>
  <c r="F22" i="228"/>
  <c r="E22" i="228"/>
  <c r="D22" i="228"/>
  <c r="I21" i="228"/>
  <c r="H21" i="228"/>
  <c r="G21" i="228"/>
  <c r="F21" i="228"/>
  <c r="E21" i="228"/>
  <c r="D21" i="228"/>
  <c r="I20" i="228"/>
  <c r="H20" i="228"/>
  <c r="G20" i="228"/>
  <c r="F20" i="228"/>
  <c r="E20" i="228"/>
  <c r="D20" i="228"/>
  <c r="I19" i="228"/>
  <c r="H19" i="228"/>
  <c r="G19" i="228"/>
  <c r="F19" i="228"/>
  <c r="E19" i="228"/>
  <c r="D19" i="228"/>
  <c r="I18" i="228"/>
  <c r="H18" i="228"/>
  <c r="G18" i="228"/>
  <c r="F18" i="228"/>
  <c r="E18" i="228"/>
  <c r="D18" i="228"/>
  <c r="I17" i="228"/>
  <c r="H17" i="228"/>
  <c r="G17" i="228"/>
  <c r="F17" i="228"/>
  <c r="E17" i="228"/>
  <c r="D17" i="228"/>
  <c r="I16" i="228"/>
  <c r="H16" i="228"/>
  <c r="G16" i="228"/>
  <c r="F16" i="228"/>
  <c r="E16" i="228"/>
  <c r="D16" i="228"/>
  <c r="I15" i="228"/>
  <c r="H15" i="228"/>
  <c r="G15" i="228"/>
  <c r="F15" i="228"/>
  <c r="E15" i="228"/>
  <c r="D15" i="228"/>
  <c r="I14" i="228"/>
  <c r="H14" i="228"/>
  <c r="G14" i="228"/>
  <c r="F14" i="228"/>
  <c r="E14" i="228"/>
  <c r="D14" i="228"/>
  <c r="I13" i="228"/>
  <c r="H13" i="228"/>
  <c r="G13" i="228"/>
  <c r="F13" i="228"/>
  <c r="E13" i="228"/>
  <c r="D13" i="228"/>
  <c r="I12" i="228"/>
  <c r="H12" i="228"/>
  <c r="G12" i="228"/>
  <c r="F12" i="228"/>
  <c r="E12" i="228"/>
  <c r="D12" i="228"/>
  <c r="I11" i="228"/>
  <c r="H11" i="228"/>
  <c r="G11" i="228"/>
  <c r="F11" i="228"/>
  <c r="E11" i="228"/>
  <c r="D11" i="228"/>
  <c r="I10" i="228"/>
  <c r="H10" i="228"/>
  <c r="G10" i="228"/>
  <c r="F10" i="228"/>
  <c r="E10" i="228"/>
  <c r="D10" i="228"/>
  <c r="I9" i="228"/>
  <c r="H9" i="228"/>
  <c r="G9" i="228"/>
  <c r="F9" i="228"/>
  <c r="E9" i="228"/>
  <c r="D9" i="228"/>
  <c r="I8" i="228"/>
  <c r="H8" i="228"/>
  <c r="G8" i="228"/>
  <c r="F8" i="228"/>
  <c r="E8" i="228"/>
  <c r="D8" i="228"/>
  <c r="S638" i="228"/>
  <c r="C337" i="246" l="1"/>
  <c r="D609" i="247" s="1"/>
  <c r="H102" i="243"/>
  <c r="F2" i="236"/>
  <c r="H2" i="237"/>
  <c r="H2" i="243"/>
  <c r="H102" i="239"/>
  <c r="F73" i="242"/>
  <c r="D337" i="246"/>
  <c r="F609" i="247" s="1"/>
  <c r="H1" i="237"/>
  <c r="H102" i="245"/>
  <c r="D607" i="247"/>
  <c r="C346" i="246" s="1"/>
  <c r="H2" i="241"/>
  <c r="H102" i="241"/>
  <c r="F73" i="244"/>
  <c r="G607" i="247"/>
  <c r="G612" i="247" s="1"/>
  <c r="C349" i="246"/>
  <c r="H1" i="241"/>
  <c r="H1" i="239"/>
  <c r="E337" i="246"/>
  <c r="C607" i="247"/>
  <c r="C612" i="247" s="1"/>
  <c r="F607" i="247"/>
  <c r="E607" i="247"/>
  <c r="E612" i="247" s="1"/>
  <c r="T632" i="228"/>
  <c r="R632" i="228"/>
  <c r="H1" i="235"/>
  <c r="H102" i="235"/>
  <c r="F1" i="234"/>
  <c r="F73" i="234"/>
  <c r="F2" i="234"/>
  <c r="H2" i="235"/>
  <c r="D349" i="246" l="1"/>
  <c r="C347" i="246"/>
  <c r="D610" i="247"/>
  <c r="D612" i="247"/>
  <c r="E346" i="246"/>
  <c r="E347" i="246" s="1"/>
  <c r="E349" i="246"/>
  <c r="F1" i="246" s="1"/>
  <c r="G609" i="247"/>
  <c r="G610" i="247" s="1"/>
  <c r="F612" i="247"/>
  <c r="D346" i="246"/>
  <c r="D347" i="246" s="1"/>
  <c r="F610" i="247"/>
  <c r="H1" i="247" l="1"/>
  <c r="H2" i="247"/>
  <c r="F2" i="246"/>
  <c r="H612" i="247"/>
  <c r="F349" i="24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D1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Peer Groups for CC started in FY 2006.  FY 2006 is used to classify prior years.</t>
        </r>
      </text>
    </comment>
    <comment ref="AA4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Lookup formula will work through this column.</t>
        </r>
      </text>
    </comment>
    <comment ref="S5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FY 15 is the same as FY 14 Per Diane E.  1-29-16.</t>
        </r>
      </text>
    </comment>
    <comment ref="T5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Source:  Diane E. - Sas run.  11/16/16</t>
        </r>
      </text>
    </comment>
    <comment ref="U5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Source:  Diane E. - Same as FY 2016.  11/29/17
</t>
        </r>
      </text>
    </comment>
    <comment ref="V5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Source:  Diane E. - Same as FY 2016.  11/29/17
</t>
        </r>
      </text>
    </comment>
    <comment ref="C6" authorId="0" shapeId="0" xr:uid="{00000000-0006-0000-0F00-000007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Offset Anchor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AA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Lookup formula will work through this column.</t>
        </r>
      </text>
    </comment>
    <comment ref="S5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FY 15 is the same as FY 14 Per Diane E.  1-29-16.</t>
        </r>
      </text>
    </comment>
    <comment ref="T5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Source:  Diane E. - Sas run.  11/16/16</t>
        </r>
      </text>
    </comment>
    <comment ref="U5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Source:  Diane E. - Same as FY 2016.  11/29/17
</t>
        </r>
      </text>
    </comment>
    <comment ref="V5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Source:  Diane E. - Same as FY 2016.  11/29/17
</t>
        </r>
      </text>
    </comment>
    <comment ref="C6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Offset Anchor</t>
        </r>
      </text>
    </comment>
  </commentList>
</comments>
</file>

<file path=xl/sharedStrings.xml><?xml version="1.0" encoding="utf-8"?>
<sst xmlns="http://schemas.openxmlformats.org/spreadsheetml/2006/main" count="4584" uniqueCount="1228">
  <si>
    <t>Research</t>
  </si>
  <si>
    <t>The University of Texas at Dallas</t>
  </si>
  <si>
    <t>The University of Texas at El Paso</t>
  </si>
  <si>
    <t>The University of Texas of the Permian Basin</t>
  </si>
  <si>
    <t>The University of Texas at San Antonio</t>
  </si>
  <si>
    <t>The University of Texas at Tyler</t>
  </si>
  <si>
    <t>Texas A&amp;M University</t>
  </si>
  <si>
    <t>Texas A&amp;M University at Galveston</t>
  </si>
  <si>
    <t>Prairie View A&amp;M University</t>
  </si>
  <si>
    <t>Tarleton State University</t>
  </si>
  <si>
    <t>Texas A&amp;M University - Corpus Christi</t>
  </si>
  <si>
    <t>Texas A&amp;M University - Kingsville</t>
  </si>
  <si>
    <t>Texas A&amp;M International University</t>
  </si>
  <si>
    <t>West Texas A&amp;M University</t>
  </si>
  <si>
    <t>Texas A&amp;M University - Commerce</t>
  </si>
  <si>
    <t>Texas A&amp;M University - Texarkana</t>
  </si>
  <si>
    <t>University of Houston - Clear Lake</t>
  </si>
  <si>
    <t>University of Houston - Downtown</t>
  </si>
  <si>
    <t>University of Houston - Victoria</t>
  </si>
  <si>
    <t>Sul Ross State University</t>
  </si>
  <si>
    <t>Texas Tech University</t>
  </si>
  <si>
    <t>Angelo State University</t>
  </si>
  <si>
    <t>University of North Texas</t>
  </si>
  <si>
    <t>Midwestern State University</t>
  </si>
  <si>
    <t>Stephen F. Austin State University</t>
  </si>
  <si>
    <t>Texas Southern University</t>
  </si>
  <si>
    <t>Texas Woman's University</t>
  </si>
  <si>
    <t>FICE Code</t>
  </si>
  <si>
    <t xml:space="preserve">Lamar University </t>
  </si>
  <si>
    <t>The University of Texas at Arlington</t>
  </si>
  <si>
    <t>LIT</t>
  </si>
  <si>
    <t>University of North Texas at Dallas</t>
  </si>
  <si>
    <t>Texas A&amp;M University - Central Texas</t>
  </si>
  <si>
    <t>Texas A&amp;M University - San Antonio</t>
  </si>
  <si>
    <t>Institution Name</t>
  </si>
  <si>
    <t>Name</t>
  </si>
  <si>
    <t>ARL</t>
  </si>
  <si>
    <t>AUS</t>
  </si>
  <si>
    <t>DAL</t>
  </si>
  <si>
    <t>E-P</t>
  </si>
  <si>
    <t>P-B</t>
  </si>
  <si>
    <t>S-A</t>
  </si>
  <si>
    <t>TYL</t>
  </si>
  <si>
    <t>TAMU</t>
  </si>
  <si>
    <t>TAMUG</t>
  </si>
  <si>
    <t>PVAMU</t>
  </si>
  <si>
    <t>TARLST</t>
  </si>
  <si>
    <t>TAMUCC</t>
  </si>
  <si>
    <t>TAMUK</t>
  </si>
  <si>
    <t>TAMIU</t>
  </si>
  <si>
    <t>WTAMU</t>
  </si>
  <si>
    <t>TAMUC</t>
  </si>
  <si>
    <t>TAMUT</t>
  </si>
  <si>
    <t>TAMUCT</t>
  </si>
  <si>
    <t>TAMUSA</t>
  </si>
  <si>
    <t>UH</t>
  </si>
  <si>
    <t>UHCL</t>
  </si>
  <si>
    <t>UHD</t>
  </si>
  <si>
    <t>UHV</t>
  </si>
  <si>
    <t>LU</t>
  </si>
  <si>
    <t>SHSU</t>
  </si>
  <si>
    <t>TXST</t>
  </si>
  <si>
    <t>SRSU</t>
  </si>
  <si>
    <t>TTU</t>
  </si>
  <si>
    <t>ASU</t>
  </si>
  <si>
    <t>UNT</t>
  </si>
  <si>
    <t>UNTD</t>
  </si>
  <si>
    <t>MidWST</t>
  </si>
  <si>
    <t>SFA</t>
  </si>
  <si>
    <t>TSU</t>
  </si>
  <si>
    <t>TWU</t>
  </si>
  <si>
    <t>Lamar Institute of Technology</t>
  </si>
  <si>
    <t>Lamar State College - Orange</t>
  </si>
  <si>
    <t>LSCO</t>
  </si>
  <si>
    <t>Lamar State College - Port Arthur</t>
  </si>
  <si>
    <t>LSCPA</t>
  </si>
  <si>
    <t>Texas State Technical College - Harlingen</t>
  </si>
  <si>
    <t>TSTCH</t>
  </si>
  <si>
    <t>Texas State Technical College - Marshall</t>
  </si>
  <si>
    <t>TSTCM</t>
  </si>
  <si>
    <t>Texas State Technical College - Waco</t>
  </si>
  <si>
    <t>TSTCW</t>
  </si>
  <si>
    <t>SWM</t>
  </si>
  <si>
    <t>The University of Texas Medical Branch at Galveston</t>
  </si>
  <si>
    <t>MBG</t>
  </si>
  <si>
    <t>The University of Texas Health Science Center at Houston</t>
  </si>
  <si>
    <t>HSH</t>
  </si>
  <si>
    <t>The University of Texas Health Science Center at San Antonio</t>
  </si>
  <si>
    <t>HSSA</t>
  </si>
  <si>
    <t>The University of Texas M.D. Anderson Cancer Center</t>
  </si>
  <si>
    <t>MDA</t>
  </si>
  <si>
    <t>Texas A&amp;M University System Health Science Center</t>
  </si>
  <si>
    <t>TAMHSC</t>
  </si>
  <si>
    <t>UNTHSC</t>
  </si>
  <si>
    <t>Texas Tech University Health Sciences Center</t>
  </si>
  <si>
    <t>TTUHSC</t>
  </si>
  <si>
    <t>The University of Texas System</t>
  </si>
  <si>
    <t>UTS</t>
  </si>
  <si>
    <t>Texas A&amp;M University System</t>
  </si>
  <si>
    <t>TAMUS</t>
  </si>
  <si>
    <t>University of Houston System</t>
  </si>
  <si>
    <t>Texas State System</t>
  </si>
  <si>
    <t>TXSTS</t>
  </si>
  <si>
    <t>Texas Tech University System</t>
  </si>
  <si>
    <t>TTUS</t>
  </si>
  <si>
    <t>University of North Texas System</t>
  </si>
  <si>
    <t>UNTS</t>
  </si>
  <si>
    <t>Texas A&amp;M Research Foundation</t>
  </si>
  <si>
    <t>TAMRF</t>
  </si>
  <si>
    <t>Universities, Health-Related Institutions, Lamar State Colleges, and TSTC</t>
  </si>
  <si>
    <t>File and Tab Naming Conventions/ Authorized Amounts</t>
  </si>
  <si>
    <t>Assigned Excel File</t>
  </si>
  <si>
    <t>Name on Returned File</t>
  </si>
  <si>
    <t>Master's</t>
  </si>
  <si>
    <t>Doctoral</t>
  </si>
  <si>
    <t>Phone Number</t>
  </si>
  <si>
    <t>Email</t>
  </si>
  <si>
    <t>Texas State Technical College - System</t>
  </si>
  <si>
    <t>TSTCS</t>
  </si>
  <si>
    <t>Tab Name</t>
  </si>
  <si>
    <t>Number</t>
  </si>
  <si>
    <t>S40</t>
  </si>
  <si>
    <t>S130</t>
  </si>
  <si>
    <t>S230</t>
  </si>
  <si>
    <t>S270</t>
  </si>
  <si>
    <t>S310</t>
  </si>
  <si>
    <t>S330</t>
  </si>
  <si>
    <t>Other</t>
  </si>
  <si>
    <t>Institution Point of Contact for Sources &amp; Uses</t>
  </si>
  <si>
    <t>Comprehensive</t>
  </si>
  <si>
    <t>Emerging Research</t>
  </si>
  <si>
    <t>FICE</t>
  </si>
  <si>
    <t>F</t>
  </si>
  <si>
    <t>G</t>
  </si>
  <si>
    <t>I</t>
  </si>
  <si>
    <t>Return to Index</t>
  </si>
  <si>
    <t>Texas State Technical College - West Texas</t>
  </si>
  <si>
    <t>TTUHSCEP</t>
  </si>
  <si>
    <t>Texas State University</t>
  </si>
  <si>
    <t>UHS</t>
  </si>
  <si>
    <t>The University of Texas Southwestern Medical Center</t>
  </si>
  <si>
    <t>Balancing Schedule</t>
  </si>
  <si>
    <t>TSTCWT</t>
  </si>
  <si>
    <t>D</t>
  </si>
  <si>
    <t>For Institution Specific Questions, Please Contact the Institution Point of Contact</t>
  </si>
  <si>
    <t>635 - S &amp; U - FY 2015 - TAMRF.xlsx</t>
  </si>
  <si>
    <t>Texas A&amp;M Office of Sponsored Research Services</t>
  </si>
  <si>
    <t>TAMSR</t>
  </si>
  <si>
    <t>637 - S &amp; U - FY 2015 - TAMSR.xlsx</t>
  </si>
  <si>
    <t>Texas A&amp;M office of Technology &amp; Commercialization</t>
  </si>
  <si>
    <t>TAMTC</t>
  </si>
  <si>
    <t>639 - S &amp; U - FY 2015 - TAMTC.xlsx</t>
  </si>
  <si>
    <t>The University of Texas RGV - Academic &amp; Health (A+H)</t>
  </si>
  <si>
    <t>The University of Texas at Austin - Academic &amp; Health (A+H)</t>
  </si>
  <si>
    <t>AUS1</t>
  </si>
  <si>
    <t>The University of Texas at Austin -  All Disciplines (A+H+M)</t>
  </si>
  <si>
    <t>The University of Texas RGV - All Disciplines (A+H+M)</t>
  </si>
  <si>
    <t>RGV</t>
  </si>
  <si>
    <t>RGV1</t>
  </si>
  <si>
    <t>The University of Texas Health Science Center at Tyler</t>
  </si>
  <si>
    <t>Texas Tech University Health Sciences Center at El Paso</t>
  </si>
  <si>
    <t>The University of Texas at Austin Medical School (M)</t>
  </si>
  <si>
    <t>AUSM</t>
  </si>
  <si>
    <t>The University of Texas Rio Grande Valley Medical School (M)</t>
  </si>
  <si>
    <t>RGVM</t>
  </si>
  <si>
    <t>The University of Texas at Austin - Medical School &amp; Health Prof (M+H)</t>
  </si>
  <si>
    <t>AUS2</t>
  </si>
  <si>
    <t>The University of Texas RGV - Medical School&amp; Health Prof (M+H)</t>
  </si>
  <si>
    <t>RGV2</t>
  </si>
  <si>
    <t>The University of Texas at Austin - Academic Only (A)</t>
  </si>
  <si>
    <t>The University of Texas RGV - Academic Only (A)</t>
  </si>
  <si>
    <t>Texas State Technical College - North Texas</t>
  </si>
  <si>
    <t>Texas State Technical College - Fort Bend</t>
  </si>
  <si>
    <t>Master Peer Group Table</t>
  </si>
  <si>
    <t>Peer Groups based on FY 2006</t>
  </si>
  <si>
    <t>Link to Key</t>
  </si>
  <si>
    <t>Source: H: …. Casey's Accountability Files/Data File Historical Peer Groups.xlxs</t>
  </si>
  <si>
    <t>Contact:  Diane E.</t>
  </si>
  <si>
    <t>FiceCode</t>
  </si>
  <si>
    <t>InstName</t>
  </si>
  <si>
    <t>Type</t>
  </si>
  <si>
    <t>FY2000</t>
  </si>
  <si>
    <t>FY2001</t>
  </si>
  <si>
    <t>FY2002</t>
  </si>
  <si>
    <t>FY2003</t>
  </si>
  <si>
    <t>FY2004</t>
  </si>
  <si>
    <t>FY2005</t>
  </si>
  <si>
    <t>FY2006</t>
  </si>
  <si>
    <t>FY2007</t>
  </si>
  <si>
    <t>FY2008</t>
  </si>
  <si>
    <t>FY2009</t>
  </si>
  <si>
    <t>FY2010</t>
  </si>
  <si>
    <t>FY2011</t>
  </si>
  <si>
    <t>FY2012</t>
  </si>
  <si>
    <t>FY2013</t>
  </si>
  <si>
    <t>FY2014</t>
  </si>
  <si>
    <t>FY2015</t>
  </si>
  <si>
    <t>FY2016</t>
  </si>
  <si>
    <t>FAKE IHE</t>
  </si>
  <si>
    <t>Z</t>
  </si>
  <si>
    <t>ALAMO CCD NE LAKEVIEW COLLEGE</t>
  </si>
  <si>
    <t>P00011</t>
  </si>
  <si>
    <t>ALAMO CCD NW VISTA COLLEGE</t>
  </si>
  <si>
    <t>ALAMO CCD PALO ALTO COLLEGE</t>
  </si>
  <si>
    <t>ALAMO CCD SAN ANTONIO COLLEGE</t>
  </si>
  <si>
    <t>ALAMO CCD ST. PHILIPS COLLEGE</t>
  </si>
  <si>
    <t>ALAMO COMMUNITY COLLEGE DIST</t>
  </si>
  <si>
    <t>ALVIN COMMUNITY COLLEGE</t>
  </si>
  <si>
    <t>P00013</t>
  </si>
  <si>
    <t>AMARILLO COLLEGE</t>
  </si>
  <si>
    <t>P00012</t>
  </si>
  <si>
    <t>ANGELINA COLLEGE</t>
  </si>
  <si>
    <t>AUSTIN COMMUNITY COLLEGE</t>
  </si>
  <si>
    <t>BLINN COLLEGE</t>
  </si>
  <si>
    <t>BRAZOSPORT COLLEGE</t>
  </si>
  <si>
    <t>CENTRAL TEXAS COLLEGE</t>
  </si>
  <si>
    <t>CISCO COLLEGE</t>
  </si>
  <si>
    <t>CLARENDON COLLEGE</t>
  </si>
  <si>
    <t>P00015</t>
  </si>
  <si>
    <t>COASTAL BEND COLLEGE</t>
  </si>
  <si>
    <t>COLLEGE OF THE MAINLAND COMMUN</t>
  </si>
  <si>
    <t>COLLIN CO COMM COLL DISTRICT</t>
  </si>
  <si>
    <t>DALLAS CO COMMUNITY COLL DIST</t>
  </si>
  <si>
    <t>DCCCD BROOKHAVEN COLLEGE</t>
  </si>
  <si>
    <t>DCCCD CEDAR VALLEY COLLEGE</t>
  </si>
  <si>
    <t>DCCCD EASTFIELD COLLEGE</t>
  </si>
  <si>
    <t>DCCCD EL CENTRO COLLEGE</t>
  </si>
  <si>
    <t>DCCCD MOUNTAIN VIEW COLLEGE</t>
  </si>
  <si>
    <t>DCCCD NORTH LAKE COLLEGE</t>
  </si>
  <si>
    <t>DCCCD RICHLAND COLLEGE</t>
  </si>
  <si>
    <t>DEL MAR COLLEGE</t>
  </si>
  <si>
    <t>EL PASO COMMUNITY COLLEGE DIST</t>
  </si>
  <si>
    <t>FRANK PHILLIPS COLLEGE</t>
  </si>
  <si>
    <t>GALVESTON COLLEGE</t>
  </si>
  <si>
    <t>GRAYSON COLLEGE</t>
  </si>
  <si>
    <t>HILL COLLEGE</t>
  </si>
  <si>
    <t>HOUSTON COMMUNITY COLLEGE</t>
  </si>
  <si>
    <t>HOWARD CO JR COLL DISTRICT</t>
  </si>
  <si>
    <t>HOWARD COLLEGE</t>
  </si>
  <si>
    <t>KILGORE COLLEGE</t>
  </si>
  <si>
    <t>LAREDO COMMUNITY COLLEGE</t>
  </si>
  <si>
    <t>LEE COLLEGE</t>
  </si>
  <si>
    <t>LONE STAR COLLEGE - CY-FAIR</t>
  </si>
  <si>
    <t>LONE STAR COLLEGE - KINGWOOD</t>
  </si>
  <si>
    <t>LONE STAR COLLEGE - MONTGOMERY</t>
  </si>
  <si>
    <t>LONE STAR COLLEGE - N. HARRIS</t>
  </si>
  <si>
    <t>LONE STAR COLLEGE - TOMBALL</t>
  </si>
  <si>
    <t>LONE STAR COLLEGE - UNIV PARK</t>
  </si>
  <si>
    <t>LONE STAR COLLEGE SYSTEM DIST.</t>
  </si>
  <si>
    <t>MCLENNAN COMMUNITY COLLEGE</t>
  </si>
  <si>
    <t>MIDLAND COLLEGE</t>
  </si>
  <si>
    <t>NAVARRO COLLEGE</t>
  </si>
  <si>
    <t>NORTH CENTRAL TEXAS COLLEGE</t>
  </si>
  <si>
    <t>NORTH HARRIS CC-EAST CAMPUS</t>
  </si>
  <si>
    <t>NORTH HARRIS CC-SOUTH CAMPUS</t>
  </si>
  <si>
    <t>NORTHEAST TEXAS COMM COLLEGE</t>
  </si>
  <si>
    <t>ODESSA COLLEGE</t>
  </si>
  <si>
    <t>PANOLA COLLEGE</t>
  </si>
  <si>
    <t>PARIS JUNIOR COLLEGE</t>
  </si>
  <si>
    <t>RANGER COLLEGE</t>
  </si>
  <si>
    <t>SAN JACINTO COLLEGE CEN CAMPUS</t>
  </si>
  <si>
    <t>SAN JACINTO COLLEGE N CAMPUS</t>
  </si>
  <si>
    <t>SAN JACINTO COLLEGE S CAMPUS</t>
  </si>
  <si>
    <t>SAN JACINTO COMMUNITY COLLEGE</t>
  </si>
  <si>
    <t>SOUTH PLAINS COLLEGE</t>
  </si>
  <si>
    <t>SOUTH TEXAS COLLEGE</t>
  </si>
  <si>
    <t>SOUTHWEST COLLEGIATE INSTITUTE</t>
  </si>
  <si>
    <t>SOUTHWEST TEXAS JUNIOR COLLEGE</t>
  </si>
  <si>
    <t>TARRANT CO CONNECT CAMPUS</t>
  </si>
  <si>
    <t>TARRANT CO NORTHEAST CAMPUS</t>
  </si>
  <si>
    <t>TARRANT CO NORTHWEST CAMPUS</t>
  </si>
  <si>
    <t>TARRANT CO SOUTH CAMPUS</t>
  </si>
  <si>
    <t>TARRANT CO SOUTHEAST CAMPUS</t>
  </si>
  <si>
    <t>TARRANT CO TRINITY RIVR CAMPUS</t>
  </si>
  <si>
    <t>TARRANT COUNTY COLLEGE DIST</t>
  </si>
  <si>
    <t>TEMPLE COLLEGE</t>
  </si>
  <si>
    <t>TEXARKANA COLLEGE</t>
  </si>
  <si>
    <t>TEXAS SOUTHMOST COLLEGE</t>
  </si>
  <si>
    <t>TRINITY VALLEY CC-ANDERSON</t>
  </si>
  <si>
    <t>TRINITY VALLEY CC-ATHENS</t>
  </si>
  <si>
    <t>TRINITY VALLEY CC-KAUFMAN</t>
  </si>
  <si>
    <t>TRINITY VALLEY COMM COLLEGE</t>
  </si>
  <si>
    <t>TYLER JUNIOR COLLEGE</t>
  </si>
  <si>
    <t>VERNON COLLEGE</t>
  </si>
  <si>
    <t>VICTORIA COLLEGE</t>
  </si>
  <si>
    <t>WEATHERFORD COLLEGE</t>
  </si>
  <si>
    <t>WESTERN TEXAS COLLEGE</t>
  </si>
  <si>
    <t>WHARTON COUNTY JUNIOR COLLEGE</t>
  </si>
  <si>
    <t>ANGELO STATE UNIVERSITY</t>
  </si>
  <si>
    <t>P00031</t>
  </si>
  <si>
    <t>MIDWESTERN STATE UNIVERSITY</t>
  </si>
  <si>
    <t>SUL ROSS STATE UNIVERSITY</t>
  </si>
  <si>
    <t>SUL ROSS STATE UNIVERSITY RIO GRANDE COLLEGE</t>
  </si>
  <si>
    <t>TEXAS A&amp;M UNIV AT GALVESTON</t>
  </si>
  <si>
    <t>TEXAS A&amp;M UNIV-CENTRAL TEXAS</t>
  </si>
  <si>
    <t>TEXAS A&amp;M UNIVERSITY-TEXARKANA</t>
  </si>
  <si>
    <t>TEXAS A&amp;M UNIV-SAN ANTONIO</t>
  </si>
  <si>
    <t>U. OF HOUSTON-CLEAR LAKE</t>
  </si>
  <si>
    <t>U. OF HOUSTON-DOWNTOWN</t>
  </si>
  <si>
    <t>U. OF HOUSTON-VICTORIA</t>
  </si>
  <si>
    <t>U. OF TEXAS AT BROWNSVILLE</t>
  </si>
  <si>
    <t>U. OF TEXAS AT TYLER</t>
  </si>
  <si>
    <t>U. OF TEXAS-PERMIAN BASIN</t>
  </si>
  <si>
    <t>UNIV. OF NORTH TEXAS AT DALLAS</t>
  </si>
  <si>
    <t>LAMAR UNIVERSITY</t>
  </si>
  <si>
    <t>P00030</t>
  </si>
  <si>
    <t>PRAIRIE VIEW A&amp;M UNIVERSITY</t>
  </si>
  <si>
    <t>STEPHEN F. AUSTIN STATE UNIV</t>
  </si>
  <si>
    <t>TARLETON STATE UNIVERSITY</t>
  </si>
  <si>
    <t>TEXAS A&amp;M INTERNATIONAL UNIV</t>
  </si>
  <si>
    <t>WEST TEXAS A&amp;M UNIVERSITY</t>
  </si>
  <si>
    <t>SAM HOUSTON STATE UNIVERSITY</t>
  </si>
  <si>
    <t>P00032</t>
  </si>
  <si>
    <t>TEXAS A&amp;M UNIV-CORPUS CHRISTI</t>
  </si>
  <si>
    <t>TEXAS A&amp;M UNIVERSITY-COMMERCE</t>
  </si>
  <si>
    <t>TEXAS A&amp;M UNIV-KINGSVILLE</t>
  </si>
  <si>
    <t>TEXAS SOUTHERN UNIVERSITY</t>
  </si>
  <si>
    <t>TEXAS WOMAN'S UNIVERSITY</t>
  </si>
  <si>
    <t>U. OF TEXAS-PAN AMERICAN</t>
  </si>
  <si>
    <t>U. OF TEXAS-RIO GRANDE VALLEY</t>
  </si>
  <si>
    <t>TEXAS STATE UNIVERSITY</t>
  </si>
  <si>
    <t>P00033</t>
  </si>
  <si>
    <t>TEXAS TECH UNIVERSITY</t>
  </si>
  <si>
    <t>U. OF TEXAS AT ARLINGTON</t>
  </si>
  <si>
    <t>U. OF TEXAS AT DALLAS</t>
  </si>
  <si>
    <t>U. OF TEXAS AT EL PASO</t>
  </si>
  <si>
    <t>U. OF TEXAS AT SAN ANTONIO</t>
  </si>
  <si>
    <t>UNIVERSITY OF HOUSTON</t>
  </si>
  <si>
    <t>UNIVERSITY OF NORTH TEXAS</t>
  </si>
  <si>
    <t>TEXAS A&amp;M UNIVERSITY</t>
  </si>
  <si>
    <t>P00034</t>
  </si>
  <si>
    <t>U. OF TEXAS AT AUSTIN</t>
  </si>
  <si>
    <t>ABILENE CHRISTIAN UNIVERSITY</t>
  </si>
  <si>
    <t>ACADEMY ORIENTAL MED. AUSTIN</t>
  </si>
  <si>
    <t>ALLIED HEALTH CAREERS-AUSTIN</t>
  </si>
  <si>
    <t>AM COL ACUP AND ORIENT MED-HOU</t>
  </si>
  <si>
    <t>AMBERTON UNIVERSITY</t>
  </si>
  <si>
    <t>AMERICAN COLLEGE OF EDUCATION</t>
  </si>
  <si>
    <t>AMERICAN INTERCONTINENTAL UNIV</t>
  </si>
  <si>
    <t>ANAMARC COLLEGE-EL PASO</t>
  </si>
  <si>
    <t>ANAMARC COLLEGE-SANTA TERESA N</t>
  </si>
  <si>
    <t>ANTHEM COLLEGE-IRVING</t>
  </si>
  <si>
    <t>ARGOSY UNIVERSITY-DALLAS</t>
  </si>
  <si>
    <t>ARIZONA STATE UNIVERSITY</t>
  </si>
  <si>
    <t>ARKANSAS STATE UNIVERSITY</t>
  </si>
  <si>
    <t>ARLINGTON BAPTIST COLLEGE-ARL.</t>
  </si>
  <si>
    <t>ASBURY THEOLOGICAL SEMINARY</t>
  </si>
  <si>
    <t>ASHFORD UNIVERSITY</t>
  </si>
  <si>
    <t>ASHFORD UNIVERSITY-DALLAS</t>
  </si>
  <si>
    <t>ASHFORD UNIVERSITY-HOUSTON</t>
  </si>
  <si>
    <t>ASHFORD UNIVERSITY-SAN ANTONIO</t>
  </si>
  <si>
    <t>ATI CAREER TRAINING CENTER-DAL</t>
  </si>
  <si>
    <t>ATI CAREER TRAINING CENTER-NRH</t>
  </si>
  <si>
    <t>AUSTIN COLLEGE</t>
  </si>
  <si>
    <t>AUSTIN GRADUATE SCHOOL OF THEO</t>
  </si>
  <si>
    <t>AUSTIN PEAY STATE UNIVERSITY</t>
  </si>
  <si>
    <t>AUSTIN PRESBYTERIAN THEO. SEM.</t>
  </si>
  <si>
    <t>BAPTIST HEALTH SYSTEM (SA)</t>
  </si>
  <si>
    <t>BAPTIST HLTH SYS SCH HLTH PROF</t>
  </si>
  <si>
    <t>BAPTIST HOSP SE TX SC RAD TECH</t>
  </si>
  <si>
    <t>BAPTIST MISSION ASSOC. THEO. S</t>
  </si>
  <si>
    <t>BARRY UNIVERSITY</t>
  </si>
  <si>
    <t>BAYLOR COLL MED-GRAD BIOMED SC</t>
  </si>
  <si>
    <t>BAYLOR COLL MED-MEDICAL SCHOOL</t>
  </si>
  <si>
    <t>BAYLOR COLL OF MEDICINE/ACAD</t>
  </si>
  <si>
    <t>BAYLOR COLLEGE OF MEDICINE</t>
  </si>
  <si>
    <t>BAYLOR U ARMY MEDICAL SERV SCH</t>
  </si>
  <si>
    <t>BAYLOR UNIV MED CTR (DALLAS)</t>
  </si>
  <si>
    <t>BAYLOR UNIVERSITY</t>
  </si>
  <si>
    <t>BELHAVEN UNIVERSITY-HOUSTON</t>
  </si>
  <si>
    <t>BENEDICTINE UNIVERSITY</t>
  </si>
  <si>
    <t>BEXAR COUNTY MEDICAL EXAMINER</t>
  </si>
  <si>
    <t>BRANDMAN UNIVERISTY</t>
  </si>
  <si>
    <t>BROWN MACKIE COLLEGE - DALLAS</t>
  </si>
  <si>
    <t>BROWN MACKIE COLLEGE - FORT WO</t>
  </si>
  <si>
    <t>BROWN MACKIE COLLEGE-SAN ANTON</t>
  </si>
  <si>
    <t>CAPELLA UNIVERSITY</t>
  </si>
  <si>
    <t>CAPITOL CITY CAREERS-AUSTIN</t>
  </si>
  <si>
    <t>CAREER POINT COLLEGE-SAN ANTON</t>
  </si>
  <si>
    <t>CARRINGTON COLLEGE-MESQUITE</t>
  </si>
  <si>
    <t>CASE WESTERN RESERVE UNIV.</t>
  </si>
  <si>
    <t>CHAMBERLAIN COLLEGE OF NURSING</t>
  </si>
  <si>
    <t>CHRISTUS SANTA ROSA (SAN ANT)</t>
  </si>
  <si>
    <t>CMWLTH INST FUNERAL SERVICE-HO</t>
  </si>
  <si>
    <t>COLLEGE OF BIBLICAL STUDIES-H</t>
  </si>
  <si>
    <t>CONCORDE CAREER COLLEGE-DALLAS</t>
  </si>
  <si>
    <t>CONCORDE CAREER COLLEGE-SAN AN</t>
  </si>
  <si>
    <t>CONCORDE CAREER INSTITUTE-ARL</t>
  </si>
  <si>
    <t>CONCORDIA UNIVERSITY TEXAS</t>
  </si>
  <si>
    <t>CONROE MEDICAL FOUNDATION</t>
  </si>
  <si>
    <t>COSSATOT COMMUNITY COLLEGE</t>
  </si>
  <si>
    <t>COURT REPORTING INST - HOUSTON</t>
  </si>
  <si>
    <t>COURT REPORTING INST OF DALLAS</t>
  </si>
  <si>
    <t>COVENANT SCH. OF NURSING (LUB)</t>
  </si>
  <si>
    <t>COVENANT SCHOOL OF NURSING</t>
  </si>
  <si>
    <t>CREIGHTON UNIVERSITY</t>
  </si>
  <si>
    <t>CTR FOR ADVANCED LEGAL STUDIES</t>
  </si>
  <si>
    <t>CULINARY INSTITUTE LENOTRE</t>
  </si>
  <si>
    <t>CULINARY INSTITUTE OF AMERICA</t>
  </si>
  <si>
    <t>DALLAS BAPTIST UNIVERSITY</t>
  </si>
  <si>
    <t>DALLAS INST OF FUNERAL SERVICE</t>
  </si>
  <si>
    <t>DALLAS NURSING INSTITUTE</t>
  </si>
  <si>
    <t>DEVRY UNIVERSITY-AUSTIN</t>
  </si>
  <si>
    <t>DEVRY UNIVERSITY-FORT WORTH</t>
  </si>
  <si>
    <t>DEVRY UNIVERSITY-HOUSTON</t>
  </si>
  <si>
    <t>DEVRY UNIVERSITY-HOUSTON G CTR</t>
  </si>
  <si>
    <t>DEVRY UNIVERSITY-IRVING</t>
  </si>
  <si>
    <t>DEVRY UNIVERSITY-RICHARDSON</t>
  </si>
  <si>
    <t>DEVRY UNIVERSITY-SAN ANTONIO</t>
  </si>
  <si>
    <t>DEVRY UNIVERSITY-SUGAR LAND</t>
  </si>
  <si>
    <t>DEVRY UNIVERSITY-TEXAS</t>
  </si>
  <si>
    <t>DRISCOLL CHILDRENS HOSPITAL</t>
  </si>
  <si>
    <t>EAST CENTRAL UNIVERSITY</t>
  </si>
  <si>
    <t>EAST TEXAS BAPTIST UNIVERSITY</t>
  </si>
  <si>
    <t>ECOTECH INSTITUTE</t>
  </si>
  <si>
    <t>EMBRY-RIDDLE AERO UNIV-AMARILL</t>
  </si>
  <si>
    <t>EMBRY-RIDDLE AERO UNIV-FTWORTH</t>
  </si>
  <si>
    <t>EMBRY-RIDDLE AERO UNIV-HOUSTON</t>
  </si>
  <si>
    <t>EPISCOPAL THEO SEMINARY OF SW</t>
  </si>
  <si>
    <t>EVEREST COLLEGE-ARLINGTON</t>
  </si>
  <si>
    <t>EVEREST COLLEGE-DALLAS</t>
  </si>
  <si>
    <t>EVEREST COLLEGE-FORT WORTH</t>
  </si>
  <si>
    <t>EVEREST COLLEGE-FORTH WORTH S.</t>
  </si>
  <si>
    <t>EVEREST INSTITUTE-AUSTIN</t>
  </si>
  <si>
    <t>EVEREST INSTITUTE-HOUSTON GRSP</t>
  </si>
  <si>
    <t>EVEREST INSTITUTE-HOUSTON HOBB</t>
  </si>
  <si>
    <t>FORTIS COLLEGE-HOUSTON</t>
  </si>
  <si>
    <t>FRANKLIN COLLEGE-EL PASO EAST</t>
  </si>
  <si>
    <t>FRANKLIN COLLEGE-EL PASO WEST</t>
  </si>
  <si>
    <t>GALEN COLLEGE OF NURSING - SA</t>
  </si>
  <si>
    <t>GALLAUDET UNIVERSITY</t>
  </si>
  <si>
    <t>GOLF ACADEMY OF AMERICA-DALLAS</t>
  </si>
  <si>
    <t>GONZAGA UNIVERSITY</t>
  </si>
  <si>
    <t>GRAD INST APPLIED LINGUISTICS</t>
  </si>
  <si>
    <t>GRAND CANYON UNIVERSITY</t>
  </si>
  <si>
    <t>GRANTHAM UNIVERSITY</t>
  </si>
  <si>
    <t>HALLMARK COLLEGE OF AERONAUTI</t>
  </si>
  <si>
    <t>HALLMARK COLLEGE OF TECHNOLOGY</t>
  </si>
  <si>
    <t>HARDIN-SIMMONS UNIVERSITY</t>
  </si>
  <si>
    <t>HARRIS COUNTY MEDICAL EXAMINER</t>
  </si>
  <si>
    <t>HARTFORD SEMINARY</t>
  </si>
  <si>
    <t>HOUSTON BAPTIST UNIVERSITY</t>
  </si>
  <si>
    <t>HOWARD PAYNE UNIVERSITY</t>
  </si>
  <si>
    <t>HUSTON-TILLOTSON UNIVERSITY</t>
  </si>
  <si>
    <t>INDEPENDENCE UNIVERSITY</t>
  </si>
  <si>
    <t>INDIANA STATE UNIVERSITY</t>
  </si>
  <si>
    <t>INDIANA WESLEYAN UNIVERSITY</t>
  </si>
  <si>
    <t>INST ESTUDIOS DE MONTERREY-HOU</t>
  </si>
  <si>
    <t>INST TECHNOLOGICO DE MONTERREY</t>
  </si>
  <si>
    <t>INTERACTIVE COL OF TECH-HILCRO</t>
  </si>
  <si>
    <t>INTERACTIVE COL OF TECH-N HOUS</t>
  </si>
  <si>
    <t>INTERACTIVE COL OF TECH-PASADN</t>
  </si>
  <si>
    <t>INTERNATL ACAD DESIGN &amp; TECH</t>
  </si>
  <si>
    <t>ITT TECH INSTITUTE-ARLINGTON</t>
  </si>
  <si>
    <t>ITT TECH INSTITUTE-HOUSTON N</t>
  </si>
  <si>
    <t>ITT TECH INSTITUTE-HOUSTON W</t>
  </si>
  <si>
    <t>ITT TECH INSTITUTE-RICHARDSON</t>
  </si>
  <si>
    <t>ITT TECH INSTITUTE-SAN ANTONIO</t>
  </si>
  <si>
    <t>ITT TECH INSTITUTE-WEBSTER</t>
  </si>
  <si>
    <t>ITT TECHNICAL INST.-DE SOTO</t>
  </si>
  <si>
    <t>ITT TECHNICAL INSTITUTE AUSTIN</t>
  </si>
  <si>
    <t>ITT TECHNICAL INSTITUTE HDQRTS</t>
  </si>
  <si>
    <t>ITT TECHNICAL INSTITUTE-WACO</t>
  </si>
  <si>
    <t>JACKSONVILLE COLLEGE</t>
  </si>
  <si>
    <t>JARVIS CHRISTIAN COLLEGE</t>
  </si>
  <si>
    <t>JOHN BROWN UNIVERSITY</t>
  </si>
  <si>
    <t>JOHN PETER SMITH HOSPITAL (FW)</t>
  </si>
  <si>
    <t>JONES INTERNATIONAL UNIVERSITY</t>
  </si>
  <si>
    <t>KAPLAN COLLEGE - BEAUMONT</t>
  </si>
  <si>
    <t>KAPLAN COLLEGE - DALLAS</t>
  </si>
  <si>
    <t>KAPLAN COLLEGE - FORT WORTH</t>
  </si>
  <si>
    <t>KAPLAN COLLEGE - LAREDO</t>
  </si>
  <si>
    <t>KAPLAN COLLEGE - LUBBOCK</t>
  </si>
  <si>
    <t>KAPLAN COLLEGE - McAllen</t>
  </si>
  <si>
    <t>KAPLAN COLLEGE - MIDLAND</t>
  </si>
  <si>
    <t>KAPLAN COLLEGE - SAN ANTONIO</t>
  </si>
  <si>
    <t>KAPLAN COLLEGE-ARLINGTON</t>
  </si>
  <si>
    <t>KAPLAN COLLEGE-BROWNSVILLE</t>
  </si>
  <si>
    <t>KAPLAN COLLEGE-CORPUS CHRISTI</t>
  </si>
  <si>
    <t>KAPLAN COLLEGE-EL PASO</t>
  </si>
  <si>
    <t>KAPLAN COLLEGE-SAN ANTONIO</t>
  </si>
  <si>
    <t>KAPLAN UNIVERSITY</t>
  </si>
  <si>
    <t>KD COLLEGE-DALLAS</t>
  </si>
  <si>
    <t>KENDALL COLLEGE</t>
  </si>
  <si>
    <t>KIRTLAND COMMUNITY COLLEGE</t>
  </si>
  <si>
    <t>LA COLLEGE INTERNATIONAL</t>
  </si>
  <si>
    <t>LAKE ERIE COLL OSTEOPATHIC MED</t>
  </si>
  <si>
    <t>LAKE FOREST GRAD SCH OF MGMT</t>
  </si>
  <si>
    <t>LAMAR INSTITUTE OF TECHNOLOGY</t>
  </si>
  <si>
    <t>LAMAR STATE COLL-ORANGE</t>
  </si>
  <si>
    <t>LAMAR STATE COLL-PORT ARTHUR</t>
  </si>
  <si>
    <t>LE CORD BLEU COL OF CUL-ART AU</t>
  </si>
  <si>
    <t>LE CORD BLEU COL OF CUL-ART-D</t>
  </si>
  <si>
    <t>LETOURNEAU UNIVERSITY</t>
  </si>
  <si>
    <t>LIGHTHOUSE COLLEGE-DALLAS</t>
  </si>
  <si>
    <t>LINCOLN CL OF TECH-GRAND PRAIR</t>
  </si>
  <si>
    <t>LON MORRIS COLLEGE</t>
  </si>
  <si>
    <t>LOYOLA UNIVERSITY NEW ORLEANS</t>
  </si>
  <si>
    <t>LUBBOCK CHRISTIAN UNIVERSITY</t>
  </si>
  <si>
    <t>MCLENNAN CTY MED ED &amp; RES FOUN</t>
  </si>
  <si>
    <t>MCMURRY UNIVERSITY</t>
  </si>
  <si>
    <t>MCNEESE STATE UNIVERSITY</t>
  </si>
  <si>
    <t>MEMORIAL HERMANN HOSPITAL SYST</t>
  </si>
  <si>
    <t>MESSENGER COLLEGE</t>
  </si>
  <si>
    <t>METHODIST HOSPITAL (HOUSTON)</t>
  </si>
  <si>
    <t>METHODIST HOSPITALS OF DALLAS</t>
  </si>
  <si>
    <t>MIDDLE TENN SCHOOL ANESTHESIA</t>
  </si>
  <si>
    <t>MIDWESTERN UNIVERSITY-DG</t>
  </si>
  <si>
    <t>MINNESOTA STATE UNIV MOORHEAD</t>
  </si>
  <si>
    <t>MINOT STATE UNIVERSITY</t>
  </si>
  <si>
    <t>NATIONAL AMERICAN U-AUSTIN SOU</t>
  </si>
  <si>
    <t>NATIONAL AMERICAN U-GEORGETOWN</t>
  </si>
  <si>
    <t>NATIONAL AMERICAN U-LEWISVILLE</t>
  </si>
  <si>
    <t>NATIONAL AMERICAN U-MESQUITE</t>
  </si>
  <si>
    <t>NATIONAL AMERICAN UNIVERSITY</t>
  </si>
  <si>
    <t>NATIONAL AMERICAN U-RICHARDSON</t>
  </si>
  <si>
    <t>NATIONAL UNIVERSITY</t>
  </si>
  <si>
    <t>NATIONAL UNIVERSITY-DALLAS</t>
  </si>
  <si>
    <t>NATIONAL UNIVERSITY-HOUSTON</t>
  </si>
  <si>
    <t>NATL GRAD SCH OF QUAL MANAGE</t>
  </si>
  <si>
    <t>NEUMANN UNIVERSITY</t>
  </si>
  <si>
    <t>NO CEN TX MED FOUND-WICH FALLS</t>
  </si>
  <si>
    <t>NORTH AMERICAN COLLEGE-HOUSTON</t>
  </si>
  <si>
    <t>NORTHCENTRAL UNIVERSITY</t>
  </si>
  <si>
    <t>NORTHWESTERN COLLEGE-IOWA</t>
  </si>
  <si>
    <t>NORTHWESTERN OKLAHOMA STATE U</t>
  </si>
  <si>
    <t>NORTHWESTERN STATE UNIVERSITY</t>
  </si>
  <si>
    <t>NORTHWESTERN UNIVERSITY</t>
  </si>
  <si>
    <t>NORTHWOOD UNIVERSITY-CEDAR HIL</t>
  </si>
  <si>
    <t>NOVA SOUTHEASTERN UNIV-DALLAS</t>
  </si>
  <si>
    <t>NOVA SOUTHEASTERN UNIVERSITY</t>
  </si>
  <si>
    <t>NOVA SOUTHEASTERN UNIV-JUSTIN</t>
  </si>
  <si>
    <t>OBLATE SCH OF THEOLOGY-SAN ANT</t>
  </si>
  <si>
    <t>OHIO UNIVERSITY</t>
  </si>
  <si>
    <t>ORAL ROBERTS UNIVERSITY</t>
  </si>
  <si>
    <t>OREGON INSTITUTE OF TECHNOLOGY</t>
  </si>
  <si>
    <t>OREGON STATE UNIVERSITY</t>
  </si>
  <si>
    <t>OUR LADY OF THE LAKE UNIV/SA</t>
  </si>
  <si>
    <t>PACIFIC UNIVERSITY</t>
  </si>
  <si>
    <t>PARK UNIVERSITY</t>
  </si>
  <si>
    <t>PARK UNIVERSITY-AUSTIN</t>
  </si>
  <si>
    <t>PARKER UNIVERSITY</t>
  </si>
  <si>
    <t>PAUL QUINN COLLEGE</t>
  </si>
  <si>
    <t>PIMA MEDICAL INSTITUTE-HOUSTON</t>
  </si>
  <si>
    <t>PITTSBURGH INST MORTUARY SCIEN</t>
  </si>
  <si>
    <t>PLANO ORTHO &amp; SPORTS MED CTR</t>
  </si>
  <si>
    <t>PLATT COLLEGE-DALLAS</t>
  </si>
  <si>
    <t>POST UNIVERSITY</t>
  </si>
  <si>
    <t>PRESBYTERIAN HOSPITAL (DALLAS)</t>
  </si>
  <si>
    <t>QUEST COLLEGE-SAN ANTONIO</t>
  </si>
  <si>
    <t>REFORMED THEOLOGICAL SEMINARY</t>
  </si>
  <si>
    <t>REMINGTON COLLEGE DALLAS</t>
  </si>
  <si>
    <t>REMINGTON COLLEGE HOUSTON N</t>
  </si>
  <si>
    <t>REMINGTON COLLEGE HOUSTON SE</t>
  </si>
  <si>
    <t>REMINGTON COLLEGE HOUSTON WEST</t>
  </si>
  <si>
    <t>REMINGTON COLLEGE-FORT WORTH</t>
  </si>
  <si>
    <t>RICE UNIVERSITY</t>
  </si>
  <si>
    <t>RIO GRANDE BIBLE INSTITUTE</t>
  </si>
  <si>
    <t>RIVER CITY COLLEGE ON-LINE DIV</t>
  </si>
  <si>
    <t>RIVERLAND COMMUNITY COLLEGE</t>
  </si>
  <si>
    <t>ROSEMAN UNIV HEALTH SCIENCES</t>
  </si>
  <si>
    <t>RUSH UNIVERSITY</t>
  </si>
  <si>
    <t>SAINT JOSEPHS COLLEGE MAINE</t>
  </si>
  <si>
    <t>SAINT LEO UNIVERSITY</t>
  </si>
  <si>
    <t>SAINT LEO UNIVERSITY-CORPUS CH</t>
  </si>
  <si>
    <t>SAINT LOUIS UNIVERSITY</t>
  </si>
  <si>
    <t>SAN ANTONIO ART INSTITUTE</t>
  </si>
  <si>
    <t>SAN JACINTO METHODIST HOSPITAL</t>
  </si>
  <si>
    <t>SANFORD-BROWN COLLEGE-DALLAS</t>
  </si>
  <si>
    <t>SANFORD-BROWN COLLEGE-HOUST NL</t>
  </si>
  <si>
    <t>SANFORD-BROWN COLLEGE-HOUSTON</t>
  </si>
  <si>
    <t>SANFORD-BROWN COLLEGE-SAN ANT</t>
  </si>
  <si>
    <t>SANFORD-BROWN INSTITUTE-AUSTIN</t>
  </si>
  <si>
    <t>SCHOOL OF AUTO MACHINISTS-HOUS</t>
  </si>
  <si>
    <t>SCHREINER UNIVERSITY</t>
  </si>
  <si>
    <t>SOUTH PLAINS COLL DISTRICT</t>
  </si>
  <si>
    <t>SOUTH PLAINS COLL-LUBBOCK</t>
  </si>
  <si>
    <t>SOUTH TEXAS COLLEGE OF LAW</t>
  </si>
  <si>
    <t>SOUTH UNIVERSITY</t>
  </si>
  <si>
    <t>SOUTH UNIVERSITY-AUSTIN</t>
  </si>
  <si>
    <t>SOUTH UNIVERSITY-DALLAS</t>
  </si>
  <si>
    <t>SOUTHEASTERN OKLAHOMA ST. UNIV</t>
  </si>
  <si>
    <t>SOUTHERN ARKANSAS UNIVERSITY</t>
  </si>
  <si>
    <t>SOUTHERN METHODIST UNIVERSITY</t>
  </si>
  <si>
    <t>SOUTHWEST INSTITUTE OF TECH</t>
  </si>
  <si>
    <t>SOUTHWEST UNIVERSITY-EL PASO</t>
  </si>
  <si>
    <t>SOUTHWESTERN ADVENTIST UNIV</t>
  </si>
  <si>
    <t>SOUTHWESTERN ASSEM OF GOD UNIV</t>
  </si>
  <si>
    <t>SOUTHWESTERN CHRISTIAN COLLEGE</t>
  </si>
  <si>
    <t>SOUTHWESTERN INST FORENSIC SCI</t>
  </si>
  <si>
    <t>SOUTHWESTERN UNIVERSITY</t>
  </si>
  <si>
    <t>SPOHN MEMORIAL HOSPITAL (CC)</t>
  </si>
  <si>
    <t>SPRINGFIELD COLLEGE</t>
  </si>
  <si>
    <t>ST. EDWARD'S UNIVERSITY</t>
  </si>
  <si>
    <t>ST. MARY'S UNIVERSITY</t>
  </si>
  <si>
    <t>STONY BROOK UNIVERSITY</t>
  </si>
  <si>
    <t>STRAYER UNIVERSITY-AUSTIN 2</t>
  </si>
  <si>
    <t>STRAYER UNIVERSITY-CEDAR HILL</t>
  </si>
  <si>
    <t>STRAYER UNIVERSITY-IRVING</t>
  </si>
  <si>
    <t>STRAYER UNIVERSITY-KATY</t>
  </si>
  <si>
    <t>STRAYER UNIVERSITY-N AUSTIN</t>
  </si>
  <si>
    <t>STRAYER UNIVERSITY-N DALLAS</t>
  </si>
  <si>
    <t>STRAYER UNIVERSITY-NW HOUSTON</t>
  </si>
  <si>
    <t>STRAYER UNIVERSITY-PLANO</t>
  </si>
  <si>
    <t>STRAYER UNIVERSITY-SAN ANTONIO</t>
  </si>
  <si>
    <t>STRAYER UNIVERSITY-STAFFORD</t>
  </si>
  <si>
    <t>STRAYER UNIVERSITY-TEXAS</t>
  </si>
  <si>
    <t>STRAYER UNIVERSITY-VERIZON EP</t>
  </si>
  <si>
    <t>STRAYER UNIVERSITY-VERIZON HOU</t>
  </si>
  <si>
    <t>STRSC/SA</t>
  </si>
  <si>
    <t>TAMU COLLEGE OF VET MED/ACAD</t>
  </si>
  <si>
    <t>TAMU SYSTEM HLTH SCI CTR</t>
  </si>
  <si>
    <t>TAMUS HSC-AUSTIN</t>
  </si>
  <si>
    <t>TAMUS HSC-BAYLOR CL DEN ADV ED</t>
  </si>
  <si>
    <t>TAMUS HSC-BAYLOR CL DENTAL SCH</t>
  </si>
  <si>
    <t>TAMUS HSC-BAYLOR CL DN HYGIENE</t>
  </si>
  <si>
    <t>TAMUS HSC-BAYLOR COLL OF DEN</t>
  </si>
  <si>
    <t>TAMUS HSC-COL OF NURSING</t>
  </si>
  <si>
    <t>TAMUS HSC-COL OF PHARMACY</t>
  </si>
  <si>
    <t>TAMUS HSC-COL OF PHARMD-ACAD</t>
  </si>
  <si>
    <t>TAMUS HSC-COLLEGE OF MEDICINE</t>
  </si>
  <si>
    <t>TAMUS HSC-DALLAS CAMPUS</t>
  </si>
  <si>
    <t>TAMUS HSC-HOUSTON CAMPUS</t>
  </si>
  <si>
    <t>TAMUS HSC-INST BIOSCI AND TECH</t>
  </si>
  <si>
    <t>TAMUS HSC-KINGSVILLE CAMPUS</t>
  </si>
  <si>
    <t>TAMUS HSC-MCALLEN CAMPUS</t>
  </si>
  <si>
    <t>TAMUS HSC-ROUND ROCK CAMPUS</t>
  </si>
  <si>
    <t>TAMUS HSC-SCH OF GRAD STUDIES</t>
  </si>
  <si>
    <t>TAMUS HSC-SCH RURAL PUBLIC HLT</t>
  </si>
  <si>
    <t>TAMUS HSC-TEMPLE CAMPUS</t>
  </si>
  <si>
    <t>TARRANT CTY MED EXAM OFF</t>
  </si>
  <si>
    <t>TENNESSEE STATE UNIVERSITY</t>
  </si>
  <si>
    <t>TEX COL OSTEOPATHIC MEDICINE</t>
  </si>
  <si>
    <t>TEXAS A&amp;M RESEARCH FOUNDATION</t>
  </si>
  <si>
    <t>TEXAS A&amp;M UNIV COLL OF VET MED</t>
  </si>
  <si>
    <t>TEXAS A&amp;M UNIVERSITY SYSTEM</t>
  </si>
  <si>
    <t>TEXAS AgriLife RESEARCH</t>
  </si>
  <si>
    <t>TEXAS BACK INST RESEARCH FOUND</t>
  </si>
  <si>
    <t>TEXAS CHIROPRACTIC COLLEGE</t>
  </si>
  <si>
    <t>TEXAS CHRISTIAN UNIVERSITY</t>
  </si>
  <si>
    <t>TEXAS COLLEGE</t>
  </si>
  <si>
    <t>TEXAS DEPARTMENT OF HEALTH</t>
  </si>
  <si>
    <t>TEXAS HEART INSTITUTE</t>
  </si>
  <si>
    <t>TEXAS LUTHERAN UNIVERSITY</t>
  </si>
  <si>
    <t>TEXAS NATIONAL RES LAB COMM</t>
  </si>
  <si>
    <t>TEXAS STATE T. C. CENTRAL OFF.</t>
  </si>
  <si>
    <t>TEXAS STATE T. C. HARLINGEN</t>
  </si>
  <si>
    <t>TEXAS STATE T. C. MARSHALL</t>
  </si>
  <si>
    <t>TEXAS STATE T. C. WACO</t>
  </si>
  <si>
    <t>TEXAS STATE T. C. WEST TEXAS</t>
  </si>
  <si>
    <t>TEXAS STATE UNIVERSITY SYSTEM</t>
  </si>
  <si>
    <t>TEXAS TECH UNIV HLTH SCI CTR</t>
  </si>
  <si>
    <t>TEXAS TECH UNIVERSITY SYSTEM</t>
  </si>
  <si>
    <t>TEXAS WESLEYAN UNIVERSITY</t>
  </si>
  <si>
    <t>THE ART INSTITUTE OF AUSTIN</t>
  </si>
  <si>
    <t>THE ART INSTITUTE OF DALLAS</t>
  </si>
  <si>
    <t>THE ART INSTITUTE OF FT. WORTH</t>
  </si>
  <si>
    <t>THE ART INSTITUTE OF HOUSTON</t>
  </si>
  <si>
    <t>THE ART INSTITUTE OF HOUSTON-N</t>
  </si>
  <si>
    <t>THE ART INSTITUTE OF SAN ANTON</t>
  </si>
  <si>
    <t>THE COL OF HEALTH CARE PRO-AUS</t>
  </si>
  <si>
    <t>THE COL OF HEALTH CARE PRO-DAL</t>
  </si>
  <si>
    <t>THE COL OF HEALTH CARE PRO-FW</t>
  </si>
  <si>
    <t>THE COL OF HEALTH CARE PRO-HNW</t>
  </si>
  <si>
    <t>THE COL OF HEALTH CARE PRO-HSW</t>
  </si>
  <si>
    <t>THE COL OF HEALTH CARE PRO-SA</t>
  </si>
  <si>
    <t>THE COLLEGE OF ST. JOHN FISHER</t>
  </si>
  <si>
    <t>THE UNIVERSITY OF TEXAS SYSTEM</t>
  </si>
  <si>
    <t>THE UT SOUTHWESTRN MED CTR</t>
  </si>
  <si>
    <t>THUNDERBIRD SCH OF GLOBAL MGMT</t>
  </si>
  <si>
    <t>TRINITY UNIVERSITY</t>
  </si>
  <si>
    <t>TROY UNIVERSITY</t>
  </si>
  <si>
    <t>TROY UNIVERSITY-EL PASO</t>
  </si>
  <si>
    <t>TROY UNIVERSITY-SAN ANTONIO</t>
  </si>
  <si>
    <t>TTHSC GAYLE G HUNT SCH NURS</t>
  </si>
  <si>
    <t>TTHSC PAUL L FOSTER SCH OF MED</t>
  </si>
  <si>
    <t>TTU HSC GRAD SCH BIOMED SCI</t>
  </si>
  <si>
    <t>TTU HSC-DALLAS PHARM CLINIC PL</t>
  </si>
  <si>
    <t>TULANE UNIVERSITY</t>
  </si>
  <si>
    <t>TULANE UNIVERSITY-HOUSTON</t>
  </si>
  <si>
    <t>TX AgriLife EXTENSION SERVICE</t>
  </si>
  <si>
    <t>TX ENGINEER EXPERIMENT STATION</t>
  </si>
  <si>
    <t>TX ENGINEER EXTENSION SERVICE</t>
  </si>
  <si>
    <t>TX FOREST SERVICE</t>
  </si>
  <si>
    <t>TX HEALTH AND SCIENCE UNIV</t>
  </si>
  <si>
    <t>TX OFFC TECH COMMERCIALIZATION</t>
  </si>
  <si>
    <t>TX SCH OF BUSINESS-FRIENDSWOOD</t>
  </si>
  <si>
    <t>TX SCHOOL OF BUSINESS - HOU E</t>
  </si>
  <si>
    <t>TX SCHOOL OF BUSINESS - HOU N</t>
  </si>
  <si>
    <t>TX SCHOOL OF BUSINESS - HOU SW</t>
  </si>
  <si>
    <t>TX TECH HSC SCH OF ALLIED HLTH</t>
  </si>
  <si>
    <t>TX TECH HSC SCH OF PHARMACY</t>
  </si>
  <si>
    <t>TX TECH HSC SCH OF PHARMD-ACAD</t>
  </si>
  <si>
    <t>TX TECH HSC-ABILENE</t>
  </si>
  <si>
    <t>TX TECH HSC-AMARILLO</t>
  </si>
  <si>
    <t>TX TECH HSC-EL PASO</t>
  </si>
  <si>
    <t>TX TECH HSC-MIDLAND</t>
  </si>
  <si>
    <t>TX TECH HSC-ODESSA</t>
  </si>
  <si>
    <t>TX TECH U HSC SCH OF MEDICINE</t>
  </si>
  <si>
    <t>TX TECH U HSC SCH OF NURSING</t>
  </si>
  <si>
    <t>TX TRANSPORTATION INSTITUTE</t>
  </si>
  <si>
    <t>TX VET MED DIAGNOSTIC LAB</t>
  </si>
  <si>
    <t>UNIV OF ILLINOIS AT CHICAGO</t>
  </si>
  <si>
    <t>UNIV OF MARY HARDIN-BAYLOR</t>
  </si>
  <si>
    <t>UNIV OF MASSACHUSETTS BOSTON</t>
  </si>
  <si>
    <t>UNIV OF NORTH TEXAS SYSTEM</t>
  </si>
  <si>
    <t>UNIV OF THE INCARNATE WORD</t>
  </si>
  <si>
    <t>UNIV OF THE SCIENCES-PHIL C PH</t>
  </si>
  <si>
    <t>UNIVERSAL TECHNICAL INSTITUTE</t>
  </si>
  <si>
    <t>UNIVERSITY OF ARKANSAS FOR MED</t>
  </si>
  <si>
    <t>UNIVERSITY OF CINCINNATI</t>
  </si>
  <si>
    <t>UNIVERSITY OF DALLAS</t>
  </si>
  <si>
    <t>UNIVERSITY OF FLORIDA</t>
  </si>
  <si>
    <t>UNIVERSITY OF FLORIDA-HOUSTON</t>
  </si>
  <si>
    <t>UNIVERSITY OF HOUSTON SYSTEM</t>
  </si>
  <si>
    <t>UNIVERSITY OF MARYLAND-UNIV CO</t>
  </si>
  <si>
    <t>UNIVERSITY OF MISSOURI</t>
  </si>
  <si>
    <t>UNIVERSITY OF PENNSYLVANIA</t>
  </si>
  <si>
    <t>UNIVERSITY OF PHOENIX-ARL HILT</t>
  </si>
  <si>
    <t>UNIVERSITY OF PHOENIX-ARLINGTO</t>
  </si>
  <si>
    <t>UNIVERSITY OF PHOENIX-AUSTIN</t>
  </si>
  <si>
    <t>UNIVERSITY OF PHOENIX-DALLAS</t>
  </si>
  <si>
    <t>UNIVERSITY OF PHOENIX-EL PASO</t>
  </si>
  <si>
    <t>UNIVERSITY OF PHOENIX-EL PASO4</t>
  </si>
  <si>
    <t>UNIVERSITY OF PHOENIX-FW MBF</t>
  </si>
  <si>
    <t>UNIVERSITY OF PHOENIX-HOUST CL</t>
  </si>
  <si>
    <t>UNIVERSITY OF PHOENIX-HOUST NW</t>
  </si>
  <si>
    <t>UNIVERSITY OF PHOENIX-HOUST WL</t>
  </si>
  <si>
    <t>UNIVERSITY OF PHOENIX-HOUSTON</t>
  </si>
  <si>
    <t>UNIVERSITY OF PHOENIX-IRVING</t>
  </si>
  <si>
    <t>UNIVERSITY OF PHOENIX-KILLEEN</t>
  </si>
  <si>
    <t>UNIVERSITY OF PHOENIX-MCALL I</t>
  </si>
  <si>
    <t>UNIVERSITY OF PHOENIX-MCALL II</t>
  </si>
  <si>
    <t>UNIVERSITY OF PHOENIX-MCALLEN</t>
  </si>
  <si>
    <t>UNIVERSITY OF PHOENIX-MID CITI</t>
  </si>
  <si>
    <t>UNIVERSITY OF PHOENIX-ONLINE</t>
  </si>
  <si>
    <t>UNIVERSITY OF PHOENIX-SA</t>
  </si>
  <si>
    <t>UNIVERSITY OF PHOENIX-SUGAR LD</t>
  </si>
  <si>
    <t>UNIVERSITY OF PHOENIX-WIND PRK</t>
  </si>
  <si>
    <t>UNIVERSITY OF PHOENIX-WOODLAND</t>
  </si>
  <si>
    <t>UNIVERSITY OF SOUTH ALABAMA</t>
  </si>
  <si>
    <t>UNIVERSITY OF SOUTHERN CALIFOR</t>
  </si>
  <si>
    <t>UNIVERSITY OF ST THOMAS</t>
  </si>
  <si>
    <t>UNIVERSITY OF ST. AUGUSTINE HS</t>
  </si>
  <si>
    <t>UNIVERSITY OF UTAH</t>
  </si>
  <si>
    <t>UNIVERSITY OF WEST FLORIDA</t>
  </si>
  <si>
    <t>UNIVERSITY OF WISCONSIN - LA C</t>
  </si>
  <si>
    <t>UNT AT DALLAS LAW SCHOOL</t>
  </si>
  <si>
    <t>UNT GRAD SCH BIOMED SCIENCES</t>
  </si>
  <si>
    <t>UNT HEALTH SCIENCE CENTER</t>
  </si>
  <si>
    <t>UNT SCH OF HEALTH PROFESSIONS</t>
  </si>
  <si>
    <t>UNT SCHOOL OF PHARMACY</t>
  </si>
  <si>
    <t>UNT SCHOOL OF PUBLIC HEALTH</t>
  </si>
  <si>
    <t>UT DENTAL BRANCH/ACAD-HOUSTON</t>
  </si>
  <si>
    <t>UT DENTAL SCHOOL SAN ANTONIO</t>
  </si>
  <si>
    <t>UT DENTAL SCHOOL/ACADEMICS SA</t>
  </si>
  <si>
    <t>UT DENTAL SCHOOL-HOUSTON</t>
  </si>
  <si>
    <t>UT GRAD SCH BIOMED SCI/GALV</t>
  </si>
  <si>
    <t>UT GRAD SCH BIOMED SCI/HOUSTON</t>
  </si>
  <si>
    <t>UT GRAD SCH BIOMED SCI/SA</t>
  </si>
  <si>
    <t>UT HARRIS CTY PSYCHIATRIC CTR</t>
  </si>
  <si>
    <t>UT HEALTH SCI CENTER-HOUSTON</t>
  </si>
  <si>
    <t>UT HEALTH SCI CTR AT TYLER</t>
  </si>
  <si>
    <t>UT HEALTH SCIENCE CTR/SA</t>
  </si>
  <si>
    <t>UT HSC HOU - CL DENTAL HYGIEN</t>
  </si>
  <si>
    <t>UT HSC SA-EDINBURG RESEARCH DV</t>
  </si>
  <si>
    <t>UT HSC SA-HARLINGEN RESEARCH D</t>
  </si>
  <si>
    <t>UT HSC SA-LAREDO RESEARCH DIV</t>
  </si>
  <si>
    <t>UT HSC SA-MCALLEN RESEARCH DIV</t>
  </si>
  <si>
    <t>UT M.D. ANDERSON CANCER CENTER</t>
  </si>
  <si>
    <t>UT MD ANDERSON SPO SMITHVILLE</t>
  </si>
  <si>
    <t>UT MD ANDERSON VET SCI BASTROP</t>
  </si>
  <si>
    <t>UT MEDICAL BRANCH GALVESTON</t>
  </si>
  <si>
    <t>UT MEDICAL SCHOOL/ACADEMICS SA</t>
  </si>
  <si>
    <t>UT MEDICAL SCHOOL/ACAD-HOUSTON</t>
  </si>
  <si>
    <t>UT MEDICAL SCHOOL-GALVESTON</t>
  </si>
  <si>
    <t>UT MEDICAL SCHOOL-HOUSTON</t>
  </si>
  <si>
    <t>UT MEDICAL SCHOOL-SAN ANTONIO</t>
  </si>
  <si>
    <t>UT SCH BIOMED INFORMATICS/HOUS</t>
  </si>
  <si>
    <t>UT SCH OF HEALTH PROF/GALV</t>
  </si>
  <si>
    <t>UT SCH OF HEALTH PROF/SA</t>
  </si>
  <si>
    <t>UT SCH OF PUBLIC HLTH/HOUSTON</t>
  </si>
  <si>
    <t>UT SCHOOL OF NURSING/GALV</t>
  </si>
  <si>
    <t>UT SCHOOL OF NURSING/HOUSTON</t>
  </si>
  <si>
    <t>UT SCHOOL OF NURSING/SA</t>
  </si>
  <si>
    <t>UT SOUTHWESTERN MEDICAL SCHOOL</t>
  </si>
  <si>
    <t>UT SW GRAD SCH BIOMED SCI</t>
  </si>
  <si>
    <t>UT SW SCH OF HEALTH PROF</t>
  </si>
  <si>
    <t>UTHSC HOUSTON-AUSTIN</t>
  </si>
  <si>
    <t>UTHSC HOUSTON-BROWNSVILLE RAHC</t>
  </si>
  <si>
    <t>UTHSC HOUSTON-DALLAS</t>
  </si>
  <si>
    <t>UTHSC HOUSTON-EL PASO</t>
  </si>
  <si>
    <t>UTHSC HOUSTON-SAN ANTONIO</t>
  </si>
  <si>
    <t>UTMB GALVESTON-AUSTIN</t>
  </si>
  <si>
    <t>VALLEY BAPTIST MEDICAL CENTER</t>
  </si>
  <si>
    <t>VANDERBILT UNIVERSITY</t>
  </si>
  <si>
    <t>VATTEROT EDUCATION CENTER-DAL</t>
  </si>
  <si>
    <t>VET TECH INSTITUTE OF HOUSTON</t>
  </si>
  <si>
    <t>VIRGINIA COLLEGE-AUSTIN</t>
  </si>
  <si>
    <t>VIRGINIA COLLEGE-BIRMINGHAM AL</t>
  </si>
  <si>
    <t>VIRGINIA COLLEGE-LUBBOCK</t>
  </si>
  <si>
    <t>VISTA COLLEGE</t>
  </si>
  <si>
    <t>VISTA COLLEGE-AMARILLO</t>
  </si>
  <si>
    <t>VISTA COLLEGE-BEAUMONT</t>
  </si>
  <si>
    <t>VISTA COLLEGE-EL PASO</t>
  </si>
  <si>
    <t>VISTA COLLEGE-KILLEEN</t>
  </si>
  <si>
    <t>VISTA COLLEGE-LONGVIEW</t>
  </si>
  <si>
    <t>VISTA COLLEGE-LUBBOCK</t>
  </si>
  <si>
    <t>WADE COLLEGE-DALLAS</t>
  </si>
  <si>
    <t>WALDEN UNIVERSITY</t>
  </si>
  <si>
    <t>WARTBURG THEOLOGICAL SEMINARY</t>
  </si>
  <si>
    <t>WAYLAND BAPTIST UNIVERSITY</t>
  </si>
  <si>
    <t>WEBSTER UNIVERSITY</t>
  </si>
  <si>
    <t>WEST COAST UNIVERSITY-DALLAS</t>
  </si>
  <si>
    <t>WEST VIRIGINA UNIVERSITY</t>
  </si>
  <si>
    <t>WESTERN GOVERNORS UNIV TEXAS</t>
  </si>
  <si>
    <t>WESTERN KENTUCKY UNIVERSITY</t>
  </si>
  <si>
    <t>WESTERN MICHIGAN UNIVERSITY</t>
  </si>
  <si>
    <t>WESTERN TECH COLL-EL PASO DIAN</t>
  </si>
  <si>
    <t>WESTERN TECH COLL-EL PASO MAIN</t>
  </si>
  <si>
    <t>WESTMINSTER THEO SEM-DALLAS</t>
  </si>
  <si>
    <t>WESTWOOD COLLEGE-DALLAS</t>
  </si>
  <si>
    <t>WESTWOOD COLLEGE-FORT WORTH</t>
  </si>
  <si>
    <t>WESTWOOD COLLEGE-HOUSTON SOUTH</t>
  </si>
  <si>
    <t>WILEY COLLEGE</t>
  </si>
  <si>
    <t>WORLD CRANIOFACIAL FOUNDATION</t>
  </si>
  <si>
    <t>Universities</t>
  </si>
  <si>
    <t>Community Colleges</t>
  </si>
  <si>
    <t>Very Large College</t>
  </si>
  <si>
    <t>Large Colleges</t>
  </si>
  <si>
    <t>Medium Colleges</t>
  </si>
  <si>
    <t>Small Colleges</t>
  </si>
  <si>
    <t>CODE BOOK</t>
  </si>
  <si>
    <t>Type: Column C</t>
  </si>
  <si>
    <t>Value</t>
  </si>
  <si>
    <t>Institution Type</t>
  </si>
  <si>
    <t>Peer Group Category</t>
  </si>
  <si>
    <t>University Public</t>
  </si>
  <si>
    <t>University Private</t>
  </si>
  <si>
    <t>Community College Public</t>
  </si>
  <si>
    <t>Community College Private</t>
  </si>
  <si>
    <t>Health-related Institute</t>
  </si>
  <si>
    <t>Satellite Learning Center</t>
  </si>
  <si>
    <t>Not Included Here</t>
  </si>
  <si>
    <t>Career Schools</t>
  </si>
  <si>
    <t>IHE District Board</t>
  </si>
  <si>
    <t>Independent School District</t>
  </si>
  <si>
    <t>Not Applicable</t>
  </si>
  <si>
    <t>District grouped, not individual campuses</t>
  </si>
  <si>
    <t>Institution not yet founded</t>
  </si>
  <si>
    <t>Institution not yet grouped</t>
  </si>
  <si>
    <t>NOTES</t>
  </si>
  <si>
    <t>Peer Groups were first developed / assigned:</t>
  </si>
  <si>
    <t>FY 2005</t>
  </si>
  <si>
    <t>Universities and HRIs</t>
  </si>
  <si>
    <t>FY 2006</t>
  </si>
  <si>
    <t>Year = Fiscal Year</t>
  </si>
  <si>
    <t>Accountability system seems to use fall CBM data year, but criteria reference FY.</t>
  </si>
  <si>
    <t>Data Source</t>
  </si>
  <si>
    <t>Printed Accountability books in the filing cabinet.</t>
  </si>
  <si>
    <t>Lists on line are not consistent. Some are:</t>
  </si>
  <si>
    <t>Listed here</t>
  </si>
  <si>
    <t>http://www.thecb.state.tx.us/reports/PDF/3144.PDF?CFID=4700525&amp;CFTOKEN=58412805</t>
  </si>
  <si>
    <t>But not here</t>
  </si>
  <si>
    <t>http://www.txhighereddata.org/Interactive/Accountability/MastersReport.pdf</t>
  </si>
  <si>
    <t>Fake Record</t>
  </si>
  <si>
    <t>The first row is a fake record to force the FY columns to character values when the data is imported into SAS.</t>
  </si>
  <si>
    <t>TSTCNT</t>
  </si>
  <si>
    <t>TSTCFB</t>
  </si>
  <si>
    <t>FY2017</t>
  </si>
  <si>
    <t>System Groups</t>
  </si>
  <si>
    <t>SUL ROSS RIO GRANDE COLLEGE</t>
  </si>
  <si>
    <t>UNT DALLAS COLLEGE OF LAW</t>
  </si>
  <si>
    <t>S00110</t>
  </si>
  <si>
    <t>S03594</t>
  </si>
  <si>
    <t>S03629</t>
  </si>
  <si>
    <t>S03655</t>
  </si>
  <si>
    <t>S11721</t>
  </si>
  <si>
    <t>S39154</t>
  </si>
  <si>
    <t>FY2018</t>
  </si>
  <si>
    <t>http://www.txhigheredaccountability.org/AcctPublic/Resources/PeerGroup</t>
  </si>
  <si>
    <t>University of Houston -  All Disciplines (A+H+M)</t>
  </si>
  <si>
    <t>University of Houston - Academic &amp; Health (A+H)</t>
  </si>
  <si>
    <t>UH1</t>
  </si>
  <si>
    <t>Sam Houston State University -  All Disciplines (A+H+NF)</t>
  </si>
  <si>
    <t>Sam Houston State University - Academic &amp; Health (A+H)</t>
  </si>
  <si>
    <t>SHSU1</t>
  </si>
  <si>
    <t>UNTHSC1</t>
  </si>
  <si>
    <t>University of Houston Medical School (M)</t>
  </si>
  <si>
    <t>UHM</t>
  </si>
  <si>
    <t>Sam Houston State University Medical School (Non-Formula)</t>
  </si>
  <si>
    <t>University of North Texas Health Science Center at Fort Worth Private Medical School (PM)</t>
  </si>
  <si>
    <t>UNTHSCPM</t>
  </si>
  <si>
    <t>501 - S &amp; U - FY 2018 - AUS2.xlsx</t>
  </si>
  <si>
    <t>511 - S &amp; U - FY 2018 - RGV2.xlsx</t>
  </si>
  <si>
    <t>52 - S &amp; U - FY 2018 - AUS2.xlsx</t>
  </si>
  <si>
    <t>93 - S &amp; U - FY 2018 - RGV2.xlsx</t>
  </si>
  <si>
    <t>FY2019</t>
  </si>
  <si>
    <t>University of North Texas Health Science Center at Fort Worth (Public Medical + Private Medical)</t>
  </si>
  <si>
    <t>University of North Texas Health Science Center at Fort Worth (Public Medical)</t>
  </si>
  <si>
    <t>SHNF</t>
  </si>
  <si>
    <t>FY2020</t>
  </si>
  <si>
    <t>FY2021</t>
  </si>
  <si>
    <t>Institution:</t>
  </si>
  <si>
    <t>Data Entry Cells</t>
  </si>
  <si>
    <t>Report Date:</t>
  </si>
  <si>
    <t xml:space="preserve">Category Number </t>
  </si>
  <si>
    <t>Subcategory</t>
  </si>
  <si>
    <t>Expended State Fiscal Year
2020</t>
  </si>
  <si>
    <t>Expended State Fiscal year
2021</t>
  </si>
  <si>
    <t>Obligated as of 8/31/2021</t>
  </si>
  <si>
    <t>Explanatory Notes</t>
  </si>
  <si>
    <t>Student Financial Support Services</t>
  </si>
  <si>
    <t>1a</t>
  </si>
  <si>
    <t>Providing additional emergency financial aid grants to students</t>
  </si>
  <si>
    <t># of students that received such aid</t>
  </si>
  <si>
    <t>Unduplicated</t>
  </si>
  <si>
    <t>1b</t>
  </si>
  <si>
    <t>Providing reimbursements for tuition, housing, room and board, or other fee refunds</t>
  </si>
  <si>
    <t>1c</t>
  </si>
  <si>
    <t>Providing tuition discounts</t>
  </si>
  <si>
    <t>1d</t>
  </si>
  <si>
    <t>Covering the cost of providing additional technology hardware to students, such as laptops or tablets, or covering the added cost of technology fees.</t>
  </si>
  <si>
    <t>1e</t>
  </si>
  <si>
    <r>
      <t xml:space="preserve">Providing or subsidizing the costs of high-speed internet to </t>
    </r>
    <r>
      <rPr>
        <b/>
        <u/>
        <sz val="12"/>
        <color theme="1"/>
        <rFont val="Calibri"/>
        <family val="2"/>
        <scheme val="minor"/>
      </rPr>
      <t>students</t>
    </r>
    <r>
      <rPr>
        <sz val="12"/>
        <color theme="1"/>
        <rFont val="Calibri"/>
        <family val="2"/>
        <scheme val="minor"/>
      </rPr>
      <t xml:space="preserve"> to transition to an online environment</t>
    </r>
  </si>
  <si>
    <t>1f</t>
  </si>
  <si>
    <t>Subsidizing off-campus housing costs due to dormitory closures or decisions to limit housing to one student per room; subsidizing housing costs to reduce housing density; paying for hotels or other off-campus housing for students who need to be isolated; paying travel expenses for students who need to leave campus early due to coronavirus infections or campus interruptions.</t>
  </si>
  <si>
    <t>1g</t>
  </si>
  <si>
    <t>Clearing student debt and/or covering student unpaid or outstanding balances to the institution</t>
  </si>
  <si>
    <t>Subtotal - Funding</t>
  </si>
  <si>
    <t>Subtotal - Students Aided</t>
  </si>
  <si>
    <t>Faculty/Staff Support &amp; Instruction Delivery</t>
  </si>
  <si>
    <t>2a</t>
  </si>
  <si>
    <r>
      <t xml:space="preserve">Providing or subsidizing the costs of high-speed internet to </t>
    </r>
    <r>
      <rPr>
        <b/>
        <u/>
        <sz val="12"/>
        <color theme="1"/>
        <rFont val="Calibri"/>
        <family val="2"/>
        <scheme val="minor"/>
      </rPr>
      <t>faculty</t>
    </r>
    <r>
      <rPr>
        <sz val="12"/>
        <color theme="1"/>
        <rFont val="Calibri"/>
        <family val="2"/>
        <scheme val="minor"/>
      </rPr>
      <t xml:space="preserve"> to transition to an online environment.</t>
    </r>
  </si>
  <si>
    <t>2b</t>
  </si>
  <si>
    <t xml:space="preserve">Costs related to operating additional class sections to enable social distancing, such as those for hiring more instructors and increasing campus hours of operations. </t>
  </si>
  <si>
    <t>2c</t>
  </si>
  <si>
    <t>Purchasing, leasing, or renting additional instructional equipment and supplies (such as laboratory equipment or computers) to reduce the number of students sharing equipment or supplies during a class period and to provide time for disinfection between uses.</t>
  </si>
  <si>
    <t>2d</t>
  </si>
  <si>
    <t>Purchasing faculty and staff training in online instruction; or paying additional funds to staff who are providing training in addition to their regular job responsibilities.</t>
  </si>
  <si>
    <t>2e</t>
  </si>
  <si>
    <t>Purchasing, leasing, or renting additional equipment or software to enable distance learning, or upgrading campus wi-fi access or extending open networks to parking lots or public spaces, etc.</t>
  </si>
  <si>
    <t>Subtotal</t>
  </si>
  <si>
    <t>Campus Safety and Operations</t>
  </si>
  <si>
    <t>3a</t>
  </si>
  <si>
    <t>Costs or expenses related to the disinfecting and cleaning of dorms and other campus facilities, purchases of cleaning supplies, adding personnel to increase the frequency of cleaning.</t>
  </si>
  <si>
    <t>3b</t>
  </si>
  <si>
    <t>3c</t>
  </si>
  <si>
    <t>Costs related to the reconfiguration of facilities to promote social distancing, HVAC replacements or upgrades</t>
  </si>
  <si>
    <t>3d</t>
  </si>
  <si>
    <t>Subsidizing food service to reduce density in eating facilities, to provide pre-packaged meals, or to add hours to food service operations to accommodate social distancing.</t>
  </si>
  <si>
    <t>Lost Revenue Replacement</t>
  </si>
  <si>
    <t>4a</t>
  </si>
  <si>
    <t xml:space="preserve">Replacing lost revenue from academic sources. </t>
  </si>
  <si>
    <t>4b</t>
  </si>
  <si>
    <t>Replacing lost revenue from auxiliary services sources (i.e., cancelled ancillary events; disruption of food service, dorms, childcare, or other facilities; cancellation of use of campus venues by other organizations, lost parking revenue, etc.).</t>
  </si>
  <si>
    <t>4c</t>
  </si>
  <si>
    <t>Replacing lost revenue from patient services.</t>
  </si>
  <si>
    <t>5a</t>
  </si>
  <si>
    <t>Funds used to support research activities (COVID or Non-COVID related)</t>
  </si>
  <si>
    <t>Pass Through Funds</t>
  </si>
  <si>
    <t>6a</t>
  </si>
  <si>
    <r>
      <t xml:space="preserve">Funds </t>
    </r>
    <r>
      <rPr>
        <i/>
        <u/>
        <sz val="12"/>
        <color theme="1"/>
        <rFont val="Calibri"/>
        <family val="2"/>
        <scheme val="minor"/>
      </rPr>
      <t>passed through to</t>
    </r>
    <r>
      <rPr>
        <sz val="12"/>
        <color theme="1"/>
        <rFont val="Calibri"/>
        <family val="2"/>
        <scheme val="minor"/>
      </rPr>
      <t xml:space="preserve"> other state or local entities (please specify which entity and for what purpose in explanatory notes).</t>
    </r>
  </si>
  <si>
    <t>8a</t>
  </si>
  <si>
    <t xml:space="preserve">Please briefly explain in the "Explanatory Notes" section. </t>
  </si>
  <si>
    <t>9a</t>
  </si>
  <si>
    <t xml:space="preserve">Preserving and maintaining FY 2020-2021 Student Financial Aid Program Funding (TEXAS Grants, TEOG, TEG) </t>
  </si>
  <si>
    <t xml:space="preserve"># of students served </t>
  </si>
  <si>
    <t xml:space="preserve">Providing Emergency Educational Aid to pandemic-impacted undergraduate students and support them in enrolling and persisting on-track to attain a postsecondary credential </t>
  </si>
  <si>
    <t xml:space="preserve">Reskilling and Upskilling Grants to support Texans who have previously stopped out of
higher education and/or students who need to reskill or upskill to get back into the workforce </t>
  </si>
  <si>
    <t>Governor's Emergency Education Relief Fund 1 - Only include GEER I funding in the following Row
Faculty/Staff Support &amp; Instruction Delivery</t>
  </si>
  <si>
    <t>Online learning support to assist institutions in enhancing quality in online course
offerings and reducing costs of instructional materials for students.</t>
  </si>
  <si>
    <t>Grand Total Dollars</t>
  </si>
  <si>
    <t>Grand Total Students</t>
  </si>
  <si>
    <t>Totals from Federal Program Breakout Tab</t>
  </si>
  <si>
    <t>Difference</t>
  </si>
  <si>
    <t>CB Use:</t>
  </si>
  <si>
    <t>Dollars Hash</t>
  </si>
  <si>
    <t>Student Hash</t>
  </si>
  <si>
    <t>Act</t>
  </si>
  <si>
    <t>Subpart</t>
  </si>
  <si>
    <t>State FY 2020 Awarded</t>
  </si>
  <si>
    <t>State FY 2020 Expended</t>
  </si>
  <si>
    <t>State FY 2021 Awarded</t>
  </si>
  <si>
    <t>State FY 2021 Expended</t>
  </si>
  <si>
    <t>CARES</t>
  </si>
  <si>
    <t>Student Portion</t>
  </si>
  <si>
    <t>Institutional Portion</t>
  </si>
  <si>
    <t>Historically Black Colleges &amp; Universities</t>
  </si>
  <si>
    <t>Tribally Controlled Colleges and Universities</t>
  </si>
  <si>
    <t>Minority Serving Institutions</t>
  </si>
  <si>
    <t>Strengthening Institutions Program</t>
  </si>
  <si>
    <t>Fund for the Improvement of Post-Secondary Education</t>
  </si>
  <si>
    <t>Institutional Resilience and Expanded Postsecondary Opportunity</t>
  </si>
  <si>
    <t>HHS Provider Relief Fund</t>
  </si>
  <si>
    <t>Governor's Emergency Education Relief Fund I</t>
  </si>
  <si>
    <t>All Other</t>
  </si>
  <si>
    <t>CARES Total</t>
  </si>
  <si>
    <t>CRRSAA</t>
  </si>
  <si>
    <t>Student Aid Portion</t>
  </si>
  <si>
    <t>Proprietary Institutions Grant Funds for Students</t>
  </si>
  <si>
    <t>Supplemental Assistance to Institutions of Higher Education Program</t>
  </si>
  <si>
    <t>Governor's Emergency Education Relief Fund II</t>
  </si>
  <si>
    <t>CRRSAA Total</t>
  </si>
  <si>
    <t>ARPA</t>
  </si>
  <si>
    <t>Supplemental Support under American Rescue Plan</t>
  </si>
  <si>
    <t>ARPA Total</t>
  </si>
  <si>
    <t>CPRSAA</t>
  </si>
  <si>
    <t>CPRSAA Total</t>
  </si>
  <si>
    <t>PPPHCEA</t>
  </si>
  <si>
    <t>PPPHCEA Total</t>
  </si>
  <si>
    <t>Other Total</t>
  </si>
  <si>
    <t>PASS-THROUGH FUND RECEIVED</t>
  </si>
  <si>
    <t>FEMA</t>
  </si>
  <si>
    <t>Funds received from FEMA reimbursements - please note purpose in explanatory notes.</t>
  </si>
  <si>
    <t>OTHER</t>
  </si>
  <si>
    <r>
      <t xml:space="preserve">Funds </t>
    </r>
    <r>
      <rPr>
        <i/>
        <u/>
        <sz val="12"/>
        <color theme="1"/>
        <rFont val="Calibri"/>
        <family val="2"/>
        <scheme val="minor"/>
      </rPr>
      <t>received from</t>
    </r>
    <r>
      <rPr>
        <sz val="12"/>
        <color theme="1"/>
        <rFont val="Calibri"/>
        <family val="2"/>
        <scheme val="minor"/>
      </rPr>
      <t xml:space="preserve"> other state or local entity (please specify which entity and for what purpose in explanatory notes)</t>
    </r>
  </si>
  <si>
    <t>Pass-through Funds</t>
  </si>
  <si>
    <t>Pass-through Total Received</t>
  </si>
  <si>
    <t>GRAND TOTAL</t>
  </si>
  <si>
    <t>Dollar Totals from Uses Tab</t>
  </si>
  <si>
    <t>FY 2020 &amp; FY 2021 Data</t>
  </si>
  <si>
    <t>Section 63 Data Collection</t>
  </si>
  <si>
    <t>Sector Code</t>
  </si>
  <si>
    <t>S40 - Sec63 - FY 20-21 - UTS.xlsx</t>
  </si>
  <si>
    <t>40 - Sec63 - FY 20-21 - ARL.xlsx</t>
  </si>
  <si>
    <t>50 - Sec63 - FY 20-21 - AUS.xlsx</t>
  </si>
  <si>
    <t>51 - Sec63 - FY 20-21 - AUS1.xlsx</t>
  </si>
  <si>
    <t>60 - Sec63 - FY 20-21 - DAL.xlsx</t>
  </si>
  <si>
    <t>70 - Sec63 - FY 20-21 - E-P.xlsx</t>
  </si>
  <si>
    <t>90 - Sec63 - FY 20-21 - RGV.xlsx</t>
  </si>
  <si>
    <t>91 - Sec63 - FY 20-21 - RGV1.xlsx</t>
  </si>
  <si>
    <t>100 - Sec63 - FY 20-21 - P-B.xlsx</t>
  </si>
  <si>
    <t>110 - Sec63 - FY 20-21 - S-A.xlsx</t>
  </si>
  <si>
    <t>120 - Sec63 - FY 20-21 - TYL.xlsx</t>
  </si>
  <si>
    <t>S130 - Sec63 - FY 20-21 - TAMUS.xlsx</t>
  </si>
  <si>
    <t>130 - Sec63 - FY 20-21 - TAMU.xlsx</t>
  </si>
  <si>
    <t>140 - Sec63 - FY 20-21 - TAMUG.xlsx</t>
  </si>
  <si>
    <t>150 - Sec63 - FY 20-21 - PVAMU.xlsx</t>
  </si>
  <si>
    <t>160 - Sec63 - FY 20-21 - TARL ST.xlsx</t>
  </si>
  <si>
    <t>170 - Sec63 - FY 20-21 - TAMUCC.xlsx</t>
  </si>
  <si>
    <t>180 - Sec63 - FY 20-21 - TAMUK.xlsx</t>
  </si>
  <si>
    <t>190 - Sec63 - FY 20-21 - TAMIU.xlsx</t>
  </si>
  <si>
    <t>200 - Sec63 - FY 20-21 - WTAMU.xlsx</t>
  </si>
  <si>
    <t>210 - Sec63 - FY 20-21 - TAMUC.xlsx</t>
  </si>
  <si>
    <t>220 - Sec63 - FY 20-21 - TAMUT.xlsx</t>
  </si>
  <si>
    <t>223 - Sec63 - FY 20-21 - TAMUCT.xlsx</t>
  </si>
  <si>
    <t>226 - Sec63 - FY 20-21 - TAMUSA.xlsx</t>
  </si>
  <si>
    <t>S230 - Sec63 - FY 20-21 - UTS.xlsx</t>
  </si>
  <si>
    <t>230 - Sec63 - FY 20-21 - UH.xlsx</t>
  </si>
  <si>
    <t>231 - Sec63 - FY 20-21 - UH1.xlsx</t>
  </si>
  <si>
    <t>240 - Sec63 - FY 20-21 - UHCL.xlsx</t>
  </si>
  <si>
    <t>250 - Sec63 - FY 20-21 - UHD.xlsx</t>
  </si>
  <si>
    <t>260 - Sec63 - FY 20-21 - UHV.xlsx</t>
  </si>
  <si>
    <t>S270 - Sec63 - FY 20-21 - TXSTS.xlsx</t>
  </si>
  <si>
    <t>270 - Sec63 - FY 20-21 - LU.xlsx</t>
  </si>
  <si>
    <t>280 - Sec63 - FY 20-21 - SHSU.xlsx</t>
  </si>
  <si>
    <t>281 - Sec63 - FY 20-21 - SHSU1.xlsx</t>
  </si>
  <si>
    <t>290 - Sec63 - FY 20-21 - TXST.xlsx</t>
  </si>
  <si>
    <t>300 - Sec63 - FY 20-21 - SRSU.xlsx</t>
  </si>
  <si>
    <t>S310 - Sec63 - FY 20-21 - TTUS.xlsx</t>
  </si>
  <si>
    <t>310 - Sec63 - FY 20-21 - TTU.xlsx</t>
  </si>
  <si>
    <t>320 - Sec63 - FY 20-21 - ASU.xlsx</t>
  </si>
  <si>
    <t>S330 - Sec63 - FY 20-21 - UNTS.xlsx</t>
  </si>
  <si>
    <t>330 - Sec63 - FY 20-21 - UNT.xlsx</t>
  </si>
  <si>
    <t>333 - Sec63 - FY 20-21 - UNTD.xlsx</t>
  </si>
  <si>
    <t>340 - Sec63 - FY 20-21 - MidWST.xlsx</t>
  </si>
  <si>
    <t>350 - Sec63 - FY 20-21 - SFA.xlsx</t>
  </si>
  <si>
    <t>360 - Sec63 - FY 20-21 - TSU.xlsx</t>
  </si>
  <si>
    <t>370 - Sec63 - FY 20-21 - TWU.xlsx</t>
  </si>
  <si>
    <t>490 - Sec63 - FY 20-21 - LIT.xlsx</t>
  </si>
  <si>
    <t>500 - Sec63 - FY 20-21 - LSCO.xlsx</t>
  </si>
  <si>
    <t>510 - Sec63 - FY 20-21 - LSCPA.xlsx</t>
  </si>
  <si>
    <t>520 - Sec63 - FY 20-21 - TSTCH.xlsx</t>
  </si>
  <si>
    <t>530 - Sec63 - FY 20-21 - TSTCWT.xlsx</t>
  </si>
  <si>
    <t>540 - Sec63 - FY 20-21 - TSTCM.xlsx</t>
  </si>
  <si>
    <t>550 - Sec63 - FY 20-21 - TSTCW.xlsx</t>
  </si>
  <si>
    <t>552 - Sec63 - FY 20-21 - TSTCNT.xlsx</t>
  </si>
  <si>
    <t>553 - Sec63 - FY 20-21 - TSTCFB.xlsx</t>
  </si>
  <si>
    <t>555 - Sec63 - FY 20-21 - TSTCS.xlsx</t>
  </si>
  <si>
    <t>390 - Sec63 - FY 20-21 - SWM.xlsx</t>
  </si>
  <si>
    <t>420 - Sec63 - FY 20-21 - HSSA.xlsx</t>
  </si>
  <si>
    <t>450 - Sec63 - FY 20-21 - TAMHSC.xlsx</t>
  </si>
  <si>
    <t>460 - Sec63 - FY 20-21 - UNTHSC (Pub M + Priv M).xlsx</t>
  </si>
  <si>
    <t>461 - Sec63 - FY 20-21 - UNTHSC (Pub M).xlsx</t>
  </si>
  <si>
    <t>470 - Sec63 - FY 20-21 - TTUHSC.xlsx</t>
  </si>
  <si>
    <t>480 - Sec63 - FY 20-21 - TTUHSCEP.xlsx</t>
  </si>
  <si>
    <t>410 - Sec63 - FY 20-21 - HSH.xlsx</t>
  </si>
  <si>
    <t>430 - Sec63 - FY 20-21 - MDA.xlsx</t>
  </si>
  <si>
    <t>THCM</t>
  </si>
  <si>
    <t>440 - Sec63 - FY 20-21 - THC.xlsx</t>
  </si>
  <si>
    <t>400 - Sec63 - FY 20-21 - MBG.xlsx</t>
  </si>
  <si>
    <t>500 - Sec63 - FY 20-21 - RGVM.xlsx</t>
  </si>
  <si>
    <t>510 - Sec63 - FY 20-21 - AUSM.xlsx</t>
  </si>
  <si>
    <t>520 - Sec63 - FY 20-21 - UHM.xlsx</t>
  </si>
  <si>
    <t>530 - Sec63 - FY 20-21 - SHSUMNF.xlsx</t>
  </si>
  <si>
    <t>540 - Sec63 - FY 20-21 -UNTHSCPM.xlsx</t>
  </si>
  <si>
    <t>Data Validation Reference</t>
  </si>
  <si>
    <t>Duplicated</t>
  </si>
  <si>
    <t>Contact</t>
  </si>
  <si>
    <t>Row 6</t>
  </si>
  <si>
    <t>Row 7</t>
  </si>
  <si>
    <t>Row 8</t>
  </si>
  <si>
    <t>Row 9</t>
  </si>
  <si>
    <t>Row 10</t>
  </si>
  <si>
    <t>Row 11</t>
  </si>
  <si>
    <t>Row 12</t>
  </si>
  <si>
    <t>Row 13</t>
  </si>
  <si>
    <t>Row 14</t>
  </si>
  <si>
    <t>Row 15</t>
  </si>
  <si>
    <t>Row 16</t>
  </si>
  <si>
    <t>Row 17</t>
  </si>
  <si>
    <t>Row 18</t>
  </si>
  <si>
    <t>Row 19</t>
  </si>
  <si>
    <t>Row 24</t>
  </si>
  <si>
    <t>Row 25</t>
  </si>
  <si>
    <t>Row 26</t>
  </si>
  <si>
    <t>Row 27</t>
  </si>
  <si>
    <t>Row 28</t>
  </si>
  <si>
    <t>Row 32</t>
  </si>
  <si>
    <t>Row 33</t>
  </si>
  <si>
    <t>Row 34</t>
  </si>
  <si>
    <t>Row 35</t>
  </si>
  <si>
    <t>Row 39</t>
  </si>
  <si>
    <t>Row 40</t>
  </si>
  <si>
    <t>Row 41</t>
  </si>
  <si>
    <t>Row 45</t>
  </si>
  <si>
    <t>Row 48</t>
  </si>
  <si>
    <t>Row 52</t>
  </si>
  <si>
    <t>Row 55</t>
  </si>
  <si>
    <t>Row 56</t>
  </si>
  <si>
    <t>Row 57</t>
  </si>
  <si>
    <t>Row 58</t>
  </si>
  <si>
    <t>Row 59</t>
  </si>
  <si>
    <t>Row 60</t>
  </si>
  <si>
    <t>Row 65</t>
  </si>
  <si>
    <t>Row 5</t>
  </si>
  <si>
    <t>Row 21</t>
  </si>
  <si>
    <t>Row 22</t>
  </si>
  <si>
    <t>Row 23</t>
  </si>
  <si>
    <t>Row 29</t>
  </si>
  <si>
    <t>Row 30</t>
  </si>
  <si>
    <t>Row 31</t>
  </si>
  <si>
    <t>Row 36</t>
  </si>
  <si>
    <t>Row 37</t>
  </si>
  <si>
    <t>Row 38</t>
  </si>
  <si>
    <t>Row 42</t>
  </si>
  <si>
    <t>Row 43</t>
  </si>
  <si>
    <t>Row 44</t>
  </si>
  <si>
    <t>Row 46</t>
  </si>
  <si>
    <t>Row 47</t>
  </si>
  <si>
    <t>Row 51</t>
  </si>
  <si>
    <t>Row 53</t>
  </si>
  <si>
    <t>Row 54</t>
  </si>
  <si>
    <t>Row 61</t>
  </si>
  <si>
    <t>Row 62</t>
  </si>
  <si>
    <t>Row 63</t>
  </si>
  <si>
    <t>Row 66</t>
  </si>
  <si>
    <t>Row 67</t>
  </si>
  <si>
    <t>Row 68</t>
  </si>
  <si>
    <t>Row 69</t>
  </si>
  <si>
    <t>Row 70</t>
  </si>
  <si>
    <t>Row 71</t>
  </si>
  <si>
    <t>Row 72</t>
  </si>
  <si>
    <t>Row 73</t>
  </si>
  <si>
    <t>Row 74</t>
  </si>
  <si>
    <t>Row 75</t>
  </si>
  <si>
    <t>Row 76</t>
  </si>
  <si>
    <t>Row 77</t>
  </si>
  <si>
    <t>Row 78</t>
  </si>
  <si>
    <t>Row 79</t>
  </si>
  <si>
    <t>Row 82</t>
  </si>
  <si>
    <t>Row 83</t>
  </si>
  <si>
    <t>Row 84</t>
  </si>
  <si>
    <t>Row 85</t>
  </si>
  <si>
    <t>Row 86</t>
  </si>
  <si>
    <t>Row 87</t>
  </si>
  <si>
    <t>Row 88</t>
  </si>
  <si>
    <t>Row 89</t>
  </si>
  <si>
    <t>Row 93</t>
  </si>
  <si>
    <t>Row 94</t>
  </si>
  <si>
    <t>Phone No.</t>
  </si>
  <si>
    <t>Status</t>
  </si>
  <si>
    <t>Sector</t>
  </si>
  <si>
    <t>Checksum Out</t>
  </si>
  <si>
    <t>Cents?</t>
  </si>
  <si>
    <t>B2</t>
  </si>
  <si>
    <t>Students</t>
  </si>
  <si>
    <t>Systems</t>
  </si>
  <si>
    <t>Governor's Emergency Education Relief Fund 1 - Only include GEER I funding and students served through GEER I awards in the following Rows 55-62</t>
  </si>
  <si>
    <t>7a</t>
  </si>
  <si>
    <t>8b</t>
  </si>
  <si>
    <t>8c</t>
  </si>
  <si>
    <t>Section 63 Data</t>
  </si>
  <si>
    <t>System Offices</t>
  </si>
  <si>
    <t>Costs or expenses related to the purchases of personal protective equipment (PPE) and sneeze guards</t>
  </si>
  <si>
    <t>Summary of University Systems</t>
  </si>
  <si>
    <t>Explanatory Notes - See Individual Institution Tabs</t>
  </si>
  <si>
    <t>Balanced</t>
  </si>
  <si>
    <t>OK</t>
  </si>
  <si>
    <t>Federal COBRA Subsidy</t>
  </si>
  <si>
    <t>Sec 9501 COBRA Subsidy</t>
  </si>
  <si>
    <t>Federal subsidy provides COBRA premium assistance to help eligible individuals to continue their health benefits.</t>
  </si>
  <si>
    <t>Alan Werchan, Budget Director</t>
  </si>
  <si>
    <t>awerchan@utsystem.edu</t>
  </si>
  <si>
    <t>512.499.4275</t>
  </si>
  <si>
    <t>Daniel Harper</t>
  </si>
  <si>
    <t>512-463-1808</t>
  </si>
  <si>
    <t>daniel.harper@tsus.edu</t>
  </si>
  <si>
    <t>Airport relief grants - operating and maintenance expenses</t>
  </si>
  <si>
    <t>CARES Act Airports Grant</t>
  </si>
  <si>
    <t>Airport operating and maintenance expenses and debt service payments</t>
  </si>
  <si>
    <t xml:space="preserve">Aiport Coronavirus Response Grant </t>
  </si>
  <si>
    <t>Airport costs related to operatings, personnel, cleaning, sanitization, janitorial services, combating the spread of pathogens at the airport and debt service payments.</t>
  </si>
  <si>
    <t>Airport Coronavirus Response Grant Concessions Addendum</t>
  </si>
  <si>
    <t>To fund revenue loss in rent and minimum annual guarantees (MAG) to on‐airport car rental, on‐airport parking, and in‐terminal concessions</t>
  </si>
  <si>
    <t>Airport Rescue Grant</t>
  </si>
  <si>
    <t>Kelli Holt</t>
  </si>
  <si>
    <t>979-458-6113</t>
  </si>
  <si>
    <t>kholt@tamus.edu</t>
  </si>
  <si>
    <t>Barbara Duarte</t>
  </si>
  <si>
    <t>BLDuarte@Central.UH.EDU</t>
  </si>
  <si>
    <t>David Monte</t>
  </si>
  <si>
    <t>806-834-6463</t>
  </si>
  <si>
    <t>David.Mondt@ttu.edu</t>
  </si>
  <si>
    <t>Emily Deardorff</t>
  </si>
  <si>
    <t xml:space="preserve">512.936.8201 </t>
  </si>
  <si>
    <t>Emily.Deardorff@untsystem.edu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</si>
</sst>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\ ;\(&quot;$&quot;#,##0\)"/>
    <numFmt numFmtId="166" formatCode="000000"/>
    <numFmt numFmtId="167" formatCode="_(&quot;$&quot;* #,##0.00_);_(&quot;$&quot;* \(#,##0.00\);_(&quot;$&quot;* &quot;-&quot;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b/>
      <sz val="11"/>
      <name val="Arial"/>
      <family val="2"/>
    </font>
    <font>
      <sz val="10"/>
      <name val="System"/>
      <family val="2"/>
    </font>
    <font>
      <sz val="10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Garamond"/>
      <family val="3"/>
    </font>
    <font>
      <b/>
      <sz val="11"/>
      <color theme="1"/>
      <name val="Calibri"/>
      <family val="2"/>
      <scheme val="minor"/>
    </font>
    <font>
      <u/>
      <sz val="9"/>
      <color indexed="12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CE565"/>
        <bgColor indexed="64"/>
      </patternFill>
    </fill>
    <fill>
      <patternFill patternType="solid">
        <fgColor rgb="FFE169CA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9966FF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18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4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23" borderId="5" applyNumberFormat="0" applyFont="0" applyAlignment="0" applyProtection="0"/>
    <xf numFmtId="0" fontId="23" fillId="20" borderId="6" applyNumberFormat="0" applyAlignment="0" applyProtection="0"/>
    <xf numFmtId="0" fontId="24" fillId="0" borderId="0" applyNumberFormat="0" applyFill="0" applyBorder="0" applyAlignment="0" applyProtection="0"/>
    <xf numFmtId="0" fontId="9" fillId="0" borderId="7" applyNumberFormat="0" applyFont="0" applyFill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7" applyNumberFormat="0" applyFont="0" applyFill="0" applyAlignment="0" applyProtection="0"/>
    <xf numFmtId="0" fontId="9" fillId="0" borderId="7" applyNumberFormat="0" applyFon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9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4" fillId="0" borderId="0"/>
    <xf numFmtId="0" fontId="5" fillId="0" borderId="0"/>
    <xf numFmtId="43" fontId="3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3">
    <xf numFmtId="0" fontId="0" fillId="0" borderId="0" xfId="0"/>
    <xf numFmtId="0" fontId="0" fillId="0" borderId="0" xfId="0" applyBorder="1"/>
    <xf numFmtId="0" fontId="7" fillId="0" borderId="0" xfId="0" applyFont="1" applyBorder="1"/>
    <xf numFmtId="0" fontId="5" fillId="0" borderId="0" xfId="41"/>
    <xf numFmtId="0" fontId="5" fillId="0" borderId="0" xfId="41" applyAlignment="1">
      <alignment wrapText="1"/>
    </xf>
    <xf numFmtId="0" fontId="5" fillId="25" borderId="0" xfId="41" applyFill="1"/>
    <xf numFmtId="0" fontId="5" fillId="0" borderId="9" xfId="41" applyBorder="1"/>
    <xf numFmtId="0" fontId="6" fillId="25" borderId="0" xfId="41" applyFont="1" applyFill="1"/>
    <xf numFmtId="0" fontId="5" fillId="0" borderId="15" xfId="41" applyBorder="1"/>
    <xf numFmtId="0" fontId="5" fillId="0" borderId="14" xfId="41" applyBorder="1"/>
    <xf numFmtId="0" fontId="5" fillId="0" borderId="0" xfId="0" applyFont="1" applyAlignment="1">
      <alignment horizontal="center"/>
    </xf>
    <xf numFmtId="0" fontId="7" fillId="0" borderId="0" xfId="41" applyFont="1" applyBorder="1" applyAlignment="1">
      <alignment vertical="top" wrapText="1"/>
    </xf>
    <xf numFmtId="0" fontId="8" fillId="0" borderId="0" xfId="41" applyFont="1" applyBorder="1" applyAlignment="1">
      <alignment vertical="top" wrapText="1"/>
    </xf>
    <xf numFmtId="0" fontId="8" fillId="0" borderId="0" xfId="41" applyFont="1" applyBorder="1" applyAlignment="1">
      <alignment horizontal="center" vertical="top" wrapText="1"/>
    </xf>
    <xf numFmtId="0" fontId="8" fillId="24" borderId="24" xfId="41" applyFont="1" applyFill="1" applyBorder="1" applyAlignment="1">
      <alignment vertical="top" wrapText="1"/>
    </xf>
    <xf numFmtId="0" fontId="5" fillId="0" borderId="0" xfId="41" applyAlignment="1">
      <alignment horizontal="center"/>
    </xf>
    <xf numFmtId="0" fontId="0" fillId="0" borderId="0" xfId="0" applyAlignment="1">
      <alignment horizontal="center"/>
    </xf>
    <xf numFmtId="0" fontId="5" fillId="0" borderId="0" xfId="41" applyAlignment="1">
      <alignment vertical="center"/>
    </xf>
    <xf numFmtId="0" fontId="6" fillId="25" borderId="0" xfId="41" applyFont="1" applyFill="1" applyAlignment="1">
      <alignment horizontal="center"/>
    </xf>
    <xf numFmtId="0" fontId="6" fillId="25" borderId="0" xfId="41" applyFont="1" applyFill="1" applyAlignment="1">
      <alignment horizontal="center"/>
    </xf>
    <xf numFmtId="0" fontId="7" fillId="24" borderId="0" xfId="41" applyFont="1" applyFill="1" applyBorder="1" applyAlignment="1">
      <alignment vertical="top" wrapText="1"/>
    </xf>
    <xf numFmtId="0" fontId="8" fillId="26" borderId="0" xfId="41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41" applyFont="1" applyBorder="1" applyAlignment="1">
      <alignment horizontal="center" vertical="top" wrapText="1"/>
    </xf>
    <xf numFmtId="0" fontId="26" fillId="0" borderId="0" xfId="71" applyBorder="1" applyAlignment="1" applyProtection="1">
      <alignment horizontal="center" vertical="top" wrapText="1"/>
    </xf>
    <xf numFmtId="0" fontId="7" fillId="26" borderId="0" xfId="41" applyFont="1" applyFill="1" applyBorder="1" applyAlignment="1">
      <alignment horizontal="center" vertical="top" wrapText="1"/>
    </xf>
    <xf numFmtId="0" fontId="26" fillId="0" borderId="0" xfId="71" applyBorder="1" applyAlignment="1" applyProtection="1">
      <alignment vertical="top" wrapText="1"/>
    </xf>
    <xf numFmtId="0" fontId="8" fillId="0" borderId="0" xfId="41" applyFont="1" applyAlignment="1">
      <alignment vertical="center"/>
    </xf>
    <xf numFmtId="0" fontId="5" fillId="0" borderId="18" xfId="41" applyBorder="1" applyAlignment="1">
      <alignment horizontal="right"/>
    </xf>
    <xf numFmtId="0" fontId="5" fillId="0" borderId="9" xfId="41" applyBorder="1" applyAlignment="1">
      <alignment wrapText="1"/>
    </xf>
    <xf numFmtId="0" fontId="5" fillId="0" borderId="9" xfId="41" applyBorder="1" applyAlignment="1">
      <alignment horizontal="right"/>
    </xf>
    <xf numFmtId="0" fontId="28" fillId="0" borderId="0" xfId="0" applyFont="1" applyAlignment="1">
      <alignment horizontal="left"/>
    </xf>
    <xf numFmtId="0" fontId="7" fillId="0" borderId="14" xfId="41" applyFont="1" applyBorder="1" applyAlignment="1">
      <alignment vertical="top" wrapText="1"/>
    </xf>
    <xf numFmtId="166" fontId="5" fillId="0" borderId="9" xfId="41" applyNumberFormat="1" applyBorder="1" applyAlignment="1">
      <alignment horizontal="right"/>
    </xf>
    <xf numFmtId="0" fontId="7" fillId="0" borderId="9" xfId="41" applyFont="1" applyBorder="1" applyAlignment="1">
      <alignment horizontal="center" vertical="top" wrapText="1"/>
    </xf>
    <xf numFmtId="0" fontId="7" fillId="0" borderId="9" xfId="41" applyFont="1" applyBorder="1" applyAlignment="1">
      <alignment vertical="top" wrapText="1"/>
    </xf>
    <xf numFmtId="0" fontId="7" fillId="0" borderId="15" xfId="41" applyFont="1" applyBorder="1" applyAlignment="1">
      <alignment vertical="top"/>
    </xf>
    <xf numFmtId="0" fontId="8" fillId="0" borderId="25" xfId="41" applyFont="1" applyBorder="1" applyAlignment="1">
      <alignment vertical="center" wrapText="1"/>
    </xf>
    <xf numFmtId="0" fontId="8" fillId="0" borderId="24" xfId="4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83" applyFont="1" applyAlignment="1"/>
    <xf numFmtId="0" fontId="5" fillId="0" borderId="0" xfId="83" applyAlignment="1"/>
    <xf numFmtId="0" fontId="5" fillId="0" borderId="0" xfId="83" applyAlignment="1">
      <alignment horizontal="center"/>
    </xf>
    <xf numFmtId="0" fontId="5" fillId="0" borderId="0" xfId="83" applyFill="1" applyAlignment="1">
      <alignment horizontal="center"/>
    </xf>
    <xf numFmtId="164" fontId="35" fillId="0" borderId="16" xfId="84" applyNumberFormat="1" applyFont="1" applyFill="1" applyBorder="1" applyAlignment="1" applyProtection="1">
      <alignment horizontal="center"/>
    </xf>
    <xf numFmtId="0" fontId="36" fillId="0" borderId="0" xfId="85" applyAlignment="1"/>
    <xf numFmtId="0" fontId="5" fillId="0" borderId="0" xfId="83" applyFont="1" applyAlignment="1">
      <alignment horizontal="center"/>
    </xf>
    <xf numFmtId="0" fontId="5" fillId="0" borderId="0" xfId="83" applyFont="1" applyAlignment="1"/>
    <xf numFmtId="0" fontId="34" fillId="0" borderId="13" xfId="83" applyFont="1" applyBorder="1" applyAlignment="1">
      <alignment horizontal="center" vertical="top"/>
    </xf>
    <xf numFmtId="0" fontId="34" fillId="34" borderId="13" xfId="83" applyFont="1" applyFill="1" applyBorder="1" applyAlignment="1">
      <alignment horizontal="center" vertical="top"/>
    </xf>
    <xf numFmtId="0" fontId="34" fillId="0" borderId="13" xfId="83" applyFont="1" applyFill="1" applyBorder="1" applyAlignment="1">
      <alignment horizontal="center" vertical="top"/>
    </xf>
    <xf numFmtId="0" fontId="3" fillId="29" borderId="13" xfId="83" quotePrefix="1" applyNumberFormat="1" applyFont="1" applyFill="1" applyBorder="1" applyAlignment="1">
      <alignment horizontal="center" vertical="top"/>
    </xf>
    <xf numFmtId="0" fontId="3" fillId="29" borderId="13" xfId="83" applyFont="1" applyFill="1" applyBorder="1" applyAlignment="1">
      <alignment horizontal="left" vertical="top"/>
    </xf>
    <xf numFmtId="0" fontId="3" fillId="29" borderId="13" xfId="83" applyFont="1" applyFill="1" applyBorder="1" applyAlignment="1">
      <alignment horizontal="center" vertical="top"/>
    </xf>
    <xf numFmtId="166" fontId="5" fillId="0" borderId="13" xfId="83" applyNumberFormat="1" applyBorder="1" applyAlignment="1">
      <alignment horizontal="center" vertical="top"/>
    </xf>
    <xf numFmtId="0" fontId="5" fillId="0" borderId="13" xfId="83" applyBorder="1" applyAlignment="1">
      <alignment vertical="top"/>
    </xf>
    <xf numFmtId="0" fontId="5" fillId="36" borderId="13" xfId="83" applyFill="1" applyBorder="1" applyAlignment="1">
      <alignment horizontal="center" vertical="top"/>
    </xf>
    <xf numFmtId="0" fontId="5" fillId="31" borderId="13" xfId="83" applyFill="1" applyBorder="1" applyAlignment="1">
      <alignment horizontal="center" vertical="top"/>
    </xf>
    <xf numFmtId="0" fontId="5" fillId="0" borderId="13" xfId="83" applyBorder="1" applyAlignment="1">
      <alignment horizontal="center"/>
    </xf>
    <xf numFmtId="0" fontId="5" fillId="0" borderId="13" xfId="83" applyFill="1" applyBorder="1" applyAlignment="1">
      <alignment horizontal="center"/>
    </xf>
    <xf numFmtId="0" fontId="5" fillId="0" borderId="10" xfId="83" applyFill="1" applyBorder="1" applyAlignment="1">
      <alignment horizontal="center"/>
    </xf>
    <xf numFmtId="166" fontId="5" fillId="0" borderId="30" xfId="83" applyNumberFormat="1" applyBorder="1" applyAlignment="1">
      <alignment horizontal="center" vertical="top"/>
    </xf>
    <xf numFmtId="0" fontId="5" fillId="0" borderId="31" xfId="83" applyBorder="1" applyAlignment="1">
      <alignment vertical="top"/>
    </xf>
    <xf numFmtId="0" fontId="5" fillId="0" borderId="31" xfId="83" applyBorder="1" applyAlignment="1">
      <alignment horizontal="center"/>
    </xf>
    <xf numFmtId="0" fontId="5" fillId="0" borderId="31" xfId="83" applyFill="1" applyBorder="1" applyAlignment="1">
      <alignment horizontal="center"/>
    </xf>
    <xf numFmtId="0" fontId="5" fillId="0" borderId="32" xfId="83" applyFill="1" applyBorder="1" applyAlignment="1">
      <alignment horizontal="center"/>
    </xf>
    <xf numFmtId="0" fontId="5" fillId="0" borderId="0" xfId="83"/>
    <xf numFmtId="0" fontId="5" fillId="0" borderId="13" xfId="83" applyBorder="1" applyAlignment="1">
      <alignment horizontal="center" vertical="top"/>
    </xf>
    <xf numFmtId="0" fontId="5" fillId="0" borderId="13" xfId="83" applyFill="1" applyBorder="1" applyAlignment="1">
      <alignment horizontal="center" vertical="top"/>
    </xf>
    <xf numFmtId="0" fontId="5" fillId="0" borderId="10" xfId="83" applyFill="1" applyBorder="1" applyAlignment="1">
      <alignment horizontal="center" vertical="top"/>
    </xf>
    <xf numFmtId="0" fontId="5" fillId="0" borderId="0" xfId="83" applyFill="1" applyAlignment="1"/>
    <xf numFmtId="166" fontId="5" fillId="0" borderId="13" xfId="79" applyNumberFormat="1" applyBorder="1" applyAlignment="1">
      <alignment horizontal="center" vertical="top"/>
    </xf>
    <xf numFmtId="0" fontId="5" fillId="0" borderId="0" xfId="79" applyFont="1"/>
    <xf numFmtId="0" fontId="5" fillId="36" borderId="13" xfId="79" applyFill="1" applyBorder="1" applyAlignment="1">
      <alignment horizontal="center" vertical="top"/>
    </xf>
    <xf numFmtId="0" fontId="5" fillId="31" borderId="13" xfId="79" applyFill="1" applyBorder="1" applyAlignment="1">
      <alignment horizontal="center" vertical="top"/>
    </xf>
    <xf numFmtId="0" fontId="5" fillId="0" borderId="13" xfId="79" applyBorder="1" applyAlignment="1">
      <alignment horizontal="center"/>
    </xf>
    <xf numFmtId="0" fontId="5" fillId="0" borderId="13" xfId="79" applyFill="1" applyBorder="1" applyAlignment="1">
      <alignment horizontal="center"/>
    </xf>
    <xf numFmtId="0" fontId="5" fillId="0" borderId="10" xfId="79" applyFill="1" applyBorder="1" applyAlignment="1">
      <alignment horizontal="center"/>
    </xf>
    <xf numFmtId="0" fontId="5" fillId="0" borderId="0" xfId="79" applyFill="1" applyAlignment="1"/>
    <xf numFmtId="166" fontId="5" fillId="0" borderId="13" xfId="83" applyNumberFormat="1" applyFill="1" applyBorder="1" applyAlignment="1">
      <alignment horizontal="center" vertical="top"/>
    </xf>
    <xf numFmtId="0" fontId="5" fillId="0" borderId="13" xfId="83" applyFill="1" applyBorder="1" applyAlignment="1">
      <alignment vertical="top"/>
    </xf>
    <xf numFmtId="166" fontId="5" fillId="35" borderId="13" xfId="83" applyNumberFormat="1" applyFill="1" applyBorder="1" applyAlignment="1">
      <alignment horizontal="center" vertical="top"/>
    </xf>
    <xf numFmtId="0" fontId="5" fillId="35" borderId="13" xfId="83" applyFill="1" applyBorder="1" applyAlignment="1">
      <alignment vertical="top"/>
    </xf>
    <xf numFmtId="0" fontId="5" fillId="35" borderId="13" xfId="83" applyFill="1" applyBorder="1" applyAlignment="1">
      <alignment horizontal="center" vertical="top"/>
    </xf>
    <xf numFmtId="0" fontId="5" fillId="35" borderId="10" xfId="83" applyFill="1" applyBorder="1" applyAlignment="1">
      <alignment horizontal="center" vertical="top"/>
    </xf>
    <xf numFmtId="166" fontId="27" fillId="0" borderId="0" xfId="79" applyNumberFormat="1" applyFont="1"/>
    <xf numFmtId="0" fontId="5" fillId="29" borderId="0" xfId="83" applyFill="1" applyAlignment="1"/>
    <xf numFmtId="166" fontId="5" fillId="29" borderId="13" xfId="83" applyNumberFormat="1" applyFill="1" applyBorder="1" applyAlignment="1">
      <alignment horizontal="center" vertical="top"/>
    </xf>
    <xf numFmtId="0" fontId="5" fillId="29" borderId="13" xfId="83" applyFill="1" applyBorder="1" applyAlignment="1">
      <alignment vertical="top"/>
    </xf>
    <xf numFmtId="0" fontId="5" fillId="29" borderId="13" xfId="83" applyFill="1" applyBorder="1" applyAlignment="1">
      <alignment horizontal="center" vertical="top"/>
    </xf>
    <xf numFmtId="166" fontId="5" fillId="29" borderId="28" xfId="41" applyNumberFormat="1" applyFill="1" applyBorder="1" applyAlignment="1">
      <alignment horizontal="center"/>
    </xf>
    <xf numFmtId="166" fontId="5" fillId="29" borderId="27" xfId="41" applyNumberFormat="1" applyFill="1" applyBorder="1" applyAlignment="1">
      <alignment horizontal="center"/>
    </xf>
    <xf numFmtId="166" fontId="0" fillId="29" borderId="27" xfId="41" applyNumberFormat="1" applyFont="1" applyFill="1" applyBorder="1" applyAlignment="1">
      <alignment horizontal="center"/>
    </xf>
    <xf numFmtId="0" fontId="0" fillId="0" borderId="0" xfId="83" applyFont="1" applyAlignment="1"/>
    <xf numFmtId="166" fontId="0" fillId="29" borderId="33" xfId="41" applyNumberFormat="1" applyFont="1" applyFill="1" applyBorder="1" applyAlignment="1">
      <alignment horizontal="center"/>
    </xf>
    <xf numFmtId="0" fontId="5" fillId="0" borderId="9" xfId="83" applyFill="1" applyBorder="1" applyAlignment="1">
      <alignment horizontal="center"/>
    </xf>
    <xf numFmtId="0" fontId="5" fillId="0" borderId="12" xfId="83" applyFill="1" applyBorder="1" applyAlignment="1">
      <alignment horizontal="center"/>
    </xf>
    <xf numFmtId="0" fontId="5" fillId="0" borderId="12" xfId="83" applyBorder="1" applyAlignment="1">
      <alignment horizontal="center"/>
    </xf>
    <xf numFmtId="0" fontId="37" fillId="0" borderId="0" xfId="83" applyFont="1" applyAlignment="1">
      <alignment horizontal="left"/>
    </xf>
    <xf numFmtId="0" fontId="5" fillId="0" borderId="0" xfId="83" applyFill="1"/>
    <xf numFmtId="0" fontId="34" fillId="0" borderId="0" xfId="83" applyFont="1" applyAlignment="1">
      <alignment horizontal="left"/>
    </xf>
    <xf numFmtId="0" fontId="34" fillId="0" borderId="0" xfId="83" applyFont="1"/>
    <xf numFmtId="0" fontId="5" fillId="0" borderId="29" xfId="83" applyBorder="1" applyAlignment="1">
      <alignment horizontal="center"/>
    </xf>
    <xf numFmtId="0" fontId="5" fillId="0" borderId="29" xfId="83" applyBorder="1"/>
    <xf numFmtId="0" fontId="5" fillId="0" borderId="29" xfId="83" applyFill="1" applyBorder="1" applyAlignment="1">
      <alignment horizontal="center"/>
    </xf>
    <xf numFmtId="0" fontId="5" fillId="0" borderId="23" xfId="83" applyFill="1" applyBorder="1" applyAlignment="1">
      <alignment horizontal="center"/>
    </xf>
    <xf numFmtId="0" fontId="5" fillId="0" borderId="0" xfId="83" applyBorder="1" applyAlignment="1">
      <alignment horizontal="center"/>
    </xf>
    <xf numFmtId="0" fontId="5" fillId="0" borderId="0" xfId="83" applyBorder="1"/>
    <xf numFmtId="0" fontId="5" fillId="0" borderId="0" xfId="83" applyFill="1" applyBorder="1" applyAlignment="1">
      <alignment horizontal="center"/>
    </xf>
    <xf numFmtId="0" fontId="5" fillId="0" borderId="26" xfId="83" applyFill="1" applyBorder="1" applyAlignment="1">
      <alignment horizontal="center"/>
    </xf>
    <xf numFmtId="0" fontId="5" fillId="0" borderId="34" xfId="83" applyBorder="1" applyAlignment="1">
      <alignment horizontal="center"/>
    </xf>
    <xf numFmtId="0" fontId="0" fillId="0" borderId="34" xfId="83" applyFont="1" applyBorder="1"/>
    <xf numFmtId="0" fontId="5" fillId="0" borderId="34" xfId="83" applyFill="1" applyBorder="1" applyAlignment="1">
      <alignment horizontal="center"/>
    </xf>
    <xf numFmtId="0" fontId="5" fillId="0" borderId="24" xfId="83" applyFill="1" applyBorder="1" applyAlignment="1">
      <alignment horizontal="center"/>
    </xf>
    <xf numFmtId="0" fontId="38" fillId="0" borderId="0" xfId="83" applyFont="1"/>
    <xf numFmtId="0" fontId="38" fillId="0" borderId="0" xfId="83" applyFont="1" applyFill="1"/>
    <xf numFmtId="0" fontId="27" fillId="0" borderId="28" xfId="83" applyFont="1" applyBorder="1"/>
    <xf numFmtId="0" fontId="5" fillId="29" borderId="29" xfId="83" applyFill="1" applyBorder="1" applyAlignment="1">
      <alignment horizontal="center"/>
    </xf>
    <xf numFmtId="0" fontId="5" fillId="29" borderId="29" xfId="83" applyFill="1" applyBorder="1"/>
    <xf numFmtId="0" fontId="27" fillId="0" borderId="27" xfId="83" applyFont="1" applyBorder="1"/>
    <xf numFmtId="0" fontId="5" fillId="29" borderId="0" xfId="83" applyFill="1" applyBorder="1" applyAlignment="1">
      <alignment horizontal="center"/>
    </xf>
    <xf numFmtId="0" fontId="5" fillId="29" borderId="0" xfId="83" applyFill="1" applyBorder="1"/>
    <xf numFmtId="0" fontId="27" fillId="0" borderId="33" xfId="83" applyFont="1" applyBorder="1"/>
    <xf numFmtId="0" fontId="5" fillId="29" borderId="34" xfId="83" applyFill="1" applyBorder="1" applyAlignment="1">
      <alignment horizontal="center"/>
    </xf>
    <xf numFmtId="0" fontId="5" fillId="29" borderId="34" xfId="83" applyFill="1" applyBorder="1"/>
    <xf numFmtId="0" fontId="39" fillId="0" borderId="0" xfId="83" applyFont="1" applyAlignment="1">
      <alignment horizontal="left"/>
    </xf>
    <xf numFmtId="0" fontId="39" fillId="0" borderId="0" xfId="83" applyFont="1" applyFill="1" applyAlignment="1">
      <alignment horizontal="left"/>
    </xf>
    <xf numFmtId="0" fontId="40" fillId="0" borderId="0" xfId="83" applyFont="1" applyAlignment="1">
      <alignment horizontal="left"/>
    </xf>
    <xf numFmtId="0" fontId="5" fillId="0" borderId="0" xfId="83" applyAlignment="1">
      <alignment horizontal="left"/>
    </xf>
    <xf numFmtId="0" fontId="36" fillId="0" borderId="0" xfId="85" applyFill="1"/>
    <xf numFmtId="0" fontId="36" fillId="0" borderId="0" xfId="85"/>
    <xf numFmtId="0" fontId="26" fillId="0" borderId="0" xfId="71" applyAlignment="1" applyProtection="1">
      <alignment vertical="center"/>
    </xf>
    <xf numFmtId="14" fontId="6" fillId="0" borderId="0" xfId="0" applyNumberFormat="1" applyFont="1" applyBorder="1" applyAlignment="1">
      <alignment horizontal="left"/>
    </xf>
    <xf numFmtId="0" fontId="7" fillId="0" borderId="15" xfId="41" applyFont="1" applyBorder="1" applyAlignment="1">
      <alignment vertical="top" wrapText="1"/>
    </xf>
    <xf numFmtId="0" fontId="7" fillId="26" borderId="15" xfId="41" applyFont="1" applyFill="1" applyBorder="1" applyAlignment="1">
      <alignment vertical="top" wrapText="1"/>
    </xf>
    <xf numFmtId="0" fontId="7" fillId="26" borderId="15" xfId="41" applyFont="1" applyFill="1" applyBorder="1" applyAlignment="1">
      <alignment vertical="center" wrapText="1"/>
    </xf>
    <xf numFmtId="0" fontId="7" fillId="0" borderId="15" xfId="41" applyFont="1" applyBorder="1" applyAlignment="1">
      <alignment vertical="center" wrapText="1"/>
    </xf>
    <xf numFmtId="166" fontId="5" fillId="0" borderId="0" xfId="41" applyNumberFormat="1" applyAlignment="1">
      <alignment horizontal="right"/>
    </xf>
    <xf numFmtId="0" fontId="8" fillId="0" borderId="0" xfId="41" applyFont="1" applyAlignment="1">
      <alignment horizontal="center" vertical="top" wrapText="1"/>
    </xf>
    <xf numFmtId="0" fontId="8" fillId="0" borderId="0" xfId="41" applyFont="1" applyAlignment="1">
      <alignment vertical="top" wrapText="1"/>
    </xf>
    <xf numFmtId="0" fontId="7" fillId="0" borderId="18" xfId="41" applyFont="1" applyBorder="1" applyAlignment="1">
      <alignment horizontal="center" vertical="top" wrapText="1"/>
    </xf>
    <xf numFmtId="0" fontId="7" fillId="0" borderId="19" xfId="41" applyFont="1" applyBorder="1" applyAlignment="1">
      <alignment horizontal="center" vertical="top" wrapText="1"/>
    </xf>
    <xf numFmtId="0" fontId="34" fillId="0" borderId="13" xfId="86" applyFont="1" applyBorder="1"/>
    <xf numFmtId="38" fontId="42" fillId="0" borderId="13" xfId="86" applyNumberFormat="1" applyFont="1" applyBorder="1" applyAlignment="1">
      <alignment wrapText="1"/>
    </xf>
    <xf numFmtId="44" fontId="0" fillId="0" borderId="0" xfId="87" applyFont="1"/>
    <xf numFmtId="0" fontId="2" fillId="0" borderId="0" xfId="86"/>
    <xf numFmtId="0" fontId="34" fillId="27" borderId="13" xfId="86" applyFont="1" applyFill="1" applyBorder="1" applyAlignment="1">
      <alignment horizontal="center"/>
    </xf>
    <xf numFmtId="0" fontId="34" fillId="0" borderId="0" xfId="86" applyFont="1" applyAlignment="1">
      <alignment horizontal="left" wrapText="1"/>
    </xf>
    <xf numFmtId="0" fontId="34" fillId="0" borderId="0" xfId="86" applyFont="1"/>
    <xf numFmtId="0" fontId="2" fillId="0" borderId="0" xfId="86" applyAlignment="1">
      <alignment wrapText="1"/>
    </xf>
    <xf numFmtId="0" fontId="2" fillId="0" borderId="0" xfId="86" applyAlignment="1">
      <alignment horizontal="left"/>
    </xf>
    <xf numFmtId="0" fontId="37" fillId="0" borderId="13" xfId="86" applyFont="1" applyBorder="1" applyAlignment="1">
      <alignment horizontal="center" vertical="center" wrapText="1"/>
    </xf>
    <xf numFmtId="44" fontId="37" fillId="0" borderId="13" xfId="87" applyFont="1" applyBorder="1" applyAlignment="1">
      <alignment horizontal="center" vertical="center" wrapText="1"/>
    </xf>
    <xf numFmtId="0" fontId="37" fillId="0" borderId="18" xfId="86" applyFont="1" applyBorder="1" applyAlignment="1">
      <alignment horizontal="center"/>
    </xf>
    <xf numFmtId="0" fontId="43" fillId="0" borderId="18" xfId="86" applyFont="1" applyBorder="1" applyAlignment="1">
      <alignment horizontal="right"/>
    </xf>
    <xf numFmtId="0" fontId="43" fillId="0" borderId="18" xfId="86" applyFont="1" applyBorder="1" applyAlignment="1">
      <alignment wrapText="1"/>
    </xf>
    <xf numFmtId="42" fontId="43" fillId="27" borderId="13" xfId="87" applyNumberFormat="1" applyFont="1" applyFill="1" applyBorder="1"/>
    <xf numFmtId="42" fontId="43" fillId="27" borderId="13" xfId="86" applyNumberFormat="1" applyFont="1" applyFill="1" applyBorder="1"/>
    <xf numFmtId="0" fontId="43" fillId="0" borderId="13" xfId="86" applyFont="1" applyBorder="1" applyAlignment="1">
      <alignment horizontal="left"/>
    </xf>
    <xf numFmtId="0" fontId="44" fillId="38" borderId="13" xfId="86" applyFont="1" applyFill="1" applyBorder="1" applyAlignment="1">
      <alignment horizontal="right"/>
    </xf>
    <xf numFmtId="0" fontId="44" fillId="38" borderId="13" xfId="86" applyFont="1" applyFill="1" applyBorder="1" applyAlignment="1">
      <alignment horizontal="left" wrapText="1"/>
    </xf>
    <xf numFmtId="37" fontId="43" fillId="27" borderId="13" xfId="87" applyNumberFormat="1" applyFont="1" applyFill="1" applyBorder="1"/>
    <xf numFmtId="42" fontId="43" fillId="39" borderId="13" xfId="87" applyNumberFormat="1" applyFont="1" applyFill="1" applyBorder="1"/>
    <xf numFmtId="0" fontId="43" fillId="27" borderId="13" xfId="86" applyFont="1" applyFill="1" applyBorder="1" applyAlignment="1">
      <alignment horizontal="left"/>
    </xf>
    <xf numFmtId="0" fontId="43" fillId="0" borderId="13" xfId="86" applyFont="1" applyBorder="1" applyAlignment="1">
      <alignment horizontal="right"/>
    </xf>
    <xf numFmtId="0" fontId="43" fillId="0" borderId="13" xfId="86" applyFont="1" applyBorder="1" applyAlignment="1">
      <alignment wrapText="1"/>
    </xf>
    <xf numFmtId="0" fontId="37" fillId="0" borderId="13" xfId="86" applyFont="1" applyBorder="1" applyAlignment="1">
      <alignment horizontal="left" wrapText="1"/>
    </xf>
    <xf numFmtId="42" fontId="43" fillId="0" borderId="13" xfId="87" applyNumberFormat="1" applyFont="1" applyFill="1" applyBorder="1"/>
    <xf numFmtId="0" fontId="43" fillId="0" borderId="11" xfId="86" applyFont="1" applyBorder="1" applyAlignment="1">
      <alignment horizontal="left"/>
    </xf>
    <xf numFmtId="0" fontId="46" fillId="0" borderId="13" xfId="86" applyFont="1" applyBorder="1" applyAlignment="1">
      <alignment horizontal="left" wrapText="1"/>
    </xf>
    <xf numFmtId="42" fontId="43" fillId="0" borderId="13" xfId="88" applyNumberFormat="1" applyFont="1" applyFill="1" applyBorder="1"/>
    <xf numFmtId="0" fontId="43" fillId="0" borderId="10" xfId="86" applyFont="1" applyBorder="1" applyAlignment="1">
      <alignment horizontal="right"/>
    </xf>
    <xf numFmtId="0" fontId="43" fillId="0" borderId="17" xfId="86" applyFont="1" applyBorder="1" applyAlignment="1">
      <alignment wrapText="1"/>
    </xf>
    <xf numFmtId="44" fontId="43" fillId="0" borderId="0" xfId="87" applyFont="1"/>
    <xf numFmtId="0" fontId="43" fillId="0" borderId="0" xfId="86" applyFont="1"/>
    <xf numFmtId="0" fontId="43" fillId="0" borderId="0" xfId="86" applyFont="1" applyAlignment="1">
      <alignment horizontal="left"/>
    </xf>
    <xf numFmtId="0" fontId="37" fillId="0" borderId="13" xfId="86" applyFont="1" applyBorder="1" applyAlignment="1">
      <alignment horizontal="center"/>
    </xf>
    <xf numFmtId="0" fontId="43" fillId="0" borderId="13" xfId="86" applyFont="1" applyBorder="1" applyAlignment="1">
      <alignment vertical="center" wrapText="1"/>
    </xf>
    <xf numFmtId="0" fontId="43" fillId="0" borderId="35" xfId="86" applyFont="1" applyBorder="1" applyAlignment="1">
      <alignment horizontal="right"/>
    </xf>
    <xf numFmtId="0" fontId="43" fillId="0" borderId="19" xfId="86" applyFont="1" applyBorder="1" applyAlignment="1">
      <alignment wrapText="1"/>
    </xf>
    <xf numFmtId="0" fontId="43" fillId="0" borderId="14" xfId="86" applyFont="1" applyBorder="1" applyAlignment="1">
      <alignment horizontal="right"/>
    </xf>
    <xf numFmtId="0" fontId="37" fillId="0" borderId="13" xfId="86" applyFont="1" applyBorder="1" applyAlignment="1">
      <alignment wrapText="1"/>
    </xf>
    <xf numFmtId="42" fontId="43" fillId="0" borderId="13" xfId="87" applyNumberFormat="1" applyFont="1" applyBorder="1"/>
    <xf numFmtId="0" fontId="47" fillId="0" borderId="19" xfId="86" applyFont="1" applyBorder="1" applyAlignment="1">
      <alignment wrapText="1"/>
    </xf>
    <xf numFmtId="0" fontId="43" fillId="0" borderId="8" xfId="86" applyFont="1" applyBorder="1" applyAlignment="1">
      <alignment wrapText="1"/>
    </xf>
    <xf numFmtId="44" fontId="43" fillId="0" borderId="8" xfId="87" applyFont="1" applyFill="1" applyBorder="1"/>
    <xf numFmtId="0" fontId="43" fillId="0" borderId="9" xfId="86" applyFont="1" applyBorder="1"/>
    <xf numFmtId="0" fontId="43" fillId="0" borderId="8" xfId="86" applyFont="1" applyBorder="1"/>
    <xf numFmtId="37" fontId="43" fillId="0" borderId="13" xfId="88" applyNumberFormat="1" applyFont="1" applyFill="1" applyBorder="1"/>
    <xf numFmtId="42" fontId="43" fillId="0" borderId="8" xfId="87" applyNumberFormat="1" applyFont="1" applyFill="1" applyBorder="1"/>
    <xf numFmtId="42" fontId="43" fillId="0" borderId="9" xfId="86" applyNumberFormat="1" applyFont="1" applyBorder="1"/>
    <xf numFmtId="42" fontId="43" fillId="0" borderId="8" xfId="86" applyNumberFormat="1" applyFont="1" applyBorder="1"/>
    <xf numFmtId="0" fontId="37" fillId="38" borderId="13" xfId="86" applyFont="1" applyFill="1" applyBorder="1" applyAlignment="1">
      <alignment horizontal="left" wrapText="1"/>
    </xf>
    <xf numFmtId="42" fontId="43" fillId="38" borderId="13" xfId="87" applyNumberFormat="1" applyFont="1" applyFill="1" applyBorder="1"/>
    <xf numFmtId="0" fontId="43" fillId="38" borderId="13" xfId="86" applyFont="1" applyFill="1" applyBorder="1" applyAlignment="1">
      <alignment horizontal="left"/>
    </xf>
    <xf numFmtId="0" fontId="43" fillId="0" borderId="0" xfId="86" applyFont="1" applyAlignment="1">
      <alignment horizontal="right"/>
    </xf>
    <xf numFmtId="0" fontId="37" fillId="0" borderId="0" xfId="86" applyFont="1" applyAlignment="1">
      <alignment horizontal="left" wrapText="1"/>
    </xf>
    <xf numFmtId="42" fontId="43" fillId="0" borderId="0" xfId="87" applyNumberFormat="1" applyFont="1" applyFill="1" applyBorder="1"/>
    <xf numFmtId="0" fontId="37" fillId="0" borderId="0" xfId="86" applyFont="1" applyAlignment="1">
      <alignment wrapText="1"/>
    </xf>
    <xf numFmtId="42" fontId="43" fillId="0" borderId="0" xfId="87" applyNumberFormat="1" applyFont="1"/>
    <xf numFmtId="42" fontId="43" fillId="0" borderId="0" xfId="86" applyNumberFormat="1" applyFont="1"/>
    <xf numFmtId="0" fontId="43" fillId="0" borderId="0" xfId="86" applyFont="1" applyAlignment="1">
      <alignment wrapText="1"/>
    </xf>
    <xf numFmtId="167" fontId="43" fillId="28" borderId="0" xfId="87" applyNumberFormat="1" applyFont="1" applyFill="1"/>
    <xf numFmtId="167" fontId="49" fillId="0" borderId="0" xfId="87" applyNumberFormat="1" applyFont="1" applyFill="1" applyAlignment="1">
      <alignment horizontal="left"/>
    </xf>
    <xf numFmtId="37" fontId="43" fillId="0" borderId="0" xfId="87" applyNumberFormat="1" applyFont="1"/>
    <xf numFmtId="37" fontId="43" fillId="0" borderId="9" xfId="87" applyNumberFormat="1" applyFont="1" applyBorder="1"/>
    <xf numFmtId="37" fontId="43" fillId="0" borderId="0" xfId="86" applyNumberFormat="1" applyFont="1"/>
    <xf numFmtId="44" fontId="43" fillId="0" borderId="0" xfId="87" applyFont="1" applyAlignment="1">
      <alignment horizontal="center"/>
    </xf>
    <xf numFmtId="38" fontId="34" fillId="0" borderId="13" xfId="86" applyNumberFormat="1" applyFont="1" applyBorder="1"/>
    <xf numFmtId="0" fontId="34" fillId="0" borderId="0" xfId="86" applyFont="1" applyAlignment="1">
      <alignment wrapText="1"/>
    </xf>
    <xf numFmtId="0" fontId="50" fillId="40" borderId="13" xfId="86" applyFont="1" applyFill="1" applyBorder="1"/>
    <xf numFmtId="0" fontId="50" fillId="40" borderId="13" xfId="86" applyFont="1" applyFill="1" applyBorder="1" applyAlignment="1">
      <alignment horizontal="center" wrapText="1"/>
    </xf>
    <xf numFmtId="0" fontId="34" fillId="0" borderId="0" xfId="86" applyFont="1" applyAlignment="1">
      <alignment horizontal="center" wrapText="1"/>
    </xf>
    <xf numFmtId="0" fontId="34" fillId="40" borderId="0" xfId="86" applyFont="1" applyFill="1" applyAlignment="1">
      <alignment horizontal="center" wrapText="1"/>
    </xf>
    <xf numFmtId="0" fontId="2" fillId="0" borderId="13" xfId="86" applyBorder="1"/>
    <xf numFmtId="0" fontId="2" fillId="0" borderId="13" xfId="86" applyBorder="1" applyAlignment="1">
      <alignment wrapText="1"/>
    </xf>
    <xf numFmtId="42" fontId="0" fillId="27" borderId="13" xfId="87" applyNumberFormat="1" applyFont="1" applyFill="1" applyBorder="1"/>
    <xf numFmtId="44" fontId="0" fillId="0" borderId="13" xfId="87" applyFont="1" applyFill="1" applyBorder="1" applyAlignment="1">
      <alignment wrapText="1"/>
    </xf>
    <xf numFmtId="0" fontId="2" fillId="27" borderId="13" xfId="86" applyFill="1" applyBorder="1" applyAlignment="1">
      <alignment wrapText="1"/>
    </xf>
    <xf numFmtId="0" fontId="50" fillId="40" borderId="13" xfId="86" applyFont="1" applyFill="1" applyBorder="1" applyAlignment="1">
      <alignment horizontal="center" vertical="center" wrapText="1"/>
    </xf>
    <xf numFmtId="42" fontId="50" fillId="40" borderId="13" xfId="86" applyNumberFormat="1" applyFont="1" applyFill="1" applyBorder="1" applyAlignment="1">
      <alignment wrapText="1"/>
    </xf>
    <xf numFmtId="0" fontId="50" fillId="40" borderId="13" xfId="86" applyFont="1" applyFill="1" applyBorder="1" applyAlignment="1">
      <alignment wrapText="1"/>
    </xf>
    <xf numFmtId="0" fontId="50" fillId="0" borderId="0" xfId="86" applyFont="1"/>
    <xf numFmtId="0" fontId="50" fillId="40" borderId="0" xfId="86" applyFont="1" applyFill="1"/>
    <xf numFmtId="0" fontId="2" fillId="0" borderId="0" xfId="86" applyAlignment="1">
      <alignment horizontal="center" vertical="center" wrapText="1"/>
    </xf>
    <xf numFmtId="42" fontId="2" fillId="0" borderId="0" xfId="86" applyNumberFormat="1" applyAlignment="1">
      <alignment wrapText="1"/>
    </xf>
    <xf numFmtId="0" fontId="34" fillId="40" borderId="0" xfId="86" applyFont="1" applyFill="1"/>
    <xf numFmtId="0" fontId="2" fillId="40" borderId="0" xfId="86" applyFill="1"/>
    <xf numFmtId="42" fontId="2" fillId="0" borderId="0" xfId="86" applyNumberFormat="1"/>
    <xf numFmtId="0" fontId="41" fillId="0" borderId="0" xfId="86" applyFont="1" applyAlignment="1">
      <alignment wrapText="1"/>
    </xf>
    <xf numFmtId="0" fontId="7" fillId="0" borderId="0" xfId="41" applyFont="1" applyAlignment="1">
      <alignment horizontal="center"/>
    </xf>
    <xf numFmtId="0" fontId="5" fillId="0" borderId="0" xfId="41" applyAlignment="1">
      <alignment horizontal="right"/>
    </xf>
    <xf numFmtId="0" fontId="7" fillId="0" borderId="0" xfId="41" applyFont="1" applyAlignment="1">
      <alignment horizontal="center" vertical="top" wrapText="1"/>
    </xf>
    <xf numFmtId="0" fontId="7" fillId="0" borderId="0" xfId="41" applyFont="1" applyAlignment="1">
      <alignment vertical="top" wrapText="1"/>
    </xf>
    <xf numFmtId="0" fontId="8" fillId="26" borderId="0" xfId="41" applyFont="1" applyFill="1" applyAlignment="1">
      <alignment vertical="top" wrapText="1"/>
    </xf>
    <xf numFmtId="0" fontId="7" fillId="26" borderId="0" xfId="41" applyFont="1" applyFill="1" applyAlignment="1">
      <alignment vertical="top" wrapText="1"/>
    </xf>
    <xf numFmtId="166" fontId="6" fillId="0" borderId="0" xfId="41" applyNumberFormat="1" applyFont="1" applyAlignment="1">
      <alignment horizontal="right"/>
    </xf>
    <xf numFmtId="166" fontId="5" fillId="25" borderId="0" xfId="41" applyNumberFormat="1" applyFill="1" applyAlignment="1">
      <alignment horizontal="right"/>
    </xf>
    <xf numFmtId="0" fontId="7" fillId="0" borderId="0" xfId="41" applyFont="1" applyAlignment="1">
      <alignment vertical="center" wrapText="1"/>
    </xf>
    <xf numFmtId="166" fontId="6" fillId="25" borderId="0" xfId="41" applyNumberFormat="1" applyFont="1" applyFill="1" applyAlignment="1">
      <alignment horizontal="right" vertical="center"/>
    </xf>
    <xf numFmtId="0" fontId="7" fillId="0" borderId="0" xfId="41" applyFont="1" applyAlignment="1">
      <alignment horizontal="center" vertical="center" wrapText="1"/>
    </xf>
    <xf numFmtId="0" fontId="8" fillId="0" borderId="0" xfId="41" applyFont="1" applyAlignment="1">
      <alignment vertical="top"/>
    </xf>
    <xf numFmtId="166" fontId="5" fillId="0" borderId="0" xfId="41" applyNumberFormat="1" applyAlignment="1">
      <alignment horizontal="right" vertical="center"/>
    </xf>
    <xf numFmtId="0" fontId="6" fillId="0" borderId="0" xfId="41" applyFont="1" applyAlignment="1">
      <alignment wrapText="1"/>
    </xf>
    <xf numFmtId="0" fontId="7" fillId="0" borderId="0" xfId="41" applyFont="1" applyAlignment="1">
      <alignment vertical="top"/>
    </xf>
    <xf numFmtId="0" fontId="5" fillId="0" borderId="0" xfId="52"/>
    <xf numFmtId="38" fontId="6" fillId="0" borderId="0" xfId="52" applyNumberFormat="1" applyFont="1"/>
    <xf numFmtId="0" fontId="5" fillId="0" borderId="0" xfId="52" applyAlignment="1">
      <alignment horizontal="center"/>
    </xf>
    <xf numFmtId="0" fontId="5" fillId="31" borderId="0" xfId="52" applyFill="1"/>
    <xf numFmtId="0" fontId="5" fillId="42" borderId="0" xfId="52" applyFill="1"/>
    <xf numFmtId="0" fontId="5" fillId="43" borderId="0" xfId="52" applyFill="1"/>
    <xf numFmtId="0" fontId="5" fillId="38" borderId="0" xfId="52" applyFill="1"/>
    <xf numFmtId="0" fontId="5" fillId="44" borderId="0" xfId="52" applyFill="1"/>
    <xf numFmtId="0" fontId="5" fillId="41" borderId="0" xfId="52" applyFill="1"/>
    <xf numFmtId="0" fontId="5" fillId="45" borderId="0" xfId="52" applyFill="1"/>
    <xf numFmtId="0" fontId="5" fillId="37" borderId="0" xfId="52" applyFill="1"/>
    <xf numFmtId="0" fontId="5" fillId="33" borderId="0" xfId="52" applyFill="1"/>
    <xf numFmtId="0" fontId="5" fillId="46" borderId="0" xfId="52" applyFill="1"/>
    <xf numFmtId="0" fontId="5" fillId="47" borderId="0" xfId="52" applyFill="1"/>
    <xf numFmtId="0" fontId="5" fillId="48" borderId="0" xfId="52" applyFill="1"/>
    <xf numFmtId="0" fontId="5" fillId="49" borderId="0" xfId="52" applyFill="1"/>
    <xf numFmtId="0" fontId="5" fillId="50" borderId="0" xfId="52" applyFill="1"/>
    <xf numFmtId="0" fontId="5" fillId="51" borderId="0" xfId="52" applyFill="1"/>
    <xf numFmtId="0" fontId="5" fillId="32" borderId="10" xfId="52" applyFill="1" applyBorder="1" applyAlignment="1">
      <alignment horizontal="center" wrapText="1"/>
    </xf>
    <xf numFmtId="0" fontId="5" fillId="0" borderId="8" xfId="52" applyBorder="1" applyAlignment="1">
      <alignment horizontal="center" wrapText="1"/>
    </xf>
    <xf numFmtId="0" fontId="5" fillId="0" borderId="11" xfId="52" applyBorder="1" applyAlignment="1">
      <alignment horizontal="center" wrapText="1"/>
    </xf>
    <xf numFmtId="49" fontId="5" fillId="0" borderId="0" xfId="52" applyNumberFormat="1" applyAlignment="1">
      <alignment horizontal="center"/>
    </xf>
    <xf numFmtId="0" fontId="5" fillId="0" borderId="0" xfId="52" applyAlignment="1">
      <alignment horizontal="center" wrapText="1"/>
    </xf>
    <xf numFmtId="0" fontId="5" fillId="31" borderId="0" xfId="52" applyFill="1" applyAlignment="1">
      <alignment horizontal="center"/>
    </xf>
    <xf numFmtId="0" fontId="5" fillId="0" borderId="8" xfId="52" applyBorder="1" applyAlignment="1">
      <alignment horizontal="center"/>
    </xf>
    <xf numFmtId="0" fontId="5" fillId="0" borderId="8" xfId="52" applyBorder="1"/>
    <xf numFmtId="0" fontId="5" fillId="32" borderId="0" xfId="52" applyFill="1" applyAlignment="1">
      <alignment horizontal="center"/>
    </xf>
    <xf numFmtId="0" fontId="37" fillId="0" borderId="13" xfId="83" applyFont="1" applyBorder="1" applyAlignment="1">
      <alignment horizontal="center"/>
    </xf>
    <xf numFmtId="0" fontId="43" fillId="0" borderId="13" xfId="83" applyFont="1" applyBorder="1" applyAlignment="1">
      <alignment horizontal="right"/>
    </xf>
    <xf numFmtId="0" fontId="43" fillId="0" borderId="10" xfId="83" applyFont="1" applyBorder="1" applyAlignment="1">
      <alignment horizontal="right"/>
    </xf>
    <xf numFmtId="0" fontId="34" fillId="0" borderId="18" xfId="83" applyFont="1" applyBorder="1" applyAlignment="1">
      <alignment horizontal="center"/>
    </xf>
    <xf numFmtId="0" fontId="44" fillId="38" borderId="13" xfId="83" applyFont="1" applyFill="1" applyBorder="1" applyAlignment="1">
      <alignment horizontal="right"/>
    </xf>
    <xf numFmtId="0" fontId="7" fillId="0" borderId="0" xfId="41" applyFont="1"/>
    <xf numFmtId="38" fontId="51" fillId="0" borderId="13" xfId="86" applyNumberFormat="1" applyFont="1" applyBorder="1" applyAlignment="1">
      <alignment wrapText="1"/>
    </xf>
    <xf numFmtId="0" fontId="8" fillId="0" borderId="24" xfId="41" applyFont="1" applyBorder="1" applyAlignment="1">
      <alignment vertical="center" wrapText="1"/>
    </xf>
    <xf numFmtId="0" fontId="7" fillId="0" borderId="24" xfId="41" applyFont="1" applyBorder="1" applyAlignment="1">
      <alignment vertical="center" wrapText="1"/>
    </xf>
    <xf numFmtId="0" fontId="5" fillId="0" borderId="0" xfId="41" applyFont="1" applyBorder="1" applyAlignment="1">
      <alignment horizontal="center"/>
    </xf>
    <xf numFmtId="37" fontId="2" fillId="0" borderId="0" xfId="86" applyNumberFormat="1"/>
    <xf numFmtId="0" fontId="2" fillId="0" borderId="9" xfId="86" applyBorder="1"/>
    <xf numFmtId="0" fontId="2" fillId="0" borderId="0" xfId="86" applyAlignment="1">
      <alignment horizontal="center"/>
    </xf>
    <xf numFmtId="0" fontId="34" fillId="0" borderId="13" xfId="89" applyFont="1" applyBorder="1"/>
    <xf numFmtId="38" fontId="42" fillId="0" borderId="13" xfId="89" applyNumberFormat="1" applyFont="1" applyBorder="1" applyAlignment="1">
      <alignment wrapText="1"/>
    </xf>
    <xf numFmtId="44" fontId="0" fillId="0" borderId="0" xfId="90" applyFont="1"/>
    <xf numFmtId="0" fontId="1" fillId="0" borderId="0" xfId="89"/>
    <xf numFmtId="0" fontId="34" fillId="27" borderId="13" xfId="89" applyFont="1" applyFill="1" applyBorder="1" applyAlignment="1">
      <alignment horizontal="center"/>
    </xf>
    <xf numFmtId="0" fontId="34" fillId="0" borderId="0" xfId="89" applyFont="1" applyAlignment="1">
      <alignment horizontal="left" wrapText="1"/>
    </xf>
    <xf numFmtId="0" fontId="34" fillId="0" borderId="0" xfId="89" applyFont="1"/>
    <xf numFmtId="0" fontId="1" fillId="0" borderId="0" xfId="89" applyAlignment="1">
      <alignment wrapText="1"/>
    </xf>
    <xf numFmtId="0" fontId="1" fillId="0" borderId="0" xfId="89" applyAlignment="1">
      <alignment horizontal="left"/>
    </xf>
    <xf numFmtId="0" fontId="37" fillId="0" borderId="13" xfId="89" applyFont="1" applyBorder="1" applyAlignment="1">
      <alignment horizontal="center" vertical="center" wrapText="1"/>
    </xf>
    <xf numFmtId="44" fontId="37" fillId="0" borderId="13" xfId="90" applyFont="1" applyBorder="1" applyAlignment="1">
      <alignment horizontal="center" vertical="center" wrapText="1"/>
    </xf>
    <xf numFmtId="0" fontId="37" fillId="0" borderId="13" xfId="89" applyFont="1" applyBorder="1" applyAlignment="1">
      <alignment horizontal="left" vertical="center" wrapText="1"/>
    </xf>
    <xf numFmtId="0" fontId="37" fillId="0" borderId="18" xfId="89" applyFont="1" applyBorder="1" applyAlignment="1">
      <alignment horizontal="center"/>
    </xf>
    <xf numFmtId="0" fontId="37" fillId="38" borderId="10" xfId="89" applyFont="1" applyFill="1" applyBorder="1" applyAlignment="1">
      <alignment wrapText="1"/>
    </xf>
    <xf numFmtId="0" fontId="37" fillId="38" borderId="8" xfId="89" applyFont="1" applyFill="1" applyBorder="1" applyAlignment="1">
      <alignment wrapText="1"/>
    </xf>
    <xf numFmtId="0" fontId="37" fillId="38" borderId="11" xfId="89" applyFont="1" applyFill="1" applyBorder="1" applyAlignment="1">
      <alignment wrapText="1"/>
    </xf>
    <xf numFmtId="0" fontId="43" fillId="0" borderId="18" xfId="89" applyFont="1" applyBorder="1" applyAlignment="1">
      <alignment horizontal="right"/>
    </xf>
    <xf numFmtId="0" fontId="43" fillId="0" borderId="18" xfId="89" applyFont="1" applyBorder="1" applyAlignment="1">
      <alignment wrapText="1"/>
    </xf>
    <xf numFmtId="42" fontId="43" fillId="27" borderId="13" xfId="90" applyNumberFormat="1" applyFont="1" applyFill="1" applyBorder="1"/>
    <xf numFmtId="42" fontId="43" fillId="27" borderId="13" xfId="89" applyNumberFormat="1" applyFont="1" applyFill="1" applyBorder="1"/>
    <xf numFmtId="0" fontId="43" fillId="0" borderId="13" xfId="89" applyFont="1" applyBorder="1" applyAlignment="1">
      <alignment horizontal="left"/>
    </xf>
    <xf numFmtId="0" fontId="44" fillId="38" borderId="13" xfId="89" applyFont="1" applyFill="1" applyBorder="1" applyAlignment="1">
      <alignment horizontal="right"/>
    </xf>
    <xf numFmtId="0" fontId="44" fillId="38" borderId="13" xfId="89" applyFont="1" applyFill="1" applyBorder="1" applyAlignment="1">
      <alignment horizontal="left" wrapText="1"/>
    </xf>
    <xf numFmtId="37" fontId="43" fillId="27" borderId="13" xfId="90" applyNumberFormat="1" applyFont="1" applyFill="1" applyBorder="1"/>
    <xf numFmtId="42" fontId="43" fillId="39" borderId="13" xfId="90" applyNumberFormat="1" applyFont="1" applyFill="1" applyBorder="1"/>
    <xf numFmtId="0" fontId="43" fillId="27" borderId="13" xfId="89" applyFont="1" applyFill="1" applyBorder="1" applyAlignment="1">
      <alignment horizontal="left"/>
    </xf>
    <xf numFmtId="0" fontId="43" fillId="0" borderId="13" xfId="89" applyFont="1" applyBorder="1" applyAlignment="1">
      <alignment horizontal="right"/>
    </xf>
    <xf numFmtId="0" fontId="43" fillId="0" borderId="13" xfId="89" applyFont="1" applyBorder="1" applyAlignment="1">
      <alignment wrapText="1"/>
    </xf>
    <xf numFmtId="0" fontId="37" fillId="0" borderId="13" xfId="89" applyFont="1" applyBorder="1" applyAlignment="1">
      <alignment horizontal="left" wrapText="1"/>
    </xf>
    <xf numFmtId="42" fontId="43" fillId="0" borderId="13" xfId="90" applyNumberFormat="1" applyFont="1" applyFill="1" applyBorder="1"/>
    <xf numFmtId="0" fontId="43" fillId="0" borderId="11" xfId="89" applyFont="1" applyBorder="1" applyAlignment="1">
      <alignment horizontal="left"/>
    </xf>
    <xf numFmtId="0" fontId="46" fillId="0" borderId="13" xfId="89" applyFont="1" applyBorder="1" applyAlignment="1">
      <alignment horizontal="left" wrapText="1"/>
    </xf>
    <xf numFmtId="42" fontId="43" fillId="0" borderId="13" xfId="91" applyNumberFormat="1" applyFont="1" applyFill="1" applyBorder="1"/>
    <xf numFmtId="0" fontId="43" fillId="0" borderId="10" xfId="89" applyFont="1" applyBorder="1" applyAlignment="1">
      <alignment horizontal="right"/>
    </xf>
    <xf numFmtId="0" fontId="43" fillId="0" borderId="17" xfId="89" applyFont="1" applyBorder="1" applyAlignment="1">
      <alignment wrapText="1"/>
    </xf>
    <xf numFmtId="44" fontId="43" fillId="0" borderId="0" xfId="90" applyFont="1"/>
    <xf numFmtId="0" fontId="43" fillId="0" borderId="0" xfId="89" applyFont="1"/>
    <xf numFmtId="0" fontId="43" fillId="0" borderId="0" xfId="89" applyFont="1" applyAlignment="1">
      <alignment horizontal="left"/>
    </xf>
    <xf numFmtId="0" fontId="37" fillId="0" borderId="13" xfId="89" applyFont="1" applyBorder="1" applyAlignment="1">
      <alignment horizontal="center"/>
    </xf>
    <xf numFmtId="0" fontId="43" fillId="0" borderId="13" xfId="89" applyFont="1" applyBorder="1" applyAlignment="1">
      <alignment vertical="center" wrapText="1"/>
    </xf>
    <xf numFmtId="0" fontId="43" fillId="0" borderId="35" xfId="89" applyFont="1" applyBorder="1" applyAlignment="1">
      <alignment horizontal="right"/>
    </xf>
    <xf numFmtId="0" fontId="43" fillId="0" borderId="19" xfId="89" applyFont="1" applyBorder="1" applyAlignment="1">
      <alignment wrapText="1"/>
    </xf>
    <xf numFmtId="0" fontId="43" fillId="0" borderId="14" xfId="89" applyFont="1" applyBorder="1" applyAlignment="1">
      <alignment horizontal="right"/>
    </xf>
    <xf numFmtId="0" fontId="37" fillId="0" borderId="13" xfId="89" applyFont="1" applyBorder="1" applyAlignment="1">
      <alignment wrapText="1"/>
    </xf>
    <xf numFmtId="42" fontId="43" fillId="0" borderId="13" xfId="90" applyNumberFormat="1" applyFont="1" applyBorder="1"/>
    <xf numFmtId="0" fontId="47" fillId="0" borderId="19" xfId="89" applyFont="1" applyBorder="1" applyAlignment="1">
      <alignment wrapText="1"/>
    </xf>
    <xf numFmtId="0" fontId="37" fillId="0" borderId="13" xfId="0" applyFont="1" applyBorder="1" applyAlignment="1">
      <alignment horizontal="center"/>
    </xf>
    <xf numFmtId="0" fontId="43" fillId="0" borderId="13" xfId="0" applyFont="1" applyBorder="1" applyAlignment="1">
      <alignment horizontal="right"/>
    </xf>
    <xf numFmtId="0" fontId="43" fillId="0" borderId="10" xfId="0" applyFont="1" applyBorder="1" applyAlignment="1">
      <alignment horizontal="right"/>
    </xf>
    <xf numFmtId="0" fontId="43" fillId="0" borderId="8" xfId="89" applyFont="1" applyBorder="1" applyAlignment="1">
      <alignment wrapText="1"/>
    </xf>
    <xf numFmtId="44" fontId="43" fillId="0" borderId="8" xfId="90" applyFont="1" applyFill="1" applyBorder="1"/>
    <xf numFmtId="0" fontId="43" fillId="0" borderId="9" xfId="89" applyFont="1" applyBorder="1"/>
    <xf numFmtId="0" fontId="43" fillId="0" borderId="8" xfId="89" applyFont="1" applyBorder="1"/>
    <xf numFmtId="0" fontId="34" fillId="0" borderId="18" xfId="0" applyFont="1" applyBorder="1" applyAlignment="1">
      <alignment horizontal="center"/>
    </xf>
    <xf numFmtId="0" fontId="37" fillId="38" borderId="10" xfId="89" applyFont="1" applyFill="1" applyBorder="1"/>
    <xf numFmtId="0" fontId="44" fillId="38" borderId="13" xfId="0" applyFont="1" applyFill="1" applyBorder="1" applyAlignment="1">
      <alignment horizontal="right"/>
    </xf>
    <xf numFmtId="37" fontId="43" fillId="0" borderId="13" xfId="91" applyNumberFormat="1" applyFont="1" applyFill="1" applyBorder="1"/>
    <xf numFmtId="0" fontId="37" fillId="38" borderId="8" xfId="89" applyFont="1" applyFill="1" applyBorder="1"/>
    <xf numFmtId="0" fontId="37" fillId="38" borderId="11" xfId="89" applyFont="1" applyFill="1" applyBorder="1"/>
    <xf numFmtId="42" fontId="43" fillId="0" borderId="8" xfId="90" applyNumberFormat="1" applyFont="1" applyFill="1" applyBorder="1"/>
    <xf numFmtId="42" fontId="43" fillId="0" borderId="9" xfId="89" applyNumberFormat="1" applyFont="1" applyBorder="1"/>
    <xf numFmtId="42" fontId="43" fillId="0" borderId="8" xfId="89" applyNumberFormat="1" applyFont="1" applyBorder="1"/>
    <xf numFmtId="0" fontId="37" fillId="38" borderId="13" xfId="89" applyFont="1" applyFill="1" applyBorder="1" applyAlignment="1">
      <alignment horizontal="left" wrapText="1"/>
    </xf>
    <xf numFmtId="42" fontId="43" fillId="38" borderId="13" xfId="90" applyNumberFormat="1" applyFont="1" applyFill="1" applyBorder="1"/>
    <xf numFmtId="0" fontId="43" fillId="38" borderId="13" xfId="89" applyFont="1" applyFill="1" applyBorder="1" applyAlignment="1">
      <alignment horizontal="left"/>
    </xf>
    <xf numFmtId="0" fontId="43" fillId="0" borderId="0" xfId="89" applyFont="1" applyAlignment="1">
      <alignment horizontal="right"/>
    </xf>
    <xf numFmtId="0" fontId="37" fillId="0" borderId="0" xfId="89" applyFont="1" applyAlignment="1">
      <alignment horizontal="left" wrapText="1"/>
    </xf>
    <xf numFmtId="42" fontId="43" fillId="0" borderId="0" xfId="90" applyNumberFormat="1" applyFont="1" applyFill="1" applyBorder="1"/>
    <xf numFmtId="0" fontId="37" fillId="0" borderId="0" xfId="89" applyFont="1" applyAlignment="1">
      <alignment wrapText="1"/>
    </xf>
    <xf numFmtId="42" fontId="43" fillId="0" borderId="0" xfId="90" applyNumberFormat="1" applyFont="1"/>
    <xf numFmtId="42" fontId="43" fillId="0" borderId="0" xfId="89" applyNumberFormat="1" applyFont="1"/>
    <xf numFmtId="0" fontId="43" fillId="0" borderId="0" xfId="89" applyFont="1" applyAlignment="1">
      <alignment wrapText="1"/>
    </xf>
    <xf numFmtId="167" fontId="43" fillId="28" borderId="0" xfId="90" applyNumberFormat="1" applyFont="1" applyFill="1"/>
    <xf numFmtId="167" fontId="49" fillId="0" borderId="0" xfId="90" applyNumberFormat="1" applyFont="1" applyFill="1" applyAlignment="1">
      <alignment horizontal="left"/>
    </xf>
    <xf numFmtId="38" fontId="34" fillId="0" borderId="13" xfId="89" applyNumberFormat="1" applyFont="1" applyBorder="1"/>
    <xf numFmtId="0" fontId="34" fillId="0" borderId="0" xfId="89" applyFont="1" applyAlignment="1">
      <alignment wrapText="1"/>
    </xf>
    <xf numFmtId="0" fontId="50" fillId="40" borderId="13" xfId="89" applyFont="1" applyFill="1" applyBorder="1"/>
    <xf numFmtId="0" fontId="50" fillId="40" borderId="13" xfId="89" applyFont="1" applyFill="1" applyBorder="1" applyAlignment="1">
      <alignment horizontal="center" wrapText="1"/>
    </xf>
    <xf numFmtId="0" fontId="34" fillId="0" borderId="0" xfId="89" applyFont="1" applyAlignment="1">
      <alignment horizontal="center" wrapText="1"/>
    </xf>
    <xf numFmtId="0" fontId="34" fillId="40" borderId="0" xfId="89" applyFont="1" applyFill="1" applyAlignment="1">
      <alignment horizontal="center" wrapText="1"/>
    </xf>
    <xf numFmtId="0" fontId="1" fillId="0" borderId="13" xfId="89" applyBorder="1"/>
    <xf numFmtId="0" fontId="1" fillId="0" borderId="13" xfId="89" applyBorder="1" applyAlignment="1">
      <alignment wrapText="1"/>
    </xf>
    <xf numFmtId="42" fontId="0" fillId="27" borderId="13" xfId="90" applyNumberFormat="1" applyFont="1" applyFill="1" applyBorder="1"/>
    <xf numFmtId="44" fontId="0" fillId="0" borderId="13" xfId="90" applyFont="1" applyFill="1" applyBorder="1" applyAlignment="1">
      <alignment wrapText="1"/>
    </xf>
    <xf numFmtId="0" fontId="1" fillId="27" borderId="13" xfId="89" applyFill="1" applyBorder="1" applyAlignment="1">
      <alignment wrapText="1"/>
    </xf>
    <xf numFmtId="0" fontId="50" fillId="40" borderId="13" xfId="89" applyFont="1" applyFill="1" applyBorder="1" applyAlignment="1">
      <alignment horizontal="center" vertical="center" wrapText="1"/>
    </xf>
    <xf numFmtId="42" fontId="50" fillId="40" borderId="13" xfId="89" applyNumberFormat="1" applyFont="1" applyFill="1" applyBorder="1" applyAlignment="1">
      <alignment wrapText="1"/>
    </xf>
    <xf numFmtId="0" fontId="50" fillId="40" borderId="13" xfId="89" applyFont="1" applyFill="1" applyBorder="1" applyAlignment="1">
      <alignment wrapText="1"/>
    </xf>
    <xf numFmtId="0" fontId="50" fillId="0" borderId="0" xfId="89" applyFont="1"/>
    <xf numFmtId="0" fontId="50" fillId="40" borderId="0" xfId="89" applyFont="1" applyFill="1"/>
    <xf numFmtId="0" fontId="1" fillId="0" borderId="0" xfId="89" applyAlignment="1">
      <alignment horizontal="center" vertical="center" wrapText="1"/>
    </xf>
    <xf numFmtId="42" fontId="1" fillId="0" borderId="0" xfId="89" applyNumberFormat="1" applyAlignment="1">
      <alignment wrapText="1"/>
    </xf>
    <xf numFmtId="0" fontId="34" fillId="40" borderId="0" xfId="89" applyFont="1" applyFill="1"/>
    <xf numFmtId="0" fontId="1" fillId="40" borderId="0" xfId="89" applyFill="1"/>
    <xf numFmtId="42" fontId="1" fillId="0" borderId="0" xfId="89" applyNumberFormat="1"/>
    <xf numFmtId="0" fontId="50" fillId="40" borderId="10" xfId="89" applyFont="1" applyFill="1" applyBorder="1"/>
    <xf numFmtId="0" fontId="50" fillId="40" borderId="11" xfId="89" applyFont="1" applyFill="1" applyBorder="1"/>
    <xf numFmtId="0" fontId="41" fillId="0" borderId="0" xfId="89" applyFont="1" applyAlignment="1">
      <alignment wrapText="1"/>
    </xf>
    <xf numFmtId="0" fontId="37" fillId="38" borderId="10" xfId="89" applyFont="1" applyFill="1" applyBorder="1" applyAlignment="1"/>
    <xf numFmtId="0" fontId="37" fillId="38" borderId="8" xfId="89" applyFont="1" applyFill="1" applyBorder="1" applyAlignment="1"/>
    <xf numFmtId="0" fontId="37" fillId="38" borderId="11" xfId="89" applyFont="1" applyFill="1" applyBorder="1" applyAlignment="1"/>
    <xf numFmtId="0" fontId="37" fillId="38" borderId="10" xfId="86" applyFont="1" applyFill="1" applyBorder="1" applyAlignment="1"/>
    <xf numFmtId="0" fontId="37" fillId="38" borderId="8" xfId="86" applyFont="1" applyFill="1" applyBorder="1" applyAlignment="1"/>
    <xf numFmtId="0" fontId="37" fillId="38" borderId="11" xfId="86" applyFont="1" applyFill="1" applyBorder="1" applyAlignment="1"/>
    <xf numFmtId="0" fontId="43" fillId="27" borderId="11" xfId="89" applyFont="1" applyFill="1" applyBorder="1" applyAlignment="1">
      <alignment horizontal="left"/>
    </xf>
    <xf numFmtId="0" fontId="43" fillId="0" borderId="36" xfId="89" applyFont="1" applyBorder="1" applyAlignment="1">
      <alignment horizontal="right"/>
    </xf>
    <xf numFmtId="0" fontId="43" fillId="0" borderId="9" xfId="89" applyFont="1" applyBorder="1" applyAlignment="1">
      <alignment horizontal="right"/>
    </xf>
    <xf numFmtId="0" fontId="37" fillId="38" borderId="14" xfId="89" applyFont="1" applyFill="1" applyBorder="1" applyAlignment="1"/>
    <xf numFmtId="0" fontId="37" fillId="38" borderId="14" xfId="89" applyFont="1" applyFill="1" applyBorder="1" applyAlignment="1">
      <alignment wrapText="1"/>
    </xf>
    <xf numFmtId="0" fontId="44" fillId="38" borderId="19" xfId="89" applyFont="1" applyFill="1" applyBorder="1" applyAlignment="1">
      <alignment horizontal="left" wrapText="1"/>
    </xf>
    <xf numFmtId="42" fontId="37" fillId="38" borderId="8" xfId="89" applyNumberFormat="1" applyFont="1" applyFill="1" applyBorder="1" applyAlignment="1">
      <alignment wrapText="1"/>
    </xf>
    <xf numFmtId="37" fontId="43" fillId="27" borderId="13" xfId="89" applyNumberFormat="1" applyFont="1" applyFill="1" applyBorder="1"/>
    <xf numFmtId="42" fontId="37" fillId="38" borderId="8" xfId="89" applyNumberFormat="1" applyFont="1" applyFill="1" applyBorder="1" applyAlignment="1"/>
    <xf numFmtId="37" fontId="43" fillId="0" borderId="13" xfId="90" applyNumberFormat="1" applyFont="1" applyFill="1" applyBorder="1"/>
    <xf numFmtId="42" fontId="37" fillId="38" borderId="8" xfId="89" applyNumberFormat="1" applyFont="1" applyFill="1" applyBorder="1"/>
    <xf numFmtId="0" fontId="50" fillId="40" borderId="19" xfId="89" applyFont="1" applyFill="1" applyBorder="1" applyAlignment="1">
      <alignment horizontal="center" vertical="center" wrapText="1"/>
    </xf>
    <xf numFmtId="42" fontId="50" fillId="40" borderId="13" xfId="89" applyNumberFormat="1" applyFont="1" applyFill="1" applyBorder="1" applyAlignment="1">
      <alignment horizontal="center" wrapText="1"/>
    </xf>
    <xf numFmtId="42" fontId="43" fillId="38" borderId="13" xfId="89" applyNumberFormat="1" applyFont="1" applyFill="1" applyBorder="1" applyAlignment="1">
      <alignment horizontal="left"/>
    </xf>
    <xf numFmtId="0" fontId="6" fillId="0" borderId="20" xfId="41" applyFont="1" applyBorder="1" applyAlignment="1">
      <alignment horizontal="center"/>
    </xf>
    <xf numFmtId="0" fontId="6" fillId="0" borderId="21" xfId="41" applyFont="1" applyBorder="1" applyAlignment="1">
      <alignment horizontal="center"/>
    </xf>
    <xf numFmtId="0" fontId="6" fillId="0" borderId="22" xfId="41" applyFont="1" applyBorder="1" applyAlignment="1">
      <alignment horizontal="center"/>
    </xf>
    <xf numFmtId="0" fontId="5" fillId="0" borderId="20" xfId="41" applyBorder="1" applyAlignment="1">
      <alignment horizontal="center"/>
    </xf>
    <xf numFmtId="0" fontId="5" fillId="0" borderId="21" xfId="41" applyBorder="1" applyAlignment="1">
      <alignment horizontal="center"/>
    </xf>
    <xf numFmtId="0" fontId="5" fillId="0" borderId="22" xfId="4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0" fillId="40" borderId="10" xfId="86" applyFont="1" applyFill="1" applyBorder="1" applyAlignment="1">
      <alignment horizontal="center"/>
    </xf>
    <xf numFmtId="0" fontId="50" fillId="40" borderId="11" xfId="86" applyFont="1" applyFill="1" applyBorder="1" applyAlignment="1">
      <alignment horizontal="center"/>
    </xf>
    <xf numFmtId="0" fontId="8" fillId="30" borderId="10" xfId="41" applyFont="1" applyFill="1" applyBorder="1" applyAlignment="1">
      <alignment horizontal="center" vertical="top" wrapText="1"/>
    </xf>
    <xf numFmtId="0" fontId="8" fillId="30" borderId="8" xfId="41" applyFont="1" applyFill="1" applyBorder="1" applyAlignment="1">
      <alignment horizontal="center" vertical="top" wrapText="1"/>
    </xf>
    <xf numFmtId="0" fontId="5" fillId="0" borderId="10" xfId="52" applyBorder="1" applyAlignment="1">
      <alignment horizontal="center"/>
    </xf>
    <xf numFmtId="0" fontId="5" fillId="0" borderId="8" xfId="52" applyBorder="1" applyAlignment="1">
      <alignment horizontal="center"/>
    </xf>
    <xf numFmtId="0" fontId="5" fillId="0" borderId="11" xfId="52" applyBorder="1" applyAlignment="1">
      <alignment horizontal="center"/>
    </xf>
    <xf numFmtId="0" fontId="7" fillId="0" borderId="18" xfId="41" applyFont="1" applyBorder="1" applyAlignment="1">
      <alignment horizontal="center" vertical="top" wrapText="1"/>
    </xf>
    <xf numFmtId="0" fontId="7" fillId="0" borderId="19" xfId="41" applyFont="1" applyBorder="1" applyAlignment="1">
      <alignment horizontal="center" vertical="top" wrapText="1"/>
    </xf>
    <xf numFmtId="0" fontId="5" fillId="31" borderId="10" xfId="83" applyFill="1" applyBorder="1" applyAlignment="1">
      <alignment horizontal="center"/>
    </xf>
    <xf numFmtId="0" fontId="5" fillId="31" borderId="8" xfId="83" applyFill="1" applyBorder="1" applyAlignment="1">
      <alignment horizontal="center"/>
    </xf>
    <xf numFmtId="0" fontId="5" fillId="31" borderId="11" xfId="83" applyFill="1" applyBorder="1" applyAlignment="1">
      <alignment horizontal="center"/>
    </xf>
  </cellXfs>
  <cellStyles count="9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81" xr:uid="{00000000-0005-0000-0000-00001B000000}"/>
    <cellStyle name="Comma 3" xfId="88" xr:uid="{00000000-0005-0000-0000-00001C000000}"/>
    <cellStyle name="Comma 3 2" xfId="80" xr:uid="{00000000-0005-0000-0000-00001D000000}"/>
    <cellStyle name="Comma 3 5" xfId="91" xr:uid="{5864C7AD-D7D2-4403-8424-6F4D7133D653}"/>
    <cellStyle name="Comma0" xfId="28" xr:uid="{00000000-0005-0000-0000-00001E000000}"/>
    <cellStyle name="Comma0 2" xfId="57" xr:uid="{00000000-0005-0000-0000-00001F000000}"/>
    <cellStyle name="Comma0 3" xfId="58" xr:uid="{00000000-0005-0000-0000-000020000000}"/>
    <cellStyle name="Currency 2" xfId="87" xr:uid="{00000000-0005-0000-0000-000021000000}"/>
    <cellStyle name="Currency 2 2" xfId="90" xr:uid="{244011AF-DFC0-4B42-8455-745184F87721}"/>
    <cellStyle name="Currency0" xfId="29" xr:uid="{00000000-0005-0000-0000-000022000000}"/>
    <cellStyle name="Currency0 2" xfId="59" xr:uid="{00000000-0005-0000-0000-000023000000}"/>
    <cellStyle name="Currency0 3" xfId="60" xr:uid="{00000000-0005-0000-0000-000024000000}"/>
    <cellStyle name="Date" xfId="30" xr:uid="{00000000-0005-0000-0000-000025000000}"/>
    <cellStyle name="Date 2" xfId="61" xr:uid="{00000000-0005-0000-0000-000026000000}"/>
    <cellStyle name="Date 3" xfId="62" xr:uid="{00000000-0005-0000-0000-000027000000}"/>
    <cellStyle name="Explanatory Text 2" xfId="31" xr:uid="{00000000-0005-0000-0000-000028000000}"/>
    <cellStyle name="Fixed" xfId="32" xr:uid="{00000000-0005-0000-0000-000029000000}"/>
    <cellStyle name="Fixed 2" xfId="63" xr:uid="{00000000-0005-0000-0000-00002A000000}"/>
    <cellStyle name="Fixed 3" xfId="64" xr:uid="{00000000-0005-0000-0000-00002B000000}"/>
    <cellStyle name="Good 2" xfId="33" xr:uid="{00000000-0005-0000-0000-00002C000000}"/>
    <cellStyle name="Heading 1" xfId="34" builtinId="16" customBuiltin="1"/>
    <cellStyle name="Heading 1 2" xfId="65" xr:uid="{00000000-0005-0000-0000-00002E000000}"/>
    <cellStyle name="Heading 1 3" xfId="66" xr:uid="{00000000-0005-0000-0000-00002F000000}"/>
    <cellStyle name="Heading 2" xfId="35" builtinId="17" customBuiltin="1"/>
    <cellStyle name="Heading 2 2" xfId="67" xr:uid="{00000000-0005-0000-0000-000031000000}"/>
    <cellStyle name="Heading 2 3" xfId="68" xr:uid="{00000000-0005-0000-0000-000032000000}"/>
    <cellStyle name="Heading 3 2" xfId="36" xr:uid="{00000000-0005-0000-0000-000033000000}"/>
    <cellStyle name="Heading 4 2" xfId="37" xr:uid="{00000000-0005-0000-0000-000034000000}"/>
    <cellStyle name="Hyperlink" xfId="71" builtinId="8"/>
    <cellStyle name="Hyperlink 2" xfId="82" xr:uid="{00000000-0005-0000-0000-000036000000}"/>
    <cellStyle name="Hyperlink 2 2" xfId="84" xr:uid="{00000000-0005-0000-0000-000037000000}"/>
    <cellStyle name="Hyperlink 2 3" xfId="85" xr:uid="{00000000-0005-0000-0000-000038000000}"/>
    <cellStyle name="Input 2" xfId="38" xr:uid="{00000000-0005-0000-0000-000039000000}"/>
    <cellStyle name="Linked Cell 2" xfId="39" xr:uid="{00000000-0005-0000-0000-00003A000000}"/>
    <cellStyle name="Neutral 2" xfId="40" xr:uid="{00000000-0005-0000-0000-00003B000000}"/>
    <cellStyle name="Normal" xfId="0" builtinId="0"/>
    <cellStyle name="Normal 10" xfId="79" xr:uid="{00000000-0005-0000-0000-00003D000000}"/>
    <cellStyle name="Normal 11" xfId="86" xr:uid="{00000000-0005-0000-0000-00003E000000}"/>
    <cellStyle name="Normal 11 3" xfId="89" xr:uid="{FAAFE4AE-F1A1-4F2B-A51E-C946B511CCAE}"/>
    <cellStyle name="Normal 2" xfId="41" xr:uid="{00000000-0005-0000-0000-00003F000000}"/>
    <cellStyle name="Normal 2 2" xfId="47" xr:uid="{00000000-0005-0000-0000-000040000000}"/>
    <cellStyle name="Normal 2 2 2" xfId="74" xr:uid="{00000000-0005-0000-0000-000041000000}"/>
    <cellStyle name="Normal 2 3" xfId="48" xr:uid="{00000000-0005-0000-0000-000042000000}"/>
    <cellStyle name="Normal 2 3 2" xfId="73" xr:uid="{00000000-0005-0000-0000-000043000000}"/>
    <cellStyle name="Normal 2 4" xfId="49" xr:uid="{00000000-0005-0000-0000-000044000000}"/>
    <cellStyle name="Normal 2 5" xfId="50" xr:uid="{00000000-0005-0000-0000-000045000000}"/>
    <cellStyle name="Normal 2 6" xfId="51" xr:uid="{00000000-0005-0000-0000-000046000000}"/>
    <cellStyle name="Normal 3" xfId="52" xr:uid="{00000000-0005-0000-0000-000047000000}"/>
    <cellStyle name="Normal 3 2" xfId="75" xr:uid="{00000000-0005-0000-0000-000048000000}"/>
    <cellStyle name="Normal 3 2 2" xfId="76" xr:uid="{00000000-0005-0000-0000-000049000000}"/>
    <cellStyle name="Normal 4" xfId="53" xr:uid="{00000000-0005-0000-0000-00004A000000}"/>
    <cellStyle name="Normal 4 2" xfId="77" xr:uid="{00000000-0005-0000-0000-00004B000000}"/>
    <cellStyle name="Normal 5" xfId="72" xr:uid="{00000000-0005-0000-0000-00004C000000}"/>
    <cellStyle name="Normal 6" xfId="54" xr:uid="{00000000-0005-0000-0000-00004D000000}"/>
    <cellStyle name="Normal 7" xfId="55" xr:uid="{00000000-0005-0000-0000-00004E000000}"/>
    <cellStyle name="Normal 8" xfId="78" xr:uid="{00000000-0005-0000-0000-00004F000000}"/>
    <cellStyle name="Normal 9" xfId="83" xr:uid="{00000000-0005-0000-0000-000050000000}"/>
    <cellStyle name="Note 2" xfId="42" xr:uid="{00000000-0005-0000-0000-000051000000}"/>
    <cellStyle name="Output 2" xfId="43" xr:uid="{00000000-0005-0000-0000-000052000000}"/>
    <cellStyle name="Percent 2" xfId="56" xr:uid="{00000000-0005-0000-0000-000053000000}"/>
    <cellStyle name="Title 2" xfId="44" xr:uid="{00000000-0005-0000-0000-000054000000}"/>
    <cellStyle name="Total" xfId="45" builtinId="25" customBuiltin="1"/>
    <cellStyle name="Total 2" xfId="69" xr:uid="{00000000-0005-0000-0000-000056000000}"/>
    <cellStyle name="Total 3" xfId="70" xr:uid="{00000000-0005-0000-0000-000057000000}"/>
    <cellStyle name="Warning Text 2" xfId="46" xr:uid="{00000000-0005-0000-0000-000058000000}"/>
  </cellStyles>
  <dxfs count="126"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CCFFCC"/>
      <color rgb="FF66FFFF"/>
      <color rgb="FFCCFFFF"/>
      <color rgb="FF0000FF"/>
      <color rgb="FF3366FF"/>
      <color rgb="FF00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buchananjs\My%20Documents\Sources%20&amp;%20Uses\Univ%20-%20Sources%20&amp;%20Uses%20FY%202012\0%20-%20Univ%20-%20S%20&amp;%20U%20-%20FY%202012%20-%207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Sources%20&amp;%20Uses\Univ%20-%20Sources%20&amp;%20Uses%20FY%202016\0%20-%20Univ%20-%20Research%20-%20FY%202016%20-%20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buchananjs\My%20Documents\Sources%20_%20Uses\Univ%20-%20Sources%20_%20Uses%20FY%202015\Univ%20Templates%20-%20FY%202015\Univ%20-%20S%20_%20U%20-%20FY%202015%20-%20Template%20-%202%20-%20Setup%20Ready%20w%20Rest%20Res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mciverje\My%20Documents\MyFiles\SCH-Univ\SRSCHLevFYTot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UserDoc$\Documents%20and%20Settings\cernosekj\Local%20Settings\Temporary%20Internet%20Files\OLK2E\FY2006C2swrk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ademic Space Model Smmy"/>
      <sheetName val="Index"/>
      <sheetName val="SREB Input"/>
      <sheetName val="Acad Space Model"/>
      <sheetName val="Acad Cost Study"/>
      <sheetName val="CS &amp; SP Smmy"/>
      <sheetName val="Acad CTG Costs"/>
      <sheetName val="ICUT Survey"/>
      <sheetName val="IFRS Smmy"/>
      <sheetName val="Almanac 1"/>
      <sheetName val="Almanac 2"/>
      <sheetName val="TRB Evaul U"/>
      <sheetName val="Univ_IE_Context"/>
      <sheetName val="Univ_IE_Keys"/>
      <sheetName val="Academic Accountability Smmy"/>
      <sheetName val="Smmy Acad SbS"/>
      <sheetName val="Smmy Chrts"/>
      <sheetName val="Smmy Sum"/>
      <sheetName val="Smmy FGD"/>
      <sheetName val="Smmy Fnts"/>
      <sheetName val="ARL Chrts"/>
      <sheetName val="ARL Sum"/>
      <sheetName val="ARL FGD"/>
      <sheetName val="ARL Fnts"/>
      <sheetName val="AUS Chrts"/>
      <sheetName val="AUS Sum"/>
      <sheetName val="AUS FGD"/>
      <sheetName val="AUS Fnts"/>
      <sheetName val="DAL Chrts"/>
      <sheetName val="DAL Sum"/>
      <sheetName val="DAL FGD"/>
      <sheetName val="DAL Fnts"/>
      <sheetName val="E-P Chrts"/>
      <sheetName val="E-P Sum"/>
      <sheetName val="E-P FGD"/>
      <sheetName val="E-P Fnts"/>
      <sheetName val="P-A Chrts"/>
      <sheetName val="P-A Sum"/>
      <sheetName val="P-A FGD"/>
      <sheetName val="P-A Fnts"/>
      <sheetName val="BRW Chrts"/>
      <sheetName val="BRW Sum"/>
      <sheetName val="BRW FGD"/>
      <sheetName val="BRW Fnts"/>
      <sheetName val="P-B Chrts"/>
      <sheetName val="P-B Sum"/>
      <sheetName val="P-B FGD"/>
      <sheetName val="P-B Fnts"/>
      <sheetName val="S-A Chrts"/>
      <sheetName val="S-A Sum"/>
      <sheetName val="S-A FGD"/>
      <sheetName val="S-A Fnts"/>
      <sheetName val="TYL Chrts"/>
      <sheetName val="TYL Sum"/>
      <sheetName val="TYL FGD"/>
      <sheetName val="TYL Fnts"/>
      <sheetName val="TAMU Chrts"/>
      <sheetName val="TAMU Sum"/>
      <sheetName val="TAMU FGD"/>
      <sheetName val="TAMU Fnts"/>
      <sheetName val="TAMUG Chrts"/>
      <sheetName val="TAMUG Sum"/>
      <sheetName val="TAMUG FGD"/>
      <sheetName val="TAMUG Fnts"/>
      <sheetName val="PVAMU Chrts"/>
      <sheetName val="PVAMU Sum"/>
      <sheetName val="PVAMU FGD"/>
      <sheetName val="PVAMU Fnts"/>
      <sheetName val="TARLST Chrts"/>
      <sheetName val="TARLST Sum"/>
      <sheetName val="TARLST FGD"/>
      <sheetName val="TARLST Fnts"/>
      <sheetName val="TAMUCC Chrts"/>
      <sheetName val="TAMUCC Sum"/>
      <sheetName val="TAMUCC FGD"/>
      <sheetName val="TAMUCC Fnts"/>
      <sheetName val="TAMUK Chrts"/>
      <sheetName val="TAMUK Sum"/>
      <sheetName val="TAMUK FGD"/>
      <sheetName val="TAMUK Fnts"/>
      <sheetName val="TAMIU Chrts"/>
      <sheetName val="TAMIU Sum"/>
      <sheetName val="TAMIU FGD"/>
      <sheetName val="TAMIU Fnts"/>
      <sheetName val="WTAMU Chrts"/>
      <sheetName val="WTAMU Sum"/>
      <sheetName val="WTAMU FGD"/>
      <sheetName val="WTAMU Fnts"/>
      <sheetName val="TAMUC Chrts"/>
      <sheetName val="TAMUC Sum"/>
      <sheetName val="TAMUC FGD"/>
      <sheetName val="TAMUC Fnts"/>
      <sheetName val="TAMUT Chrts"/>
      <sheetName val="TAMUT Sum"/>
      <sheetName val="TAMUT FGD"/>
      <sheetName val="TAMUT Fnts"/>
      <sheetName val="TAMUCT Chrts"/>
      <sheetName val="TAMUCT Sum"/>
      <sheetName val="TAMUCT FGD"/>
      <sheetName val="TAMUCT Fnts"/>
      <sheetName val="TAMUSA Chrts"/>
      <sheetName val="TAMUSA Sum"/>
      <sheetName val="TAMUSA FGD"/>
      <sheetName val="TAMUSA Fnts"/>
      <sheetName val="UH Chrts"/>
      <sheetName val="UH Sum"/>
      <sheetName val="UH FGD"/>
      <sheetName val="UH Fnts"/>
      <sheetName val="UHCL Chrts"/>
      <sheetName val="UHCL Sum"/>
      <sheetName val="UHCL FGD"/>
      <sheetName val="UHCL Fnts"/>
      <sheetName val="UHD Chrts"/>
      <sheetName val="UHD Sum"/>
      <sheetName val="UHD FGD"/>
      <sheetName val="UHD Fnts"/>
      <sheetName val="UHV Chrts"/>
      <sheetName val="UHV Sum"/>
      <sheetName val="UHV FGD"/>
      <sheetName val="UHV Fnts"/>
      <sheetName val="LU Chrts"/>
      <sheetName val="LU Sum"/>
      <sheetName val="LU FGD"/>
      <sheetName val="LU Fnts"/>
      <sheetName val="shsu Chrts"/>
      <sheetName val="shsu Sum"/>
      <sheetName val="shsu FGD"/>
      <sheetName val="shsu Fnts"/>
      <sheetName val="TXST Chrts"/>
      <sheetName val="TXST Sum"/>
      <sheetName val="TXST FGD"/>
      <sheetName val="TXST Fnts"/>
      <sheetName val="SRSU Chrts"/>
      <sheetName val="SRSU Sum"/>
      <sheetName val="SRSU FGD"/>
      <sheetName val="SRSU Fnts"/>
      <sheetName val="TTU Chrts"/>
      <sheetName val="TTU Sum"/>
      <sheetName val="TTU FGD"/>
      <sheetName val="TTU Fnts"/>
      <sheetName val="ASU Chrts"/>
      <sheetName val="ASU Sum"/>
      <sheetName val="ASU FGD"/>
      <sheetName val="ASU Fnts"/>
      <sheetName val="UNT Chrts"/>
      <sheetName val="UNT Sum"/>
      <sheetName val="UNT FGD"/>
      <sheetName val="UNT Fnts"/>
      <sheetName val="UNTD Chrts"/>
      <sheetName val="UNTD Sum"/>
      <sheetName val="UNTD FGD"/>
      <sheetName val="UNTD Fnts"/>
      <sheetName val="MidWST Chrts"/>
      <sheetName val="MidWST Sum"/>
      <sheetName val="MidWST FGD"/>
      <sheetName val="MidWST Fnts"/>
      <sheetName val="SFA Chrts"/>
      <sheetName val="SFA Sum"/>
      <sheetName val="SFA FGD"/>
      <sheetName val="SFA Fnts"/>
      <sheetName val="TSU Chrts"/>
      <sheetName val="TSU Sum"/>
      <sheetName val="TSU FGD"/>
      <sheetName val="TSU Fnts"/>
      <sheetName val="TWU Chrts"/>
      <sheetName val="TWU Sum"/>
      <sheetName val="TWU FGD"/>
      <sheetName val="TWU Fnts"/>
      <sheetName val="Names"/>
      <sheetName val="Input"/>
      <sheetName val="FT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>
        <row r="11">
          <cell r="B11" t="str">
            <v>The University of Texas System</v>
          </cell>
        </row>
      </sheetData>
      <sheetData sheetId="169" refreshError="1"/>
      <sheetData sheetId="170">
        <row r="8">
          <cell r="C8" t="str">
            <v>The University of Texas at Arlington</v>
          </cell>
          <cell r="D8">
            <v>335937</v>
          </cell>
          <cell r="E8">
            <v>292557</v>
          </cell>
          <cell r="F8">
            <v>628494</v>
          </cell>
          <cell r="G8">
            <v>121578</v>
          </cell>
          <cell r="H8">
            <v>15118</v>
          </cell>
          <cell r="I8">
            <v>0</v>
          </cell>
          <cell r="J8">
            <v>0</v>
          </cell>
          <cell r="K8">
            <v>765190</v>
          </cell>
          <cell r="L8">
            <v>26855.43888888889</v>
          </cell>
          <cell r="N8">
            <v>26855.439999999999</v>
          </cell>
          <cell r="P8">
            <v>2348.04</v>
          </cell>
        </row>
        <row r="9">
          <cell r="C9" t="str">
            <v>The University of Texas at Austin</v>
          </cell>
          <cell r="D9">
            <v>618753</v>
          </cell>
          <cell r="E9">
            <v>430761</v>
          </cell>
          <cell r="F9">
            <v>1049514</v>
          </cell>
          <cell r="G9">
            <v>124093</v>
          </cell>
          <cell r="H9">
            <v>90074</v>
          </cell>
          <cell r="I9">
            <v>51701</v>
          </cell>
          <cell r="J9">
            <v>0</v>
          </cell>
          <cell r="K9">
            <v>1315382</v>
          </cell>
          <cell r="L9">
            <v>47312.661111111112</v>
          </cell>
          <cell r="N9">
            <v>47312.66</v>
          </cell>
          <cell r="P9">
            <v>5190.45</v>
          </cell>
        </row>
        <row r="10">
          <cell r="C10" t="str">
            <v>The University of Texas at Dallas</v>
          </cell>
          <cell r="D10">
            <v>142085</v>
          </cell>
          <cell r="E10">
            <v>167370</v>
          </cell>
          <cell r="F10">
            <v>309455</v>
          </cell>
          <cell r="G10">
            <v>104277</v>
          </cell>
          <cell r="H10">
            <v>20484</v>
          </cell>
          <cell r="I10">
            <v>1027</v>
          </cell>
          <cell r="J10">
            <v>0</v>
          </cell>
          <cell r="K10">
            <v>435243</v>
          </cell>
          <cell r="L10">
            <v>15840.833333333332</v>
          </cell>
          <cell r="N10">
            <v>15840.83</v>
          </cell>
          <cell r="P10">
            <v>1430.06</v>
          </cell>
        </row>
        <row r="11">
          <cell r="C11" t="str">
            <v>The University of Texas at El Paso</v>
          </cell>
          <cell r="D11">
            <v>269975</v>
          </cell>
          <cell r="E11">
            <v>187140</v>
          </cell>
          <cell r="F11">
            <v>457115</v>
          </cell>
          <cell r="G11">
            <v>50999</v>
          </cell>
          <cell r="H11">
            <v>7637</v>
          </cell>
          <cell r="I11">
            <v>1814</v>
          </cell>
          <cell r="J11">
            <v>0</v>
          </cell>
          <cell r="K11">
            <v>517565</v>
          </cell>
          <cell r="L11">
            <v>17861.986111111109</v>
          </cell>
          <cell r="N11">
            <v>17861.990000000002</v>
          </cell>
          <cell r="P11">
            <v>1567.52</v>
          </cell>
        </row>
        <row r="12">
          <cell r="C12" t="str">
            <v>The University of Texas - Pan American</v>
          </cell>
          <cell r="D12">
            <v>255801</v>
          </cell>
          <cell r="E12">
            <v>170825</v>
          </cell>
          <cell r="F12">
            <v>426626</v>
          </cell>
          <cell r="G12">
            <v>40577</v>
          </cell>
          <cell r="H12">
            <v>1911</v>
          </cell>
          <cell r="I12">
            <v>0</v>
          </cell>
          <cell r="J12">
            <v>0</v>
          </cell>
          <cell r="K12">
            <v>469114</v>
          </cell>
          <cell r="L12">
            <v>16017.741666666667</v>
          </cell>
          <cell r="N12">
            <v>16017.74</v>
          </cell>
          <cell r="P12">
            <v>1082.44</v>
          </cell>
        </row>
        <row r="13">
          <cell r="C13" t="str">
            <v>The University of Texas at Brownsville</v>
          </cell>
          <cell r="D13">
            <v>50796</v>
          </cell>
          <cell r="E13">
            <v>51252</v>
          </cell>
          <cell r="F13">
            <v>102048</v>
          </cell>
          <cell r="G13">
            <v>13906</v>
          </cell>
          <cell r="H13">
            <v>618</v>
          </cell>
          <cell r="I13">
            <v>0</v>
          </cell>
          <cell r="J13">
            <v>0</v>
          </cell>
          <cell r="K13">
            <v>116572</v>
          </cell>
          <cell r="L13">
            <v>4015.35</v>
          </cell>
          <cell r="N13">
            <v>4015.35</v>
          </cell>
          <cell r="P13">
            <v>671.34</v>
          </cell>
        </row>
        <row r="14">
          <cell r="C14" t="str">
            <v>The University of Texas of the Permian Basin</v>
          </cell>
          <cell r="D14">
            <v>39450</v>
          </cell>
          <cell r="E14">
            <v>34798</v>
          </cell>
          <cell r="F14">
            <v>74248</v>
          </cell>
          <cell r="G14">
            <v>8332</v>
          </cell>
          <cell r="H14">
            <v>0</v>
          </cell>
          <cell r="I14">
            <v>0</v>
          </cell>
          <cell r="J14">
            <v>0</v>
          </cell>
          <cell r="K14">
            <v>82580</v>
          </cell>
          <cell r="L14">
            <v>2822.1</v>
          </cell>
          <cell r="N14">
            <v>2822.1</v>
          </cell>
          <cell r="P14">
            <v>262.73</v>
          </cell>
        </row>
        <row r="15">
          <cell r="C15" t="str">
            <v>The University of Texas at San Antonio</v>
          </cell>
          <cell r="D15">
            <v>422315</v>
          </cell>
          <cell r="E15">
            <v>231373</v>
          </cell>
          <cell r="F15">
            <v>653688</v>
          </cell>
          <cell r="G15">
            <v>61352</v>
          </cell>
          <cell r="H15">
            <v>11091</v>
          </cell>
          <cell r="I15">
            <v>0</v>
          </cell>
          <cell r="J15">
            <v>0</v>
          </cell>
          <cell r="K15">
            <v>726131</v>
          </cell>
          <cell r="L15">
            <v>24962.1</v>
          </cell>
          <cell r="N15">
            <v>24962.1</v>
          </cell>
          <cell r="P15">
            <v>2094.8000000000002</v>
          </cell>
        </row>
        <row r="16">
          <cell r="C16" t="str">
            <v>The University of Texas at Tyler</v>
          </cell>
          <cell r="D16">
            <v>56343</v>
          </cell>
          <cell r="E16">
            <v>72963</v>
          </cell>
          <cell r="F16">
            <v>129306</v>
          </cell>
          <cell r="G16">
            <v>24031</v>
          </cell>
          <cell r="H16">
            <v>1152</v>
          </cell>
          <cell r="I16">
            <v>0</v>
          </cell>
          <cell r="J16">
            <v>0</v>
          </cell>
          <cell r="K16">
            <v>154489</v>
          </cell>
          <cell r="L16">
            <v>5375.4916666666668</v>
          </cell>
          <cell r="N16">
            <v>5375.49</v>
          </cell>
          <cell r="P16">
            <v>580.08999999999992</v>
          </cell>
        </row>
        <row r="17">
          <cell r="C17" t="str">
            <v>Texas A&amp;M University</v>
          </cell>
          <cell r="D17">
            <v>606744</v>
          </cell>
          <cell r="E17">
            <v>475339</v>
          </cell>
          <cell r="F17">
            <v>1082083</v>
          </cell>
          <cell r="G17">
            <v>103503</v>
          </cell>
          <cell r="H17">
            <v>73836</v>
          </cell>
          <cell r="I17">
            <v>0</v>
          </cell>
          <cell r="J17">
            <v>0</v>
          </cell>
          <cell r="K17">
            <v>1259422</v>
          </cell>
          <cell r="L17">
            <v>44484.058333333334</v>
          </cell>
          <cell r="N17">
            <v>44484.06</v>
          </cell>
          <cell r="P17">
            <v>4451.79</v>
          </cell>
        </row>
        <row r="18">
          <cell r="C18" t="str">
            <v>Texas A&amp;M University at Galveston</v>
          </cell>
          <cell r="D18">
            <v>36558</v>
          </cell>
          <cell r="E18">
            <v>18132</v>
          </cell>
          <cell r="F18">
            <v>54690</v>
          </cell>
          <cell r="G18">
            <v>931</v>
          </cell>
          <cell r="H18">
            <v>379</v>
          </cell>
          <cell r="I18">
            <v>0</v>
          </cell>
          <cell r="J18">
            <v>0</v>
          </cell>
          <cell r="K18">
            <v>56000</v>
          </cell>
          <cell r="L18">
            <v>1882.8472222222224</v>
          </cell>
          <cell r="N18">
            <v>1882.85</v>
          </cell>
          <cell r="P18">
            <v>243.99</v>
          </cell>
        </row>
        <row r="19">
          <cell r="C19" t="str">
            <v>Prairie View A&amp;M University</v>
          </cell>
          <cell r="D19">
            <v>133293</v>
          </cell>
          <cell r="E19">
            <v>48519</v>
          </cell>
          <cell r="F19">
            <v>181812</v>
          </cell>
          <cell r="G19">
            <v>24569</v>
          </cell>
          <cell r="H19">
            <v>2315</v>
          </cell>
          <cell r="I19">
            <v>0</v>
          </cell>
          <cell r="J19">
            <v>0</v>
          </cell>
          <cell r="K19">
            <v>208696</v>
          </cell>
          <cell r="L19">
            <v>7212.719444444444</v>
          </cell>
          <cell r="N19">
            <v>7212.72</v>
          </cell>
          <cell r="P19">
            <v>728.77</v>
          </cell>
        </row>
        <row r="20">
          <cell r="C20" t="str">
            <v>Tarleton State University</v>
          </cell>
          <cell r="D20">
            <v>124043</v>
          </cell>
          <cell r="E20">
            <v>96878</v>
          </cell>
          <cell r="F20">
            <v>220921</v>
          </cell>
          <cell r="G20">
            <v>21561</v>
          </cell>
          <cell r="H20">
            <v>814</v>
          </cell>
          <cell r="I20">
            <v>0</v>
          </cell>
          <cell r="J20">
            <v>0</v>
          </cell>
          <cell r="K20">
            <v>243296</v>
          </cell>
          <cell r="L20">
            <v>8307.6305555555555</v>
          </cell>
          <cell r="N20">
            <v>8307.6299999999992</v>
          </cell>
          <cell r="P20">
            <v>782.7</v>
          </cell>
        </row>
        <row r="21">
          <cell r="C21" t="str">
            <v>Texas A&amp;M University - Corpus Christi</v>
          </cell>
          <cell r="D21">
            <v>128525</v>
          </cell>
          <cell r="E21">
            <v>93314</v>
          </cell>
          <cell r="F21">
            <v>221839</v>
          </cell>
          <cell r="G21">
            <v>25791</v>
          </cell>
          <cell r="H21">
            <v>3165</v>
          </cell>
          <cell r="I21">
            <v>0</v>
          </cell>
          <cell r="J21">
            <v>0</v>
          </cell>
          <cell r="K21">
            <v>250795</v>
          </cell>
          <cell r="L21">
            <v>8645.0916666666672</v>
          </cell>
          <cell r="N21">
            <v>8645.09</v>
          </cell>
          <cell r="P21">
            <v>775.42000000000007</v>
          </cell>
        </row>
        <row r="22">
          <cell r="C22" t="str">
            <v>Texas A&amp;M University - Kingsville</v>
          </cell>
          <cell r="D22">
            <v>96229</v>
          </cell>
          <cell r="E22">
            <v>48219</v>
          </cell>
          <cell r="F22">
            <v>144448</v>
          </cell>
          <cell r="G22">
            <v>19390</v>
          </cell>
          <cell r="H22">
            <v>2361</v>
          </cell>
          <cell r="I22">
            <v>0</v>
          </cell>
          <cell r="J22">
            <v>0</v>
          </cell>
          <cell r="K22">
            <v>166199</v>
          </cell>
          <cell r="L22">
            <v>5754.0166666666673</v>
          </cell>
          <cell r="N22">
            <v>5754.02</v>
          </cell>
          <cell r="P22">
            <v>616.11</v>
          </cell>
        </row>
        <row r="23">
          <cell r="C23" t="str">
            <v>Texas A&amp;M International University</v>
          </cell>
          <cell r="D23">
            <v>80831</v>
          </cell>
          <cell r="E23">
            <v>57326</v>
          </cell>
          <cell r="F23">
            <v>138157</v>
          </cell>
          <cell r="G23">
            <v>11168</v>
          </cell>
          <cell r="H23">
            <v>405</v>
          </cell>
          <cell r="I23">
            <v>0</v>
          </cell>
          <cell r="J23">
            <v>0</v>
          </cell>
          <cell r="K23">
            <v>149730</v>
          </cell>
          <cell r="L23">
            <v>5093.0666666666666</v>
          </cell>
          <cell r="N23">
            <v>5093.07</v>
          </cell>
          <cell r="P23">
            <v>395.44</v>
          </cell>
        </row>
        <row r="24">
          <cell r="C24" t="str">
            <v>West Texas A&amp;M University</v>
          </cell>
          <cell r="D24">
            <v>102757</v>
          </cell>
          <cell r="E24">
            <v>69596</v>
          </cell>
          <cell r="F24">
            <v>172353</v>
          </cell>
          <cell r="G24">
            <v>20601</v>
          </cell>
          <cell r="H24">
            <v>172</v>
          </cell>
          <cell r="I24">
            <v>0</v>
          </cell>
          <cell r="J24">
            <v>0</v>
          </cell>
          <cell r="K24">
            <v>193126</v>
          </cell>
          <cell r="L24">
            <v>6613.030555555556</v>
          </cell>
          <cell r="N24">
            <v>6613.03</v>
          </cell>
          <cell r="P24">
            <v>606.69000000000005</v>
          </cell>
        </row>
        <row r="25">
          <cell r="C25" t="str">
            <v>Texas A&amp;M University - Commerce</v>
          </cell>
          <cell r="D25">
            <v>79058</v>
          </cell>
          <cell r="E25">
            <v>84193</v>
          </cell>
          <cell r="F25">
            <v>163251</v>
          </cell>
          <cell r="G25">
            <v>67584</v>
          </cell>
          <cell r="H25">
            <v>7319</v>
          </cell>
          <cell r="I25">
            <v>0</v>
          </cell>
          <cell r="J25">
            <v>0</v>
          </cell>
          <cell r="K25">
            <v>238154</v>
          </cell>
          <cell r="L25">
            <v>8664.311111111112</v>
          </cell>
          <cell r="N25">
            <v>8664.31</v>
          </cell>
          <cell r="P25">
            <v>726.69</v>
          </cell>
        </row>
        <row r="26">
          <cell r="C26" t="str">
            <v>Texas A&amp;M University - Texarkana</v>
          </cell>
          <cell r="D26">
            <v>14571</v>
          </cell>
          <cell r="E26">
            <v>20589</v>
          </cell>
          <cell r="F26">
            <v>35160</v>
          </cell>
          <cell r="G26">
            <v>7215</v>
          </cell>
          <cell r="H26">
            <v>0</v>
          </cell>
          <cell r="I26">
            <v>0</v>
          </cell>
          <cell r="J26">
            <v>0</v>
          </cell>
          <cell r="K26">
            <v>42375</v>
          </cell>
          <cell r="L26">
            <v>1472.625</v>
          </cell>
          <cell r="N26">
            <v>1472.63</v>
          </cell>
          <cell r="P26">
            <v>142.44</v>
          </cell>
        </row>
        <row r="27">
          <cell r="C27" t="str">
            <v>Texas A&amp;M University - Central Texas</v>
          </cell>
          <cell r="D27">
            <v>2326</v>
          </cell>
          <cell r="E27">
            <v>30130</v>
          </cell>
          <cell r="F27">
            <v>32456</v>
          </cell>
          <cell r="G27">
            <v>11720</v>
          </cell>
          <cell r="H27">
            <v>0</v>
          </cell>
          <cell r="I27">
            <v>0</v>
          </cell>
          <cell r="J27">
            <v>0</v>
          </cell>
          <cell r="K27">
            <v>44176</v>
          </cell>
          <cell r="L27">
            <v>1570.1999999999998</v>
          </cell>
          <cell r="N27">
            <v>1570.2</v>
          </cell>
          <cell r="P27">
            <v>164.35</v>
          </cell>
        </row>
        <row r="28">
          <cell r="C28" t="str">
            <v>Texas A&amp;M University - San Antonio</v>
          </cell>
          <cell r="D28">
            <v>4421</v>
          </cell>
          <cell r="E28">
            <v>52705</v>
          </cell>
          <cell r="F28">
            <v>57126</v>
          </cell>
          <cell r="G28">
            <v>15974</v>
          </cell>
          <cell r="H28">
            <v>0</v>
          </cell>
          <cell r="I28">
            <v>0</v>
          </cell>
          <cell r="J28">
            <v>0</v>
          </cell>
          <cell r="K28">
            <v>73100</v>
          </cell>
          <cell r="L28">
            <v>2569.7833333333333</v>
          </cell>
          <cell r="N28">
            <v>2569.7800000000002</v>
          </cell>
          <cell r="P28">
            <v>256.93</v>
          </cell>
        </row>
        <row r="29">
          <cell r="C29" t="str">
            <v>University of Houston</v>
          </cell>
          <cell r="D29">
            <v>445597</v>
          </cell>
          <cell r="E29">
            <v>336636</v>
          </cell>
          <cell r="F29">
            <v>782233</v>
          </cell>
          <cell r="G29">
            <v>94369</v>
          </cell>
          <cell r="H29">
            <v>27504</v>
          </cell>
          <cell r="I29">
            <v>40092</v>
          </cell>
          <cell r="J29">
            <v>16119</v>
          </cell>
          <cell r="K29">
            <v>960317</v>
          </cell>
          <cell r="L29">
            <v>33679.063235294125</v>
          </cell>
          <cell r="N29">
            <v>33679.06</v>
          </cell>
          <cell r="P29">
            <v>2906.5600000000004</v>
          </cell>
        </row>
        <row r="30">
          <cell r="C30" t="str">
            <v>University of Houston - Clear Lake</v>
          </cell>
          <cell r="D30">
            <v>0</v>
          </cell>
          <cell r="E30">
            <v>105066</v>
          </cell>
          <cell r="F30">
            <v>105066</v>
          </cell>
          <cell r="G30">
            <v>52882</v>
          </cell>
          <cell r="H30">
            <v>1336</v>
          </cell>
          <cell r="I30">
            <v>0</v>
          </cell>
          <cell r="J30">
            <v>0</v>
          </cell>
          <cell r="K30">
            <v>159284</v>
          </cell>
          <cell r="L30">
            <v>5779.8388888888894</v>
          </cell>
          <cell r="N30">
            <v>5779.84</v>
          </cell>
          <cell r="P30">
            <v>635.81999999999994</v>
          </cell>
        </row>
        <row r="31">
          <cell r="C31" t="str">
            <v>University of Houston - Downtown</v>
          </cell>
          <cell r="D31">
            <v>130739</v>
          </cell>
          <cell r="E31">
            <v>137601</v>
          </cell>
          <cell r="F31">
            <v>268340</v>
          </cell>
          <cell r="G31">
            <v>2741</v>
          </cell>
          <cell r="H31">
            <v>0</v>
          </cell>
          <cell r="I31">
            <v>0</v>
          </cell>
          <cell r="J31">
            <v>0</v>
          </cell>
          <cell r="K31">
            <v>271081</v>
          </cell>
          <cell r="L31">
            <v>9058.875</v>
          </cell>
          <cell r="N31">
            <v>9058.8799999999992</v>
          </cell>
          <cell r="P31">
            <v>852.37</v>
          </cell>
        </row>
        <row r="32">
          <cell r="C32" t="str">
            <v>University of Houston - Victoria</v>
          </cell>
          <cell r="D32">
            <v>12919</v>
          </cell>
          <cell r="E32">
            <v>45886</v>
          </cell>
          <cell r="F32">
            <v>58805</v>
          </cell>
          <cell r="G32">
            <v>26230</v>
          </cell>
          <cell r="H32">
            <v>0</v>
          </cell>
          <cell r="I32">
            <v>0</v>
          </cell>
          <cell r="J32">
            <v>0</v>
          </cell>
          <cell r="K32">
            <v>85035</v>
          </cell>
          <cell r="L32">
            <v>3053.0833333333335</v>
          </cell>
          <cell r="N32">
            <v>3053.08</v>
          </cell>
          <cell r="P32">
            <v>263.94</v>
          </cell>
        </row>
        <row r="33">
          <cell r="C33" t="str">
            <v xml:space="preserve">Lamar University </v>
          </cell>
          <cell r="D33">
            <v>168038</v>
          </cell>
          <cell r="E33">
            <v>69916</v>
          </cell>
          <cell r="F33">
            <v>237954</v>
          </cell>
          <cell r="G33">
            <v>76165</v>
          </cell>
          <cell r="H33">
            <v>5239</v>
          </cell>
          <cell r="I33">
            <v>0</v>
          </cell>
          <cell r="J33">
            <v>0</v>
          </cell>
          <cell r="K33">
            <v>319358</v>
          </cell>
          <cell r="L33">
            <v>11396.397222222222</v>
          </cell>
          <cell r="N33">
            <v>11396.4</v>
          </cell>
          <cell r="P33">
            <v>889.31</v>
          </cell>
        </row>
        <row r="34">
          <cell r="C34" t="str">
            <v>Sam Houston State University</v>
          </cell>
          <cell r="D34">
            <v>241086</v>
          </cell>
          <cell r="E34">
            <v>158838</v>
          </cell>
          <cell r="F34">
            <v>399924</v>
          </cell>
          <cell r="G34">
            <v>39424</v>
          </cell>
          <cell r="H34">
            <v>4188</v>
          </cell>
          <cell r="I34">
            <v>0</v>
          </cell>
          <cell r="J34">
            <v>0</v>
          </cell>
          <cell r="K34">
            <v>443536</v>
          </cell>
          <cell r="L34">
            <v>15206.133333333331</v>
          </cell>
          <cell r="N34">
            <v>15206.13</v>
          </cell>
          <cell r="P34">
            <v>1203.7</v>
          </cell>
        </row>
        <row r="35">
          <cell r="C35" t="str">
            <v>Texas State University - San Marcos</v>
          </cell>
          <cell r="D35">
            <v>469474</v>
          </cell>
          <cell r="E35">
            <v>290417</v>
          </cell>
          <cell r="F35">
            <v>759891</v>
          </cell>
          <cell r="G35">
            <v>71757</v>
          </cell>
          <cell r="H35">
            <v>4152</v>
          </cell>
          <cell r="I35">
            <v>3490</v>
          </cell>
          <cell r="J35">
            <v>0</v>
          </cell>
          <cell r="K35">
            <v>839290</v>
          </cell>
          <cell r="L35">
            <v>28695.658333333336</v>
          </cell>
          <cell r="N35">
            <v>28695.66</v>
          </cell>
          <cell r="P35">
            <v>2023.54</v>
          </cell>
        </row>
        <row r="36">
          <cell r="C36" t="str">
            <v>SUL ROSS RIO GRANDE COLLEGE</v>
          </cell>
          <cell r="D36">
            <v>586</v>
          </cell>
          <cell r="E36">
            <v>15221</v>
          </cell>
          <cell r="F36">
            <v>15807</v>
          </cell>
          <cell r="G36">
            <v>2781</v>
          </cell>
          <cell r="H36">
            <v>0</v>
          </cell>
          <cell r="I36">
            <v>0</v>
          </cell>
          <cell r="J36">
            <v>0</v>
          </cell>
          <cell r="K36">
            <v>18588</v>
          </cell>
          <cell r="L36">
            <v>642.77499999999998</v>
          </cell>
          <cell r="N36">
            <v>642.78</v>
          </cell>
          <cell r="P36">
            <v>62.1</v>
          </cell>
        </row>
        <row r="37">
          <cell r="C37" t="str">
            <v>Sul Ross State University</v>
          </cell>
          <cell r="D37">
            <v>28275</v>
          </cell>
          <cell r="E37">
            <v>8949</v>
          </cell>
          <cell r="F37">
            <v>37224</v>
          </cell>
          <cell r="G37">
            <v>8796</v>
          </cell>
          <cell r="H37">
            <v>0</v>
          </cell>
          <cell r="I37">
            <v>0</v>
          </cell>
          <cell r="J37">
            <v>0</v>
          </cell>
          <cell r="K37">
            <v>46020</v>
          </cell>
          <cell r="L37">
            <v>1607.3</v>
          </cell>
          <cell r="N37">
            <v>1607.3</v>
          </cell>
          <cell r="O37">
            <v>2250.08</v>
          </cell>
          <cell r="P37">
            <v>232.19</v>
          </cell>
          <cell r="Q37">
            <v>294.29000000000002</v>
          </cell>
          <cell r="S37">
            <v>0</v>
          </cell>
        </row>
        <row r="38">
          <cell r="C38" t="str">
            <v>Texas Tech University</v>
          </cell>
          <cell r="D38">
            <v>443657</v>
          </cell>
          <cell r="E38">
            <v>268678</v>
          </cell>
          <cell r="F38">
            <v>712335</v>
          </cell>
          <cell r="G38">
            <v>64730</v>
          </cell>
          <cell r="H38">
            <v>36517</v>
          </cell>
          <cell r="I38">
            <v>19903</v>
          </cell>
          <cell r="J38">
            <v>0</v>
          </cell>
          <cell r="K38">
            <v>833485</v>
          </cell>
          <cell r="L38">
            <v>29299.597222222223</v>
          </cell>
          <cell r="N38">
            <v>29299.599999999999</v>
          </cell>
          <cell r="P38">
            <v>3100.55</v>
          </cell>
        </row>
        <row r="39">
          <cell r="C39" t="str">
            <v>Angelo State University</v>
          </cell>
          <cell r="D39">
            <v>106803</v>
          </cell>
          <cell r="E39">
            <v>42753</v>
          </cell>
          <cell r="F39">
            <v>149556</v>
          </cell>
          <cell r="G39">
            <v>13647</v>
          </cell>
          <cell r="H39">
            <v>0</v>
          </cell>
          <cell r="I39">
            <v>2032</v>
          </cell>
          <cell r="J39">
            <v>0</v>
          </cell>
          <cell r="K39">
            <v>165235</v>
          </cell>
          <cell r="L39">
            <v>5638.4916666666668</v>
          </cell>
          <cell r="N39">
            <v>5638.49</v>
          </cell>
          <cell r="P39">
            <v>585.18000000000006</v>
          </cell>
        </row>
        <row r="40">
          <cell r="C40" t="str">
            <v>University of North Texas</v>
          </cell>
          <cell r="D40">
            <v>433614</v>
          </cell>
          <cell r="E40">
            <v>306333</v>
          </cell>
          <cell r="F40">
            <v>739947</v>
          </cell>
          <cell r="G40">
            <v>80284</v>
          </cell>
          <cell r="H40">
            <v>24854</v>
          </cell>
          <cell r="I40">
            <v>1278</v>
          </cell>
          <cell r="J40">
            <v>0</v>
          </cell>
          <cell r="K40">
            <v>846363</v>
          </cell>
          <cell r="L40">
            <v>29444.094444444447</v>
          </cell>
          <cell r="N40">
            <v>29444.09</v>
          </cell>
          <cell r="P40">
            <v>2817.1099999999997</v>
          </cell>
        </row>
        <row r="41">
          <cell r="C41" t="str">
            <v>University of North Texas at Dallas</v>
          </cell>
          <cell r="D41">
            <v>10037</v>
          </cell>
          <cell r="E41">
            <v>21921</v>
          </cell>
          <cell r="F41">
            <v>31958</v>
          </cell>
          <cell r="G41">
            <v>3903</v>
          </cell>
          <cell r="H41">
            <v>0</v>
          </cell>
          <cell r="I41">
            <v>0</v>
          </cell>
          <cell r="J41">
            <v>0</v>
          </cell>
          <cell r="K41">
            <v>35861</v>
          </cell>
          <cell r="L41">
            <v>1227.8916666666667</v>
          </cell>
          <cell r="N41">
            <v>1227.8900000000001</v>
          </cell>
          <cell r="P41">
            <v>107.25</v>
          </cell>
        </row>
        <row r="42">
          <cell r="C42" t="str">
            <v>Midwestern State University</v>
          </cell>
          <cell r="D42">
            <v>79960</v>
          </cell>
          <cell r="E42">
            <v>52944</v>
          </cell>
          <cell r="F42">
            <v>132904</v>
          </cell>
          <cell r="G42">
            <v>8072</v>
          </cell>
          <cell r="H42">
            <v>0</v>
          </cell>
          <cell r="I42">
            <v>0</v>
          </cell>
          <cell r="J42">
            <v>0</v>
          </cell>
          <cell r="K42">
            <v>140976</v>
          </cell>
          <cell r="L42">
            <v>4766.4666666666662</v>
          </cell>
          <cell r="N42">
            <v>4766.47</v>
          </cell>
          <cell r="P42">
            <v>500.63</v>
          </cell>
        </row>
        <row r="43">
          <cell r="C43" t="str">
            <v>Stephen F. Austin State University</v>
          </cell>
          <cell r="D43">
            <v>199360</v>
          </cell>
          <cell r="E43">
            <v>104276</v>
          </cell>
          <cell r="F43">
            <v>303636</v>
          </cell>
          <cell r="G43">
            <v>24901</v>
          </cell>
          <cell r="H43">
            <v>1322</v>
          </cell>
          <cell r="I43">
            <v>0</v>
          </cell>
          <cell r="J43">
            <v>0</v>
          </cell>
          <cell r="K43">
            <v>329859</v>
          </cell>
          <cell r="L43">
            <v>11232.186111111112</v>
          </cell>
          <cell r="N43">
            <v>11232.19</v>
          </cell>
          <cell r="P43">
            <v>1106.5999999999999</v>
          </cell>
        </row>
        <row r="44">
          <cell r="C44" t="str">
            <v>Texas Southern University</v>
          </cell>
          <cell r="D44">
            <v>131858</v>
          </cell>
          <cell r="E44">
            <v>44713</v>
          </cell>
          <cell r="F44">
            <v>176571</v>
          </cell>
          <cell r="G44">
            <v>24565</v>
          </cell>
          <cell r="H44">
            <v>3509</v>
          </cell>
          <cell r="I44">
            <v>31824</v>
          </cell>
          <cell r="J44">
            <v>0</v>
          </cell>
          <cell r="K44">
            <v>236469</v>
          </cell>
          <cell r="L44">
            <v>8430.1861111111102</v>
          </cell>
          <cell r="N44">
            <v>8430.19</v>
          </cell>
          <cell r="P44">
            <v>897.9</v>
          </cell>
        </row>
        <row r="45">
          <cell r="C45" t="str">
            <v>Texas Woman's University</v>
          </cell>
          <cell r="D45">
            <v>114524</v>
          </cell>
          <cell r="E45">
            <v>110381</v>
          </cell>
          <cell r="F45">
            <v>224905</v>
          </cell>
          <cell r="G45">
            <v>81981</v>
          </cell>
          <cell r="H45">
            <v>10943</v>
          </cell>
          <cell r="I45">
            <v>8357</v>
          </cell>
          <cell r="J45">
            <v>0</v>
          </cell>
          <cell r="K45">
            <v>326186</v>
          </cell>
          <cell r="L45">
            <v>11868.861111111111</v>
          </cell>
          <cell r="N45">
            <v>11868.86</v>
          </cell>
          <cell r="P45">
            <v>1166.0500000000002</v>
          </cell>
        </row>
        <row r="46">
          <cell r="C46" t="str">
            <v>TOTAL</v>
          </cell>
          <cell r="D46">
            <v>6617338</v>
          </cell>
          <cell r="E46">
            <v>4854508</v>
          </cell>
          <cell r="F46">
            <v>11471846</v>
          </cell>
          <cell r="G46">
            <v>1556380</v>
          </cell>
          <cell r="H46">
            <v>358415</v>
          </cell>
          <cell r="I46">
            <v>161518</v>
          </cell>
          <cell r="J46">
            <v>16119</v>
          </cell>
          <cell r="K46">
            <v>13564278</v>
          </cell>
          <cell r="L46">
            <v>474359.98267973866</v>
          </cell>
          <cell r="N46">
            <v>474360.00000000006</v>
          </cell>
          <cell r="P46">
            <v>44469.590000000004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cad Space Model"/>
      <sheetName val="Almanac"/>
      <sheetName val="Univ_Research"/>
      <sheetName val="Univ Research NA"/>
      <sheetName val="Healthcare"/>
      <sheetName val="List RR"/>
      <sheetName val="List"/>
      <sheetName val="Areo"/>
      <sheetName val="Summary"/>
      <sheetName val="ARL"/>
      <sheetName val="ARLRR"/>
      <sheetName val="AUS1"/>
      <sheetName val="DAL"/>
      <sheetName val="DALRR"/>
      <sheetName val="E-P"/>
      <sheetName val="E-PRR"/>
      <sheetName val="RGV1"/>
      <sheetName val="RGV1-RR"/>
      <sheetName val="P-B"/>
      <sheetName val="P-BRR"/>
      <sheetName val="S-A"/>
      <sheetName val="S-ARR"/>
      <sheetName val="TYL"/>
      <sheetName val="TYLRR"/>
      <sheetName val="TAMUComb"/>
      <sheetName val="TAMUG"/>
      <sheetName val="TAMUGRR"/>
      <sheetName val="PVAMU"/>
      <sheetName val="PVAMURR"/>
      <sheetName val="TARLST"/>
      <sheetName val="TARLSTRR"/>
      <sheetName val="TAMUCC"/>
      <sheetName val="TAMUCCRR"/>
      <sheetName val="TAMUK"/>
      <sheetName val="TAMUKRR"/>
      <sheetName val="TAMIU"/>
      <sheetName val="TAMIURR"/>
      <sheetName val="WTAMU"/>
      <sheetName val="WTAMURR"/>
      <sheetName val="TAMUC"/>
      <sheetName val="TAMUCRR"/>
      <sheetName val="TAMUT"/>
      <sheetName val="TAMUTRR"/>
      <sheetName val="TAMUCT"/>
      <sheetName val="TAMUCTRR"/>
      <sheetName val="TAMUSA"/>
      <sheetName val="TAMUSARR"/>
      <sheetName val="UH"/>
      <sheetName val="UHRR"/>
      <sheetName val="UHCL"/>
      <sheetName val="UHCLRR"/>
      <sheetName val="UHD"/>
      <sheetName val="UHDRR"/>
      <sheetName val="UHV"/>
      <sheetName val="UHVRR"/>
      <sheetName val="LU"/>
      <sheetName val="LURR"/>
      <sheetName val="SHSU"/>
      <sheetName val="SHSURR"/>
      <sheetName val="TXST"/>
      <sheetName val="TXSTRR"/>
      <sheetName val="SRSU"/>
      <sheetName val="SRSURR"/>
      <sheetName val="TTU"/>
      <sheetName val="TTURR"/>
      <sheetName val="ASU"/>
      <sheetName val="ASURR"/>
      <sheetName val="UNT"/>
      <sheetName val="UNTRR"/>
      <sheetName val="UNTD"/>
      <sheetName val="UNTDRR"/>
      <sheetName val="MidWST"/>
      <sheetName val="MidWSTRR"/>
      <sheetName val="SFA"/>
      <sheetName val="SFARR"/>
      <sheetName val="TSU"/>
      <sheetName val="TSURR"/>
      <sheetName val="TWU"/>
      <sheetName val="TWURR"/>
      <sheetName val="Blank"/>
      <sheetName val="TAMU Smmy"/>
      <sheetName val="TAMU"/>
      <sheetName val="TAR"/>
      <sheetName val="TAES"/>
      <sheetName val="TEES1"/>
      <sheetName val="TEES2"/>
      <sheetName val="TFS"/>
      <sheetName val="TTI"/>
      <sheetName val="TVMDL"/>
      <sheetName val="TAMRF"/>
      <sheetName val="TAMSR"/>
      <sheetName val="TAMTC"/>
      <sheetName val="TAMUS"/>
      <sheetName val="AUS"/>
      <sheetName val="RGV"/>
      <sheetName val="RGV-RR"/>
      <sheetName val="Input"/>
      <sheetName val="Names"/>
      <sheetName val="FTSE"/>
      <sheetName val="PeerGroups"/>
      <sheetName val="SystemGroups"/>
      <sheetName val="Balancing"/>
      <sheetName val="TAMU Smmy (2)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>
        <row r="8">
          <cell r="C8" t="str">
            <v>The University of Texas at Arlington</v>
          </cell>
          <cell r="R8">
            <v>508.9</v>
          </cell>
        </row>
        <row r="9">
          <cell r="C9" t="str">
            <v>The University of Texas at Austin -  All Disciplines (A+H+M)</v>
          </cell>
          <cell r="R9">
            <v>1673.98</v>
          </cell>
        </row>
        <row r="10">
          <cell r="C10" t="str">
            <v>The University of Texas at Dallas</v>
          </cell>
          <cell r="R10">
            <v>480</v>
          </cell>
        </row>
        <row r="11">
          <cell r="C11" t="str">
            <v>The University of Texas at El Paso</v>
          </cell>
          <cell r="R11">
            <v>458.88</v>
          </cell>
        </row>
        <row r="12">
          <cell r="C12" t="str">
            <v>The University of Texas RGV - All Disciplines (A+H+M)</v>
          </cell>
          <cell r="R12">
            <v>400.05</v>
          </cell>
        </row>
        <row r="13">
          <cell r="C13" t="str">
            <v>The University of Texas of the Permian Basin</v>
          </cell>
          <cell r="R13">
            <v>83.8</v>
          </cell>
        </row>
        <row r="14">
          <cell r="C14" t="str">
            <v>The University of Texas at San Antonio</v>
          </cell>
          <cell r="R14">
            <v>574.04</v>
          </cell>
        </row>
        <row r="15">
          <cell r="C15" t="str">
            <v>The University of Texas at Tyler</v>
          </cell>
          <cell r="R15">
            <v>204.68</v>
          </cell>
        </row>
        <row r="16">
          <cell r="C16" t="str">
            <v>Texas A&amp;M University</v>
          </cell>
          <cell r="R16">
            <v>1562.55</v>
          </cell>
        </row>
        <row r="17">
          <cell r="C17" t="str">
            <v>Texas A&amp;M University at Galveston</v>
          </cell>
          <cell r="R17">
            <v>54.25</v>
          </cell>
        </row>
        <row r="18">
          <cell r="C18" t="str">
            <v>Prairie View A &amp; M University</v>
          </cell>
          <cell r="R18">
            <v>182.33</v>
          </cell>
        </row>
        <row r="19">
          <cell r="C19" t="str">
            <v>Tarleton State University</v>
          </cell>
          <cell r="R19">
            <v>249.24</v>
          </cell>
        </row>
        <row r="20">
          <cell r="C20" t="str">
            <v>Texas A&amp;M University - Corpus Christi</v>
          </cell>
          <cell r="R20">
            <v>197.46</v>
          </cell>
        </row>
        <row r="21">
          <cell r="C21" t="str">
            <v>Texas A&amp;M University - Kingsville</v>
          </cell>
          <cell r="R21">
            <v>223.37</v>
          </cell>
        </row>
        <row r="22">
          <cell r="C22" t="str">
            <v>Texas A&amp;M International University</v>
          </cell>
          <cell r="R22">
            <v>132.53</v>
          </cell>
        </row>
        <row r="23">
          <cell r="C23" t="str">
            <v>West Texas A&amp;M University</v>
          </cell>
          <cell r="R23">
            <v>150.59</v>
          </cell>
        </row>
        <row r="24">
          <cell r="C24" t="str">
            <v>Texas A&amp;M University - Commerce</v>
          </cell>
          <cell r="R24">
            <v>237.19</v>
          </cell>
        </row>
        <row r="25">
          <cell r="C25" t="str">
            <v>Texas A&amp;M University - Texarkana</v>
          </cell>
          <cell r="R25">
            <v>59.1</v>
          </cell>
        </row>
        <row r="26">
          <cell r="C26" t="str">
            <v>Texas A&amp;M University - Central Texas</v>
          </cell>
          <cell r="R26">
            <v>67</v>
          </cell>
        </row>
        <row r="27">
          <cell r="C27" t="str">
            <v>Texas A&amp;M University - San Antonio</v>
          </cell>
          <cell r="R27">
            <v>71.25</v>
          </cell>
        </row>
        <row r="28">
          <cell r="C28" t="str">
            <v>University of Houston</v>
          </cell>
          <cell r="R28">
            <v>899.58</v>
          </cell>
        </row>
        <row r="29">
          <cell r="C29" t="str">
            <v>University of Houston - Clear Lake</v>
          </cell>
          <cell r="R29">
            <v>243.2</v>
          </cell>
        </row>
        <row r="30">
          <cell r="C30" t="str">
            <v>University of Houston - Downtown</v>
          </cell>
          <cell r="R30">
            <v>217.99</v>
          </cell>
        </row>
        <row r="31">
          <cell r="C31" t="str">
            <v>University of Houston - Victoria</v>
          </cell>
          <cell r="R31">
            <v>90</v>
          </cell>
        </row>
        <row r="32">
          <cell r="C32" t="str">
            <v xml:space="preserve">Lamar University </v>
          </cell>
          <cell r="R32">
            <v>296</v>
          </cell>
        </row>
        <row r="33">
          <cell r="C33" t="str">
            <v>Sam Houston State University</v>
          </cell>
          <cell r="R33">
            <v>392.31</v>
          </cell>
        </row>
        <row r="34">
          <cell r="C34" t="str">
            <v>Texas State University</v>
          </cell>
          <cell r="R34">
            <v>484.94</v>
          </cell>
        </row>
        <row r="35">
          <cell r="C35" t="str">
            <v>Sul Ross State University - Rio Grande</v>
          </cell>
          <cell r="R35">
            <v>25.8</v>
          </cell>
        </row>
        <row r="36">
          <cell r="C36" t="str">
            <v>Sul Ross State University</v>
          </cell>
          <cell r="Q36">
            <v>0</v>
          </cell>
          <cell r="R36">
            <v>62.31</v>
          </cell>
          <cell r="S36">
            <v>88.11</v>
          </cell>
        </row>
        <row r="37">
          <cell r="C37" t="str">
            <v>Texas Tech University</v>
          </cell>
          <cell r="R37">
            <v>975.38</v>
          </cell>
        </row>
        <row r="38">
          <cell r="C38" t="str">
            <v>Angelo State University</v>
          </cell>
          <cell r="R38">
            <v>179.41</v>
          </cell>
        </row>
        <row r="39">
          <cell r="C39" t="str">
            <v>University of North Texas</v>
          </cell>
          <cell r="R39">
            <v>534.48</v>
          </cell>
        </row>
        <row r="40">
          <cell r="C40" t="str">
            <v>University of North Texas at Dallas</v>
          </cell>
          <cell r="R40">
            <v>35.25</v>
          </cell>
        </row>
        <row r="41">
          <cell r="C41" t="str">
            <v>Midwestern State University</v>
          </cell>
          <cell r="R41">
            <v>180.9</v>
          </cell>
        </row>
        <row r="42">
          <cell r="C42" t="str">
            <v>Stephen F. Austin State University</v>
          </cell>
          <cell r="R42">
            <v>378.04</v>
          </cell>
        </row>
        <row r="43">
          <cell r="C43" t="str">
            <v>Texas Southern University</v>
          </cell>
          <cell r="R43">
            <v>246.03</v>
          </cell>
        </row>
        <row r="44">
          <cell r="C44" t="str">
            <v>Texas Woman's University</v>
          </cell>
          <cell r="R44">
            <v>304.89999999999998</v>
          </cell>
        </row>
        <row r="47">
          <cell r="R47">
            <v>13117.71</v>
          </cell>
        </row>
        <row r="49">
          <cell r="N49" t="str">
            <v>Not Used for Research</v>
          </cell>
          <cell r="R49">
            <v>13117.71</v>
          </cell>
        </row>
        <row r="50">
          <cell r="O50" t="str">
            <v>Not Used for Research</v>
          </cell>
          <cell r="R50" t="str">
            <v>Fall 2015</v>
          </cell>
          <cell r="S50" t="str">
            <v>Univ. moved to end of semester reporting, so use prior year data.</v>
          </cell>
        </row>
        <row r="51">
          <cell r="S51" t="str">
            <v>FY 16 will use Fall FY 15.</v>
          </cell>
        </row>
        <row r="52">
          <cell r="R52" t="str">
            <v>Checked Ok</v>
          </cell>
        </row>
        <row r="53">
          <cell r="R53">
            <v>42705</v>
          </cell>
        </row>
        <row r="57">
          <cell r="C57" t="str">
            <v>The University of Texas at Austin Medical School (M)</v>
          </cell>
          <cell r="E57" t="str">
            <v>The University of Texas at Austin Medical School (M)</v>
          </cell>
          <cell r="R57">
            <v>23.94</v>
          </cell>
        </row>
        <row r="58">
          <cell r="C58" t="str">
            <v>The University of Texas at Austin - Academic &amp; Health (A+H)</v>
          </cell>
          <cell r="E58" t="str">
            <v>The University of Texas at Austin - Academic &amp; Health (A+H)</v>
          </cell>
          <cell r="R58">
            <v>1650.04</v>
          </cell>
        </row>
        <row r="60">
          <cell r="C60" t="str">
            <v>The University of Texas Rio Grande Valley Medical School (M)</v>
          </cell>
          <cell r="E60" t="str">
            <v>The University of Texas Rio Grande Valley Medical School (M)</v>
          </cell>
          <cell r="R60">
            <v>24</v>
          </cell>
        </row>
        <row r="61">
          <cell r="C61" t="str">
            <v>The University of Texas RGV - Academic &amp; Health (A+H)</v>
          </cell>
          <cell r="E61" t="str">
            <v>The University of Texas RGV - Academic &amp; Health (A+H)</v>
          </cell>
          <cell r="R61">
            <v>376.05</v>
          </cell>
        </row>
      </sheetData>
      <sheetData sheetId="100"/>
      <sheetData sheetId="101"/>
      <sheetData sheetId="102" refreshError="1"/>
      <sheetData sheetId="103" refreshError="1"/>
      <sheetData sheetId="1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Fund Group Detail (FGD)"/>
      <sheetName val="Research"/>
      <sheetName val="Restricted Research"/>
      <sheetName val="Utilities"/>
      <sheetName val="Fnts"/>
      <sheetName val="Names"/>
      <sheetName val="RE Output"/>
      <sheetName val="Data 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1">
          <cell r="B11" t="str">
            <v>The University of Texas System</v>
          </cell>
        </row>
        <row r="12">
          <cell r="B12" t="str">
            <v>The University of Texas at Arlington</v>
          </cell>
        </row>
        <row r="13">
          <cell r="B13" t="str">
            <v>The University of Texas at Austin</v>
          </cell>
        </row>
        <row r="14">
          <cell r="B14" t="str">
            <v>The University of Texas at Dallas</v>
          </cell>
        </row>
        <row r="15">
          <cell r="B15" t="str">
            <v>The University of Texas at El Paso</v>
          </cell>
        </row>
        <row r="16">
          <cell r="B16" t="str">
            <v>The University of Texas - Pan American</v>
          </cell>
        </row>
        <row r="17">
          <cell r="B17" t="str">
            <v xml:space="preserve">The University of Texas at Brownsville </v>
          </cell>
        </row>
        <row r="18">
          <cell r="B18" t="str">
            <v>The University of Texas of the Permian Basin</v>
          </cell>
        </row>
        <row r="19">
          <cell r="B19" t="str">
            <v>The University of Texas at San Antonio</v>
          </cell>
        </row>
        <row r="20">
          <cell r="B20" t="str">
            <v>The University of Texas at Tyler</v>
          </cell>
        </row>
        <row r="21">
          <cell r="B21" t="str">
            <v>Texas A&amp;M University System</v>
          </cell>
        </row>
        <row r="22">
          <cell r="B22" t="str">
            <v>Texas A&amp;M University</v>
          </cell>
        </row>
        <row r="23">
          <cell r="B23" t="str">
            <v>Texas A&amp;M University at Galveston</v>
          </cell>
        </row>
        <row r="24">
          <cell r="B24" t="str">
            <v>Prairie View A&amp;M University</v>
          </cell>
        </row>
        <row r="25">
          <cell r="B25" t="str">
            <v>Tarleton State University</v>
          </cell>
        </row>
        <row r="26">
          <cell r="B26" t="str">
            <v>Texas A&amp;M University - Corpus Christi</v>
          </cell>
        </row>
        <row r="27">
          <cell r="B27" t="str">
            <v>Texas A&amp;M University - Kingsville</v>
          </cell>
        </row>
        <row r="28">
          <cell r="B28" t="str">
            <v>Texas A&amp;M International University</v>
          </cell>
        </row>
        <row r="29">
          <cell r="B29" t="str">
            <v>West Texas A&amp;M University</v>
          </cell>
        </row>
        <row r="30">
          <cell r="B30" t="str">
            <v>Texas A&amp;M University - Commerce</v>
          </cell>
        </row>
        <row r="31">
          <cell r="B31" t="str">
            <v>Texas A&amp;M University - Texarkana</v>
          </cell>
        </row>
        <row r="32">
          <cell r="B32" t="str">
            <v>Texas A&amp;M University - Central Texas</v>
          </cell>
        </row>
        <row r="33">
          <cell r="B33" t="str">
            <v>Texas A&amp;M University - San Antonio</v>
          </cell>
        </row>
        <row r="34">
          <cell r="B34" t="str">
            <v>Texas A&amp;M AgriLife Research</v>
          </cell>
        </row>
        <row r="35">
          <cell r="B35" t="str">
            <v>Texas A&amp;M AgriLife Extension Service</v>
          </cell>
        </row>
        <row r="36">
          <cell r="B36" t="str">
            <v>Texas A&amp;M Engineering Experiment Station</v>
          </cell>
        </row>
        <row r="37">
          <cell r="B37" t="str">
            <v>Texas A&amp;M Engineering Extension Service</v>
          </cell>
        </row>
        <row r="38">
          <cell r="B38" t="str">
            <v>Texas A&amp;M Forest Service</v>
          </cell>
        </row>
        <row r="39">
          <cell r="B39" t="str">
            <v>Texas A&amp;M Transportation Institute</v>
          </cell>
        </row>
        <row r="40">
          <cell r="B40" t="str">
            <v>Texas A&amp;M Vet. Medical Diagnostic Laboratory</v>
          </cell>
        </row>
        <row r="41">
          <cell r="B41" t="str">
            <v>Texas A&amp;M Research Foundation</v>
          </cell>
        </row>
        <row r="42">
          <cell r="B42" t="str">
            <v>University of Houston System</v>
          </cell>
        </row>
        <row r="43">
          <cell r="B43" t="str">
            <v>University of Houston</v>
          </cell>
        </row>
        <row r="44">
          <cell r="B44" t="str">
            <v>University of Houston - Clear Lake</v>
          </cell>
        </row>
        <row r="45">
          <cell r="B45" t="str">
            <v>University of Houston - Downtown</v>
          </cell>
        </row>
        <row r="46">
          <cell r="B46" t="str">
            <v>University of Houston - Victoria</v>
          </cell>
        </row>
        <row r="47">
          <cell r="B47" t="str">
            <v>Texas State System</v>
          </cell>
        </row>
        <row r="48">
          <cell r="B48" t="str">
            <v xml:space="preserve">Lamar University </v>
          </cell>
        </row>
        <row r="49">
          <cell r="B49" t="str">
            <v>Sam Houston State University</v>
          </cell>
        </row>
        <row r="50">
          <cell r="B50" t="str">
            <v>Texas State University</v>
          </cell>
        </row>
        <row r="51">
          <cell r="B51" t="str">
            <v>Sul Ross State University</v>
          </cell>
        </row>
        <row r="52">
          <cell r="B52" t="str">
            <v>Texas Tech University System</v>
          </cell>
        </row>
        <row r="53">
          <cell r="B53" t="str">
            <v>Texas Tech University</v>
          </cell>
        </row>
        <row r="54">
          <cell r="B54" t="str">
            <v>Angelo State University</v>
          </cell>
        </row>
        <row r="55">
          <cell r="B55" t="str">
            <v>University of North Texas System</v>
          </cell>
        </row>
        <row r="56">
          <cell r="B56" t="str">
            <v>University of North Texas</v>
          </cell>
        </row>
        <row r="57">
          <cell r="B57" t="str">
            <v>University of North Texas at Dallas</v>
          </cell>
        </row>
        <row r="58">
          <cell r="B58" t="str">
            <v>Midwestern State University</v>
          </cell>
        </row>
        <row r="59">
          <cell r="B59" t="str">
            <v>Stephen F. Austin State University</v>
          </cell>
        </row>
        <row r="60">
          <cell r="B60" t="str">
            <v>Texas Southern University</v>
          </cell>
        </row>
        <row r="61">
          <cell r="B61" t="str">
            <v>Texas Woman's University</v>
          </cell>
        </row>
        <row r="62">
          <cell r="B62" t="str">
            <v>Lamar Institute of Technology</v>
          </cell>
        </row>
        <row r="63">
          <cell r="B63" t="str">
            <v>Lamar State College - Orange</v>
          </cell>
        </row>
        <row r="64">
          <cell r="B64" t="str">
            <v>Lamar State College - Port Arthur</v>
          </cell>
        </row>
        <row r="65">
          <cell r="B65" t="str">
            <v>Texas State Technical College - Harlingen</v>
          </cell>
        </row>
        <row r="66">
          <cell r="B66" t="str">
            <v>Texas State Technical College - West Texas</v>
          </cell>
        </row>
        <row r="67">
          <cell r="B67" t="str">
            <v>Texas State Technical College - Marshall</v>
          </cell>
        </row>
        <row r="68">
          <cell r="B68" t="str">
            <v>Texas State Technical College - Waco</v>
          </cell>
        </row>
        <row r="69">
          <cell r="B69" t="str">
            <v>Texas State Technical College - System</v>
          </cell>
        </row>
      </sheetData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84"/>
      <sheetName val="FY85"/>
      <sheetName val="FY86"/>
      <sheetName val="FY87"/>
      <sheetName val="FY88"/>
      <sheetName val="FY89"/>
      <sheetName val="FY90"/>
      <sheetName val="FY91"/>
      <sheetName val="FY92"/>
      <sheetName val="FY93"/>
      <sheetName val="FY94"/>
      <sheetName val="FY95"/>
      <sheetName val="FY96"/>
      <sheetName val="FY97"/>
      <sheetName val="FY98"/>
      <sheetName val="FY99"/>
      <sheetName val="FY00"/>
      <sheetName val="FY01"/>
      <sheetName val="FY02"/>
      <sheetName val="FY03"/>
      <sheetName val="FY04"/>
      <sheetName val="FY05"/>
      <sheetName val="FY06"/>
      <sheetName val="FY07"/>
      <sheetName val="FY08"/>
      <sheetName val="FY09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STATE-FUNDED SEMESTER CREDIT HOURS BY LEVEL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Arl"/>
      <sheetName val="UTAustin"/>
      <sheetName val="UTDallas"/>
      <sheetName val="UTEP"/>
      <sheetName val="UTPanAm"/>
      <sheetName val="UTBrwnsville"/>
      <sheetName val="UTPB"/>
      <sheetName val="UTSA"/>
      <sheetName val="UTTyler"/>
      <sheetName val="TAMU"/>
      <sheetName val="TAMUG"/>
      <sheetName val="PVAMU"/>
      <sheetName val="Tarleton"/>
      <sheetName val="TAMUCommerce"/>
      <sheetName val="TAMUCorpusChristi"/>
      <sheetName val="TAMUKingsville"/>
      <sheetName val="TAMUInternational"/>
      <sheetName val="TAMUTexarkana"/>
      <sheetName val="WTAMU"/>
      <sheetName val="UH"/>
      <sheetName val="UHClearLake"/>
      <sheetName val="UHDowntown"/>
      <sheetName val="UHVictoria"/>
      <sheetName val="Midwestern"/>
      <sheetName val="UNorthTexas"/>
      <sheetName val="SFASU"/>
      <sheetName val="TSU"/>
      <sheetName val="Tech"/>
      <sheetName val="TWU"/>
      <sheetName val="AngeloState"/>
      <sheetName val="Lamar"/>
      <sheetName val="SamHouston"/>
      <sheetName val="TxStateSanMarcos"/>
      <sheetName val="SulR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Midwestern State University</v>
          </cell>
        </row>
        <row r="2">
          <cell r="A2" t="str">
            <v>SCHEDULE C-2:  EXPENSES BY OBJECT AND FUND GROUP</v>
          </cell>
          <cell r="AE2" t="str">
            <v>Schcol &amp; Fell</v>
          </cell>
          <cell r="AF2" t="str">
            <v>Schcol &amp; Fell</v>
          </cell>
        </row>
        <row r="3">
          <cell r="A3" t="str">
            <v>For the year ended August 31, 2006</v>
          </cell>
          <cell r="AF3" t="str">
            <v>Allowances</v>
          </cell>
        </row>
        <row r="4">
          <cell r="A4" t="str">
            <v>UNAUDITED</v>
          </cell>
        </row>
        <row r="5">
          <cell r="A5">
            <v>24</v>
          </cell>
        </row>
        <row r="6">
          <cell r="C6" t="str">
            <v>Salaries</v>
          </cell>
          <cell r="E6" t="str">
            <v>Payroll</v>
          </cell>
          <cell r="G6" t="str">
            <v>Costs of</v>
          </cell>
          <cell r="I6" t="str">
            <v>Professional</v>
          </cell>
          <cell r="M6" t="str">
            <v>Materials</v>
          </cell>
          <cell r="S6" t="str">
            <v>Repairs and</v>
          </cell>
          <cell r="U6" t="str">
            <v>Rentals and</v>
          </cell>
          <cell r="W6" t="str">
            <v>Printing and</v>
          </cell>
          <cell r="Y6" t="str">
            <v>Bad Debt</v>
          </cell>
          <cell r="AA6" t="str">
            <v xml:space="preserve">Claims and </v>
          </cell>
          <cell r="AC6" t="str">
            <v>Scholarships</v>
          </cell>
          <cell r="AG6" t="str">
            <v>Depreciation</v>
          </cell>
          <cell r="AI6" t="str">
            <v>Federal Sponsored</v>
          </cell>
          <cell r="AK6" t="str">
            <v>State Sponsored</v>
          </cell>
          <cell r="AM6" t="str">
            <v>Other</v>
          </cell>
          <cell r="AO6" t="str">
            <v>Subtotal</v>
          </cell>
          <cell r="AQ6" t="str">
            <v>Capital</v>
          </cell>
        </row>
        <row r="7">
          <cell r="C7" t="str">
            <v>and Wages</v>
          </cell>
          <cell r="E7" t="str">
            <v>Related Costs</v>
          </cell>
          <cell r="G7" t="str">
            <v>Goods Sold</v>
          </cell>
          <cell r="I7" t="str">
            <v>Fees and Services</v>
          </cell>
          <cell r="K7" t="str">
            <v>Travel</v>
          </cell>
          <cell r="M7" t="str">
            <v>and Supplies</v>
          </cell>
          <cell r="O7" t="str">
            <v>Utilities</v>
          </cell>
          <cell r="Q7" t="str">
            <v>Telecomm</v>
          </cell>
          <cell r="S7" t="str">
            <v>Maintenance</v>
          </cell>
          <cell r="U7" t="str">
            <v>Leases</v>
          </cell>
          <cell r="W7" t="str">
            <v>Reproduction</v>
          </cell>
          <cell r="Y7" t="str">
            <v>Expense</v>
          </cell>
          <cell r="AA7" t="str">
            <v>Losses</v>
          </cell>
          <cell r="AC7" t="str">
            <v>and Fellowships</v>
          </cell>
          <cell r="AG7" t="str">
            <v>and Amortization</v>
          </cell>
          <cell r="AI7" t="str">
            <v>Pass-Throughs</v>
          </cell>
          <cell r="AK7" t="str">
            <v>Pass-Throughs</v>
          </cell>
          <cell r="AM7" t="str">
            <v>Expenses</v>
          </cell>
          <cell r="AO7" t="str">
            <v>Operating Expenses</v>
          </cell>
          <cell r="AQ7" t="str">
            <v>Outlay</v>
          </cell>
          <cell r="AS7" t="str">
            <v>Total</v>
          </cell>
        </row>
        <row r="9">
          <cell r="A9" t="str">
            <v>EDUCATIONAL AND GENERAL</v>
          </cell>
        </row>
        <row r="10">
          <cell r="A10" t="str">
            <v xml:space="preserve">     Instruction</v>
          </cell>
          <cell r="B10" t="str">
            <v>$</v>
          </cell>
        </row>
        <row r="11">
          <cell r="A11" t="str">
            <v xml:space="preserve">     Research</v>
          </cell>
        </row>
        <row r="12">
          <cell r="A12" t="str">
            <v xml:space="preserve">     Public Service</v>
          </cell>
        </row>
        <row r="13">
          <cell r="A13" t="str">
            <v xml:space="preserve">     Hospitals/Clinics</v>
          </cell>
        </row>
        <row r="14">
          <cell r="A14" t="str">
            <v xml:space="preserve">     Academic Support</v>
          </cell>
        </row>
        <row r="15">
          <cell r="A15" t="str">
            <v xml:space="preserve">     Student Services</v>
          </cell>
        </row>
        <row r="16">
          <cell r="A16" t="str">
            <v xml:space="preserve">     Institutional Support</v>
          </cell>
        </row>
        <row r="17">
          <cell r="A17" t="str">
            <v xml:space="preserve">     Operation and Maintenance of Plant</v>
          </cell>
        </row>
        <row r="18">
          <cell r="A18" t="str">
            <v xml:space="preserve">     Scholarships and Fellowships</v>
          </cell>
        </row>
        <row r="19">
          <cell r="A19" t="str">
            <v xml:space="preserve">           Scholarship allowances</v>
          </cell>
        </row>
        <row r="20">
          <cell r="A20" t="str">
            <v xml:space="preserve">     Auxiliary Enterprises</v>
          </cell>
        </row>
        <row r="21">
          <cell r="A21" t="str">
            <v xml:space="preserve">     Amortization</v>
          </cell>
        </row>
        <row r="22">
          <cell r="A22" t="str">
            <v xml:space="preserve">   Total Educational and General</v>
          </cell>
        </row>
        <row r="25">
          <cell r="A25" t="str">
            <v>DESIGNATED</v>
          </cell>
        </row>
        <row r="26">
          <cell r="A26" t="str">
            <v xml:space="preserve">     Instruction</v>
          </cell>
        </row>
        <row r="27">
          <cell r="A27" t="str">
            <v xml:space="preserve">     Research</v>
          </cell>
        </row>
        <row r="28">
          <cell r="A28" t="str">
            <v xml:space="preserve">     Public Service</v>
          </cell>
        </row>
        <row r="29">
          <cell r="A29" t="str">
            <v xml:space="preserve">     Hospitals/Clinics</v>
          </cell>
        </row>
        <row r="30">
          <cell r="A30" t="str">
            <v xml:space="preserve">     Academic Support</v>
          </cell>
        </row>
        <row r="31">
          <cell r="A31" t="str">
            <v xml:space="preserve">     Student Services</v>
          </cell>
        </row>
        <row r="32">
          <cell r="A32" t="str">
            <v xml:space="preserve">     Institutional Support</v>
          </cell>
        </row>
        <row r="33">
          <cell r="A33" t="str">
            <v xml:space="preserve">     Operation and Maintenance of Plant</v>
          </cell>
        </row>
        <row r="34">
          <cell r="A34" t="str">
            <v xml:space="preserve">     Scholarships and Fellowships</v>
          </cell>
        </row>
        <row r="35">
          <cell r="A35" t="str">
            <v xml:space="preserve">          Scholarship Allowances</v>
          </cell>
        </row>
        <row r="36">
          <cell r="A36" t="str">
            <v xml:space="preserve">     Auxiliary Enterprises</v>
          </cell>
        </row>
        <row r="37">
          <cell r="A37" t="str">
            <v xml:space="preserve">     Amortization</v>
          </cell>
        </row>
        <row r="38">
          <cell r="A38" t="str">
            <v xml:space="preserve">   Total Designated</v>
          </cell>
        </row>
        <row r="41">
          <cell r="A41" t="str">
            <v>AUXILIARY ENTERPRISES</v>
          </cell>
        </row>
        <row r="42">
          <cell r="A42" t="str">
            <v xml:space="preserve">     Auxiliary Enterprises</v>
          </cell>
        </row>
        <row r="43">
          <cell r="A43" t="str">
            <v xml:space="preserve">          Scholarship Allowances</v>
          </cell>
        </row>
        <row r="44">
          <cell r="A44" t="str">
            <v xml:space="preserve">   Total Auxiliary Enterprises</v>
          </cell>
        </row>
        <row r="48">
          <cell r="A48" t="str">
            <v>RESTRICTED EXPENDABLE</v>
          </cell>
        </row>
        <row r="49">
          <cell r="A49" t="str">
            <v xml:space="preserve">     Instruction</v>
          </cell>
        </row>
        <row r="50">
          <cell r="A50" t="str">
            <v xml:space="preserve">     Research</v>
          </cell>
        </row>
        <row r="51">
          <cell r="A51" t="str">
            <v xml:space="preserve">     Public Service</v>
          </cell>
        </row>
        <row r="52">
          <cell r="A52" t="str">
            <v xml:space="preserve">     Hospitals/Clinics</v>
          </cell>
        </row>
        <row r="53">
          <cell r="A53" t="str">
            <v xml:space="preserve">     Academic Support</v>
          </cell>
        </row>
        <row r="54">
          <cell r="A54" t="str">
            <v xml:space="preserve">     Student Services</v>
          </cell>
        </row>
        <row r="55">
          <cell r="A55" t="str">
            <v xml:space="preserve">     Institutional Support</v>
          </cell>
        </row>
        <row r="56">
          <cell r="A56" t="str">
            <v xml:space="preserve">     Operation and Maintenance of Plant</v>
          </cell>
        </row>
        <row r="57">
          <cell r="A57" t="str">
            <v xml:space="preserve">     Scholarships and Fellowships</v>
          </cell>
        </row>
        <row r="58">
          <cell r="A58" t="str">
            <v xml:space="preserve">          Scholarship Allowances</v>
          </cell>
        </row>
        <row r="59">
          <cell r="A59" t="str">
            <v xml:space="preserve">     Auxiliary Enterprises</v>
          </cell>
        </row>
        <row r="60">
          <cell r="A60" t="str">
            <v xml:space="preserve">     Amortization</v>
          </cell>
        </row>
        <row r="61">
          <cell r="A61" t="str">
            <v xml:space="preserve">   Total Restricted Expendable</v>
          </cell>
        </row>
        <row r="64">
          <cell r="A64" t="str">
            <v>LOAN FUNDS</v>
          </cell>
        </row>
        <row r="65">
          <cell r="A65" t="str">
            <v xml:space="preserve">     Student Services</v>
          </cell>
        </row>
        <row r="68">
          <cell r="A68" t="str">
            <v>PLANT FUNDS</v>
          </cell>
        </row>
        <row r="69">
          <cell r="A69" t="str">
            <v xml:space="preserve">     Instruction</v>
          </cell>
        </row>
        <row r="70">
          <cell r="A70" t="str">
            <v xml:space="preserve">     Research</v>
          </cell>
        </row>
        <row r="71">
          <cell r="A71" t="str">
            <v xml:space="preserve">     Public Service</v>
          </cell>
        </row>
        <row r="72">
          <cell r="A72" t="str">
            <v xml:space="preserve">     Hospitals/Clinics</v>
          </cell>
        </row>
        <row r="73">
          <cell r="A73" t="str">
            <v xml:space="preserve">     Academic Support</v>
          </cell>
        </row>
        <row r="74">
          <cell r="A74" t="str">
            <v xml:space="preserve">     Student Services</v>
          </cell>
        </row>
        <row r="75">
          <cell r="A75" t="str">
            <v xml:space="preserve">     Institutional Support</v>
          </cell>
        </row>
        <row r="76">
          <cell r="A76" t="str">
            <v xml:space="preserve">     Operation and Maintenance of Plant</v>
          </cell>
        </row>
        <row r="77">
          <cell r="A77" t="str">
            <v xml:space="preserve">     Auxiliary Enterprises</v>
          </cell>
        </row>
        <row r="78">
          <cell r="A78" t="str">
            <v xml:space="preserve">     Depreciation (Investment in Plant)</v>
          </cell>
        </row>
        <row r="79">
          <cell r="A79" t="str">
            <v xml:space="preserve">   Total Plant Funds</v>
          </cell>
        </row>
        <row r="81">
          <cell r="A81" t="str">
            <v>AVAILABLE UNIVERSITY FUND</v>
          </cell>
        </row>
        <row r="82">
          <cell r="A82" t="str">
            <v>TOTAL OPERATING EXPENSES (Exh. B)</v>
          </cell>
          <cell r="B82" t="str">
            <v>$</v>
          </cell>
        </row>
        <row r="84">
          <cell r="A84" t="str">
            <v>Relevant Data Collection Totals</v>
          </cell>
        </row>
        <row r="85">
          <cell r="A85" t="str">
            <v xml:space="preserve">     Instruction</v>
          </cell>
          <cell r="B85" t="str">
            <v>$</v>
          </cell>
        </row>
        <row r="86">
          <cell r="A86" t="str">
            <v xml:space="preserve">     Research</v>
          </cell>
        </row>
        <row r="87">
          <cell r="A87" t="str">
            <v xml:space="preserve">     Public Service</v>
          </cell>
        </row>
        <row r="88">
          <cell r="A88" t="str">
            <v xml:space="preserve">     Hospitals/Clinics</v>
          </cell>
        </row>
        <row r="89">
          <cell r="A89" t="str">
            <v xml:space="preserve">     Academic Support</v>
          </cell>
        </row>
        <row r="90">
          <cell r="A90" t="str">
            <v xml:space="preserve">     Student Services</v>
          </cell>
        </row>
        <row r="91">
          <cell r="A91" t="str">
            <v xml:space="preserve">     Institutional Support</v>
          </cell>
        </row>
        <row r="92">
          <cell r="A92" t="str">
            <v xml:space="preserve">     Operation and Maintenance of Plant</v>
          </cell>
        </row>
        <row r="93">
          <cell r="A93" t="str">
            <v xml:space="preserve">     Scholarships and Fellowships</v>
          </cell>
        </row>
        <row r="94">
          <cell r="A94" t="str">
            <v xml:space="preserve">     Auxiliary Enterprises</v>
          </cell>
        </row>
        <row r="95">
          <cell r="A95" t="str">
            <v xml:space="preserve">     Depreciation (Investment in Plant)</v>
          </cell>
        </row>
        <row r="96">
          <cell r="A96" t="str">
            <v xml:space="preserve">   Totals</v>
          </cell>
          <cell r="B96" t="str">
            <v>$</v>
          </cell>
        </row>
        <row r="98">
          <cell r="A98" t="str">
            <v>Difference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xhigheredaccountability.org/AcctPublic/Resources/PeerGroup" TargetMode="External"/><Relationship Id="rId2" Type="http://schemas.openxmlformats.org/officeDocument/2006/relationships/hyperlink" Target="http://www.txhighereddata.org/Interactive/Accountability/MastersReport.pdf" TargetMode="External"/><Relationship Id="rId1" Type="http://schemas.openxmlformats.org/officeDocument/2006/relationships/hyperlink" Target="http://www.thecb.state.tx.us/reports/PDF/3144.PDF?CFID=4700525&amp;CFTOKEN=58412805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H757"/>
  <sheetViews>
    <sheetView showGridLines="0" tabSelected="1" workbookViewId="0">
      <pane xSplit="2" ySplit="7" topLeftCell="C8" activePane="bottomRight" state="frozen"/>
      <selection activeCell="G3" sqref="G3"/>
      <selection pane="topRight" activeCell="G3" sqref="G3"/>
      <selection pane="bottomLeft" activeCell="G3" sqref="G3"/>
      <selection pane="bottomRight" activeCell="B1" sqref="B1"/>
    </sheetView>
  </sheetViews>
  <sheetFormatPr defaultRowHeight="16.5" customHeight="1"/>
  <cols>
    <col min="1" max="1" width="3.140625" customWidth="1"/>
    <col min="2" max="2" width="45.85546875" style="1" customWidth="1"/>
    <col min="3" max="3" width="12.5703125" style="22" customWidth="1"/>
    <col min="4" max="4" width="12.140625" style="22" customWidth="1"/>
    <col min="5" max="5" width="2.42578125" style="16" customWidth="1"/>
    <col min="6" max="6" width="22.140625" style="3" customWidth="1"/>
    <col min="7" max="7" width="15.85546875" style="3" customWidth="1"/>
    <col min="8" max="8" width="32.140625" style="3" customWidth="1"/>
  </cols>
  <sheetData>
    <row r="1" spans="2:8" ht="16.5" customHeight="1">
      <c r="B1" s="2" t="s">
        <v>1194</v>
      </c>
      <c r="C1" s="410"/>
      <c r="D1" s="410"/>
      <c r="E1" s="23"/>
    </row>
    <row r="2" spans="2:8" ht="16.5" customHeight="1">
      <c r="B2" s="278" t="s">
        <v>1193</v>
      </c>
      <c r="C2" s="23"/>
      <c r="D2" s="23"/>
    </row>
    <row r="3" spans="2:8" ht="16.5" customHeight="1">
      <c r="B3" s="279" t="s">
        <v>1021</v>
      </c>
      <c r="C3" s="23"/>
      <c r="D3" s="23"/>
    </row>
    <row r="4" spans="2:8" ht="16.5" customHeight="1" thickBot="1">
      <c r="B4" s="133"/>
      <c r="C4" s="23"/>
      <c r="D4" s="23"/>
    </row>
    <row r="5" spans="2:8" ht="16.5" customHeight="1" thickBot="1">
      <c r="F5" s="407" t="s">
        <v>144</v>
      </c>
      <c r="G5" s="408"/>
      <c r="H5" s="409"/>
    </row>
    <row r="6" spans="2:8" ht="16.5" customHeight="1" thickBot="1">
      <c r="B6" s="20"/>
      <c r="C6" s="25"/>
      <c r="D6" s="25"/>
      <c r="E6" s="10"/>
      <c r="F6" s="404" t="s">
        <v>128</v>
      </c>
      <c r="G6" s="405"/>
      <c r="H6" s="406"/>
    </row>
    <row r="7" spans="2:8" ht="16.5" customHeight="1">
      <c r="B7" s="27"/>
      <c r="C7" s="13"/>
      <c r="D7" s="13"/>
      <c r="F7" s="18" t="s">
        <v>35</v>
      </c>
      <c r="G7" s="7" t="s">
        <v>115</v>
      </c>
      <c r="H7" s="18" t="s">
        <v>116</v>
      </c>
    </row>
    <row r="8" spans="2:8" ht="16.5" customHeight="1">
      <c r="B8" s="12"/>
      <c r="C8" s="13"/>
      <c r="D8" s="13"/>
      <c r="F8" s="19"/>
      <c r="G8" s="7"/>
      <c r="H8" s="19"/>
    </row>
    <row r="9" spans="2:8" ht="16.5" customHeight="1">
      <c r="B9" s="12" t="s">
        <v>96</v>
      </c>
      <c r="C9" s="24"/>
      <c r="D9" s="24"/>
      <c r="F9" s="282" t="str">
        <f>Input!$YH$6</f>
        <v>Alan Werchan, Budget Director</v>
      </c>
      <c r="G9" s="282" t="str">
        <f>Input!$YJ$6</f>
        <v>awerchan@utsystem.edu</v>
      </c>
      <c r="H9" s="282" t="str">
        <f>Input!$YI$6</f>
        <v>512.499.4275</v>
      </c>
    </row>
    <row r="10" spans="2:8" ht="16.5" customHeight="1">
      <c r="B10" s="12" t="s">
        <v>98</v>
      </c>
      <c r="C10" s="24"/>
      <c r="D10" s="24"/>
      <c r="F10" s="282" t="str">
        <f>Input!$YH$7</f>
        <v>Kelli Holt</v>
      </c>
      <c r="G10" s="282" t="e">
        <f>Input!#REF!</f>
        <v>#REF!</v>
      </c>
      <c r="H10" s="282" t="str">
        <f>Input!$YJ$7</f>
        <v>kholt@tamus.edu</v>
      </c>
    </row>
    <row r="11" spans="2:8" ht="16.5" customHeight="1">
      <c r="B11" s="21" t="s">
        <v>100</v>
      </c>
      <c r="C11" s="26"/>
      <c r="D11" s="26"/>
      <c r="F11" s="282" t="str">
        <f>Input!$YH$8</f>
        <v>Barbara Duarte</v>
      </c>
      <c r="G11" s="282">
        <f>Input!$YI$8</f>
        <v>0</v>
      </c>
      <c r="H11" s="282" t="str">
        <f>Input!$YJ$8</f>
        <v>BLDuarte@Central.UH.EDU</v>
      </c>
    </row>
    <row r="12" spans="2:8" ht="16.5" customHeight="1">
      <c r="B12" s="12" t="s">
        <v>101</v>
      </c>
      <c r="C12" s="24"/>
      <c r="D12" s="24"/>
      <c r="F12" s="282" t="str">
        <f>Input!$YH$9</f>
        <v>Daniel Harper</v>
      </c>
      <c r="G12" s="282" t="str">
        <f>Input!$YI$9</f>
        <v>512-463-1808</v>
      </c>
      <c r="H12" s="282" t="str">
        <f>Input!$YJ$9</f>
        <v>daniel.harper@tsus.edu</v>
      </c>
    </row>
    <row r="13" spans="2:8" ht="16.5" customHeight="1">
      <c r="B13" s="12" t="s">
        <v>103</v>
      </c>
      <c r="C13" s="24"/>
      <c r="D13" s="24"/>
      <c r="F13" s="282" t="str">
        <f>Input!$YH$10</f>
        <v>David Monte</v>
      </c>
      <c r="G13" s="282" t="str">
        <f>Input!$YI$10</f>
        <v>806-834-6463</v>
      </c>
      <c r="H13" s="282" t="str">
        <f>Input!$YJ$10</f>
        <v>David.Mondt@ttu.edu</v>
      </c>
    </row>
    <row r="14" spans="2:8" ht="16.5" customHeight="1">
      <c r="B14" s="12" t="s">
        <v>105</v>
      </c>
      <c r="C14" s="24"/>
      <c r="D14" s="24"/>
      <c r="F14" s="282" t="str">
        <f>Input!$YH$11</f>
        <v>Emily Deardorff</v>
      </c>
      <c r="G14" s="282" t="str">
        <f>Input!$YI$11</f>
        <v xml:space="preserve">512.936.8201 </v>
      </c>
      <c r="H14" s="282" t="str">
        <f>Input!$YJ$11</f>
        <v>Emily.Deardorff@untsystem.edu</v>
      </c>
    </row>
    <row r="15" spans="2:8" ht="16.5" customHeight="1">
      <c r="B15" s="27"/>
      <c r="F15" s="5"/>
      <c r="G15" s="5"/>
      <c r="H15" s="5"/>
    </row>
    <row r="16" spans="2:8" ht="16.5" customHeight="1">
      <c r="F16" s="5"/>
      <c r="G16" s="5"/>
      <c r="H16" s="5"/>
    </row>
    <row r="17" spans="6:8" ht="16.5" customHeight="1">
      <c r="F17" s="5"/>
      <c r="G17" s="5"/>
      <c r="H17" s="5"/>
    </row>
    <row r="18" spans="6:8" ht="16.5" customHeight="1">
      <c r="F18" s="5"/>
      <c r="G18" s="5"/>
      <c r="H18" s="5"/>
    </row>
    <row r="19" spans="6:8" ht="16.5" customHeight="1">
      <c r="F19" s="5"/>
      <c r="G19" s="5"/>
      <c r="H19" s="5"/>
    </row>
    <row r="20" spans="6:8" ht="16.5" customHeight="1">
      <c r="F20" s="5"/>
      <c r="G20" s="5"/>
      <c r="H20" s="5"/>
    </row>
    <row r="21" spans="6:8" ht="16.5" customHeight="1">
      <c r="F21" s="5"/>
      <c r="G21" s="5"/>
      <c r="H21" s="5"/>
    </row>
    <row r="22" spans="6:8" ht="16.5" customHeight="1">
      <c r="F22" s="5"/>
      <c r="G22" s="5"/>
      <c r="H22" s="5"/>
    </row>
    <row r="23" spans="6:8" ht="16.5" customHeight="1">
      <c r="F23" s="5"/>
      <c r="G23" s="5"/>
      <c r="H23" s="5"/>
    </row>
    <row r="24" spans="6:8" ht="16.5" customHeight="1">
      <c r="F24" s="5"/>
      <c r="G24" s="5"/>
      <c r="H24" s="5"/>
    </row>
    <row r="25" spans="6:8" ht="16.5" customHeight="1">
      <c r="F25" s="5"/>
      <c r="G25" s="5"/>
      <c r="H25" s="5"/>
    </row>
    <row r="26" spans="6:8" ht="16.5" customHeight="1">
      <c r="F26" s="5"/>
      <c r="G26" s="5"/>
      <c r="H26" s="5"/>
    </row>
    <row r="27" spans="6:8" ht="16.5" customHeight="1">
      <c r="F27" s="5"/>
      <c r="G27" s="5"/>
      <c r="H27" s="5"/>
    </row>
    <row r="28" spans="6:8" ht="16.5" customHeight="1">
      <c r="F28" s="5"/>
      <c r="G28" s="5"/>
      <c r="H28" s="5"/>
    </row>
    <row r="29" spans="6:8" ht="16.5" customHeight="1">
      <c r="F29" s="5"/>
      <c r="G29" s="5"/>
      <c r="H29" s="5"/>
    </row>
    <row r="30" spans="6:8" ht="16.5" customHeight="1">
      <c r="F30" s="5"/>
      <c r="G30" s="5"/>
      <c r="H30" s="5"/>
    </row>
    <row r="31" spans="6:8" ht="16.5" customHeight="1">
      <c r="F31" s="5"/>
      <c r="G31" s="5"/>
      <c r="H31" s="5"/>
    </row>
    <row r="32" spans="6:8" ht="16.5" customHeight="1">
      <c r="F32" s="5"/>
      <c r="G32" s="5"/>
      <c r="H32" s="5"/>
    </row>
    <row r="33" spans="6:8" ht="16.5" customHeight="1">
      <c r="F33" s="5"/>
      <c r="G33" s="5"/>
      <c r="H33" s="5"/>
    </row>
    <row r="34" spans="6:8" ht="16.5" customHeight="1">
      <c r="F34" s="5"/>
      <c r="G34" s="5"/>
      <c r="H34" s="5"/>
    </row>
    <row r="35" spans="6:8" ht="16.5" customHeight="1">
      <c r="F35" s="5"/>
      <c r="G35" s="5"/>
      <c r="H35" s="5"/>
    </row>
    <row r="36" spans="6:8" ht="16.5" customHeight="1">
      <c r="F36" s="5"/>
      <c r="G36" s="5"/>
      <c r="H36" s="5"/>
    </row>
    <row r="37" spans="6:8" ht="16.5" customHeight="1">
      <c r="F37" s="5"/>
      <c r="G37" s="5"/>
      <c r="H37" s="5"/>
    </row>
    <row r="38" spans="6:8" ht="16.5" customHeight="1">
      <c r="F38" s="5"/>
      <c r="G38" s="5"/>
      <c r="H38" s="5"/>
    </row>
    <row r="39" spans="6:8" ht="16.5" customHeight="1">
      <c r="F39" s="5"/>
      <c r="G39" s="5"/>
      <c r="H39" s="5"/>
    </row>
    <row r="40" spans="6:8" ht="16.5" customHeight="1">
      <c r="F40" s="5"/>
      <c r="G40" s="5"/>
      <c r="H40" s="5"/>
    </row>
    <row r="41" spans="6:8" ht="16.5" customHeight="1">
      <c r="F41" s="5"/>
      <c r="G41" s="5"/>
      <c r="H41" s="5"/>
    </row>
    <row r="42" spans="6:8" ht="16.5" customHeight="1">
      <c r="F42" s="5"/>
      <c r="G42" s="5"/>
      <c r="H42" s="5"/>
    </row>
    <row r="43" spans="6:8" ht="16.5" customHeight="1">
      <c r="F43" s="5"/>
      <c r="G43" s="5"/>
      <c r="H43" s="5"/>
    </row>
    <row r="44" spans="6:8" ht="16.5" customHeight="1">
      <c r="F44" s="5"/>
      <c r="G44" s="5"/>
      <c r="H44" s="5"/>
    </row>
    <row r="45" spans="6:8" ht="16.5" customHeight="1">
      <c r="F45" s="5"/>
      <c r="G45" s="5"/>
      <c r="H45" s="5"/>
    </row>
    <row r="46" spans="6:8" ht="16.5" customHeight="1">
      <c r="F46" s="5"/>
      <c r="G46" s="5"/>
      <c r="H46" s="5"/>
    </row>
    <row r="47" spans="6:8" ht="16.5" customHeight="1">
      <c r="F47" s="5"/>
      <c r="G47" s="5"/>
      <c r="H47" s="5"/>
    </row>
    <row r="48" spans="6:8" ht="16.5" customHeight="1">
      <c r="F48" s="5"/>
      <c r="G48" s="5"/>
      <c r="H48" s="5"/>
    </row>
    <row r="49" spans="6:8" ht="16.5" customHeight="1">
      <c r="F49" s="5"/>
      <c r="G49" s="5"/>
      <c r="H49" s="5"/>
    </row>
    <row r="50" spans="6:8" ht="16.5" customHeight="1">
      <c r="F50" s="5"/>
      <c r="G50" s="5"/>
      <c r="H50" s="5"/>
    </row>
    <row r="51" spans="6:8" ht="16.5" customHeight="1">
      <c r="F51" s="5"/>
      <c r="G51" s="5"/>
      <c r="H51" s="5"/>
    </row>
    <row r="52" spans="6:8" ht="16.5" customHeight="1">
      <c r="F52" s="5"/>
      <c r="G52" s="5"/>
      <c r="H52" s="5"/>
    </row>
    <row r="53" spans="6:8" ht="16.5" customHeight="1">
      <c r="F53" s="5"/>
      <c r="G53" s="5"/>
      <c r="H53" s="5"/>
    </row>
    <row r="54" spans="6:8" ht="16.5" customHeight="1">
      <c r="F54" s="5"/>
      <c r="G54" s="5"/>
      <c r="H54" s="5"/>
    </row>
    <row r="55" spans="6:8" ht="16.5" customHeight="1">
      <c r="F55" s="5"/>
      <c r="G55" s="5"/>
      <c r="H55" s="5"/>
    </row>
    <row r="56" spans="6:8" ht="16.5" customHeight="1">
      <c r="F56" s="5"/>
      <c r="G56" s="5"/>
      <c r="H56" s="5"/>
    </row>
    <row r="57" spans="6:8" ht="16.5" customHeight="1">
      <c r="F57" s="5"/>
      <c r="G57" s="5"/>
      <c r="H57" s="5"/>
    </row>
    <row r="58" spans="6:8" ht="16.5" customHeight="1">
      <c r="F58" s="5"/>
      <c r="G58" s="5"/>
      <c r="H58" s="5"/>
    </row>
    <row r="59" spans="6:8" ht="16.5" customHeight="1">
      <c r="F59" s="5"/>
      <c r="G59" s="5"/>
      <c r="H59" s="5"/>
    </row>
    <row r="60" spans="6:8" ht="16.5" customHeight="1">
      <c r="F60" s="5"/>
      <c r="G60" s="5"/>
      <c r="H60" s="5"/>
    </row>
    <row r="61" spans="6:8" ht="16.5" customHeight="1">
      <c r="F61" s="5"/>
      <c r="G61" s="5"/>
      <c r="H61" s="5"/>
    </row>
    <row r="62" spans="6:8" ht="16.5" customHeight="1">
      <c r="F62" s="5"/>
      <c r="G62" s="5"/>
      <c r="H62" s="5"/>
    </row>
    <row r="63" spans="6:8" ht="16.5" customHeight="1">
      <c r="F63" s="5"/>
      <c r="G63" s="5"/>
      <c r="H63" s="5"/>
    </row>
    <row r="64" spans="6:8" ht="16.5" customHeight="1">
      <c r="F64" s="5"/>
      <c r="G64" s="5"/>
      <c r="H64" s="5"/>
    </row>
    <row r="65" spans="6:8" ht="16.5" customHeight="1">
      <c r="F65" s="5"/>
      <c r="G65" s="5"/>
      <c r="H65" s="5"/>
    </row>
    <row r="66" spans="6:8" ht="16.5" customHeight="1">
      <c r="F66" s="5"/>
      <c r="G66" s="5"/>
      <c r="H66" s="5"/>
    </row>
    <row r="67" spans="6:8" ht="16.5" customHeight="1">
      <c r="F67" s="5"/>
      <c r="G67" s="5"/>
      <c r="H67" s="5"/>
    </row>
    <row r="68" spans="6:8" ht="16.5" customHeight="1">
      <c r="F68" s="5"/>
      <c r="G68" s="5"/>
      <c r="H68" s="5"/>
    </row>
    <row r="69" spans="6:8" ht="16.5" customHeight="1">
      <c r="F69" s="5"/>
      <c r="G69" s="5"/>
      <c r="H69" s="5"/>
    </row>
    <row r="70" spans="6:8" ht="16.5" customHeight="1">
      <c r="F70" s="5"/>
      <c r="G70" s="5"/>
      <c r="H70" s="5"/>
    </row>
    <row r="71" spans="6:8" ht="16.5" customHeight="1">
      <c r="F71" s="5"/>
      <c r="G71" s="5"/>
      <c r="H71" s="5"/>
    </row>
    <row r="72" spans="6:8" ht="16.5" customHeight="1">
      <c r="F72" s="5"/>
      <c r="G72" s="5"/>
      <c r="H72" s="5"/>
    </row>
    <row r="73" spans="6:8" ht="16.5" customHeight="1">
      <c r="F73" s="5"/>
      <c r="G73" s="5"/>
      <c r="H73" s="5"/>
    </row>
    <row r="74" spans="6:8" ht="16.5" customHeight="1">
      <c r="F74" s="5"/>
      <c r="G74" s="5"/>
      <c r="H74" s="5"/>
    </row>
    <row r="75" spans="6:8" ht="16.5" customHeight="1">
      <c r="F75" s="5"/>
      <c r="G75" s="5"/>
      <c r="H75" s="5"/>
    </row>
    <row r="76" spans="6:8" ht="16.5" customHeight="1">
      <c r="F76" s="5"/>
      <c r="G76" s="5"/>
      <c r="H76" s="5"/>
    </row>
    <row r="77" spans="6:8" ht="16.5" customHeight="1">
      <c r="F77" s="5"/>
      <c r="G77" s="5"/>
      <c r="H77" s="5"/>
    </row>
    <row r="78" spans="6:8" ht="16.5" customHeight="1">
      <c r="F78" s="5"/>
      <c r="G78" s="5"/>
      <c r="H78" s="5"/>
    </row>
    <row r="79" spans="6:8" ht="16.5" customHeight="1">
      <c r="F79" s="5"/>
      <c r="G79" s="5"/>
      <c r="H79" s="5"/>
    </row>
    <row r="80" spans="6:8" ht="16.5" customHeight="1">
      <c r="F80" s="5"/>
      <c r="G80" s="5"/>
      <c r="H80" s="5"/>
    </row>
    <row r="81" spans="6:8" ht="16.5" customHeight="1">
      <c r="F81" s="5"/>
      <c r="G81" s="5"/>
      <c r="H81" s="5"/>
    </row>
    <row r="82" spans="6:8" ht="16.5" customHeight="1">
      <c r="F82" s="5"/>
      <c r="G82" s="5"/>
      <c r="H82" s="5"/>
    </row>
    <row r="83" spans="6:8" ht="16.5" customHeight="1">
      <c r="F83" s="5"/>
      <c r="G83" s="5"/>
      <c r="H83" s="5"/>
    </row>
    <row r="84" spans="6:8" ht="16.5" customHeight="1">
      <c r="F84" s="5"/>
      <c r="G84" s="5"/>
      <c r="H84" s="5"/>
    </row>
    <row r="85" spans="6:8" ht="16.5" customHeight="1">
      <c r="F85" s="5"/>
      <c r="G85" s="5"/>
      <c r="H85" s="5"/>
    </row>
    <row r="86" spans="6:8" ht="16.5" customHeight="1">
      <c r="F86" s="5"/>
      <c r="G86" s="5"/>
      <c r="H86" s="5"/>
    </row>
    <row r="87" spans="6:8" ht="16.5" customHeight="1">
      <c r="F87" s="5"/>
      <c r="G87" s="5"/>
      <c r="H87" s="5"/>
    </row>
    <row r="88" spans="6:8" ht="16.5" customHeight="1">
      <c r="F88" s="5"/>
      <c r="G88" s="5"/>
      <c r="H88" s="5"/>
    </row>
    <row r="89" spans="6:8" ht="16.5" customHeight="1">
      <c r="F89" s="5"/>
      <c r="G89" s="5"/>
      <c r="H89" s="5"/>
    </row>
    <row r="90" spans="6:8" ht="16.5" customHeight="1">
      <c r="F90" s="5"/>
      <c r="G90" s="5"/>
      <c r="H90" s="5"/>
    </row>
    <row r="91" spans="6:8" ht="16.5" customHeight="1">
      <c r="F91" s="5"/>
      <c r="G91" s="5"/>
      <c r="H91" s="5"/>
    </row>
    <row r="92" spans="6:8" ht="16.5" customHeight="1">
      <c r="F92" s="5"/>
      <c r="G92" s="5"/>
      <c r="H92" s="5"/>
    </row>
    <row r="93" spans="6:8" ht="16.5" customHeight="1">
      <c r="F93" s="5"/>
      <c r="G93" s="5"/>
      <c r="H93" s="5"/>
    </row>
    <row r="94" spans="6:8" ht="16.5" customHeight="1">
      <c r="F94" s="5"/>
      <c r="G94" s="5"/>
      <c r="H94" s="5"/>
    </row>
    <row r="95" spans="6:8" ht="16.5" customHeight="1">
      <c r="F95" s="5"/>
      <c r="G95" s="5"/>
      <c r="H95" s="5"/>
    </row>
    <row r="96" spans="6:8" ht="16.5" customHeight="1">
      <c r="F96" s="5"/>
      <c r="G96" s="5"/>
      <c r="H96" s="5"/>
    </row>
    <row r="97" spans="6:8" ht="16.5" customHeight="1">
      <c r="F97" s="5"/>
      <c r="G97" s="5"/>
      <c r="H97" s="5"/>
    </row>
    <row r="98" spans="6:8" ht="16.5" customHeight="1">
      <c r="F98" s="5"/>
      <c r="G98" s="5"/>
      <c r="H98" s="5"/>
    </row>
    <row r="99" spans="6:8" ht="16.5" customHeight="1">
      <c r="F99" s="5"/>
      <c r="G99" s="5"/>
      <c r="H99" s="5"/>
    </row>
    <row r="100" spans="6:8" ht="16.5" customHeight="1">
      <c r="F100" s="5"/>
      <c r="G100" s="5"/>
      <c r="H100" s="5"/>
    </row>
    <row r="101" spans="6:8" ht="16.5" customHeight="1">
      <c r="F101" s="5"/>
      <c r="G101" s="5"/>
      <c r="H101" s="5"/>
    </row>
    <row r="102" spans="6:8" ht="16.5" customHeight="1">
      <c r="F102" s="5"/>
      <c r="G102" s="5"/>
      <c r="H102" s="5"/>
    </row>
    <row r="103" spans="6:8" ht="16.5" customHeight="1">
      <c r="F103" s="5"/>
      <c r="G103" s="5"/>
      <c r="H103" s="5"/>
    </row>
    <row r="104" spans="6:8" ht="16.5" customHeight="1">
      <c r="F104" s="5"/>
      <c r="G104" s="5"/>
      <c r="H104" s="5"/>
    </row>
    <row r="105" spans="6:8" ht="16.5" customHeight="1">
      <c r="F105" s="5"/>
      <c r="G105" s="5"/>
      <c r="H105" s="5"/>
    </row>
    <row r="106" spans="6:8" ht="16.5" customHeight="1">
      <c r="F106" s="5"/>
      <c r="G106" s="5"/>
      <c r="H106" s="5"/>
    </row>
    <row r="107" spans="6:8" ht="16.5" customHeight="1">
      <c r="F107" s="5"/>
      <c r="G107" s="5"/>
      <c r="H107" s="5"/>
    </row>
    <row r="108" spans="6:8" ht="16.5" customHeight="1">
      <c r="F108" s="5"/>
      <c r="G108" s="5"/>
      <c r="H108" s="5"/>
    </row>
    <row r="109" spans="6:8" ht="16.5" customHeight="1">
      <c r="F109" s="5"/>
      <c r="G109" s="5"/>
      <c r="H109" s="5"/>
    </row>
    <row r="110" spans="6:8" ht="16.5" customHeight="1">
      <c r="F110" s="5"/>
      <c r="G110" s="5"/>
      <c r="H110" s="5"/>
    </row>
    <row r="111" spans="6:8" ht="16.5" customHeight="1">
      <c r="F111" s="5"/>
      <c r="G111" s="5"/>
      <c r="H111" s="5"/>
    </row>
    <row r="112" spans="6:8" ht="16.5" customHeight="1">
      <c r="F112" s="5"/>
      <c r="G112" s="5"/>
      <c r="H112" s="5"/>
    </row>
    <row r="113" spans="6:8" ht="16.5" customHeight="1">
      <c r="F113" s="5"/>
      <c r="G113" s="5"/>
      <c r="H113" s="5"/>
    </row>
    <row r="114" spans="6:8" ht="16.5" customHeight="1">
      <c r="F114" s="5"/>
      <c r="G114" s="5"/>
      <c r="H114" s="5"/>
    </row>
    <row r="115" spans="6:8" ht="16.5" customHeight="1">
      <c r="F115" s="5"/>
      <c r="G115" s="5"/>
      <c r="H115" s="5"/>
    </row>
    <row r="116" spans="6:8" ht="16.5" customHeight="1">
      <c r="F116" s="5"/>
      <c r="G116" s="5"/>
      <c r="H116" s="5"/>
    </row>
    <row r="117" spans="6:8" ht="16.5" customHeight="1">
      <c r="F117" s="5"/>
      <c r="G117" s="5"/>
      <c r="H117" s="5"/>
    </row>
    <row r="118" spans="6:8" ht="16.5" customHeight="1">
      <c r="F118" s="5"/>
      <c r="G118" s="5"/>
      <c r="H118" s="5"/>
    </row>
    <row r="119" spans="6:8" ht="16.5" customHeight="1">
      <c r="F119" s="5"/>
      <c r="G119" s="5"/>
      <c r="H119" s="5"/>
    </row>
    <row r="120" spans="6:8" ht="16.5" customHeight="1">
      <c r="F120" s="5"/>
      <c r="G120" s="5"/>
      <c r="H120" s="5"/>
    </row>
    <row r="121" spans="6:8" ht="16.5" customHeight="1">
      <c r="F121" s="5"/>
      <c r="G121" s="5"/>
      <c r="H121" s="5"/>
    </row>
    <row r="122" spans="6:8" ht="16.5" customHeight="1">
      <c r="F122" s="5"/>
      <c r="G122" s="5"/>
      <c r="H122" s="5"/>
    </row>
    <row r="123" spans="6:8" ht="16.5" customHeight="1">
      <c r="F123" s="5"/>
      <c r="G123" s="5"/>
      <c r="H123" s="5"/>
    </row>
    <row r="124" spans="6:8" ht="16.5" customHeight="1">
      <c r="F124" s="5"/>
      <c r="G124" s="5"/>
      <c r="H124" s="5"/>
    </row>
    <row r="125" spans="6:8" ht="16.5" customHeight="1">
      <c r="F125" s="5"/>
      <c r="G125" s="5"/>
      <c r="H125" s="5"/>
    </row>
    <row r="126" spans="6:8" ht="16.5" customHeight="1">
      <c r="F126" s="5"/>
      <c r="G126" s="5"/>
      <c r="H126" s="5"/>
    </row>
    <row r="127" spans="6:8" ht="16.5" customHeight="1">
      <c r="F127" s="5"/>
      <c r="G127" s="5"/>
      <c r="H127" s="5"/>
    </row>
    <row r="128" spans="6:8" ht="16.5" customHeight="1">
      <c r="F128" s="5"/>
      <c r="G128" s="5"/>
      <c r="H128" s="5"/>
    </row>
    <row r="129" spans="6:8" ht="16.5" customHeight="1">
      <c r="F129" s="5"/>
      <c r="G129" s="5"/>
      <c r="H129" s="5"/>
    </row>
    <row r="130" spans="6:8" ht="16.5" customHeight="1">
      <c r="F130" s="5"/>
      <c r="G130" s="5"/>
      <c r="H130" s="5"/>
    </row>
    <row r="131" spans="6:8" ht="16.5" customHeight="1">
      <c r="F131" s="5"/>
      <c r="G131" s="5"/>
      <c r="H131" s="5"/>
    </row>
    <row r="132" spans="6:8" ht="16.5" customHeight="1">
      <c r="F132" s="5"/>
      <c r="G132" s="5"/>
      <c r="H132" s="5"/>
    </row>
    <row r="133" spans="6:8" ht="16.5" customHeight="1">
      <c r="F133" s="5"/>
      <c r="G133" s="5"/>
      <c r="H133" s="5"/>
    </row>
    <row r="134" spans="6:8" ht="16.5" customHeight="1">
      <c r="F134" s="5"/>
      <c r="G134" s="5"/>
      <c r="H134" s="5"/>
    </row>
    <row r="135" spans="6:8" ht="16.5" customHeight="1">
      <c r="F135" s="5"/>
      <c r="G135" s="5"/>
      <c r="H135" s="5"/>
    </row>
    <row r="136" spans="6:8" ht="16.5" customHeight="1">
      <c r="F136" s="5"/>
      <c r="G136" s="5"/>
      <c r="H136" s="5"/>
    </row>
    <row r="137" spans="6:8" ht="16.5" customHeight="1">
      <c r="F137" s="5"/>
      <c r="G137" s="5"/>
      <c r="H137" s="5"/>
    </row>
    <row r="138" spans="6:8" ht="16.5" customHeight="1">
      <c r="F138" s="5"/>
      <c r="G138" s="5"/>
      <c r="H138" s="5"/>
    </row>
    <row r="139" spans="6:8" ht="16.5" customHeight="1">
      <c r="F139" s="5"/>
      <c r="G139" s="5"/>
      <c r="H139" s="5"/>
    </row>
    <row r="140" spans="6:8" ht="16.5" customHeight="1">
      <c r="F140" s="5"/>
      <c r="G140" s="5"/>
      <c r="H140" s="5"/>
    </row>
    <row r="141" spans="6:8" ht="16.5" customHeight="1">
      <c r="F141" s="5"/>
      <c r="G141" s="5"/>
      <c r="H141" s="5"/>
    </row>
    <row r="142" spans="6:8" ht="16.5" customHeight="1">
      <c r="F142" s="5"/>
      <c r="G142" s="5"/>
      <c r="H142" s="5"/>
    </row>
    <row r="143" spans="6:8" ht="16.5" customHeight="1">
      <c r="F143" s="5"/>
      <c r="G143" s="5"/>
      <c r="H143" s="5"/>
    </row>
    <row r="144" spans="6:8" ht="16.5" customHeight="1">
      <c r="F144" s="5"/>
      <c r="G144" s="5"/>
      <c r="H144" s="5"/>
    </row>
    <row r="145" spans="6:8" ht="16.5" customHeight="1">
      <c r="F145" s="5"/>
      <c r="G145" s="5"/>
      <c r="H145" s="5"/>
    </row>
    <row r="146" spans="6:8" ht="16.5" customHeight="1">
      <c r="F146" s="5"/>
      <c r="G146" s="5"/>
      <c r="H146" s="5"/>
    </row>
    <row r="147" spans="6:8" ht="16.5" customHeight="1">
      <c r="F147" s="5"/>
      <c r="G147" s="5"/>
      <c r="H147" s="5"/>
    </row>
    <row r="148" spans="6:8" ht="16.5" customHeight="1">
      <c r="F148" s="5"/>
      <c r="G148" s="5"/>
      <c r="H148" s="5"/>
    </row>
    <row r="149" spans="6:8" ht="16.5" customHeight="1">
      <c r="F149" s="5"/>
      <c r="G149" s="5"/>
      <c r="H149" s="5"/>
    </row>
    <row r="150" spans="6:8" ht="16.5" customHeight="1">
      <c r="F150" s="5"/>
      <c r="G150" s="5"/>
      <c r="H150" s="5"/>
    </row>
    <row r="151" spans="6:8" ht="16.5" customHeight="1">
      <c r="F151" s="5"/>
      <c r="G151" s="5"/>
      <c r="H151" s="5"/>
    </row>
    <row r="152" spans="6:8" ht="16.5" customHeight="1">
      <c r="F152" s="5"/>
      <c r="G152" s="5"/>
      <c r="H152" s="5"/>
    </row>
    <row r="153" spans="6:8" ht="16.5" customHeight="1">
      <c r="F153" s="5"/>
      <c r="G153" s="5"/>
      <c r="H153" s="5"/>
    </row>
    <row r="154" spans="6:8" ht="16.5" customHeight="1">
      <c r="F154" s="5"/>
      <c r="G154" s="5"/>
      <c r="H154" s="5"/>
    </row>
    <row r="155" spans="6:8" ht="16.5" customHeight="1">
      <c r="F155" s="5"/>
      <c r="G155" s="5"/>
      <c r="H155" s="5"/>
    </row>
    <row r="156" spans="6:8" ht="16.5" customHeight="1">
      <c r="F156" s="5"/>
      <c r="G156" s="5"/>
      <c r="H156" s="5"/>
    </row>
    <row r="157" spans="6:8" ht="16.5" customHeight="1">
      <c r="F157" s="5"/>
      <c r="G157" s="5"/>
      <c r="H157" s="5"/>
    </row>
    <row r="158" spans="6:8" ht="16.5" customHeight="1">
      <c r="F158" s="5"/>
      <c r="G158" s="5"/>
      <c r="H158" s="5"/>
    </row>
    <row r="159" spans="6:8" ht="16.5" customHeight="1">
      <c r="F159" s="5"/>
      <c r="G159" s="5"/>
      <c r="H159" s="5"/>
    </row>
    <row r="160" spans="6:8" ht="16.5" customHeight="1">
      <c r="F160" s="5"/>
      <c r="G160" s="5"/>
      <c r="H160" s="5"/>
    </row>
    <row r="161" spans="6:8" ht="16.5" customHeight="1">
      <c r="F161" s="5"/>
      <c r="G161" s="5"/>
      <c r="H161" s="5"/>
    </row>
    <row r="162" spans="6:8" ht="16.5" customHeight="1">
      <c r="F162" s="5"/>
      <c r="G162" s="5"/>
      <c r="H162" s="5"/>
    </row>
    <row r="163" spans="6:8" ht="16.5" customHeight="1">
      <c r="F163" s="5"/>
      <c r="G163" s="5"/>
      <c r="H163" s="5"/>
    </row>
    <row r="164" spans="6:8" ht="16.5" customHeight="1">
      <c r="F164" s="5"/>
      <c r="G164" s="5"/>
      <c r="H164" s="5"/>
    </row>
    <row r="165" spans="6:8" ht="16.5" customHeight="1">
      <c r="F165" s="5"/>
      <c r="G165" s="5"/>
      <c r="H165" s="5"/>
    </row>
    <row r="166" spans="6:8" ht="16.5" customHeight="1">
      <c r="F166" s="5"/>
      <c r="G166" s="5"/>
      <c r="H166" s="5"/>
    </row>
    <row r="167" spans="6:8" ht="16.5" customHeight="1">
      <c r="F167" s="5"/>
      <c r="G167" s="5"/>
      <c r="H167" s="5"/>
    </row>
    <row r="168" spans="6:8" ht="16.5" customHeight="1">
      <c r="F168" s="5"/>
      <c r="G168" s="5"/>
      <c r="H168" s="5"/>
    </row>
    <row r="169" spans="6:8" ht="16.5" customHeight="1">
      <c r="F169" s="5"/>
      <c r="G169" s="5"/>
      <c r="H169" s="5"/>
    </row>
    <row r="170" spans="6:8" ht="16.5" customHeight="1">
      <c r="F170" s="5"/>
      <c r="G170" s="5"/>
      <c r="H170" s="5"/>
    </row>
    <row r="171" spans="6:8" ht="16.5" customHeight="1">
      <c r="F171" s="5"/>
      <c r="G171" s="5"/>
      <c r="H171" s="5"/>
    </row>
    <row r="172" spans="6:8" ht="16.5" customHeight="1">
      <c r="F172" s="5"/>
      <c r="G172" s="5"/>
      <c r="H172" s="5"/>
    </row>
    <row r="173" spans="6:8" ht="16.5" customHeight="1">
      <c r="F173" s="5"/>
      <c r="G173" s="5"/>
      <c r="H173" s="5"/>
    </row>
    <row r="174" spans="6:8" ht="16.5" customHeight="1">
      <c r="F174" s="5"/>
      <c r="G174" s="5"/>
      <c r="H174" s="5"/>
    </row>
    <row r="175" spans="6:8" ht="16.5" customHeight="1">
      <c r="F175" s="5"/>
      <c r="G175" s="5"/>
      <c r="H175" s="5"/>
    </row>
    <row r="176" spans="6:8" ht="16.5" customHeight="1">
      <c r="F176" s="5"/>
      <c r="G176" s="5"/>
      <c r="H176" s="5"/>
    </row>
    <row r="177" spans="6:8" ht="16.5" customHeight="1">
      <c r="F177" s="5"/>
      <c r="G177" s="5"/>
      <c r="H177" s="5"/>
    </row>
    <row r="178" spans="6:8" ht="16.5" customHeight="1">
      <c r="F178" s="5"/>
      <c r="G178" s="5"/>
      <c r="H178" s="5"/>
    </row>
    <row r="179" spans="6:8" ht="16.5" customHeight="1">
      <c r="F179" s="5"/>
      <c r="G179" s="5"/>
      <c r="H179" s="5"/>
    </row>
    <row r="180" spans="6:8" ht="16.5" customHeight="1">
      <c r="F180" s="5"/>
      <c r="G180" s="5"/>
      <c r="H180" s="5"/>
    </row>
    <row r="181" spans="6:8" ht="16.5" customHeight="1">
      <c r="F181" s="5"/>
      <c r="G181" s="5"/>
      <c r="H181" s="5"/>
    </row>
    <row r="182" spans="6:8" ht="16.5" customHeight="1">
      <c r="F182" s="5"/>
      <c r="G182" s="5"/>
      <c r="H182" s="5"/>
    </row>
    <row r="183" spans="6:8" ht="16.5" customHeight="1">
      <c r="F183" s="5"/>
      <c r="G183" s="5"/>
      <c r="H183" s="5"/>
    </row>
    <row r="184" spans="6:8" ht="16.5" customHeight="1">
      <c r="F184" s="5"/>
      <c r="G184" s="5"/>
      <c r="H184" s="5"/>
    </row>
    <row r="185" spans="6:8" ht="16.5" customHeight="1">
      <c r="F185" s="5"/>
      <c r="G185" s="5"/>
      <c r="H185" s="5"/>
    </row>
    <row r="186" spans="6:8" ht="16.5" customHeight="1">
      <c r="F186" s="5"/>
      <c r="G186" s="5"/>
      <c r="H186" s="5"/>
    </row>
    <row r="187" spans="6:8" ht="16.5" customHeight="1">
      <c r="F187" s="5"/>
      <c r="G187" s="5"/>
      <c r="H187" s="5"/>
    </row>
    <row r="188" spans="6:8" ht="16.5" customHeight="1">
      <c r="F188" s="5"/>
      <c r="G188" s="5"/>
      <c r="H188" s="5"/>
    </row>
    <row r="189" spans="6:8" ht="16.5" customHeight="1">
      <c r="F189" s="5"/>
      <c r="G189" s="5"/>
      <c r="H189" s="5"/>
    </row>
    <row r="190" spans="6:8" ht="16.5" customHeight="1">
      <c r="F190" s="5"/>
      <c r="G190" s="5"/>
      <c r="H190" s="5"/>
    </row>
    <row r="191" spans="6:8" ht="16.5" customHeight="1">
      <c r="F191" s="5"/>
      <c r="G191" s="5"/>
      <c r="H191" s="5"/>
    </row>
    <row r="192" spans="6:8" ht="16.5" customHeight="1">
      <c r="F192" s="5"/>
      <c r="G192" s="5"/>
      <c r="H192" s="5"/>
    </row>
    <row r="193" spans="6:8" ht="16.5" customHeight="1">
      <c r="F193" s="5"/>
      <c r="G193" s="5"/>
      <c r="H193" s="5"/>
    </row>
    <row r="194" spans="6:8" ht="16.5" customHeight="1">
      <c r="F194" s="5"/>
      <c r="G194" s="5"/>
      <c r="H194" s="5"/>
    </row>
    <row r="195" spans="6:8" ht="16.5" customHeight="1">
      <c r="F195" s="5"/>
      <c r="G195" s="5"/>
      <c r="H195" s="5"/>
    </row>
    <row r="196" spans="6:8" ht="16.5" customHeight="1">
      <c r="F196" s="5"/>
      <c r="G196" s="5"/>
      <c r="H196" s="5"/>
    </row>
    <row r="197" spans="6:8" ht="16.5" customHeight="1">
      <c r="F197" s="5"/>
      <c r="G197" s="5"/>
      <c r="H197" s="5"/>
    </row>
    <row r="198" spans="6:8" ht="16.5" customHeight="1">
      <c r="F198" s="5"/>
      <c r="G198" s="5"/>
      <c r="H198" s="5"/>
    </row>
    <row r="199" spans="6:8" ht="16.5" customHeight="1">
      <c r="F199" s="5"/>
      <c r="G199" s="5"/>
      <c r="H199" s="5"/>
    </row>
    <row r="200" spans="6:8" ht="16.5" customHeight="1">
      <c r="F200" s="5"/>
      <c r="G200" s="5"/>
      <c r="H200" s="5"/>
    </row>
    <row r="201" spans="6:8" ht="16.5" customHeight="1">
      <c r="F201" s="5"/>
      <c r="G201" s="5"/>
      <c r="H201" s="5"/>
    </row>
    <row r="202" spans="6:8" ht="16.5" customHeight="1">
      <c r="F202" s="5"/>
      <c r="G202" s="5"/>
      <c r="H202" s="5"/>
    </row>
    <row r="203" spans="6:8" ht="16.5" customHeight="1">
      <c r="F203" s="5"/>
      <c r="G203" s="5"/>
      <c r="H203" s="5"/>
    </row>
    <row r="204" spans="6:8" ht="16.5" customHeight="1">
      <c r="F204" s="5"/>
      <c r="G204" s="5"/>
      <c r="H204" s="5"/>
    </row>
    <row r="205" spans="6:8" ht="16.5" customHeight="1">
      <c r="F205" s="5"/>
      <c r="G205" s="5"/>
      <c r="H205" s="5"/>
    </row>
    <row r="206" spans="6:8" ht="16.5" customHeight="1">
      <c r="F206" s="5"/>
      <c r="G206" s="5"/>
      <c r="H206" s="5"/>
    </row>
    <row r="207" spans="6:8" ht="16.5" customHeight="1">
      <c r="F207" s="5"/>
      <c r="G207" s="5"/>
      <c r="H207" s="5"/>
    </row>
    <row r="208" spans="6:8" ht="16.5" customHeight="1">
      <c r="F208" s="5"/>
      <c r="G208" s="5"/>
      <c r="H208" s="5"/>
    </row>
    <row r="209" spans="6:8" ht="16.5" customHeight="1">
      <c r="F209" s="5"/>
      <c r="G209" s="5"/>
      <c r="H209" s="5"/>
    </row>
    <row r="210" spans="6:8" ht="16.5" customHeight="1">
      <c r="F210" s="5"/>
      <c r="G210" s="5"/>
      <c r="H210" s="5"/>
    </row>
    <row r="211" spans="6:8" ht="16.5" customHeight="1">
      <c r="F211" s="5"/>
      <c r="G211" s="5"/>
      <c r="H211" s="5"/>
    </row>
    <row r="212" spans="6:8" ht="16.5" customHeight="1">
      <c r="F212" s="5"/>
      <c r="G212" s="5"/>
      <c r="H212" s="5"/>
    </row>
    <row r="213" spans="6:8" ht="16.5" customHeight="1">
      <c r="F213" s="5"/>
      <c r="G213" s="5"/>
      <c r="H213" s="5"/>
    </row>
    <row r="214" spans="6:8" ht="16.5" customHeight="1">
      <c r="F214" s="5"/>
      <c r="G214" s="5"/>
      <c r="H214" s="5"/>
    </row>
    <row r="215" spans="6:8" ht="16.5" customHeight="1">
      <c r="F215" s="5"/>
      <c r="G215" s="5"/>
      <c r="H215" s="5"/>
    </row>
    <row r="216" spans="6:8" ht="16.5" customHeight="1">
      <c r="F216" s="5"/>
      <c r="G216" s="5"/>
      <c r="H216" s="5"/>
    </row>
    <row r="217" spans="6:8" ht="16.5" customHeight="1">
      <c r="F217" s="5"/>
      <c r="G217" s="5"/>
      <c r="H217" s="5"/>
    </row>
    <row r="218" spans="6:8" ht="16.5" customHeight="1">
      <c r="F218" s="5"/>
      <c r="G218" s="5"/>
      <c r="H218" s="5"/>
    </row>
    <row r="219" spans="6:8" ht="16.5" customHeight="1">
      <c r="F219" s="5"/>
      <c r="G219" s="5"/>
      <c r="H219" s="5"/>
    </row>
    <row r="220" spans="6:8" ht="16.5" customHeight="1">
      <c r="F220" s="5"/>
      <c r="G220" s="5"/>
      <c r="H220" s="5"/>
    </row>
    <row r="221" spans="6:8" ht="16.5" customHeight="1">
      <c r="F221" s="5"/>
      <c r="G221" s="5"/>
      <c r="H221" s="5"/>
    </row>
    <row r="222" spans="6:8" ht="16.5" customHeight="1">
      <c r="F222" s="5"/>
      <c r="G222" s="5"/>
      <c r="H222" s="5"/>
    </row>
    <row r="223" spans="6:8" ht="16.5" customHeight="1">
      <c r="F223" s="5"/>
      <c r="G223" s="5"/>
      <c r="H223" s="5"/>
    </row>
    <row r="224" spans="6:8" ht="16.5" customHeight="1">
      <c r="F224" s="5"/>
      <c r="G224" s="5"/>
      <c r="H224" s="5"/>
    </row>
    <row r="225" spans="6:8" ht="16.5" customHeight="1">
      <c r="F225" s="5"/>
      <c r="G225" s="5"/>
      <c r="H225" s="5"/>
    </row>
    <row r="226" spans="6:8" ht="16.5" customHeight="1">
      <c r="F226" s="5"/>
      <c r="G226" s="5"/>
      <c r="H226" s="5"/>
    </row>
    <row r="227" spans="6:8" ht="16.5" customHeight="1">
      <c r="F227" s="5"/>
      <c r="G227" s="5"/>
      <c r="H227" s="5"/>
    </row>
    <row r="228" spans="6:8" ht="16.5" customHeight="1">
      <c r="F228" s="5"/>
      <c r="G228" s="5"/>
      <c r="H228" s="5"/>
    </row>
    <row r="229" spans="6:8" ht="16.5" customHeight="1">
      <c r="F229" s="5"/>
      <c r="G229" s="5"/>
      <c r="H229" s="5"/>
    </row>
    <row r="230" spans="6:8" ht="16.5" customHeight="1">
      <c r="F230" s="5"/>
      <c r="G230" s="5"/>
      <c r="H230" s="5"/>
    </row>
    <row r="231" spans="6:8" ht="16.5" customHeight="1">
      <c r="F231" s="5"/>
      <c r="G231" s="5"/>
      <c r="H231" s="5"/>
    </row>
    <row r="232" spans="6:8" ht="16.5" customHeight="1">
      <c r="F232" s="5"/>
      <c r="G232" s="5"/>
      <c r="H232" s="5"/>
    </row>
    <row r="233" spans="6:8" ht="16.5" customHeight="1">
      <c r="F233" s="5"/>
      <c r="G233" s="5"/>
      <c r="H233" s="5"/>
    </row>
    <row r="234" spans="6:8" ht="16.5" customHeight="1">
      <c r="F234" s="5"/>
      <c r="G234" s="5"/>
      <c r="H234" s="5"/>
    </row>
    <row r="235" spans="6:8" ht="16.5" customHeight="1">
      <c r="F235" s="5"/>
      <c r="G235" s="5"/>
      <c r="H235" s="5"/>
    </row>
    <row r="236" spans="6:8" ht="16.5" customHeight="1">
      <c r="F236" s="5"/>
      <c r="G236" s="5"/>
      <c r="H236" s="5"/>
    </row>
    <row r="237" spans="6:8" ht="16.5" customHeight="1">
      <c r="F237" s="5"/>
      <c r="G237" s="5"/>
      <c r="H237" s="5"/>
    </row>
    <row r="238" spans="6:8" ht="16.5" customHeight="1">
      <c r="F238" s="5"/>
      <c r="G238" s="5"/>
      <c r="H238" s="5"/>
    </row>
    <row r="239" spans="6:8" ht="16.5" customHeight="1">
      <c r="F239" s="5"/>
      <c r="G239" s="5"/>
      <c r="H239" s="5"/>
    </row>
    <row r="240" spans="6:8" ht="16.5" customHeight="1">
      <c r="F240" s="5"/>
      <c r="G240" s="5"/>
      <c r="H240" s="5"/>
    </row>
    <row r="241" spans="6:8" ht="16.5" customHeight="1">
      <c r="F241" s="5"/>
      <c r="G241" s="5"/>
      <c r="H241" s="5"/>
    </row>
    <row r="242" spans="6:8" ht="16.5" customHeight="1">
      <c r="F242" s="5"/>
      <c r="G242" s="5"/>
      <c r="H242" s="5"/>
    </row>
    <row r="243" spans="6:8" ht="16.5" customHeight="1">
      <c r="F243" s="5"/>
      <c r="G243" s="5"/>
      <c r="H243" s="5"/>
    </row>
    <row r="244" spans="6:8" ht="16.5" customHeight="1">
      <c r="F244" s="5"/>
      <c r="G244" s="5"/>
      <c r="H244" s="5"/>
    </row>
    <row r="245" spans="6:8" ht="16.5" customHeight="1">
      <c r="F245" s="5"/>
      <c r="G245" s="5"/>
      <c r="H245" s="5"/>
    </row>
    <row r="246" spans="6:8" ht="16.5" customHeight="1">
      <c r="F246" s="5"/>
      <c r="G246" s="5"/>
      <c r="H246" s="5"/>
    </row>
    <row r="247" spans="6:8" ht="16.5" customHeight="1">
      <c r="F247" s="5"/>
      <c r="G247" s="5"/>
      <c r="H247" s="5"/>
    </row>
    <row r="248" spans="6:8" ht="16.5" customHeight="1">
      <c r="F248" s="5"/>
      <c r="G248" s="5"/>
      <c r="H248" s="5"/>
    </row>
    <row r="249" spans="6:8" ht="16.5" customHeight="1">
      <c r="F249" s="5"/>
      <c r="G249" s="5"/>
      <c r="H249" s="5"/>
    </row>
    <row r="250" spans="6:8" ht="16.5" customHeight="1">
      <c r="F250" s="5"/>
      <c r="G250" s="5"/>
      <c r="H250" s="5"/>
    </row>
    <row r="251" spans="6:8" ht="16.5" customHeight="1">
      <c r="F251" s="5"/>
      <c r="G251" s="5"/>
      <c r="H251" s="5"/>
    </row>
    <row r="252" spans="6:8" ht="16.5" customHeight="1">
      <c r="F252" s="5"/>
      <c r="G252" s="5"/>
      <c r="H252" s="5"/>
    </row>
    <row r="253" spans="6:8" ht="16.5" customHeight="1">
      <c r="F253" s="5"/>
      <c r="G253" s="5"/>
      <c r="H253" s="5"/>
    </row>
    <row r="254" spans="6:8" ht="16.5" customHeight="1">
      <c r="F254" s="5"/>
      <c r="G254" s="5"/>
      <c r="H254" s="5"/>
    </row>
    <row r="255" spans="6:8" ht="16.5" customHeight="1">
      <c r="F255" s="5"/>
      <c r="G255" s="5"/>
      <c r="H255" s="5"/>
    </row>
    <row r="256" spans="6:8" ht="16.5" customHeight="1">
      <c r="F256" s="5"/>
      <c r="G256" s="5"/>
      <c r="H256" s="5"/>
    </row>
    <row r="257" spans="6:8" ht="16.5" customHeight="1">
      <c r="F257" s="5"/>
      <c r="G257" s="5"/>
      <c r="H257" s="5"/>
    </row>
    <row r="258" spans="6:8" ht="16.5" customHeight="1">
      <c r="F258" s="5"/>
      <c r="G258" s="5"/>
      <c r="H258" s="5"/>
    </row>
    <row r="259" spans="6:8" ht="16.5" customHeight="1">
      <c r="F259" s="5"/>
      <c r="G259" s="5"/>
      <c r="H259" s="5"/>
    </row>
    <row r="260" spans="6:8" ht="16.5" customHeight="1">
      <c r="F260" s="5"/>
      <c r="G260" s="5"/>
      <c r="H260" s="5"/>
    </row>
    <row r="261" spans="6:8" ht="16.5" customHeight="1">
      <c r="F261" s="5"/>
      <c r="G261" s="5"/>
      <c r="H261" s="5"/>
    </row>
    <row r="262" spans="6:8" ht="16.5" customHeight="1">
      <c r="F262" s="5"/>
      <c r="G262" s="5"/>
      <c r="H262" s="5"/>
    </row>
    <row r="263" spans="6:8" ht="16.5" customHeight="1">
      <c r="F263" s="5"/>
      <c r="G263" s="5"/>
      <c r="H263" s="5"/>
    </row>
    <row r="264" spans="6:8" ht="16.5" customHeight="1">
      <c r="F264" s="5"/>
      <c r="G264" s="5"/>
      <c r="H264" s="5"/>
    </row>
    <row r="265" spans="6:8" ht="16.5" customHeight="1">
      <c r="F265" s="5"/>
      <c r="G265" s="5"/>
      <c r="H265" s="5"/>
    </row>
    <row r="266" spans="6:8" ht="16.5" customHeight="1">
      <c r="F266" s="5"/>
      <c r="G266" s="5"/>
      <c r="H266" s="5"/>
    </row>
    <row r="267" spans="6:8" ht="16.5" customHeight="1">
      <c r="F267" s="5"/>
      <c r="G267" s="5"/>
      <c r="H267" s="5"/>
    </row>
    <row r="268" spans="6:8" ht="16.5" customHeight="1">
      <c r="F268" s="5"/>
      <c r="G268" s="5"/>
      <c r="H268" s="5"/>
    </row>
    <row r="269" spans="6:8" ht="16.5" customHeight="1">
      <c r="F269" s="5"/>
      <c r="G269" s="5"/>
      <c r="H269" s="5"/>
    </row>
    <row r="270" spans="6:8" ht="16.5" customHeight="1">
      <c r="F270" s="5"/>
      <c r="G270" s="5"/>
      <c r="H270" s="5"/>
    </row>
    <row r="271" spans="6:8" ht="16.5" customHeight="1">
      <c r="F271" s="5"/>
      <c r="G271" s="5"/>
      <c r="H271" s="5"/>
    </row>
    <row r="272" spans="6:8" ht="16.5" customHeight="1">
      <c r="F272" s="5"/>
      <c r="G272" s="5"/>
      <c r="H272" s="5"/>
    </row>
    <row r="273" spans="6:8" ht="16.5" customHeight="1">
      <c r="F273" s="5"/>
      <c r="G273" s="5"/>
      <c r="H273" s="5"/>
    </row>
    <row r="274" spans="6:8" ht="16.5" customHeight="1">
      <c r="F274" s="5"/>
      <c r="G274" s="5"/>
      <c r="H274" s="5"/>
    </row>
    <row r="275" spans="6:8" ht="16.5" customHeight="1">
      <c r="F275" s="5"/>
      <c r="G275" s="5"/>
      <c r="H275" s="5"/>
    </row>
    <row r="276" spans="6:8" ht="16.5" customHeight="1">
      <c r="F276" s="5"/>
      <c r="G276" s="5"/>
      <c r="H276" s="5"/>
    </row>
    <row r="277" spans="6:8" ht="16.5" customHeight="1">
      <c r="F277" s="5"/>
      <c r="G277" s="5"/>
      <c r="H277" s="5"/>
    </row>
    <row r="278" spans="6:8" ht="16.5" customHeight="1">
      <c r="F278" s="5"/>
      <c r="G278" s="5"/>
      <c r="H278" s="5"/>
    </row>
    <row r="279" spans="6:8" ht="16.5" customHeight="1">
      <c r="F279" s="5"/>
      <c r="G279" s="5"/>
      <c r="H279" s="5"/>
    </row>
    <row r="280" spans="6:8" ht="16.5" customHeight="1">
      <c r="F280" s="5"/>
      <c r="G280" s="5"/>
      <c r="H280" s="5"/>
    </row>
    <row r="281" spans="6:8" ht="16.5" customHeight="1">
      <c r="F281" s="5"/>
      <c r="G281" s="5"/>
      <c r="H281" s="5"/>
    </row>
    <row r="282" spans="6:8" ht="16.5" customHeight="1">
      <c r="F282" s="5"/>
      <c r="G282" s="5"/>
      <c r="H282" s="5"/>
    </row>
    <row r="283" spans="6:8" ht="16.5" customHeight="1">
      <c r="F283" s="5"/>
      <c r="G283" s="5"/>
      <c r="H283" s="5"/>
    </row>
    <row r="284" spans="6:8" ht="16.5" customHeight="1">
      <c r="F284" s="5"/>
      <c r="G284" s="5"/>
      <c r="H284" s="5"/>
    </row>
    <row r="285" spans="6:8" ht="16.5" customHeight="1">
      <c r="F285" s="5"/>
      <c r="G285" s="5"/>
      <c r="H285" s="5"/>
    </row>
    <row r="286" spans="6:8" ht="16.5" customHeight="1">
      <c r="F286" s="5"/>
      <c r="G286" s="5"/>
      <c r="H286" s="5"/>
    </row>
    <row r="287" spans="6:8" ht="16.5" customHeight="1">
      <c r="F287" s="5"/>
      <c r="G287" s="5"/>
      <c r="H287" s="5"/>
    </row>
    <row r="288" spans="6:8" ht="16.5" customHeight="1">
      <c r="F288" s="5"/>
      <c r="G288" s="5"/>
      <c r="H288" s="5"/>
    </row>
    <row r="289" spans="6:8" ht="16.5" customHeight="1">
      <c r="F289" s="5"/>
      <c r="G289" s="5"/>
      <c r="H289" s="5"/>
    </row>
    <row r="290" spans="6:8" ht="16.5" customHeight="1">
      <c r="F290" s="5"/>
      <c r="G290" s="5"/>
      <c r="H290" s="5"/>
    </row>
    <row r="291" spans="6:8" ht="16.5" customHeight="1">
      <c r="F291" s="5"/>
      <c r="G291" s="5"/>
      <c r="H291" s="5"/>
    </row>
    <row r="292" spans="6:8" ht="16.5" customHeight="1">
      <c r="F292" s="5"/>
      <c r="G292" s="5"/>
      <c r="H292" s="5"/>
    </row>
    <row r="293" spans="6:8" ht="16.5" customHeight="1">
      <c r="F293" s="5"/>
      <c r="G293" s="5"/>
      <c r="H293" s="5"/>
    </row>
    <row r="294" spans="6:8" ht="16.5" customHeight="1">
      <c r="F294" s="5"/>
      <c r="G294" s="5"/>
      <c r="H294" s="5"/>
    </row>
    <row r="295" spans="6:8" ht="16.5" customHeight="1">
      <c r="F295" s="5"/>
      <c r="G295" s="5"/>
      <c r="H295" s="5"/>
    </row>
    <row r="296" spans="6:8" ht="16.5" customHeight="1">
      <c r="F296" s="5"/>
      <c r="G296" s="5"/>
      <c r="H296" s="5"/>
    </row>
    <row r="297" spans="6:8" ht="16.5" customHeight="1">
      <c r="F297" s="5"/>
      <c r="G297" s="5"/>
      <c r="H297" s="5"/>
    </row>
    <row r="298" spans="6:8" ht="16.5" customHeight="1">
      <c r="F298" s="5"/>
      <c r="G298" s="5"/>
      <c r="H298" s="5"/>
    </row>
    <row r="299" spans="6:8" ht="16.5" customHeight="1">
      <c r="F299" s="5"/>
      <c r="G299" s="5"/>
      <c r="H299" s="5"/>
    </row>
    <row r="300" spans="6:8" ht="16.5" customHeight="1">
      <c r="F300" s="5"/>
      <c r="G300" s="5"/>
      <c r="H300" s="5"/>
    </row>
    <row r="301" spans="6:8" ht="16.5" customHeight="1">
      <c r="F301" s="5"/>
      <c r="G301" s="5"/>
      <c r="H301" s="5"/>
    </row>
    <row r="302" spans="6:8" ht="16.5" customHeight="1">
      <c r="F302" s="5"/>
      <c r="G302" s="5"/>
      <c r="H302" s="5"/>
    </row>
    <row r="303" spans="6:8" ht="16.5" customHeight="1">
      <c r="F303" s="5"/>
      <c r="G303" s="5"/>
      <c r="H303" s="5"/>
    </row>
    <row r="304" spans="6:8" ht="16.5" customHeight="1">
      <c r="F304" s="5"/>
      <c r="G304" s="5"/>
      <c r="H304" s="5"/>
    </row>
    <row r="305" spans="6:8" ht="16.5" customHeight="1">
      <c r="F305" s="5"/>
      <c r="G305" s="5"/>
      <c r="H305" s="5"/>
    </row>
    <row r="306" spans="6:8" ht="16.5" customHeight="1">
      <c r="F306" s="5"/>
      <c r="G306" s="5"/>
      <c r="H306" s="5"/>
    </row>
    <row r="307" spans="6:8" ht="16.5" customHeight="1">
      <c r="F307" s="5"/>
      <c r="G307" s="5"/>
      <c r="H307" s="5"/>
    </row>
    <row r="308" spans="6:8" ht="16.5" customHeight="1">
      <c r="F308" s="5"/>
      <c r="G308" s="5"/>
      <c r="H308" s="5"/>
    </row>
    <row r="309" spans="6:8" ht="16.5" customHeight="1">
      <c r="F309" s="5"/>
      <c r="G309" s="5"/>
      <c r="H309" s="5"/>
    </row>
    <row r="310" spans="6:8" ht="16.5" customHeight="1">
      <c r="F310" s="5"/>
      <c r="G310" s="5"/>
      <c r="H310" s="5"/>
    </row>
    <row r="311" spans="6:8" ht="16.5" customHeight="1">
      <c r="F311" s="5"/>
      <c r="G311" s="5"/>
      <c r="H311" s="5"/>
    </row>
    <row r="312" spans="6:8" ht="16.5" customHeight="1">
      <c r="F312" s="5"/>
      <c r="G312" s="5"/>
      <c r="H312" s="5"/>
    </row>
    <row r="313" spans="6:8" ht="16.5" customHeight="1">
      <c r="F313" s="5"/>
      <c r="G313" s="5"/>
      <c r="H313" s="5"/>
    </row>
    <row r="314" spans="6:8" ht="16.5" customHeight="1">
      <c r="F314" s="5"/>
      <c r="G314" s="5"/>
      <c r="H314" s="5"/>
    </row>
    <row r="315" spans="6:8" ht="16.5" customHeight="1">
      <c r="F315" s="5"/>
      <c r="G315" s="5"/>
      <c r="H315" s="5"/>
    </row>
    <row r="316" spans="6:8" ht="16.5" customHeight="1">
      <c r="F316" s="5"/>
      <c r="G316" s="5"/>
      <c r="H316" s="5"/>
    </row>
    <row r="317" spans="6:8" ht="16.5" customHeight="1">
      <c r="F317" s="5"/>
      <c r="G317" s="5"/>
      <c r="H317" s="5"/>
    </row>
    <row r="318" spans="6:8" ht="16.5" customHeight="1">
      <c r="F318" s="5"/>
      <c r="G318" s="5"/>
      <c r="H318" s="5"/>
    </row>
    <row r="319" spans="6:8" ht="16.5" customHeight="1">
      <c r="F319" s="5"/>
      <c r="G319" s="5"/>
      <c r="H319" s="5"/>
    </row>
    <row r="320" spans="6:8" ht="16.5" customHeight="1">
      <c r="F320" s="5"/>
      <c r="G320" s="5"/>
      <c r="H320" s="5"/>
    </row>
    <row r="321" spans="6:8" ht="16.5" customHeight="1">
      <c r="F321" s="5"/>
      <c r="G321" s="5"/>
      <c r="H321" s="5"/>
    </row>
    <row r="322" spans="6:8" ht="16.5" customHeight="1">
      <c r="F322" s="5"/>
      <c r="G322" s="5"/>
      <c r="H322" s="5"/>
    </row>
    <row r="323" spans="6:8" ht="16.5" customHeight="1">
      <c r="F323" s="5"/>
      <c r="G323" s="5"/>
      <c r="H323" s="5"/>
    </row>
    <row r="324" spans="6:8" ht="16.5" customHeight="1">
      <c r="F324" s="5"/>
      <c r="G324" s="5"/>
      <c r="H324" s="5"/>
    </row>
    <row r="325" spans="6:8" ht="16.5" customHeight="1">
      <c r="F325" s="5"/>
      <c r="G325" s="5"/>
      <c r="H325" s="5"/>
    </row>
    <row r="326" spans="6:8" ht="16.5" customHeight="1">
      <c r="F326" s="5"/>
      <c r="G326" s="5"/>
      <c r="H326" s="5"/>
    </row>
    <row r="327" spans="6:8" ht="16.5" customHeight="1">
      <c r="F327" s="5"/>
      <c r="G327" s="5"/>
      <c r="H327" s="5"/>
    </row>
    <row r="328" spans="6:8" ht="16.5" customHeight="1">
      <c r="F328" s="5"/>
      <c r="G328" s="5"/>
      <c r="H328" s="5"/>
    </row>
    <row r="329" spans="6:8" ht="16.5" customHeight="1">
      <c r="F329" s="5"/>
      <c r="G329" s="5"/>
      <c r="H329" s="5"/>
    </row>
    <row r="330" spans="6:8" ht="16.5" customHeight="1">
      <c r="F330" s="5"/>
      <c r="G330" s="5"/>
      <c r="H330" s="5"/>
    </row>
    <row r="331" spans="6:8" ht="16.5" customHeight="1">
      <c r="F331" s="5"/>
      <c r="G331" s="5"/>
      <c r="H331" s="5"/>
    </row>
    <row r="332" spans="6:8" ht="16.5" customHeight="1">
      <c r="F332" s="5"/>
      <c r="G332" s="5"/>
      <c r="H332" s="5"/>
    </row>
    <row r="333" spans="6:8" ht="16.5" customHeight="1">
      <c r="F333" s="5"/>
      <c r="G333" s="5"/>
      <c r="H333" s="5"/>
    </row>
    <row r="334" spans="6:8" ht="16.5" customHeight="1">
      <c r="F334" s="5"/>
      <c r="G334" s="5"/>
      <c r="H334" s="5"/>
    </row>
    <row r="335" spans="6:8" ht="16.5" customHeight="1">
      <c r="F335" s="5"/>
      <c r="G335" s="5"/>
      <c r="H335" s="5"/>
    </row>
    <row r="336" spans="6:8" ht="16.5" customHeight="1">
      <c r="F336" s="5"/>
      <c r="G336" s="5"/>
      <c r="H336" s="5"/>
    </row>
    <row r="337" spans="6:8" ht="16.5" customHeight="1">
      <c r="F337" s="5"/>
      <c r="G337" s="5"/>
      <c r="H337" s="5"/>
    </row>
    <row r="338" spans="6:8" ht="16.5" customHeight="1">
      <c r="F338" s="5"/>
      <c r="G338" s="5"/>
      <c r="H338" s="5"/>
    </row>
    <row r="339" spans="6:8" ht="16.5" customHeight="1">
      <c r="F339" s="5"/>
      <c r="G339" s="5"/>
      <c r="H339" s="5"/>
    </row>
    <row r="340" spans="6:8" ht="16.5" customHeight="1">
      <c r="F340" s="5"/>
      <c r="G340" s="5"/>
      <c r="H340" s="5"/>
    </row>
    <row r="341" spans="6:8" ht="16.5" customHeight="1">
      <c r="F341" s="5"/>
      <c r="G341" s="5"/>
      <c r="H341" s="5"/>
    </row>
    <row r="342" spans="6:8" ht="16.5" customHeight="1">
      <c r="F342" s="5"/>
      <c r="G342" s="5"/>
      <c r="H342" s="5"/>
    </row>
    <row r="343" spans="6:8" ht="16.5" customHeight="1">
      <c r="F343" s="5"/>
      <c r="G343" s="5"/>
      <c r="H343" s="5"/>
    </row>
    <row r="344" spans="6:8" ht="16.5" customHeight="1">
      <c r="F344" s="5"/>
      <c r="G344" s="5"/>
      <c r="H344" s="5"/>
    </row>
    <row r="345" spans="6:8" ht="16.5" customHeight="1">
      <c r="F345" s="5"/>
      <c r="G345" s="5"/>
      <c r="H345" s="5"/>
    </row>
    <row r="346" spans="6:8" ht="16.5" customHeight="1">
      <c r="F346" s="5"/>
      <c r="G346" s="5"/>
      <c r="H346" s="5"/>
    </row>
    <row r="347" spans="6:8" ht="16.5" customHeight="1">
      <c r="F347" s="5"/>
      <c r="G347" s="5"/>
      <c r="H347" s="5"/>
    </row>
    <row r="348" spans="6:8" ht="16.5" customHeight="1">
      <c r="F348" s="5"/>
      <c r="G348" s="5"/>
      <c r="H348" s="5"/>
    </row>
    <row r="349" spans="6:8" ht="16.5" customHeight="1">
      <c r="F349" s="5"/>
      <c r="G349" s="5"/>
      <c r="H349" s="5"/>
    </row>
    <row r="350" spans="6:8" ht="16.5" customHeight="1">
      <c r="F350" s="5"/>
      <c r="G350" s="5"/>
      <c r="H350" s="5"/>
    </row>
    <row r="351" spans="6:8" ht="16.5" customHeight="1">
      <c r="F351" s="5"/>
      <c r="G351" s="5"/>
      <c r="H351" s="5"/>
    </row>
    <row r="352" spans="6:8" ht="16.5" customHeight="1">
      <c r="F352" s="5"/>
      <c r="G352" s="5"/>
      <c r="H352" s="5"/>
    </row>
    <row r="353" spans="6:8" ht="16.5" customHeight="1">
      <c r="F353" s="5"/>
      <c r="G353" s="5"/>
      <c r="H353" s="5"/>
    </row>
    <row r="354" spans="6:8" ht="16.5" customHeight="1">
      <c r="F354" s="5"/>
      <c r="G354" s="5"/>
      <c r="H354" s="5"/>
    </row>
    <row r="355" spans="6:8" ht="16.5" customHeight="1">
      <c r="F355" s="5"/>
      <c r="G355" s="5"/>
      <c r="H355" s="5"/>
    </row>
    <row r="356" spans="6:8" ht="16.5" customHeight="1">
      <c r="F356" s="5"/>
      <c r="G356" s="5"/>
      <c r="H356" s="5"/>
    </row>
    <row r="357" spans="6:8" ht="16.5" customHeight="1">
      <c r="F357" s="5"/>
      <c r="G357" s="5"/>
      <c r="H357" s="5"/>
    </row>
    <row r="358" spans="6:8" ht="16.5" customHeight="1">
      <c r="F358" s="5"/>
      <c r="G358" s="5"/>
      <c r="H358" s="5"/>
    </row>
    <row r="359" spans="6:8" ht="16.5" customHeight="1">
      <c r="F359" s="5"/>
      <c r="G359" s="5"/>
      <c r="H359" s="5"/>
    </row>
    <row r="360" spans="6:8" ht="16.5" customHeight="1">
      <c r="F360" s="5"/>
      <c r="G360" s="5"/>
      <c r="H360" s="5"/>
    </row>
    <row r="361" spans="6:8" ht="16.5" customHeight="1">
      <c r="F361" s="5"/>
      <c r="G361" s="5"/>
      <c r="H361" s="5"/>
    </row>
    <row r="362" spans="6:8" ht="16.5" customHeight="1">
      <c r="F362" s="5"/>
      <c r="G362" s="5"/>
      <c r="H362" s="5"/>
    </row>
    <row r="363" spans="6:8" ht="16.5" customHeight="1">
      <c r="F363" s="5"/>
      <c r="G363" s="5"/>
      <c r="H363" s="5"/>
    </row>
    <row r="364" spans="6:8" ht="16.5" customHeight="1">
      <c r="F364" s="5"/>
      <c r="G364" s="5"/>
      <c r="H364" s="5"/>
    </row>
    <row r="365" spans="6:8" ht="16.5" customHeight="1">
      <c r="F365" s="5"/>
      <c r="G365" s="5"/>
      <c r="H365" s="5"/>
    </row>
    <row r="366" spans="6:8" ht="16.5" customHeight="1">
      <c r="F366" s="5"/>
      <c r="G366" s="5"/>
      <c r="H366" s="5"/>
    </row>
    <row r="367" spans="6:8" ht="16.5" customHeight="1">
      <c r="F367" s="5"/>
      <c r="G367" s="5"/>
      <c r="H367" s="5"/>
    </row>
    <row r="368" spans="6:8" ht="16.5" customHeight="1">
      <c r="F368" s="5"/>
      <c r="G368" s="5"/>
      <c r="H368" s="5"/>
    </row>
    <row r="369" spans="6:8" ht="16.5" customHeight="1">
      <c r="F369" s="5"/>
      <c r="G369" s="5"/>
      <c r="H369" s="5"/>
    </row>
    <row r="370" spans="6:8" ht="16.5" customHeight="1">
      <c r="F370" s="5"/>
      <c r="G370" s="5"/>
      <c r="H370" s="5"/>
    </row>
    <row r="371" spans="6:8" ht="16.5" customHeight="1">
      <c r="F371" s="5"/>
      <c r="G371" s="5"/>
      <c r="H371" s="5"/>
    </row>
    <row r="372" spans="6:8" ht="16.5" customHeight="1">
      <c r="F372" s="5"/>
      <c r="G372" s="5"/>
      <c r="H372" s="5"/>
    </row>
    <row r="373" spans="6:8" ht="16.5" customHeight="1">
      <c r="F373" s="5"/>
      <c r="G373" s="5"/>
      <c r="H373" s="5"/>
    </row>
    <row r="374" spans="6:8" ht="16.5" customHeight="1">
      <c r="F374" s="5"/>
      <c r="G374" s="5"/>
      <c r="H374" s="5"/>
    </row>
    <row r="375" spans="6:8" ht="16.5" customHeight="1">
      <c r="F375" s="5"/>
      <c r="G375" s="5"/>
      <c r="H375" s="5"/>
    </row>
    <row r="376" spans="6:8" ht="16.5" customHeight="1">
      <c r="F376" s="5"/>
      <c r="G376" s="5"/>
      <c r="H376" s="5"/>
    </row>
    <row r="377" spans="6:8" ht="16.5" customHeight="1">
      <c r="F377" s="5"/>
      <c r="G377" s="5"/>
      <c r="H377" s="5"/>
    </row>
    <row r="378" spans="6:8" ht="16.5" customHeight="1">
      <c r="F378" s="5"/>
      <c r="G378" s="5"/>
      <c r="H378" s="5"/>
    </row>
    <row r="379" spans="6:8" ht="16.5" customHeight="1">
      <c r="F379" s="5"/>
      <c r="G379" s="5"/>
      <c r="H379" s="5"/>
    </row>
    <row r="380" spans="6:8" ht="16.5" customHeight="1">
      <c r="F380" s="5"/>
      <c r="G380" s="5"/>
      <c r="H380" s="5"/>
    </row>
    <row r="381" spans="6:8" ht="16.5" customHeight="1">
      <c r="F381" s="5"/>
      <c r="G381" s="5"/>
      <c r="H381" s="5"/>
    </row>
    <row r="382" spans="6:8" ht="16.5" customHeight="1">
      <c r="F382" s="5"/>
      <c r="G382" s="5"/>
      <c r="H382" s="5"/>
    </row>
    <row r="383" spans="6:8" ht="16.5" customHeight="1">
      <c r="F383" s="5"/>
      <c r="G383" s="5"/>
      <c r="H383" s="5"/>
    </row>
    <row r="384" spans="6:8" ht="16.5" customHeight="1">
      <c r="F384" s="5"/>
      <c r="G384" s="5"/>
      <c r="H384" s="5"/>
    </row>
    <row r="385" spans="6:8" ht="16.5" customHeight="1">
      <c r="F385" s="5"/>
      <c r="G385" s="5"/>
      <c r="H385" s="5"/>
    </row>
    <row r="386" spans="6:8" ht="16.5" customHeight="1">
      <c r="F386" s="5"/>
      <c r="G386" s="5"/>
      <c r="H386" s="5"/>
    </row>
    <row r="387" spans="6:8" ht="16.5" customHeight="1">
      <c r="F387" s="5"/>
      <c r="G387" s="5"/>
      <c r="H387" s="5"/>
    </row>
    <row r="388" spans="6:8" ht="16.5" customHeight="1">
      <c r="F388" s="5"/>
      <c r="G388" s="5"/>
      <c r="H388" s="5"/>
    </row>
    <row r="389" spans="6:8" ht="16.5" customHeight="1">
      <c r="F389" s="5"/>
      <c r="G389" s="5"/>
      <c r="H389" s="5"/>
    </row>
    <row r="390" spans="6:8" ht="16.5" customHeight="1">
      <c r="F390" s="5"/>
      <c r="G390" s="5"/>
      <c r="H390" s="5"/>
    </row>
    <row r="391" spans="6:8" ht="16.5" customHeight="1">
      <c r="F391" s="5"/>
      <c r="G391" s="5"/>
      <c r="H391" s="5"/>
    </row>
    <row r="392" spans="6:8" ht="16.5" customHeight="1">
      <c r="F392" s="5"/>
      <c r="G392" s="5"/>
      <c r="H392" s="5"/>
    </row>
    <row r="393" spans="6:8" ht="16.5" customHeight="1">
      <c r="F393" s="5"/>
      <c r="G393" s="5"/>
      <c r="H393" s="5"/>
    </row>
    <row r="394" spans="6:8" ht="16.5" customHeight="1">
      <c r="F394" s="5"/>
      <c r="G394" s="5"/>
      <c r="H394" s="5"/>
    </row>
    <row r="395" spans="6:8" ht="16.5" customHeight="1">
      <c r="F395" s="5"/>
      <c r="G395" s="5"/>
      <c r="H395" s="5"/>
    </row>
    <row r="396" spans="6:8" ht="16.5" customHeight="1">
      <c r="F396" s="5"/>
      <c r="G396" s="5"/>
      <c r="H396" s="5"/>
    </row>
    <row r="397" spans="6:8" ht="16.5" customHeight="1">
      <c r="F397" s="5"/>
      <c r="G397" s="5"/>
      <c r="H397" s="5"/>
    </row>
    <row r="398" spans="6:8" ht="16.5" customHeight="1">
      <c r="F398" s="5"/>
      <c r="G398" s="5"/>
      <c r="H398" s="5"/>
    </row>
    <row r="399" spans="6:8" ht="16.5" customHeight="1">
      <c r="F399" s="5"/>
      <c r="G399" s="5"/>
      <c r="H399" s="5"/>
    </row>
    <row r="400" spans="6:8" ht="16.5" customHeight="1">
      <c r="F400" s="5"/>
      <c r="G400" s="5"/>
      <c r="H400" s="5"/>
    </row>
    <row r="401" spans="6:8" ht="16.5" customHeight="1">
      <c r="F401" s="5"/>
      <c r="G401" s="5"/>
      <c r="H401" s="5"/>
    </row>
    <row r="402" spans="6:8" ht="16.5" customHeight="1">
      <c r="F402" s="5"/>
      <c r="G402" s="5"/>
      <c r="H402" s="5"/>
    </row>
    <row r="403" spans="6:8" ht="16.5" customHeight="1">
      <c r="F403" s="5"/>
      <c r="G403" s="5"/>
      <c r="H403" s="5"/>
    </row>
    <row r="404" spans="6:8" ht="16.5" customHeight="1">
      <c r="F404" s="5"/>
      <c r="G404" s="5"/>
      <c r="H404" s="5"/>
    </row>
    <row r="405" spans="6:8" ht="16.5" customHeight="1">
      <c r="F405" s="5"/>
      <c r="G405" s="5"/>
      <c r="H405" s="5"/>
    </row>
    <row r="406" spans="6:8" ht="16.5" customHeight="1">
      <c r="F406" s="5"/>
      <c r="G406" s="5"/>
      <c r="H406" s="5"/>
    </row>
    <row r="407" spans="6:8" ht="16.5" customHeight="1">
      <c r="F407" s="5"/>
      <c r="G407" s="5"/>
      <c r="H407" s="5"/>
    </row>
    <row r="408" spans="6:8" ht="16.5" customHeight="1">
      <c r="F408" s="5"/>
      <c r="G408" s="5"/>
      <c r="H408" s="5"/>
    </row>
    <row r="409" spans="6:8" ht="16.5" customHeight="1">
      <c r="F409" s="5"/>
      <c r="G409" s="5"/>
      <c r="H409" s="5"/>
    </row>
    <row r="410" spans="6:8" ht="16.5" customHeight="1">
      <c r="F410" s="5"/>
      <c r="G410" s="5"/>
      <c r="H410" s="5"/>
    </row>
    <row r="411" spans="6:8" ht="16.5" customHeight="1">
      <c r="F411" s="5"/>
      <c r="G411" s="5"/>
      <c r="H411" s="5"/>
    </row>
    <row r="412" spans="6:8" ht="16.5" customHeight="1">
      <c r="F412" s="5"/>
      <c r="G412" s="5"/>
      <c r="H412" s="5"/>
    </row>
    <row r="413" spans="6:8" ht="16.5" customHeight="1">
      <c r="F413" s="5"/>
      <c r="G413" s="5"/>
      <c r="H413" s="5"/>
    </row>
    <row r="414" spans="6:8" ht="16.5" customHeight="1">
      <c r="F414" s="5"/>
      <c r="G414" s="5"/>
      <c r="H414" s="5"/>
    </row>
    <row r="415" spans="6:8" ht="16.5" customHeight="1">
      <c r="F415" s="5"/>
      <c r="G415" s="5"/>
      <c r="H415" s="5"/>
    </row>
    <row r="416" spans="6:8" ht="16.5" customHeight="1">
      <c r="F416" s="5"/>
      <c r="G416" s="5"/>
      <c r="H416" s="5"/>
    </row>
    <row r="417" spans="6:8" ht="16.5" customHeight="1">
      <c r="F417" s="5"/>
      <c r="G417" s="5"/>
      <c r="H417" s="5"/>
    </row>
    <row r="418" spans="6:8" ht="16.5" customHeight="1">
      <c r="F418" s="5"/>
      <c r="G418" s="5"/>
      <c r="H418" s="5"/>
    </row>
    <row r="419" spans="6:8" ht="16.5" customHeight="1">
      <c r="F419" s="5"/>
      <c r="G419" s="5"/>
      <c r="H419" s="5"/>
    </row>
    <row r="420" spans="6:8" ht="16.5" customHeight="1">
      <c r="F420" s="5"/>
      <c r="G420" s="5"/>
      <c r="H420" s="5"/>
    </row>
    <row r="421" spans="6:8" ht="16.5" customHeight="1">
      <c r="F421" s="5"/>
      <c r="G421" s="5"/>
      <c r="H421" s="5"/>
    </row>
    <row r="422" spans="6:8" ht="16.5" customHeight="1">
      <c r="F422" s="5"/>
      <c r="G422" s="5"/>
      <c r="H422" s="5"/>
    </row>
    <row r="423" spans="6:8" ht="16.5" customHeight="1">
      <c r="F423" s="5"/>
      <c r="G423" s="5"/>
      <c r="H423" s="5"/>
    </row>
    <row r="424" spans="6:8" ht="16.5" customHeight="1">
      <c r="F424" s="5"/>
      <c r="G424" s="5"/>
      <c r="H424" s="5"/>
    </row>
    <row r="425" spans="6:8" ht="16.5" customHeight="1">
      <c r="F425" s="5"/>
      <c r="G425" s="5"/>
      <c r="H425" s="5"/>
    </row>
    <row r="426" spans="6:8" ht="16.5" customHeight="1">
      <c r="F426" s="5"/>
      <c r="G426" s="5"/>
      <c r="H426" s="5"/>
    </row>
    <row r="427" spans="6:8" ht="16.5" customHeight="1">
      <c r="F427" s="5"/>
      <c r="G427" s="5"/>
      <c r="H427" s="5"/>
    </row>
    <row r="428" spans="6:8" ht="16.5" customHeight="1">
      <c r="F428" s="5"/>
      <c r="G428" s="5"/>
      <c r="H428" s="5"/>
    </row>
    <row r="429" spans="6:8" ht="16.5" customHeight="1">
      <c r="F429" s="5"/>
      <c r="G429" s="5"/>
      <c r="H429" s="5"/>
    </row>
    <row r="430" spans="6:8" ht="16.5" customHeight="1">
      <c r="F430" s="5"/>
      <c r="G430" s="5"/>
      <c r="H430" s="5"/>
    </row>
    <row r="431" spans="6:8" ht="16.5" customHeight="1">
      <c r="F431" s="5"/>
      <c r="G431" s="5"/>
      <c r="H431" s="5"/>
    </row>
    <row r="432" spans="6:8" ht="16.5" customHeight="1">
      <c r="F432" s="5"/>
      <c r="G432" s="5"/>
      <c r="H432" s="5"/>
    </row>
    <row r="433" spans="6:8" ht="16.5" customHeight="1">
      <c r="F433" s="5"/>
      <c r="G433" s="5"/>
      <c r="H433" s="5"/>
    </row>
    <row r="434" spans="6:8" ht="16.5" customHeight="1">
      <c r="F434" s="5"/>
      <c r="G434" s="5"/>
      <c r="H434" s="5"/>
    </row>
    <row r="435" spans="6:8" ht="16.5" customHeight="1">
      <c r="F435" s="5"/>
      <c r="G435" s="5"/>
      <c r="H435" s="5"/>
    </row>
    <row r="436" spans="6:8" ht="16.5" customHeight="1">
      <c r="F436" s="5"/>
      <c r="G436" s="5"/>
      <c r="H436" s="5"/>
    </row>
    <row r="437" spans="6:8" ht="16.5" customHeight="1">
      <c r="F437" s="5"/>
      <c r="G437" s="5"/>
      <c r="H437" s="5"/>
    </row>
    <row r="438" spans="6:8" ht="16.5" customHeight="1">
      <c r="F438" s="5"/>
      <c r="G438" s="5"/>
      <c r="H438" s="5"/>
    </row>
    <row r="439" spans="6:8" ht="16.5" customHeight="1">
      <c r="F439" s="5"/>
      <c r="G439" s="5"/>
      <c r="H439" s="5"/>
    </row>
    <row r="440" spans="6:8" ht="16.5" customHeight="1">
      <c r="F440" s="5"/>
      <c r="G440" s="5"/>
      <c r="H440" s="5"/>
    </row>
    <row r="441" spans="6:8" ht="16.5" customHeight="1">
      <c r="F441" s="5"/>
      <c r="G441" s="5"/>
      <c r="H441" s="5"/>
    </row>
    <row r="442" spans="6:8" ht="16.5" customHeight="1">
      <c r="F442" s="5"/>
      <c r="G442" s="5"/>
      <c r="H442" s="5"/>
    </row>
    <row r="443" spans="6:8" ht="16.5" customHeight="1">
      <c r="F443" s="5"/>
      <c r="G443" s="5"/>
      <c r="H443" s="5"/>
    </row>
    <row r="444" spans="6:8" ht="16.5" customHeight="1">
      <c r="F444" s="5"/>
      <c r="G444" s="5"/>
      <c r="H444" s="5"/>
    </row>
    <row r="445" spans="6:8" ht="16.5" customHeight="1">
      <c r="F445" s="5"/>
      <c r="G445" s="5"/>
      <c r="H445" s="5"/>
    </row>
    <row r="446" spans="6:8" ht="16.5" customHeight="1">
      <c r="F446" s="5"/>
      <c r="G446" s="5"/>
      <c r="H446" s="5"/>
    </row>
    <row r="447" spans="6:8" ht="16.5" customHeight="1">
      <c r="F447" s="5"/>
      <c r="G447" s="5"/>
      <c r="H447" s="5"/>
    </row>
    <row r="448" spans="6:8" ht="16.5" customHeight="1">
      <c r="F448" s="5"/>
      <c r="G448" s="5"/>
      <c r="H448" s="5"/>
    </row>
    <row r="449" spans="6:8" ht="16.5" customHeight="1">
      <c r="F449" s="5"/>
      <c r="G449" s="5"/>
      <c r="H449" s="5"/>
    </row>
    <row r="450" spans="6:8" ht="16.5" customHeight="1">
      <c r="F450" s="5"/>
      <c r="G450" s="5"/>
      <c r="H450" s="5"/>
    </row>
    <row r="451" spans="6:8" ht="16.5" customHeight="1">
      <c r="F451" s="5"/>
      <c r="G451" s="5"/>
      <c r="H451" s="5"/>
    </row>
    <row r="452" spans="6:8" ht="16.5" customHeight="1">
      <c r="F452" s="5"/>
      <c r="G452" s="5"/>
      <c r="H452" s="5"/>
    </row>
    <row r="453" spans="6:8" ht="16.5" customHeight="1">
      <c r="F453" s="5"/>
      <c r="G453" s="5"/>
      <c r="H453" s="5"/>
    </row>
    <row r="454" spans="6:8" ht="16.5" customHeight="1">
      <c r="F454" s="5"/>
      <c r="G454" s="5"/>
      <c r="H454" s="5"/>
    </row>
    <row r="455" spans="6:8" ht="16.5" customHeight="1">
      <c r="F455" s="5"/>
      <c r="G455" s="5"/>
      <c r="H455" s="5"/>
    </row>
    <row r="456" spans="6:8" ht="16.5" customHeight="1">
      <c r="F456" s="5"/>
      <c r="G456" s="5"/>
      <c r="H456" s="5"/>
    </row>
    <row r="457" spans="6:8" ht="16.5" customHeight="1">
      <c r="F457" s="5"/>
      <c r="G457" s="5"/>
      <c r="H457" s="5"/>
    </row>
    <row r="458" spans="6:8" ht="16.5" customHeight="1">
      <c r="F458" s="5"/>
      <c r="G458" s="5"/>
      <c r="H458" s="5"/>
    </row>
    <row r="459" spans="6:8" ht="16.5" customHeight="1">
      <c r="F459" s="5"/>
      <c r="G459" s="5"/>
      <c r="H459" s="5"/>
    </row>
    <row r="460" spans="6:8" ht="16.5" customHeight="1">
      <c r="F460" s="5"/>
      <c r="G460" s="5"/>
      <c r="H460" s="5"/>
    </row>
    <row r="461" spans="6:8" ht="16.5" customHeight="1">
      <c r="F461" s="5"/>
      <c r="G461" s="5"/>
      <c r="H461" s="5"/>
    </row>
    <row r="462" spans="6:8" ht="16.5" customHeight="1">
      <c r="F462" s="5"/>
      <c r="G462" s="5"/>
      <c r="H462" s="5"/>
    </row>
    <row r="463" spans="6:8" ht="16.5" customHeight="1">
      <c r="F463" s="5"/>
      <c r="G463" s="5"/>
      <c r="H463" s="5"/>
    </row>
    <row r="464" spans="6:8" ht="16.5" customHeight="1">
      <c r="F464" s="5"/>
      <c r="G464" s="5"/>
      <c r="H464" s="5"/>
    </row>
    <row r="465" spans="6:8" ht="16.5" customHeight="1">
      <c r="F465" s="5"/>
      <c r="G465" s="5"/>
      <c r="H465" s="5"/>
    </row>
    <row r="466" spans="6:8" ht="16.5" customHeight="1">
      <c r="F466" s="5"/>
      <c r="G466" s="5"/>
      <c r="H466" s="5"/>
    </row>
    <row r="467" spans="6:8" ht="16.5" customHeight="1">
      <c r="F467" s="5"/>
      <c r="G467" s="5"/>
      <c r="H467" s="5"/>
    </row>
    <row r="468" spans="6:8" ht="16.5" customHeight="1">
      <c r="F468" s="5"/>
      <c r="G468" s="5"/>
      <c r="H468" s="5"/>
    </row>
    <row r="469" spans="6:8" ht="16.5" customHeight="1">
      <c r="F469" s="5"/>
      <c r="G469" s="5"/>
      <c r="H469" s="5"/>
    </row>
    <row r="470" spans="6:8" ht="16.5" customHeight="1">
      <c r="F470" s="5"/>
      <c r="G470" s="5"/>
      <c r="H470" s="5"/>
    </row>
    <row r="471" spans="6:8" ht="16.5" customHeight="1">
      <c r="F471" s="5"/>
      <c r="G471" s="5"/>
      <c r="H471" s="5"/>
    </row>
    <row r="472" spans="6:8" ht="16.5" customHeight="1">
      <c r="F472" s="5"/>
      <c r="G472" s="5"/>
      <c r="H472" s="5"/>
    </row>
    <row r="473" spans="6:8" ht="16.5" customHeight="1">
      <c r="F473" s="5"/>
      <c r="G473" s="5"/>
      <c r="H473" s="5"/>
    </row>
    <row r="474" spans="6:8" ht="16.5" customHeight="1">
      <c r="F474" s="5"/>
      <c r="G474" s="5"/>
      <c r="H474" s="5"/>
    </row>
    <row r="475" spans="6:8" ht="16.5" customHeight="1">
      <c r="F475" s="5"/>
      <c r="G475" s="5"/>
      <c r="H475" s="5"/>
    </row>
    <row r="476" spans="6:8" ht="16.5" customHeight="1">
      <c r="F476" s="5"/>
      <c r="G476" s="5"/>
      <c r="H476" s="5"/>
    </row>
    <row r="477" spans="6:8" ht="16.5" customHeight="1">
      <c r="F477" s="5"/>
      <c r="G477" s="5"/>
      <c r="H477" s="5"/>
    </row>
    <row r="478" spans="6:8" ht="16.5" customHeight="1">
      <c r="F478" s="5"/>
      <c r="G478" s="5"/>
      <c r="H478" s="5"/>
    </row>
    <row r="479" spans="6:8" ht="16.5" customHeight="1">
      <c r="F479" s="5"/>
      <c r="G479" s="5"/>
      <c r="H479" s="5"/>
    </row>
    <row r="480" spans="6:8" ht="16.5" customHeight="1">
      <c r="F480" s="5"/>
      <c r="G480" s="5"/>
      <c r="H480" s="5"/>
    </row>
    <row r="481" spans="6:8" ht="16.5" customHeight="1">
      <c r="F481" s="5"/>
      <c r="G481" s="5"/>
      <c r="H481" s="5"/>
    </row>
    <row r="482" spans="6:8" ht="16.5" customHeight="1">
      <c r="F482" s="5"/>
      <c r="G482" s="5"/>
      <c r="H482" s="5"/>
    </row>
    <row r="483" spans="6:8" ht="16.5" customHeight="1">
      <c r="F483" s="5"/>
      <c r="G483" s="5"/>
      <c r="H483" s="5"/>
    </row>
    <row r="484" spans="6:8" ht="16.5" customHeight="1">
      <c r="F484" s="5"/>
      <c r="G484" s="5"/>
      <c r="H484" s="5"/>
    </row>
    <row r="485" spans="6:8" ht="16.5" customHeight="1">
      <c r="F485" s="5"/>
      <c r="G485" s="5"/>
      <c r="H485" s="5"/>
    </row>
    <row r="486" spans="6:8" ht="16.5" customHeight="1">
      <c r="F486" s="5"/>
      <c r="G486" s="5"/>
      <c r="H486" s="5"/>
    </row>
    <row r="487" spans="6:8" ht="16.5" customHeight="1">
      <c r="F487" s="5"/>
      <c r="G487" s="5"/>
      <c r="H487" s="5"/>
    </row>
    <row r="488" spans="6:8" ht="16.5" customHeight="1">
      <c r="F488" s="5"/>
      <c r="G488" s="5"/>
      <c r="H488" s="5"/>
    </row>
    <row r="489" spans="6:8" ht="16.5" customHeight="1">
      <c r="F489" s="5"/>
      <c r="G489" s="5"/>
      <c r="H489" s="5"/>
    </row>
    <row r="490" spans="6:8" ht="16.5" customHeight="1">
      <c r="F490" s="5"/>
      <c r="G490" s="5"/>
      <c r="H490" s="5"/>
    </row>
    <row r="491" spans="6:8" ht="16.5" customHeight="1">
      <c r="F491" s="5"/>
      <c r="G491" s="5"/>
      <c r="H491" s="5"/>
    </row>
    <row r="492" spans="6:8" ht="16.5" customHeight="1">
      <c r="F492" s="5"/>
      <c r="G492" s="5"/>
      <c r="H492" s="5"/>
    </row>
    <row r="493" spans="6:8" ht="16.5" customHeight="1">
      <c r="F493" s="5"/>
      <c r="G493" s="5"/>
      <c r="H493" s="5"/>
    </row>
    <row r="494" spans="6:8" ht="16.5" customHeight="1">
      <c r="F494" s="5"/>
      <c r="G494" s="5"/>
      <c r="H494" s="5"/>
    </row>
    <row r="495" spans="6:8" ht="16.5" customHeight="1">
      <c r="F495" s="5"/>
      <c r="G495" s="5"/>
      <c r="H495" s="5"/>
    </row>
    <row r="496" spans="6:8" ht="16.5" customHeight="1">
      <c r="F496" s="5"/>
      <c r="G496" s="5"/>
      <c r="H496" s="5"/>
    </row>
    <row r="497" spans="6:8" ht="16.5" customHeight="1">
      <c r="F497" s="5"/>
      <c r="G497" s="5"/>
      <c r="H497" s="5"/>
    </row>
    <row r="498" spans="6:8" ht="16.5" customHeight="1">
      <c r="F498" s="5"/>
      <c r="G498" s="5"/>
      <c r="H498" s="5"/>
    </row>
    <row r="499" spans="6:8" ht="16.5" customHeight="1">
      <c r="F499" s="5"/>
      <c r="G499" s="5"/>
      <c r="H499" s="5"/>
    </row>
    <row r="500" spans="6:8" ht="16.5" customHeight="1">
      <c r="F500" s="5"/>
      <c r="G500" s="5"/>
      <c r="H500" s="5"/>
    </row>
    <row r="501" spans="6:8" ht="16.5" customHeight="1">
      <c r="F501" s="5"/>
      <c r="G501" s="5"/>
      <c r="H501" s="5"/>
    </row>
    <row r="502" spans="6:8" ht="16.5" customHeight="1">
      <c r="F502" s="5"/>
      <c r="G502" s="5"/>
      <c r="H502" s="5"/>
    </row>
    <row r="503" spans="6:8" ht="16.5" customHeight="1">
      <c r="F503" s="5"/>
      <c r="G503" s="5"/>
      <c r="H503" s="5"/>
    </row>
    <row r="504" spans="6:8" ht="16.5" customHeight="1">
      <c r="F504" s="5"/>
      <c r="G504" s="5"/>
      <c r="H504" s="5"/>
    </row>
    <row r="505" spans="6:8" ht="16.5" customHeight="1">
      <c r="F505" s="5"/>
      <c r="G505" s="5"/>
      <c r="H505" s="5"/>
    </row>
    <row r="506" spans="6:8" ht="16.5" customHeight="1">
      <c r="F506" s="5"/>
      <c r="G506" s="5"/>
      <c r="H506" s="5"/>
    </row>
    <row r="507" spans="6:8" ht="16.5" customHeight="1">
      <c r="F507" s="5"/>
      <c r="G507" s="5"/>
      <c r="H507" s="5"/>
    </row>
    <row r="508" spans="6:8" ht="16.5" customHeight="1">
      <c r="F508" s="5"/>
      <c r="G508" s="5"/>
      <c r="H508" s="5"/>
    </row>
    <row r="509" spans="6:8" ht="16.5" customHeight="1">
      <c r="F509" s="5"/>
      <c r="G509" s="5"/>
      <c r="H509" s="5"/>
    </row>
    <row r="510" spans="6:8" ht="16.5" customHeight="1">
      <c r="F510" s="5"/>
      <c r="G510" s="5"/>
      <c r="H510" s="5"/>
    </row>
    <row r="511" spans="6:8" ht="16.5" customHeight="1">
      <c r="F511" s="5"/>
      <c r="G511" s="5"/>
      <c r="H511" s="5"/>
    </row>
    <row r="512" spans="6:8" ht="16.5" customHeight="1">
      <c r="F512" s="5"/>
      <c r="G512" s="5"/>
      <c r="H512" s="5"/>
    </row>
    <row r="513" spans="6:8" ht="16.5" customHeight="1">
      <c r="F513" s="5"/>
      <c r="G513" s="5"/>
      <c r="H513" s="5"/>
    </row>
    <row r="514" spans="6:8" ht="16.5" customHeight="1">
      <c r="F514" s="5"/>
      <c r="G514" s="5"/>
      <c r="H514" s="5"/>
    </row>
    <row r="515" spans="6:8" ht="16.5" customHeight="1">
      <c r="F515" s="5"/>
      <c r="G515" s="5"/>
      <c r="H515" s="5"/>
    </row>
    <row r="516" spans="6:8" ht="16.5" customHeight="1">
      <c r="F516" s="5"/>
      <c r="G516" s="5"/>
      <c r="H516" s="5"/>
    </row>
    <row r="517" spans="6:8" ht="16.5" customHeight="1">
      <c r="F517" s="5"/>
      <c r="G517" s="5"/>
      <c r="H517" s="5"/>
    </row>
    <row r="518" spans="6:8" ht="16.5" customHeight="1">
      <c r="F518" s="5"/>
      <c r="G518" s="5"/>
      <c r="H518" s="5"/>
    </row>
    <row r="519" spans="6:8" ht="16.5" customHeight="1">
      <c r="F519" s="5"/>
      <c r="G519" s="5"/>
      <c r="H519" s="5"/>
    </row>
    <row r="520" spans="6:8" ht="16.5" customHeight="1">
      <c r="F520" s="5"/>
      <c r="G520" s="5"/>
      <c r="H520" s="5"/>
    </row>
    <row r="521" spans="6:8" ht="16.5" customHeight="1">
      <c r="F521" s="5"/>
      <c r="G521" s="5"/>
      <c r="H521" s="5"/>
    </row>
    <row r="522" spans="6:8" ht="16.5" customHeight="1">
      <c r="F522" s="5"/>
      <c r="G522" s="5"/>
      <c r="H522" s="5"/>
    </row>
    <row r="523" spans="6:8" ht="16.5" customHeight="1">
      <c r="F523" s="5"/>
      <c r="G523" s="5"/>
      <c r="H523" s="5"/>
    </row>
    <row r="524" spans="6:8" ht="16.5" customHeight="1">
      <c r="F524" s="5"/>
      <c r="G524" s="5"/>
      <c r="H524" s="5"/>
    </row>
    <row r="525" spans="6:8" ht="16.5" customHeight="1">
      <c r="F525" s="5"/>
      <c r="G525" s="5"/>
      <c r="H525" s="5"/>
    </row>
    <row r="526" spans="6:8" ht="16.5" customHeight="1">
      <c r="F526" s="5"/>
      <c r="G526" s="5"/>
      <c r="H526" s="5"/>
    </row>
    <row r="527" spans="6:8" ht="16.5" customHeight="1">
      <c r="F527" s="5"/>
      <c r="G527" s="5"/>
      <c r="H527" s="5"/>
    </row>
    <row r="528" spans="6:8" ht="16.5" customHeight="1">
      <c r="F528" s="5"/>
      <c r="G528" s="5"/>
      <c r="H528" s="5"/>
    </row>
    <row r="529" spans="6:8" ht="16.5" customHeight="1">
      <c r="F529" s="5"/>
      <c r="G529" s="5"/>
      <c r="H529" s="5"/>
    </row>
    <row r="530" spans="6:8" ht="16.5" customHeight="1">
      <c r="F530" s="5"/>
      <c r="G530" s="5"/>
      <c r="H530" s="5"/>
    </row>
    <row r="531" spans="6:8" ht="16.5" customHeight="1">
      <c r="F531" s="5"/>
      <c r="G531" s="5"/>
      <c r="H531" s="5"/>
    </row>
    <row r="532" spans="6:8" ht="16.5" customHeight="1">
      <c r="F532" s="5"/>
      <c r="G532" s="5"/>
      <c r="H532" s="5"/>
    </row>
    <row r="533" spans="6:8" ht="16.5" customHeight="1">
      <c r="F533" s="5"/>
      <c r="G533" s="5"/>
      <c r="H533" s="5"/>
    </row>
    <row r="534" spans="6:8" ht="16.5" customHeight="1">
      <c r="F534" s="5"/>
      <c r="G534" s="5"/>
      <c r="H534" s="5"/>
    </row>
    <row r="535" spans="6:8" ht="16.5" customHeight="1">
      <c r="F535" s="5"/>
      <c r="G535" s="5"/>
      <c r="H535" s="5"/>
    </row>
    <row r="536" spans="6:8" ht="16.5" customHeight="1">
      <c r="F536" s="5"/>
      <c r="G536" s="5"/>
      <c r="H536" s="5"/>
    </row>
    <row r="537" spans="6:8" ht="16.5" customHeight="1">
      <c r="F537" s="5"/>
      <c r="G537" s="5"/>
      <c r="H537" s="5"/>
    </row>
    <row r="538" spans="6:8" ht="16.5" customHeight="1">
      <c r="F538" s="5"/>
      <c r="G538" s="5"/>
      <c r="H538" s="5"/>
    </row>
    <row r="539" spans="6:8" ht="16.5" customHeight="1">
      <c r="F539" s="5"/>
      <c r="G539" s="5"/>
      <c r="H539" s="5"/>
    </row>
    <row r="540" spans="6:8" ht="16.5" customHeight="1">
      <c r="F540" s="5"/>
      <c r="G540" s="5"/>
      <c r="H540" s="5"/>
    </row>
    <row r="541" spans="6:8" ht="16.5" customHeight="1">
      <c r="F541" s="5"/>
      <c r="G541" s="5"/>
      <c r="H541" s="5"/>
    </row>
    <row r="542" spans="6:8" ht="16.5" customHeight="1">
      <c r="F542" s="5"/>
      <c r="G542" s="5"/>
      <c r="H542" s="5"/>
    </row>
    <row r="543" spans="6:8" ht="16.5" customHeight="1">
      <c r="F543" s="5"/>
      <c r="G543" s="5"/>
      <c r="H543" s="5"/>
    </row>
    <row r="544" spans="6:8" ht="16.5" customHeight="1">
      <c r="F544" s="5"/>
      <c r="G544" s="5"/>
      <c r="H544" s="5"/>
    </row>
    <row r="545" spans="6:8" ht="16.5" customHeight="1">
      <c r="F545" s="5"/>
      <c r="G545" s="5"/>
      <c r="H545" s="5"/>
    </row>
    <row r="546" spans="6:8" ht="16.5" customHeight="1">
      <c r="F546" s="5"/>
      <c r="G546" s="5"/>
      <c r="H546" s="5"/>
    </row>
    <row r="547" spans="6:8" ht="16.5" customHeight="1">
      <c r="F547" s="5"/>
      <c r="G547" s="5"/>
      <c r="H547" s="5"/>
    </row>
    <row r="548" spans="6:8" ht="16.5" customHeight="1">
      <c r="F548" s="5"/>
      <c r="G548" s="5"/>
      <c r="H548" s="5"/>
    </row>
    <row r="549" spans="6:8" ht="16.5" customHeight="1">
      <c r="F549" s="5"/>
      <c r="G549" s="5"/>
      <c r="H549" s="5"/>
    </row>
    <row r="550" spans="6:8" ht="16.5" customHeight="1">
      <c r="F550" s="5"/>
      <c r="G550" s="5"/>
      <c r="H550" s="5"/>
    </row>
    <row r="551" spans="6:8" ht="16.5" customHeight="1">
      <c r="F551" s="5"/>
      <c r="G551" s="5"/>
      <c r="H551" s="5"/>
    </row>
    <row r="552" spans="6:8" ht="16.5" customHeight="1">
      <c r="F552" s="5"/>
      <c r="G552" s="5"/>
      <c r="H552" s="5"/>
    </row>
    <row r="553" spans="6:8" ht="16.5" customHeight="1">
      <c r="F553" s="5"/>
      <c r="G553" s="5"/>
      <c r="H553" s="5"/>
    </row>
    <row r="554" spans="6:8" ht="16.5" customHeight="1">
      <c r="F554" s="5"/>
      <c r="G554" s="5"/>
      <c r="H554" s="5"/>
    </row>
    <row r="555" spans="6:8" ht="16.5" customHeight="1">
      <c r="F555" s="5"/>
      <c r="G555" s="5"/>
      <c r="H555" s="5"/>
    </row>
    <row r="556" spans="6:8" ht="16.5" customHeight="1">
      <c r="F556" s="5"/>
      <c r="G556" s="5"/>
      <c r="H556" s="5"/>
    </row>
    <row r="557" spans="6:8" ht="16.5" customHeight="1">
      <c r="F557" s="5"/>
      <c r="G557" s="5"/>
      <c r="H557" s="5"/>
    </row>
    <row r="558" spans="6:8" ht="16.5" customHeight="1">
      <c r="F558" s="5"/>
      <c r="G558" s="5"/>
      <c r="H558" s="5"/>
    </row>
    <row r="559" spans="6:8" ht="16.5" customHeight="1">
      <c r="F559" s="5"/>
      <c r="G559" s="5"/>
      <c r="H559" s="5"/>
    </row>
    <row r="560" spans="6:8" ht="16.5" customHeight="1">
      <c r="F560" s="5"/>
      <c r="G560" s="5"/>
      <c r="H560" s="5"/>
    </row>
    <row r="561" spans="6:8" ht="16.5" customHeight="1">
      <c r="F561" s="5"/>
      <c r="G561" s="5"/>
      <c r="H561" s="5"/>
    </row>
    <row r="562" spans="6:8" ht="16.5" customHeight="1">
      <c r="F562" s="5"/>
      <c r="G562" s="5"/>
      <c r="H562" s="5"/>
    </row>
    <row r="563" spans="6:8" ht="16.5" customHeight="1">
      <c r="F563" s="5"/>
      <c r="G563" s="5"/>
      <c r="H563" s="5"/>
    </row>
    <row r="564" spans="6:8" ht="16.5" customHeight="1">
      <c r="F564" s="5"/>
      <c r="G564" s="5"/>
      <c r="H564" s="5"/>
    </row>
    <row r="565" spans="6:8" ht="16.5" customHeight="1">
      <c r="F565" s="5"/>
      <c r="G565" s="5"/>
      <c r="H565" s="5"/>
    </row>
    <row r="566" spans="6:8" ht="16.5" customHeight="1">
      <c r="F566" s="5"/>
      <c r="G566" s="5"/>
      <c r="H566" s="5"/>
    </row>
    <row r="567" spans="6:8" ht="16.5" customHeight="1">
      <c r="F567" s="5"/>
      <c r="G567" s="5"/>
      <c r="H567" s="5"/>
    </row>
    <row r="568" spans="6:8" ht="16.5" customHeight="1">
      <c r="F568" s="5"/>
      <c r="G568" s="5"/>
      <c r="H568" s="5"/>
    </row>
    <row r="569" spans="6:8" ht="16.5" customHeight="1">
      <c r="F569" s="5"/>
      <c r="G569" s="5"/>
      <c r="H569" s="5"/>
    </row>
    <row r="570" spans="6:8" ht="16.5" customHeight="1">
      <c r="F570" s="5"/>
      <c r="G570" s="5"/>
      <c r="H570" s="5"/>
    </row>
    <row r="571" spans="6:8" ht="16.5" customHeight="1">
      <c r="F571" s="5"/>
      <c r="G571" s="5"/>
      <c r="H571" s="5"/>
    </row>
    <row r="572" spans="6:8" ht="16.5" customHeight="1">
      <c r="F572" s="5"/>
      <c r="G572" s="5"/>
      <c r="H572" s="5"/>
    </row>
    <row r="573" spans="6:8" ht="16.5" customHeight="1">
      <c r="F573" s="5"/>
      <c r="G573" s="5"/>
      <c r="H573" s="5"/>
    </row>
    <row r="574" spans="6:8" ht="16.5" customHeight="1">
      <c r="F574" s="5"/>
      <c r="G574" s="5"/>
      <c r="H574" s="5"/>
    </row>
    <row r="575" spans="6:8" ht="16.5" customHeight="1">
      <c r="F575" s="5"/>
      <c r="G575" s="5"/>
      <c r="H575" s="5"/>
    </row>
    <row r="576" spans="6:8" ht="16.5" customHeight="1">
      <c r="F576" s="5"/>
      <c r="G576" s="5"/>
      <c r="H576" s="5"/>
    </row>
    <row r="577" spans="6:8" ht="16.5" customHeight="1">
      <c r="F577" s="5"/>
      <c r="G577" s="5"/>
      <c r="H577" s="5"/>
    </row>
    <row r="578" spans="6:8" ht="16.5" customHeight="1">
      <c r="F578" s="5"/>
      <c r="G578" s="5"/>
      <c r="H578" s="5"/>
    </row>
    <row r="579" spans="6:8" ht="16.5" customHeight="1">
      <c r="F579" s="5"/>
      <c r="G579" s="5"/>
      <c r="H579" s="5"/>
    </row>
    <row r="580" spans="6:8" ht="16.5" customHeight="1">
      <c r="F580" s="5"/>
      <c r="G580" s="5"/>
      <c r="H580" s="5"/>
    </row>
    <row r="581" spans="6:8" ht="16.5" customHeight="1">
      <c r="F581" s="5"/>
      <c r="G581" s="5"/>
      <c r="H581" s="5"/>
    </row>
    <row r="582" spans="6:8" ht="16.5" customHeight="1">
      <c r="F582" s="5"/>
      <c r="G582" s="5"/>
      <c r="H582" s="5"/>
    </row>
    <row r="583" spans="6:8" ht="16.5" customHeight="1">
      <c r="F583" s="5"/>
      <c r="G583" s="5"/>
      <c r="H583" s="5"/>
    </row>
    <row r="584" spans="6:8" ht="16.5" customHeight="1">
      <c r="F584" s="5"/>
      <c r="G584" s="5"/>
      <c r="H584" s="5"/>
    </row>
    <row r="585" spans="6:8" ht="16.5" customHeight="1">
      <c r="F585" s="5"/>
      <c r="G585" s="5"/>
      <c r="H585" s="5"/>
    </row>
    <row r="586" spans="6:8" ht="16.5" customHeight="1">
      <c r="F586" s="5"/>
      <c r="G586" s="5"/>
      <c r="H586" s="5"/>
    </row>
    <row r="587" spans="6:8" ht="16.5" customHeight="1">
      <c r="F587" s="5"/>
      <c r="G587" s="5"/>
      <c r="H587" s="5"/>
    </row>
    <row r="588" spans="6:8" ht="16.5" customHeight="1">
      <c r="F588" s="5"/>
      <c r="G588" s="5"/>
      <c r="H588" s="5"/>
    </row>
    <row r="589" spans="6:8" ht="16.5" customHeight="1">
      <c r="F589" s="5"/>
      <c r="G589" s="5"/>
      <c r="H589" s="5"/>
    </row>
    <row r="590" spans="6:8" ht="16.5" customHeight="1">
      <c r="F590" s="5"/>
      <c r="G590" s="5"/>
      <c r="H590" s="5"/>
    </row>
    <row r="591" spans="6:8" ht="16.5" customHeight="1">
      <c r="F591" s="5"/>
      <c r="G591" s="5"/>
      <c r="H591" s="5"/>
    </row>
    <row r="592" spans="6:8" ht="16.5" customHeight="1">
      <c r="F592" s="5"/>
      <c r="G592" s="5"/>
      <c r="H592" s="5"/>
    </row>
    <row r="593" spans="6:8" ht="16.5" customHeight="1">
      <c r="F593" s="5"/>
      <c r="G593" s="5"/>
      <c r="H593" s="5"/>
    </row>
    <row r="594" spans="6:8" ht="16.5" customHeight="1">
      <c r="F594" s="5"/>
      <c r="G594" s="5"/>
      <c r="H594" s="5"/>
    </row>
    <row r="595" spans="6:8" ht="16.5" customHeight="1">
      <c r="F595" s="5"/>
      <c r="G595" s="5"/>
      <c r="H595" s="5"/>
    </row>
    <row r="596" spans="6:8" ht="16.5" customHeight="1">
      <c r="F596" s="5"/>
      <c r="G596" s="5"/>
      <c r="H596" s="5"/>
    </row>
    <row r="597" spans="6:8" ht="16.5" customHeight="1">
      <c r="F597" s="5"/>
      <c r="G597" s="5"/>
      <c r="H597" s="5"/>
    </row>
    <row r="598" spans="6:8" ht="16.5" customHeight="1">
      <c r="F598" s="5"/>
      <c r="G598" s="5"/>
      <c r="H598" s="5"/>
    </row>
    <row r="599" spans="6:8" ht="16.5" customHeight="1">
      <c r="F599" s="5"/>
      <c r="G599" s="5"/>
      <c r="H599" s="5"/>
    </row>
    <row r="600" spans="6:8" ht="16.5" customHeight="1">
      <c r="F600" s="5"/>
      <c r="G600" s="5"/>
      <c r="H600" s="5"/>
    </row>
    <row r="601" spans="6:8" ht="16.5" customHeight="1">
      <c r="F601" s="5"/>
      <c r="G601" s="5"/>
      <c r="H601" s="5"/>
    </row>
    <row r="602" spans="6:8" ht="16.5" customHeight="1">
      <c r="F602" s="5"/>
      <c r="G602" s="5"/>
      <c r="H602" s="5"/>
    </row>
    <row r="603" spans="6:8" ht="16.5" customHeight="1">
      <c r="F603" s="5"/>
      <c r="G603" s="5"/>
      <c r="H603" s="5"/>
    </row>
    <row r="604" spans="6:8" ht="16.5" customHeight="1">
      <c r="F604" s="5"/>
      <c r="G604" s="5"/>
      <c r="H604" s="5"/>
    </row>
    <row r="605" spans="6:8" ht="16.5" customHeight="1">
      <c r="F605" s="5"/>
      <c r="G605" s="5"/>
      <c r="H605" s="5"/>
    </row>
    <row r="606" spans="6:8" ht="16.5" customHeight="1">
      <c r="F606" s="5"/>
      <c r="G606" s="5"/>
      <c r="H606" s="5"/>
    </row>
    <row r="607" spans="6:8" ht="16.5" customHeight="1">
      <c r="F607" s="5"/>
      <c r="G607" s="5"/>
      <c r="H607" s="5"/>
    </row>
    <row r="608" spans="6:8" ht="16.5" customHeight="1">
      <c r="F608" s="5"/>
      <c r="G608" s="5"/>
      <c r="H608" s="5"/>
    </row>
    <row r="609" spans="6:8" ht="16.5" customHeight="1">
      <c r="F609" s="5"/>
      <c r="G609" s="5"/>
      <c r="H609" s="5"/>
    </row>
    <row r="610" spans="6:8" ht="16.5" customHeight="1">
      <c r="F610" s="5"/>
      <c r="G610" s="5"/>
      <c r="H610" s="5"/>
    </row>
    <row r="611" spans="6:8" ht="16.5" customHeight="1">
      <c r="F611" s="5"/>
      <c r="G611" s="5"/>
      <c r="H611" s="5"/>
    </row>
    <row r="612" spans="6:8" ht="16.5" customHeight="1">
      <c r="F612" s="5"/>
      <c r="G612" s="5"/>
      <c r="H612" s="5"/>
    </row>
    <row r="613" spans="6:8" ht="16.5" customHeight="1">
      <c r="F613" s="5"/>
      <c r="G613" s="5"/>
      <c r="H613" s="5"/>
    </row>
    <row r="614" spans="6:8" ht="16.5" customHeight="1">
      <c r="F614" s="5"/>
      <c r="G614" s="5"/>
      <c r="H614" s="5"/>
    </row>
    <row r="615" spans="6:8" ht="16.5" customHeight="1">
      <c r="F615" s="5"/>
      <c r="G615" s="5"/>
      <c r="H615" s="5"/>
    </row>
    <row r="616" spans="6:8" ht="16.5" customHeight="1">
      <c r="F616" s="5"/>
      <c r="G616" s="5"/>
      <c r="H616" s="5"/>
    </row>
    <row r="617" spans="6:8" ht="16.5" customHeight="1">
      <c r="F617" s="5"/>
      <c r="G617" s="5"/>
      <c r="H617" s="5"/>
    </row>
    <row r="618" spans="6:8" ht="16.5" customHeight="1">
      <c r="F618" s="5"/>
      <c r="G618" s="5"/>
      <c r="H618" s="5"/>
    </row>
    <row r="619" spans="6:8" ht="16.5" customHeight="1">
      <c r="F619" s="5"/>
      <c r="G619" s="5"/>
      <c r="H619" s="5"/>
    </row>
    <row r="620" spans="6:8" ht="16.5" customHeight="1">
      <c r="F620" s="5"/>
      <c r="G620" s="5"/>
      <c r="H620" s="5"/>
    </row>
    <row r="621" spans="6:8" ht="16.5" customHeight="1">
      <c r="F621" s="5"/>
      <c r="G621" s="5"/>
      <c r="H621" s="5"/>
    </row>
    <row r="622" spans="6:8" ht="16.5" customHeight="1">
      <c r="F622" s="5"/>
      <c r="G622" s="5"/>
      <c r="H622" s="5"/>
    </row>
    <row r="623" spans="6:8" ht="16.5" customHeight="1">
      <c r="F623" s="5"/>
      <c r="G623" s="5"/>
      <c r="H623" s="5"/>
    </row>
    <row r="624" spans="6:8" ht="16.5" customHeight="1">
      <c r="F624" s="5"/>
      <c r="G624" s="5"/>
      <c r="H624" s="5"/>
    </row>
    <row r="625" spans="6:8" ht="16.5" customHeight="1">
      <c r="F625" s="5"/>
      <c r="G625" s="5"/>
      <c r="H625" s="5"/>
    </row>
    <row r="626" spans="6:8" ht="16.5" customHeight="1">
      <c r="F626" s="5"/>
      <c r="G626" s="5"/>
      <c r="H626" s="5"/>
    </row>
    <row r="627" spans="6:8" ht="16.5" customHeight="1">
      <c r="F627" s="5"/>
      <c r="G627" s="5"/>
      <c r="H627" s="5"/>
    </row>
    <row r="628" spans="6:8" ht="16.5" customHeight="1">
      <c r="F628" s="5"/>
      <c r="G628" s="5"/>
      <c r="H628" s="5"/>
    </row>
    <row r="629" spans="6:8" ht="16.5" customHeight="1">
      <c r="F629" s="5"/>
      <c r="G629" s="5"/>
      <c r="H629" s="5"/>
    </row>
    <row r="630" spans="6:8" ht="16.5" customHeight="1">
      <c r="F630" s="5"/>
      <c r="G630" s="5"/>
      <c r="H630" s="5"/>
    </row>
    <row r="631" spans="6:8" ht="16.5" customHeight="1">
      <c r="F631" s="5"/>
      <c r="G631" s="5"/>
      <c r="H631" s="5"/>
    </row>
    <row r="632" spans="6:8" ht="16.5" customHeight="1">
      <c r="F632" s="5"/>
      <c r="G632" s="5"/>
      <c r="H632" s="5"/>
    </row>
    <row r="633" spans="6:8" ht="16.5" customHeight="1">
      <c r="F633" s="5"/>
      <c r="G633" s="5"/>
      <c r="H633" s="5"/>
    </row>
    <row r="634" spans="6:8" ht="16.5" customHeight="1">
      <c r="F634" s="5"/>
      <c r="G634" s="5"/>
      <c r="H634" s="5"/>
    </row>
    <row r="635" spans="6:8" ht="16.5" customHeight="1">
      <c r="F635" s="5"/>
      <c r="G635" s="5"/>
      <c r="H635" s="5"/>
    </row>
    <row r="636" spans="6:8" ht="16.5" customHeight="1">
      <c r="F636" s="5"/>
      <c r="G636" s="5"/>
      <c r="H636" s="5"/>
    </row>
    <row r="637" spans="6:8" ht="16.5" customHeight="1">
      <c r="F637" s="5"/>
      <c r="G637" s="5"/>
      <c r="H637" s="5"/>
    </row>
    <row r="638" spans="6:8" ht="16.5" customHeight="1">
      <c r="F638" s="5"/>
      <c r="G638" s="5"/>
      <c r="H638" s="5"/>
    </row>
    <row r="639" spans="6:8" ht="16.5" customHeight="1">
      <c r="F639" s="5"/>
      <c r="G639" s="5"/>
      <c r="H639" s="5"/>
    </row>
    <row r="640" spans="6:8" ht="16.5" customHeight="1">
      <c r="F640" s="5"/>
      <c r="G640" s="5"/>
      <c r="H640" s="5"/>
    </row>
    <row r="641" spans="6:8" ht="16.5" customHeight="1">
      <c r="F641" s="5"/>
      <c r="G641" s="5"/>
      <c r="H641" s="5"/>
    </row>
    <row r="642" spans="6:8" ht="16.5" customHeight="1">
      <c r="F642" s="5"/>
      <c r="G642" s="5"/>
      <c r="H642" s="5"/>
    </row>
    <row r="643" spans="6:8" ht="16.5" customHeight="1">
      <c r="F643" s="5"/>
      <c r="G643" s="5"/>
      <c r="H643" s="5"/>
    </row>
    <row r="644" spans="6:8" ht="16.5" customHeight="1">
      <c r="F644" s="5"/>
      <c r="G644" s="5"/>
      <c r="H644" s="5"/>
    </row>
    <row r="645" spans="6:8" ht="16.5" customHeight="1">
      <c r="F645" s="5"/>
      <c r="G645" s="5"/>
      <c r="H645" s="5"/>
    </row>
    <row r="646" spans="6:8" ht="16.5" customHeight="1">
      <c r="F646" s="5"/>
      <c r="G646" s="5"/>
      <c r="H646" s="5"/>
    </row>
    <row r="647" spans="6:8" ht="16.5" customHeight="1">
      <c r="F647" s="5"/>
      <c r="G647" s="5"/>
      <c r="H647" s="5"/>
    </row>
    <row r="648" spans="6:8" ht="16.5" customHeight="1">
      <c r="F648" s="5"/>
      <c r="G648" s="5"/>
      <c r="H648" s="5"/>
    </row>
    <row r="649" spans="6:8" ht="16.5" customHeight="1">
      <c r="F649" s="5"/>
      <c r="G649" s="5"/>
      <c r="H649" s="5"/>
    </row>
    <row r="650" spans="6:8" ht="16.5" customHeight="1">
      <c r="F650" s="5"/>
      <c r="G650" s="5"/>
      <c r="H650" s="5"/>
    </row>
    <row r="651" spans="6:8" ht="16.5" customHeight="1">
      <c r="F651" s="5"/>
      <c r="G651" s="5"/>
      <c r="H651" s="5"/>
    </row>
    <row r="652" spans="6:8" ht="16.5" customHeight="1">
      <c r="F652" s="5"/>
      <c r="G652" s="5"/>
      <c r="H652" s="5"/>
    </row>
    <row r="653" spans="6:8" ht="16.5" customHeight="1">
      <c r="F653" s="5"/>
      <c r="G653" s="5"/>
      <c r="H653" s="5"/>
    </row>
    <row r="654" spans="6:8" ht="16.5" customHeight="1">
      <c r="F654" s="5"/>
      <c r="G654" s="5"/>
      <c r="H654" s="5"/>
    </row>
    <row r="655" spans="6:8" ht="16.5" customHeight="1">
      <c r="F655" s="5"/>
      <c r="G655" s="5"/>
      <c r="H655" s="5"/>
    </row>
    <row r="656" spans="6:8" ht="16.5" customHeight="1">
      <c r="F656" s="5"/>
      <c r="G656" s="5"/>
      <c r="H656" s="5"/>
    </row>
    <row r="657" spans="6:8" ht="16.5" customHeight="1">
      <c r="F657" s="5"/>
      <c r="G657" s="5"/>
      <c r="H657" s="5"/>
    </row>
    <row r="658" spans="6:8" ht="16.5" customHeight="1">
      <c r="F658" s="5"/>
      <c r="G658" s="5"/>
      <c r="H658" s="5"/>
    </row>
    <row r="659" spans="6:8" ht="16.5" customHeight="1">
      <c r="F659" s="5"/>
      <c r="G659" s="5"/>
      <c r="H659" s="5"/>
    </row>
    <row r="660" spans="6:8" ht="16.5" customHeight="1">
      <c r="F660" s="5"/>
      <c r="G660" s="5"/>
      <c r="H660" s="5"/>
    </row>
    <row r="661" spans="6:8" ht="16.5" customHeight="1">
      <c r="F661" s="5"/>
      <c r="G661" s="5"/>
      <c r="H661" s="5"/>
    </row>
    <row r="662" spans="6:8" ht="16.5" customHeight="1">
      <c r="F662" s="5"/>
      <c r="G662" s="5"/>
      <c r="H662" s="5"/>
    </row>
    <row r="663" spans="6:8" ht="16.5" customHeight="1">
      <c r="F663" s="5"/>
      <c r="G663" s="5"/>
      <c r="H663" s="5"/>
    </row>
    <row r="664" spans="6:8" ht="16.5" customHeight="1">
      <c r="F664" s="5"/>
      <c r="G664" s="5"/>
      <c r="H664" s="5"/>
    </row>
    <row r="665" spans="6:8" ht="16.5" customHeight="1">
      <c r="F665" s="5"/>
      <c r="G665" s="5"/>
      <c r="H665" s="5"/>
    </row>
    <row r="666" spans="6:8" ht="16.5" customHeight="1">
      <c r="F666" s="5"/>
      <c r="G666" s="5"/>
      <c r="H666" s="5"/>
    </row>
    <row r="667" spans="6:8" ht="16.5" customHeight="1">
      <c r="F667" s="5"/>
      <c r="G667" s="5"/>
      <c r="H667" s="5"/>
    </row>
    <row r="668" spans="6:8" ht="16.5" customHeight="1">
      <c r="F668" s="5"/>
      <c r="G668" s="5"/>
      <c r="H668" s="5"/>
    </row>
    <row r="669" spans="6:8" ht="16.5" customHeight="1">
      <c r="F669" s="5"/>
      <c r="G669" s="5"/>
      <c r="H669" s="5"/>
    </row>
    <row r="670" spans="6:8" ht="16.5" customHeight="1">
      <c r="F670" s="5"/>
      <c r="G670" s="5"/>
      <c r="H670" s="5"/>
    </row>
    <row r="671" spans="6:8" ht="16.5" customHeight="1">
      <c r="F671" s="5"/>
      <c r="G671" s="5"/>
      <c r="H671" s="5"/>
    </row>
    <row r="672" spans="6:8" ht="16.5" customHeight="1">
      <c r="F672" s="5"/>
      <c r="G672" s="5"/>
      <c r="H672" s="5"/>
    </row>
    <row r="673" spans="6:8" ht="16.5" customHeight="1">
      <c r="F673" s="5"/>
      <c r="G673" s="5"/>
      <c r="H673" s="5"/>
    </row>
    <row r="674" spans="6:8" ht="16.5" customHeight="1">
      <c r="F674" s="5"/>
      <c r="G674" s="5"/>
      <c r="H674" s="5"/>
    </row>
    <row r="675" spans="6:8" ht="16.5" customHeight="1">
      <c r="F675" s="5"/>
      <c r="G675" s="5"/>
      <c r="H675" s="5"/>
    </row>
    <row r="676" spans="6:8" ht="16.5" customHeight="1">
      <c r="F676" s="5"/>
      <c r="G676" s="5"/>
      <c r="H676" s="5"/>
    </row>
    <row r="677" spans="6:8" ht="16.5" customHeight="1">
      <c r="F677" s="5"/>
      <c r="G677" s="5"/>
      <c r="H677" s="5"/>
    </row>
    <row r="678" spans="6:8" ht="16.5" customHeight="1">
      <c r="F678" s="5"/>
      <c r="G678" s="5"/>
      <c r="H678" s="5"/>
    </row>
    <row r="679" spans="6:8" ht="16.5" customHeight="1">
      <c r="F679" s="5"/>
      <c r="G679" s="5"/>
      <c r="H679" s="5"/>
    </row>
    <row r="680" spans="6:8" ht="16.5" customHeight="1">
      <c r="F680" s="5"/>
      <c r="G680" s="5"/>
      <c r="H680" s="5"/>
    </row>
    <row r="681" spans="6:8" ht="16.5" customHeight="1">
      <c r="F681" s="5"/>
      <c r="G681" s="5"/>
      <c r="H681" s="5"/>
    </row>
    <row r="682" spans="6:8" ht="16.5" customHeight="1">
      <c r="F682" s="5"/>
      <c r="G682" s="5"/>
      <c r="H682" s="5"/>
    </row>
    <row r="683" spans="6:8" ht="16.5" customHeight="1">
      <c r="F683" s="5"/>
      <c r="G683" s="5"/>
      <c r="H683" s="5"/>
    </row>
    <row r="684" spans="6:8" ht="16.5" customHeight="1">
      <c r="F684" s="5"/>
      <c r="G684" s="5"/>
      <c r="H684" s="5"/>
    </row>
    <row r="685" spans="6:8" ht="16.5" customHeight="1">
      <c r="F685" s="5"/>
      <c r="G685" s="5"/>
      <c r="H685" s="5"/>
    </row>
    <row r="686" spans="6:8" ht="16.5" customHeight="1">
      <c r="F686" s="5"/>
      <c r="G686" s="5"/>
      <c r="H686" s="5"/>
    </row>
    <row r="687" spans="6:8" ht="16.5" customHeight="1">
      <c r="F687" s="5"/>
      <c r="G687" s="5"/>
      <c r="H687" s="5"/>
    </row>
    <row r="688" spans="6:8" ht="16.5" customHeight="1">
      <c r="F688" s="5"/>
      <c r="G688" s="5"/>
      <c r="H688" s="5"/>
    </row>
    <row r="689" spans="6:8" ht="16.5" customHeight="1">
      <c r="F689" s="5"/>
      <c r="G689" s="5"/>
      <c r="H689" s="5"/>
    </row>
    <row r="690" spans="6:8" ht="16.5" customHeight="1">
      <c r="F690" s="5"/>
      <c r="G690" s="5"/>
      <c r="H690" s="5"/>
    </row>
    <row r="691" spans="6:8" ht="16.5" customHeight="1">
      <c r="F691" s="5"/>
      <c r="G691" s="5"/>
      <c r="H691" s="5"/>
    </row>
    <row r="692" spans="6:8" ht="16.5" customHeight="1">
      <c r="F692" s="5"/>
      <c r="G692" s="5"/>
      <c r="H692" s="5"/>
    </row>
    <row r="693" spans="6:8" ht="16.5" customHeight="1">
      <c r="F693" s="5"/>
      <c r="G693" s="5"/>
      <c r="H693" s="5"/>
    </row>
    <row r="694" spans="6:8" ht="16.5" customHeight="1">
      <c r="F694" s="5"/>
      <c r="G694" s="5"/>
      <c r="H694" s="5"/>
    </row>
    <row r="695" spans="6:8" ht="16.5" customHeight="1">
      <c r="F695" s="5"/>
      <c r="G695" s="5"/>
      <c r="H695" s="5"/>
    </row>
    <row r="696" spans="6:8" ht="16.5" customHeight="1">
      <c r="F696" s="5"/>
      <c r="G696" s="5"/>
      <c r="H696" s="5"/>
    </row>
    <row r="697" spans="6:8" ht="16.5" customHeight="1">
      <c r="F697" s="5"/>
      <c r="G697" s="5"/>
      <c r="H697" s="5"/>
    </row>
    <row r="698" spans="6:8" ht="16.5" customHeight="1">
      <c r="F698" s="5"/>
      <c r="G698" s="5"/>
      <c r="H698" s="5"/>
    </row>
    <row r="699" spans="6:8" ht="16.5" customHeight="1">
      <c r="F699" s="5"/>
      <c r="G699" s="5"/>
      <c r="H699" s="5"/>
    </row>
    <row r="700" spans="6:8" ht="16.5" customHeight="1">
      <c r="F700" s="5"/>
      <c r="G700" s="5"/>
      <c r="H700" s="5"/>
    </row>
    <row r="701" spans="6:8" ht="16.5" customHeight="1">
      <c r="F701" s="5"/>
      <c r="G701" s="5"/>
      <c r="H701" s="5"/>
    </row>
    <row r="702" spans="6:8" ht="16.5" customHeight="1">
      <c r="F702" s="5"/>
      <c r="G702" s="5"/>
      <c r="H702" s="5"/>
    </row>
    <row r="703" spans="6:8" ht="16.5" customHeight="1">
      <c r="F703" s="5"/>
      <c r="G703" s="5"/>
      <c r="H703" s="5"/>
    </row>
    <row r="704" spans="6:8" ht="16.5" customHeight="1">
      <c r="F704" s="5"/>
      <c r="G704" s="5"/>
      <c r="H704" s="5"/>
    </row>
    <row r="705" spans="6:8" ht="16.5" customHeight="1">
      <c r="F705" s="5"/>
      <c r="G705" s="5"/>
      <c r="H705" s="5"/>
    </row>
    <row r="706" spans="6:8" ht="16.5" customHeight="1">
      <c r="F706" s="5"/>
      <c r="G706" s="5"/>
      <c r="H706" s="5"/>
    </row>
    <row r="707" spans="6:8" ht="16.5" customHeight="1">
      <c r="F707" s="5"/>
      <c r="G707" s="5"/>
      <c r="H707" s="5"/>
    </row>
    <row r="708" spans="6:8" ht="16.5" customHeight="1">
      <c r="F708" s="5"/>
      <c r="G708" s="5"/>
      <c r="H708" s="5"/>
    </row>
    <row r="709" spans="6:8" ht="16.5" customHeight="1">
      <c r="F709" s="5"/>
      <c r="G709" s="5"/>
      <c r="H709" s="5"/>
    </row>
    <row r="710" spans="6:8" ht="16.5" customHeight="1">
      <c r="F710" s="5"/>
      <c r="G710" s="5"/>
      <c r="H710" s="5"/>
    </row>
    <row r="711" spans="6:8" ht="16.5" customHeight="1">
      <c r="F711" s="5"/>
      <c r="G711" s="5"/>
      <c r="H711" s="5"/>
    </row>
    <row r="712" spans="6:8" ht="16.5" customHeight="1">
      <c r="F712" s="5"/>
      <c r="G712" s="5"/>
      <c r="H712" s="5"/>
    </row>
    <row r="713" spans="6:8" ht="16.5" customHeight="1">
      <c r="F713" s="5"/>
      <c r="G713" s="5"/>
      <c r="H713" s="5"/>
    </row>
    <row r="714" spans="6:8" ht="16.5" customHeight="1">
      <c r="F714" s="5"/>
      <c r="G714" s="5"/>
      <c r="H714" s="5"/>
    </row>
    <row r="715" spans="6:8" ht="16.5" customHeight="1">
      <c r="F715" s="5"/>
      <c r="G715" s="5"/>
      <c r="H715" s="5"/>
    </row>
    <row r="716" spans="6:8" ht="16.5" customHeight="1">
      <c r="F716" s="5"/>
      <c r="G716" s="5"/>
      <c r="H716" s="5"/>
    </row>
    <row r="717" spans="6:8" ht="16.5" customHeight="1">
      <c r="F717" s="5"/>
      <c r="G717" s="5"/>
      <c r="H717" s="5"/>
    </row>
    <row r="718" spans="6:8" ht="16.5" customHeight="1">
      <c r="F718" s="5"/>
      <c r="G718" s="5"/>
      <c r="H718" s="5"/>
    </row>
    <row r="719" spans="6:8" ht="16.5" customHeight="1">
      <c r="F719" s="5"/>
      <c r="G719" s="5"/>
      <c r="H719" s="5"/>
    </row>
    <row r="720" spans="6:8" ht="16.5" customHeight="1">
      <c r="F720" s="5"/>
      <c r="G720" s="5"/>
      <c r="H720" s="5"/>
    </row>
    <row r="721" spans="6:8" ht="16.5" customHeight="1">
      <c r="F721" s="5"/>
      <c r="G721" s="5"/>
      <c r="H721" s="5"/>
    </row>
    <row r="722" spans="6:8" ht="16.5" customHeight="1">
      <c r="F722" s="5"/>
      <c r="G722" s="5"/>
      <c r="H722" s="5"/>
    </row>
    <row r="723" spans="6:8" ht="16.5" customHeight="1">
      <c r="F723" s="5"/>
      <c r="G723" s="5"/>
      <c r="H723" s="5"/>
    </row>
    <row r="724" spans="6:8" ht="16.5" customHeight="1">
      <c r="F724" s="5"/>
      <c r="G724" s="5"/>
      <c r="H724" s="5"/>
    </row>
    <row r="725" spans="6:8" ht="16.5" customHeight="1">
      <c r="F725" s="5"/>
      <c r="G725" s="5"/>
      <c r="H725" s="5"/>
    </row>
    <row r="726" spans="6:8" ht="16.5" customHeight="1">
      <c r="F726" s="5"/>
      <c r="G726" s="5"/>
      <c r="H726" s="5"/>
    </row>
    <row r="727" spans="6:8" ht="16.5" customHeight="1">
      <c r="F727" s="5"/>
      <c r="G727" s="5"/>
      <c r="H727" s="5"/>
    </row>
    <row r="728" spans="6:8" ht="16.5" customHeight="1">
      <c r="F728" s="5"/>
      <c r="G728" s="5"/>
      <c r="H728" s="5"/>
    </row>
    <row r="729" spans="6:8" ht="16.5" customHeight="1">
      <c r="F729" s="5"/>
      <c r="G729" s="5"/>
      <c r="H729" s="5"/>
    </row>
    <row r="730" spans="6:8" ht="16.5" customHeight="1">
      <c r="F730" s="5"/>
      <c r="G730" s="5"/>
      <c r="H730" s="5"/>
    </row>
    <row r="731" spans="6:8" ht="16.5" customHeight="1">
      <c r="F731" s="5"/>
      <c r="G731" s="5"/>
      <c r="H731" s="5"/>
    </row>
    <row r="732" spans="6:8" ht="16.5" customHeight="1">
      <c r="F732" s="5"/>
      <c r="G732" s="5"/>
      <c r="H732" s="5"/>
    </row>
    <row r="733" spans="6:8" ht="16.5" customHeight="1">
      <c r="F733" s="5"/>
      <c r="G733" s="5"/>
      <c r="H733" s="5"/>
    </row>
    <row r="734" spans="6:8" ht="16.5" customHeight="1">
      <c r="F734" s="5"/>
      <c r="G734" s="5"/>
      <c r="H734" s="5"/>
    </row>
    <row r="735" spans="6:8" ht="16.5" customHeight="1">
      <c r="F735" s="5"/>
      <c r="G735" s="5"/>
      <c r="H735" s="5"/>
    </row>
    <row r="736" spans="6:8" ht="16.5" customHeight="1">
      <c r="F736" s="5"/>
      <c r="G736" s="5"/>
      <c r="H736" s="5"/>
    </row>
    <row r="737" spans="6:8" ht="16.5" customHeight="1">
      <c r="F737" s="5"/>
      <c r="G737" s="5"/>
      <c r="H737" s="5"/>
    </row>
    <row r="738" spans="6:8" ht="16.5" customHeight="1">
      <c r="F738" s="5"/>
      <c r="G738" s="5"/>
      <c r="H738" s="5"/>
    </row>
    <row r="739" spans="6:8" ht="16.5" customHeight="1">
      <c r="F739" s="5"/>
      <c r="G739" s="5"/>
      <c r="H739" s="5"/>
    </row>
    <row r="740" spans="6:8" ht="16.5" customHeight="1">
      <c r="F740" s="5"/>
      <c r="G740" s="5"/>
      <c r="H740" s="5"/>
    </row>
    <row r="741" spans="6:8" ht="16.5" customHeight="1">
      <c r="F741" s="5"/>
      <c r="G741" s="5"/>
      <c r="H741" s="5"/>
    </row>
    <row r="742" spans="6:8" ht="16.5" customHeight="1">
      <c r="F742" s="5"/>
      <c r="G742" s="5"/>
      <c r="H742" s="5"/>
    </row>
    <row r="743" spans="6:8" ht="16.5" customHeight="1">
      <c r="F743" s="5"/>
      <c r="G743" s="5"/>
      <c r="H743" s="5"/>
    </row>
    <row r="744" spans="6:8" ht="16.5" customHeight="1">
      <c r="F744" s="5"/>
      <c r="G744" s="5"/>
      <c r="H744" s="5"/>
    </row>
    <row r="745" spans="6:8" ht="16.5" customHeight="1">
      <c r="F745" s="5"/>
      <c r="G745" s="5"/>
      <c r="H745" s="5"/>
    </row>
    <row r="746" spans="6:8" ht="16.5" customHeight="1">
      <c r="F746" s="5"/>
      <c r="G746" s="5"/>
      <c r="H746" s="5"/>
    </row>
    <row r="747" spans="6:8" ht="16.5" customHeight="1">
      <c r="F747" s="5"/>
      <c r="G747" s="5"/>
      <c r="H747" s="5"/>
    </row>
    <row r="748" spans="6:8" ht="16.5" customHeight="1">
      <c r="F748" s="5"/>
      <c r="G748" s="5"/>
      <c r="H748" s="5"/>
    </row>
    <row r="749" spans="6:8" ht="16.5" customHeight="1">
      <c r="F749" s="5"/>
      <c r="G749" s="5"/>
      <c r="H749" s="5"/>
    </row>
    <row r="750" spans="6:8" ht="16.5" customHeight="1">
      <c r="F750" s="5"/>
      <c r="G750" s="5"/>
      <c r="H750" s="5"/>
    </row>
    <row r="751" spans="6:8" ht="16.5" customHeight="1">
      <c r="F751" s="5"/>
      <c r="G751" s="5"/>
      <c r="H751" s="5"/>
    </row>
    <row r="752" spans="6:8" ht="16.5" customHeight="1">
      <c r="F752" s="5"/>
      <c r="G752" s="5"/>
      <c r="H752" s="5"/>
    </row>
    <row r="753" spans="6:8" ht="16.5" customHeight="1">
      <c r="F753" s="5"/>
      <c r="G753" s="5"/>
      <c r="H753" s="5"/>
    </row>
    <row r="754" spans="6:8" ht="16.5" customHeight="1">
      <c r="F754" s="5"/>
      <c r="G754" s="5"/>
      <c r="H754" s="5"/>
    </row>
    <row r="755" spans="6:8" ht="16.5" customHeight="1">
      <c r="F755" s="5"/>
      <c r="G755" s="5"/>
      <c r="H755" s="5"/>
    </row>
    <row r="756" spans="6:8" ht="16.5" customHeight="1">
      <c r="F756" s="5"/>
      <c r="G756" s="5"/>
      <c r="H756" s="5"/>
    </row>
    <row r="757" spans="6:8" ht="16.5" customHeight="1">
      <c r="F757" s="5"/>
      <c r="G757" s="5"/>
      <c r="H757" s="5"/>
    </row>
  </sheetData>
  <mergeCells count="3">
    <mergeCell ref="F6:H6"/>
    <mergeCell ref="F5:H5"/>
    <mergeCell ref="C1:D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CC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B65" sqref="B65"/>
      <selection pane="bottomLeft" activeCell="B65" sqref="B65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140625" style="151" customWidth="1"/>
    <col min="7" max="16384" width="9.140625" style="146"/>
  </cols>
  <sheetData>
    <row r="1" spans="1:6" ht="18.75">
      <c r="A1" s="143" t="s">
        <v>903</v>
      </c>
      <c r="B1" s="144" t="str">
        <f>Input!$B$9</f>
        <v>Texas State System</v>
      </c>
      <c r="E1" s="147" t="s">
        <v>904</v>
      </c>
      <c r="F1" s="148" t="str">
        <f>IF(OR($C$93&lt;&gt;"",$D$93&lt;&gt;"",$E$93&lt;&gt;""),"Error Message - Enter Whole Dollars Only - See Row 72","")</f>
        <v/>
      </c>
    </row>
    <row r="2" spans="1:6" ht="18.75">
      <c r="A2" s="143" t="s">
        <v>905</v>
      </c>
      <c r="B2" s="144" t="str">
        <f>Index!$B$3</f>
        <v>FY 2020 &amp; FY 2021 Data</v>
      </c>
      <c r="F2" s="148" t="str">
        <f>IF(OR($C$91&lt;&gt;0,$D$91&lt;&gt;0,$E$91&lt;&gt;0),"Error Message - Federal Program Breakout tab does not agree with this tab.","")</f>
        <v/>
      </c>
    </row>
    <row r="3" spans="1:6">
      <c r="A3" s="149"/>
    </row>
    <row r="4" spans="1:6" ht="47.25">
      <c r="A4" s="152" t="s">
        <v>906</v>
      </c>
      <c r="B4" s="152" t="s">
        <v>907</v>
      </c>
      <c r="C4" s="153" t="s">
        <v>908</v>
      </c>
      <c r="D4" s="152" t="s">
        <v>909</v>
      </c>
      <c r="E4" s="152" t="s">
        <v>910</v>
      </c>
      <c r="F4" s="152" t="s">
        <v>911</v>
      </c>
    </row>
    <row r="5" spans="1:6" ht="15.75">
      <c r="A5" s="154">
        <v>1</v>
      </c>
      <c r="B5" s="387" t="s">
        <v>912</v>
      </c>
      <c r="C5" s="388"/>
      <c r="D5" s="388"/>
      <c r="E5" s="388"/>
      <c r="F5" s="389"/>
    </row>
    <row r="6" spans="1:6" ht="15.75">
      <c r="A6" s="155" t="s">
        <v>913</v>
      </c>
      <c r="B6" s="156" t="s">
        <v>914</v>
      </c>
      <c r="C6" s="157">
        <f>Input!$N$9</f>
        <v>0</v>
      </c>
      <c r="D6" s="158">
        <f>Input!$O$9</f>
        <v>0</v>
      </c>
      <c r="E6" s="158">
        <f>Input!$P$9</f>
        <v>0</v>
      </c>
      <c r="F6" s="159">
        <f>Input!$Q$9</f>
        <v>0</v>
      </c>
    </row>
    <row r="7" spans="1:6" ht="15.75">
      <c r="A7" s="160" t="s">
        <v>913</v>
      </c>
      <c r="B7" s="161" t="s">
        <v>915</v>
      </c>
      <c r="C7" s="162">
        <f>Input!$R$9</f>
        <v>0</v>
      </c>
      <c r="D7" s="162">
        <f>Input!$S$9</f>
        <v>0</v>
      </c>
      <c r="E7" s="163"/>
      <c r="F7" s="164">
        <f>Input!$T$9</f>
        <v>0</v>
      </c>
    </row>
    <row r="8" spans="1:6" ht="15.75">
      <c r="A8" s="165" t="s">
        <v>917</v>
      </c>
      <c r="B8" s="166" t="s">
        <v>918</v>
      </c>
      <c r="C8" s="157">
        <f>Input!$U$9</f>
        <v>0</v>
      </c>
      <c r="D8" s="158">
        <f>Input!$V$9</f>
        <v>0</v>
      </c>
      <c r="E8" s="158">
        <f>Input!$W$9</f>
        <v>0</v>
      </c>
      <c r="F8" s="159">
        <f>Input!$X$9</f>
        <v>0</v>
      </c>
    </row>
    <row r="9" spans="1:6" ht="15.75">
      <c r="A9" s="160" t="s">
        <v>917</v>
      </c>
      <c r="B9" s="161" t="s">
        <v>915</v>
      </c>
      <c r="C9" s="162">
        <f>Input!$Y$9</f>
        <v>0</v>
      </c>
      <c r="D9" s="162">
        <f>Input!$Z$9</f>
        <v>0</v>
      </c>
      <c r="E9" s="163"/>
      <c r="F9" s="164">
        <f>Input!$AA$9</f>
        <v>0</v>
      </c>
    </row>
    <row r="10" spans="1:6" ht="15.75">
      <c r="A10" s="165" t="s">
        <v>919</v>
      </c>
      <c r="B10" s="166" t="s">
        <v>920</v>
      </c>
      <c r="C10" s="157">
        <f>Input!$AB$9</f>
        <v>0</v>
      </c>
      <c r="D10" s="158">
        <f>Input!$AC$9</f>
        <v>0</v>
      </c>
      <c r="E10" s="158">
        <f>Input!$AD$9</f>
        <v>0</v>
      </c>
      <c r="F10" s="159">
        <f>Input!$AE$9</f>
        <v>0</v>
      </c>
    </row>
    <row r="11" spans="1:6" ht="15.75">
      <c r="A11" s="160" t="s">
        <v>919</v>
      </c>
      <c r="B11" s="161" t="s">
        <v>915</v>
      </c>
      <c r="C11" s="162">
        <f>Input!$AF$9</f>
        <v>0</v>
      </c>
      <c r="D11" s="162">
        <f>Input!$AG$9</f>
        <v>0</v>
      </c>
      <c r="E11" s="163"/>
      <c r="F11" s="164">
        <f>Input!$AH$9</f>
        <v>0</v>
      </c>
    </row>
    <row r="12" spans="1:6" ht="31.5">
      <c r="A12" s="165" t="s">
        <v>921</v>
      </c>
      <c r="B12" s="166" t="s">
        <v>922</v>
      </c>
      <c r="C12" s="157">
        <f>Input!$AI$9</f>
        <v>0</v>
      </c>
      <c r="D12" s="158">
        <f>Input!$AJ$9</f>
        <v>0</v>
      </c>
      <c r="E12" s="158">
        <f>Input!$AK$9</f>
        <v>0</v>
      </c>
      <c r="F12" s="159">
        <f>Input!$AL$9</f>
        <v>0</v>
      </c>
    </row>
    <row r="13" spans="1:6" ht="15.75">
      <c r="A13" s="160" t="s">
        <v>921</v>
      </c>
      <c r="B13" s="161" t="s">
        <v>915</v>
      </c>
      <c r="C13" s="162">
        <f>Input!$AM$9</f>
        <v>0</v>
      </c>
      <c r="D13" s="162">
        <f>Input!$AN$9</f>
        <v>0</v>
      </c>
      <c r="E13" s="163"/>
      <c r="F13" s="164">
        <f>Input!$AO$9</f>
        <v>0</v>
      </c>
    </row>
    <row r="14" spans="1:6" ht="31.5">
      <c r="A14" s="165" t="s">
        <v>923</v>
      </c>
      <c r="B14" s="166" t="s">
        <v>924</v>
      </c>
      <c r="C14" s="157">
        <f>Input!$AP$9</f>
        <v>0</v>
      </c>
      <c r="D14" s="158">
        <f>Input!$AQ$9</f>
        <v>0</v>
      </c>
      <c r="E14" s="158">
        <f>Input!$AR$9</f>
        <v>0</v>
      </c>
      <c r="F14" s="159">
        <f>Input!$AS$9</f>
        <v>0</v>
      </c>
    </row>
    <row r="15" spans="1:6" ht="15.75">
      <c r="A15" s="160" t="s">
        <v>923</v>
      </c>
      <c r="B15" s="161" t="s">
        <v>915</v>
      </c>
      <c r="C15" s="162">
        <f>Input!$AT$9</f>
        <v>0</v>
      </c>
      <c r="D15" s="162">
        <f>Input!$AU$9</f>
        <v>0</v>
      </c>
      <c r="E15" s="163"/>
      <c r="F15" s="164">
        <f>Input!$AV$9</f>
        <v>0</v>
      </c>
    </row>
    <row r="16" spans="1:6" ht="63">
      <c r="A16" s="165" t="s">
        <v>925</v>
      </c>
      <c r="B16" s="166" t="s">
        <v>926</v>
      </c>
      <c r="C16" s="157">
        <f>Input!$AW$9</f>
        <v>0</v>
      </c>
      <c r="D16" s="158">
        <f>Input!$AX$9</f>
        <v>0</v>
      </c>
      <c r="E16" s="158">
        <f>Input!$AY$9</f>
        <v>0</v>
      </c>
      <c r="F16" s="159">
        <f>Input!$AZ$9</f>
        <v>0</v>
      </c>
    </row>
    <row r="17" spans="1:6" ht="15.75">
      <c r="A17" s="160" t="s">
        <v>925</v>
      </c>
      <c r="B17" s="161" t="s">
        <v>915</v>
      </c>
      <c r="C17" s="162">
        <f>Input!$BA$9</f>
        <v>0</v>
      </c>
      <c r="D17" s="162">
        <f>Input!$BB$9</f>
        <v>0</v>
      </c>
      <c r="E17" s="163"/>
      <c r="F17" s="164">
        <f>Input!$BC$9</f>
        <v>0</v>
      </c>
    </row>
    <row r="18" spans="1:6" ht="15.75">
      <c r="A18" s="165" t="s">
        <v>927</v>
      </c>
      <c r="B18" s="166" t="s">
        <v>928</v>
      </c>
      <c r="C18" s="157">
        <f>Input!$BD$9</f>
        <v>0</v>
      </c>
      <c r="D18" s="158">
        <f>Input!$BE$9</f>
        <v>0</v>
      </c>
      <c r="E18" s="158">
        <f>Input!$BF$9</f>
        <v>0</v>
      </c>
      <c r="F18" s="159">
        <f>Input!$BG$9</f>
        <v>0</v>
      </c>
    </row>
    <row r="19" spans="1:6" ht="15.75">
      <c r="A19" s="160" t="s">
        <v>927</v>
      </c>
      <c r="B19" s="161" t="s">
        <v>915</v>
      </c>
      <c r="C19" s="162">
        <f>Input!$BH$9</f>
        <v>0</v>
      </c>
      <c r="D19" s="162">
        <f>Input!$BI$9</f>
        <v>0</v>
      </c>
      <c r="E19" s="163"/>
      <c r="F19" s="164">
        <f>Input!$BJ$9</f>
        <v>0</v>
      </c>
    </row>
    <row r="20" spans="1:6" ht="15.75">
      <c r="A20" s="165"/>
      <c r="B20" s="167" t="s">
        <v>929</v>
      </c>
      <c r="C20" s="168">
        <f t="shared" ref="C20:E21" si="0">C18+C16+C14+C12+C10+C8+C6</f>
        <v>0</v>
      </c>
      <c r="D20" s="168">
        <f t="shared" si="0"/>
        <v>0</v>
      </c>
      <c r="E20" s="168">
        <f t="shared" si="0"/>
        <v>0</v>
      </c>
      <c r="F20" s="169"/>
    </row>
    <row r="21" spans="1:6" ht="15.75">
      <c r="A21" s="165"/>
      <c r="B21" s="170" t="s">
        <v>930</v>
      </c>
      <c r="C21" s="171">
        <f t="shared" si="0"/>
        <v>0</v>
      </c>
      <c r="D21" s="171">
        <f t="shared" si="0"/>
        <v>0</v>
      </c>
      <c r="E21" s="171"/>
      <c r="F21" s="169"/>
    </row>
    <row r="22" spans="1:6" ht="15.75">
      <c r="A22" s="172"/>
      <c r="B22" s="173"/>
      <c r="C22" s="174"/>
      <c r="D22" s="175"/>
      <c r="E22" s="175"/>
      <c r="F22" s="176"/>
    </row>
    <row r="23" spans="1:6" ht="15.75">
      <c r="A23" s="177">
        <v>2</v>
      </c>
      <c r="B23" s="387" t="s">
        <v>931</v>
      </c>
      <c r="C23" s="388"/>
      <c r="D23" s="388"/>
      <c r="E23" s="388"/>
      <c r="F23" s="389"/>
    </row>
    <row r="24" spans="1:6" ht="31.5">
      <c r="A24" s="165" t="s">
        <v>932</v>
      </c>
      <c r="B24" s="166" t="s">
        <v>933</v>
      </c>
      <c r="C24" s="157">
        <f>Input!$BK$9</f>
        <v>0</v>
      </c>
      <c r="D24" s="158">
        <f>Input!$BL$9</f>
        <v>0</v>
      </c>
      <c r="E24" s="158">
        <f>Input!$BM$9</f>
        <v>0</v>
      </c>
      <c r="F24" s="159">
        <f>Input!$BN$9</f>
        <v>0</v>
      </c>
    </row>
    <row r="25" spans="1:6" ht="31.5">
      <c r="A25" s="165" t="s">
        <v>934</v>
      </c>
      <c r="B25" s="166" t="s">
        <v>935</v>
      </c>
      <c r="C25" s="157">
        <f>Input!$BO$9</f>
        <v>0</v>
      </c>
      <c r="D25" s="158">
        <f>Input!$BP$9</f>
        <v>0</v>
      </c>
      <c r="E25" s="158">
        <f>Input!$BQ$9</f>
        <v>0</v>
      </c>
      <c r="F25" s="159">
        <f>Input!$BR$9</f>
        <v>0</v>
      </c>
    </row>
    <row r="26" spans="1:6" ht="47.25">
      <c r="A26" s="165" t="s">
        <v>936</v>
      </c>
      <c r="B26" s="178" t="s">
        <v>937</v>
      </c>
      <c r="C26" s="157">
        <f>Input!$BS$9</f>
        <v>0</v>
      </c>
      <c r="D26" s="158">
        <f>Input!$BT$9</f>
        <v>0</v>
      </c>
      <c r="E26" s="158">
        <f>Input!$BU$9</f>
        <v>0</v>
      </c>
      <c r="F26" s="159">
        <f>Input!$BV$9</f>
        <v>0</v>
      </c>
    </row>
    <row r="27" spans="1:6" ht="31.5">
      <c r="A27" s="165" t="s">
        <v>938</v>
      </c>
      <c r="B27" s="166" t="s">
        <v>939</v>
      </c>
      <c r="C27" s="157">
        <f>Input!$BW$9</f>
        <v>0</v>
      </c>
      <c r="D27" s="158">
        <f>Input!$BX$9</f>
        <v>0</v>
      </c>
      <c r="E27" s="158">
        <f>Input!$BY$9</f>
        <v>0</v>
      </c>
      <c r="F27" s="159">
        <f>Input!$BZ$9</f>
        <v>0</v>
      </c>
    </row>
    <row r="28" spans="1:6" ht="31.5">
      <c r="A28" s="179" t="s">
        <v>940</v>
      </c>
      <c r="B28" s="180" t="s">
        <v>941</v>
      </c>
      <c r="C28" s="157">
        <f>Input!$CA$9</f>
        <v>0</v>
      </c>
      <c r="D28" s="158">
        <f>Input!$CB$9</f>
        <v>0</v>
      </c>
      <c r="E28" s="158">
        <f>Input!$CC$9</f>
        <v>0</v>
      </c>
      <c r="F28" s="159">
        <f>Input!$CD$9</f>
        <v>0</v>
      </c>
    </row>
    <row r="29" spans="1:6" ht="15.75">
      <c r="A29" s="181"/>
      <c r="B29" s="182" t="s">
        <v>942</v>
      </c>
      <c r="C29" s="183">
        <f>SUM(C24:C28)</f>
        <v>0</v>
      </c>
      <c r="D29" s="183">
        <f t="shared" ref="D29:E29" si="1">SUM(D24:D28)</f>
        <v>0</v>
      </c>
      <c r="E29" s="183">
        <f t="shared" si="1"/>
        <v>0</v>
      </c>
      <c r="F29" s="159"/>
    </row>
    <row r="30" spans="1:6" ht="15.75">
      <c r="A30" s="172"/>
      <c r="B30" s="173"/>
      <c r="C30" s="174"/>
      <c r="D30" s="175"/>
      <c r="E30" s="175"/>
      <c r="F30" s="176"/>
    </row>
    <row r="31" spans="1:6" ht="15.75">
      <c r="A31" s="154">
        <v>3</v>
      </c>
      <c r="B31" s="387" t="s">
        <v>943</v>
      </c>
      <c r="C31" s="388"/>
      <c r="D31" s="388"/>
      <c r="E31" s="388"/>
      <c r="F31" s="389"/>
    </row>
    <row r="32" spans="1:6" ht="31.5">
      <c r="A32" s="165" t="s">
        <v>944</v>
      </c>
      <c r="B32" s="166" t="s">
        <v>945</v>
      </c>
      <c r="C32" s="157">
        <f>Input!$CE$9</f>
        <v>0</v>
      </c>
      <c r="D32" s="158">
        <f>Input!$CF$9</f>
        <v>0</v>
      </c>
      <c r="E32" s="158">
        <f>Input!$CG$9</f>
        <v>0</v>
      </c>
      <c r="F32" s="159">
        <f>Input!$CH$9</f>
        <v>0</v>
      </c>
    </row>
    <row r="33" spans="1:6" ht="15.75">
      <c r="A33" s="165" t="s">
        <v>946</v>
      </c>
      <c r="B33" s="166" t="s">
        <v>1195</v>
      </c>
      <c r="C33" s="157">
        <f>Input!$CI$9</f>
        <v>0</v>
      </c>
      <c r="D33" s="158">
        <f>Input!$CJ$9</f>
        <v>0</v>
      </c>
      <c r="E33" s="158">
        <f>Input!$CK$9</f>
        <v>0</v>
      </c>
      <c r="F33" s="159">
        <f>Input!$CL$9</f>
        <v>0</v>
      </c>
    </row>
    <row r="34" spans="1:6" ht="31.5">
      <c r="A34" s="165" t="s">
        <v>947</v>
      </c>
      <c r="B34" s="166" t="s">
        <v>948</v>
      </c>
      <c r="C34" s="157">
        <f>Input!$CM$9</f>
        <v>0</v>
      </c>
      <c r="D34" s="158">
        <f>Input!$CN$9</f>
        <v>0</v>
      </c>
      <c r="E34" s="158">
        <f>Input!$CO$9</f>
        <v>0</v>
      </c>
      <c r="F34" s="159">
        <f>Input!$CP$9</f>
        <v>0</v>
      </c>
    </row>
    <row r="35" spans="1:6" ht="31.5">
      <c r="A35" s="181" t="s">
        <v>949</v>
      </c>
      <c r="B35" s="166" t="s">
        <v>950</v>
      </c>
      <c r="C35" s="157">
        <f>Input!$CQ$9</f>
        <v>0</v>
      </c>
      <c r="D35" s="158">
        <f>Input!$CR$9</f>
        <v>0</v>
      </c>
      <c r="E35" s="158">
        <f>Input!$CS$9</f>
        <v>0</v>
      </c>
      <c r="F35" s="159">
        <f>Input!$CT$9</f>
        <v>0</v>
      </c>
    </row>
    <row r="36" spans="1:6" ht="15.75">
      <c r="A36" s="181"/>
      <c r="B36" s="182" t="s">
        <v>942</v>
      </c>
      <c r="C36" s="183">
        <f>SUM(C32:C35)</f>
        <v>0</v>
      </c>
      <c r="D36" s="183">
        <f t="shared" ref="D36:E36" si="2">SUM(D32:D35)</f>
        <v>0</v>
      </c>
      <c r="E36" s="183">
        <f t="shared" si="2"/>
        <v>0</v>
      </c>
      <c r="F36" s="159"/>
    </row>
    <row r="37" spans="1:6" ht="15.75">
      <c r="A37" s="172"/>
      <c r="B37" s="173"/>
      <c r="C37" s="174"/>
      <c r="D37" s="175"/>
      <c r="E37" s="175"/>
      <c r="F37" s="176"/>
    </row>
    <row r="38" spans="1:6" ht="15.75">
      <c r="A38" s="177">
        <v>4</v>
      </c>
      <c r="B38" s="387" t="s">
        <v>951</v>
      </c>
      <c r="C38" s="388"/>
      <c r="D38" s="388"/>
      <c r="E38" s="388"/>
      <c r="F38" s="389"/>
    </row>
    <row r="39" spans="1:6" ht="15.75">
      <c r="A39" s="165" t="s">
        <v>952</v>
      </c>
      <c r="B39" s="166" t="s">
        <v>953</v>
      </c>
      <c r="C39" s="157">
        <f>Input!$CU$9</f>
        <v>0</v>
      </c>
      <c r="D39" s="158">
        <f>Input!$CV$9</f>
        <v>0</v>
      </c>
      <c r="E39" s="158">
        <f>Input!$CW$9</f>
        <v>0</v>
      </c>
      <c r="F39" s="159">
        <f>Input!$CX$9</f>
        <v>0</v>
      </c>
    </row>
    <row r="40" spans="1:6" ht="47.25">
      <c r="A40" s="165" t="s">
        <v>954</v>
      </c>
      <c r="B40" s="166" t="s">
        <v>955</v>
      </c>
      <c r="C40" s="157">
        <f>Input!$CY$9</f>
        <v>0</v>
      </c>
      <c r="D40" s="158">
        <f>Input!$CZ$9</f>
        <v>0</v>
      </c>
      <c r="E40" s="158">
        <f>Input!$DA$9</f>
        <v>0</v>
      </c>
      <c r="F40" s="159">
        <f>Input!$DB$9</f>
        <v>0</v>
      </c>
    </row>
    <row r="41" spans="1:6" ht="15.75">
      <c r="A41" s="179" t="s">
        <v>956</v>
      </c>
      <c r="B41" s="180" t="s">
        <v>957</v>
      </c>
      <c r="C41" s="157">
        <f>Input!$DC$9</f>
        <v>0</v>
      </c>
      <c r="D41" s="158">
        <f>Input!$DD$9</f>
        <v>0</v>
      </c>
      <c r="E41" s="158">
        <f>Input!$DE$9</f>
        <v>0</v>
      </c>
      <c r="F41" s="159">
        <f>Input!$DF$9</f>
        <v>0</v>
      </c>
    </row>
    <row r="42" spans="1:6" ht="15.75">
      <c r="A42" s="181"/>
      <c r="B42" s="182" t="s">
        <v>942</v>
      </c>
      <c r="C42" s="183">
        <f>SUM(C39:C41)</f>
        <v>0</v>
      </c>
      <c r="D42" s="183">
        <f t="shared" ref="D42:E42" si="3">SUM(D39:D41)</f>
        <v>0</v>
      </c>
      <c r="E42" s="183">
        <f t="shared" si="3"/>
        <v>0</v>
      </c>
      <c r="F42" s="159"/>
    </row>
    <row r="43" spans="1:6" ht="15.75">
      <c r="A43" s="172"/>
      <c r="B43" s="173"/>
      <c r="C43" s="174"/>
      <c r="D43" s="175"/>
      <c r="E43" s="175"/>
      <c r="F43" s="176"/>
    </row>
    <row r="44" spans="1:6" ht="15.75">
      <c r="A44" s="177">
        <v>5</v>
      </c>
      <c r="B44" s="387" t="s">
        <v>0</v>
      </c>
      <c r="C44" s="388"/>
      <c r="D44" s="388"/>
      <c r="E44" s="388"/>
      <c r="F44" s="389"/>
    </row>
    <row r="45" spans="1:6" ht="15.75">
      <c r="A45" s="165" t="s">
        <v>958</v>
      </c>
      <c r="B45" s="184" t="s">
        <v>959</v>
      </c>
      <c r="C45" s="157">
        <f>Input!$DG$9</f>
        <v>0</v>
      </c>
      <c r="D45" s="158">
        <f>Input!$DH$9</f>
        <v>0</v>
      </c>
      <c r="E45" s="158">
        <f>Input!$DI$9</f>
        <v>0</v>
      </c>
      <c r="F45" s="159">
        <f>Input!$DJ$9</f>
        <v>0</v>
      </c>
    </row>
    <row r="46" spans="1:6" ht="15.75">
      <c r="A46" s="172"/>
      <c r="B46" s="173"/>
      <c r="C46" s="174"/>
      <c r="D46" s="175"/>
      <c r="E46" s="175"/>
      <c r="F46" s="176"/>
    </row>
    <row r="47" spans="1:6" ht="15.75">
      <c r="A47" s="177">
        <v>6</v>
      </c>
      <c r="B47" s="387" t="s">
        <v>960</v>
      </c>
      <c r="C47" s="388"/>
      <c r="D47" s="388"/>
      <c r="E47" s="388"/>
      <c r="F47" s="389"/>
    </row>
    <row r="48" spans="1:6" ht="31.5">
      <c r="A48" s="165" t="s">
        <v>961</v>
      </c>
      <c r="B48" s="180" t="s">
        <v>962</v>
      </c>
      <c r="C48" s="157">
        <f>Input!$DK$9</f>
        <v>0</v>
      </c>
      <c r="D48" s="158">
        <f>Input!$DL$9</f>
        <v>0</v>
      </c>
      <c r="E48" s="158">
        <f>Input!$DM$9</f>
        <v>0</v>
      </c>
      <c r="F48" s="159">
        <f>Input!$DN$9</f>
        <v>0</v>
      </c>
    </row>
    <row r="49" spans="1:6" ht="15.75">
      <c r="A49" s="181"/>
      <c r="B49" s="182" t="s">
        <v>942</v>
      </c>
      <c r="C49" s="183">
        <f>SUM(C48:C48)</f>
        <v>0</v>
      </c>
      <c r="D49" s="183">
        <f>SUM(D48:D48)</f>
        <v>0</v>
      </c>
      <c r="E49" s="183">
        <f>SUM(E48:E48)</f>
        <v>0</v>
      </c>
      <c r="F49" s="159"/>
    </row>
    <row r="50" spans="1:6" ht="15.75">
      <c r="A50" s="172"/>
      <c r="B50" s="173"/>
      <c r="C50" s="174"/>
      <c r="D50" s="175"/>
      <c r="E50" s="175"/>
      <c r="F50" s="176"/>
    </row>
    <row r="51" spans="1:6" ht="15.75">
      <c r="A51" s="273">
        <v>7</v>
      </c>
      <c r="B51" s="387" t="s">
        <v>127</v>
      </c>
      <c r="C51" s="388"/>
      <c r="D51" s="388"/>
      <c r="E51" s="388"/>
      <c r="F51" s="389"/>
    </row>
    <row r="52" spans="1:6" ht="15.75">
      <c r="A52" s="274" t="s">
        <v>1190</v>
      </c>
      <c r="B52" s="180" t="s">
        <v>964</v>
      </c>
      <c r="C52" s="157">
        <f>Input!$DO$9</f>
        <v>0</v>
      </c>
      <c r="D52" s="158">
        <f>Input!$DP$9</f>
        <v>0</v>
      </c>
      <c r="E52" s="158">
        <f>Input!$DQ$9</f>
        <v>0</v>
      </c>
      <c r="F52" s="159">
        <f>Input!$DR$9</f>
        <v>0</v>
      </c>
    </row>
    <row r="53" spans="1:6" ht="15.75">
      <c r="A53" s="275"/>
      <c r="B53" s="185"/>
      <c r="C53" s="186"/>
      <c r="D53" s="187"/>
      <c r="E53" s="188"/>
      <c r="F53" s="169"/>
    </row>
    <row r="54" spans="1:6" ht="15.75" customHeight="1">
      <c r="A54" s="276">
        <v>8</v>
      </c>
      <c r="B54" s="387" t="s">
        <v>1189</v>
      </c>
      <c r="C54" s="388"/>
      <c r="D54" s="388"/>
      <c r="E54" s="388"/>
      <c r="F54" s="389"/>
    </row>
    <row r="55" spans="1:6" ht="31.5">
      <c r="A55" s="274" t="s">
        <v>963</v>
      </c>
      <c r="B55" s="166" t="s">
        <v>966</v>
      </c>
      <c r="C55" s="157">
        <f>Input!$DS$9</f>
        <v>0</v>
      </c>
      <c r="D55" s="158">
        <f>Input!$DT$9</f>
        <v>0</v>
      </c>
      <c r="E55" s="158">
        <f>Input!$DU$9</f>
        <v>0</v>
      </c>
      <c r="F55" s="159">
        <f>Input!$DV$9</f>
        <v>0</v>
      </c>
    </row>
    <row r="56" spans="1:6" ht="15.75">
      <c r="A56" s="277" t="s">
        <v>963</v>
      </c>
      <c r="B56" s="161" t="s">
        <v>967</v>
      </c>
      <c r="C56" s="162">
        <f>Input!$DW$9</f>
        <v>0</v>
      </c>
      <c r="D56" s="162">
        <f>Input!$DX$9</f>
        <v>0</v>
      </c>
      <c r="E56" s="163"/>
      <c r="F56" s="164">
        <f>Input!$DY$9</f>
        <v>0</v>
      </c>
    </row>
    <row r="57" spans="1:6" ht="31.5">
      <c r="A57" s="274" t="s">
        <v>1191</v>
      </c>
      <c r="B57" s="180" t="s">
        <v>968</v>
      </c>
      <c r="C57" s="157">
        <f>Input!$DZ$9</f>
        <v>0</v>
      </c>
      <c r="D57" s="158">
        <f>Input!$EA$9</f>
        <v>0</v>
      </c>
      <c r="E57" s="158">
        <f>Input!$EB$9</f>
        <v>0</v>
      </c>
      <c r="F57" s="159">
        <f>Input!$EC$9</f>
        <v>0</v>
      </c>
    </row>
    <row r="58" spans="1:6" ht="15.75">
      <c r="A58" s="277" t="s">
        <v>1191</v>
      </c>
      <c r="B58" s="161" t="s">
        <v>967</v>
      </c>
      <c r="C58" s="162">
        <f>Input!$ED$9</f>
        <v>0</v>
      </c>
      <c r="D58" s="162">
        <f>Input!$EE$9</f>
        <v>0</v>
      </c>
      <c r="E58" s="163"/>
      <c r="F58" s="164">
        <f>Input!$EF$9</f>
        <v>0</v>
      </c>
    </row>
    <row r="59" spans="1:6" ht="31.5">
      <c r="A59" s="274" t="s">
        <v>1192</v>
      </c>
      <c r="B59" s="180" t="s">
        <v>969</v>
      </c>
      <c r="C59" s="157">
        <f>Input!$EG$9</f>
        <v>0</v>
      </c>
      <c r="D59" s="158">
        <f>Input!$EH$9</f>
        <v>0</v>
      </c>
      <c r="E59" s="158">
        <f>Input!$EI$9</f>
        <v>0</v>
      </c>
      <c r="F59" s="159">
        <f>Input!$EJ$9</f>
        <v>0</v>
      </c>
    </row>
    <row r="60" spans="1:6" ht="15.75">
      <c r="A60" s="277" t="s">
        <v>1192</v>
      </c>
      <c r="B60" s="161" t="s">
        <v>967</v>
      </c>
      <c r="C60" s="162">
        <f>Input!$EK$9</f>
        <v>0</v>
      </c>
      <c r="D60" s="162">
        <f>Input!$EL$9</f>
        <v>0</v>
      </c>
      <c r="E60" s="163"/>
      <c r="F60" s="164">
        <f>Input!$EM$9</f>
        <v>0</v>
      </c>
    </row>
    <row r="61" spans="1:6" ht="15.75">
      <c r="A61" s="274"/>
      <c r="B61" s="167" t="s">
        <v>929</v>
      </c>
      <c r="C61" s="168">
        <f>C59+C57+C55</f>
        <v>0</v>
      </c>
      <c r="D61" s="168">
        <f t="shared" ref="D61:E62" si="4">D59+D57+D55</f>
        <v>0</v>
      </c>
      <c r="E61" s="168">
        <f t="shared" si="4"/>
        <v>0</v>
      </c>
      <c r="F61" s="159"/>
    </row>
    <row r="62" spans="1:6" ht="15.75">
      <c r="A62" s="277"/>
      <c r="B62" s="161" t="s">
        <v>930</v>
      </c>
      <c r="C62" s="189">
        <f>C60+C58+C56</f>
        <v>0</v>
      </c>
      <c r="D62" s="189">
        <f t="shared" si="4"/>
        <v>0</v>
      </c>
      <c r="E62" s="171"/>
      <c r="F62" s="159"/>
    </row>
    <row r="63" spans="1:6" ht="15.75">
      <c r="A63" s="275"/>
      <c r="B63" s="185"/>
      <c r="C63" s="186"/>
      <c r="D63" s="187"/>
      <c r="E63" s="188"/>
      <c r="F63" s="169"/>
    </row>
    <row r="64" spans="1:6" ht="15.75" customHeight="1">
      <c r="A64" s="276">
        <v>9</v>
      </c>
      <c r="B64" s="387" t="s">
        <v>970</v>
      </c>
      <c r="C64" s="388"/>
      <c r="D64" s="388"/>
      <c r="E64" s="388"/>
      <c r="F64" s="389"/>
    </row>
    <row r="65" spans="1:6" ht="31.5">
      <c r="A65" s="274" t="s">
        <v>965</v>
      </c>
      <c r="B65" s="166" t="s">
        <v>971</v>
      </c>
      <c r="C65" s="157">
        <f>Input!$EN$9</f>
        <v>0</v>
      </c>
      <c r="D65" s="157">
        <f>Input!$EO$9</f>
        <v>0</v>
      </c>
      <c r="E65" s="157">
        <f>Input!$EP$9</f>
        <v>0</v>
      </c>
      <c r="F65" s="159">
        <f>Input!$EQ$9</f>
        <v>0</v>
      </c>
    </row>
    <row r="66" spans="1:6" ht="15.75">
      <c r="A66" s="172"/>
      <c r="B66" s="185"/>
      <c r="C66" s="190"/>
      <c r="D66" s="191"/>
      <c r="E66" s="192"/>
      <c r="F66" s="169"/>
    </row>
    <row r="67" spans="1:6" ht="15.75">
      <c r="A67" s="165"/>
      <c r="B67" s="193" t="s">
        <v>972</v>
      </c>
      <c r="C67" s="194">
        <f>C65+C61+C52+C49+C45+C42+C36+C29+C20</f>
        <v>0</v>
      </c>
      <c r="D67" s="194">
        <f t="shared" ref="D67:E67" si="5">D65+D61+D52+D49+D45+D42+D36+D29+D20</f>
        <v>0</v>
      </c>
      <c r="E67" s="194">
        <f t="shared" si="5"/>
        <v>0</v>
      </c>
      <c r="F67" s="195"/>
    </row>
    <row r="68" spans="1:6" ht="15.75">
      <c r="A68" s="165"/>
      <c r="B68" s="193" t="s">
        <v>973</v>
      </c>
      <c r="C68" s="194">
        <f>C62+C21</f>
        <v>0</v>
      </c>
      <c r="D68" s="194">
        <f>D62+D21</f>
        <v>0</v>
      </c>
      <c r="E68" s="194"/>
      <c r="F68" s="195"/>
    </row>
    <row r="69" spans="1:6" ht="15.75">
      <c r="A69" s="196"/>
      <c r="B69" s="197"/>
      <c r="C69" s="198"/>
      <c r="D69" s="198"/>
      <c r="E69" s="198"/>
      <c r="F69" s="176"/>
    </row>
    <row r="70" spans="1:6" s="175" customFormat="1" ht="15.75">
      <c r="B70" s="199" t="s">
        <v>974</v>
      </c>
      <c r="C70" s="200">
        <f>'TXSTS Fed'!D97</f>
        <v>0</v>
      </c>
      <c r="D70" s="201">
        <f>'TXSTS Fed'!F97</f>
        <v>0</v>
      </c>
      <c r="E70" s="201">
        <f>'TXSTS Fed'!G97</f>
        <v>0</v>
      </c>
      <c r="F70" s="176"/>
    </row>
    <row r="71" spans="1:6" s="175" customFormat="1" ht="15.75">
      <c r="B71" s="199" t="s">
        <v>975</v>
      </c>
      <c r="C71" s="200">
        <f>C67-C70</f>
        <v>0</v>
      </c>
      <c r="D71" s="200">
        <f>D67-D70</f>
        <v>0</v>
      </c>
      <c r="E71" s="200">
        <f>E67-E70</f>
        <v>0</v>
      </c>
      <c r="F71" s="176"/>
    </row>
    <row r="72" spans="1:6" s="175" customFormat="1" ht="15.75">
      <c r="B72" s="202"/>
      <c r="C72" s="200"/>
      <c r="D72" s="201"/>
      <c r="E72" s="201"/>
      <c r="F72" s="176"/>
    </row>
    <row r="73" spans="1:6" s="175" customFormat="1" ht="15.75">
      <c r="B73" s="202"/>
      <c r="C73" s="203" t="str">
        <f>IF(C67-INT(C67)=0,"",C67-INT(C67))</f>
        <v/>
      </c>
      <c r="D73" s="203" t="str">
        <f>IF(D67-INT(D67)=0,"",D67-INT(D67))</f>
        <v/>
      </c>
      <c r="E73" s="203" t="str">
        <f>IF(E67-INT(E67)=0,"",E67-INT(E67))</f>
        <v/>
      </c>
      <c r="F73" s="204">
        <f>SUM(C73:E73)</f>
        <v>0</v>
      </c>
    </row>
    <row r="74" spans="1:6" s="175" customFormat="1" ht="15.75">
      <c r="B74" s="202"/>
      <c r="C74" s="174"/>
      <c r="F74" s="176"/>
    </row>
    <row r="75" spans="1:6" s="175" customFormat="1" ht="15.75">
      <c r="B75" s="202" t="s">
        <v>976</v>
      </c>
      <c r="C75" s="174"/>
      <c r="F75" s="176"/>
    </row>
    <row r="76" spans="1:6" s="175" customFormat="1" ht="15.75">
      <c r="B76" s="202" t="s">
        <v>977</v>
      </c>
      <c r="C76" s="205">
        <f>SUM(C6,C8,C10,C12,C14,C16,C18,)+SUM(C24:C28)+SUM(C32:C35)+SUM(C39:C41)+C45+C48+C52+SUM(C55,C57,C59)+C65</f>
        <v>0</v>
      </c>
      <c r="D76" s="205">
        <f>SUM(D6,D8,D10,D12,D14,D16,D18,)+SUM(D24:D28)+SUM(D32:D35)+SUM(D39:D41)+D45+D48+D52+SUM(D55,D57,D59)+D65</f>
        <v>0</v>
      </c>
      <c r="E76" s="205">
        <f>SUM(E6,E8,E10,E12,E14,E16,E18,)+SUM(E24:E28)+SUM(E32:E35)+SUM(E39:E41)+E45+E48+E52+SUM(E55,E57,E59)+E65</f>
        <v>0</v>
      </c>
      <c r="F76" s="176"/>
    </row>
    <row r="77" spans="1:6" s="175" customFormat="1" ht="15.75">
      <c r="B77" s="202" t="s">
        <v>978</v>
      </c>
      <c r="C77" s="206">
        <f>SUM(C7,C9,C11,C13,C15,C17,C19)+SUM(C56,C58,C60)</f>
        <v>0</v>
      </c>
      <c r="D77" s="206">
        <f>SUM(D7,D9,D11,D13,D15,D17,D19)+SUM(D56,D58,D60)</f>
        <v>0</v>
      </c>
      <c r="E77" s="187"/>
      <c r="F77" s="176"/>
    </row>
    <row r="78" spans="1:6" s="175" customFormat="1" ht="15.75">
      <c r="B78" s="202"/>
      <c r="C78" s="205">
        <f>SUM(C76:C77)</f>
        <v>0</v>
      </c>
      <c r="D78" s="205">
        <f>SUM(D76:D77)</f>
        <v>0</v>
      </c>
      <c r="E78" s="205">
        <f>SUM(E76:E77)</f>
        <v>0</v>
      </c>
      <c r="F78" s="176"/>
    </row>
    <row r="79" spans="1:6" s="175" customFormat="1" ht="15.75">
      <c r="B79" s="202"/>
      <c r="C79" s="174"/>
      <c r="F79" s="176"/>
    </row>
    <row r="80" spans="1:6" s="175" customFormat="1" ht="15.75">
      <c r="B80" s="202"/>
      <c r="C80" s="174"/>
      <c r="D80" s="207">
        <f>D78+C78+E78</f>
        <v>0</v>
      </c>
      <c r="F80" s="176"/>
    </row>
    <row r="81" spans="2:6" s="175" customFormat="1" ht="15.75">
      <c r="B81" s="202"/>
      <c r="C81" s="174"/>
      <c r="F81" s="176"/>
    </row>
    <row r="82" spans="2:6" s="175" customFormat="1" ht="15.75">
      <c r="B82" s="202"/>
      <c r="C82" s="208" t="str">
        <f>IF((C76=C67),"Balanced","Out of Balance")</f>
        <v>Balanced</v>
      </c>
      <c r="D82" s="208" t="str">
        <f>IF((D76=D67),"Balanced","Out of Balance")</f>
        <v>Balanced</v>
      </c>
      <c r="E82" s="208" t="str">
        <f>IF((E76=E67),"Balanced","Out of Balance")</f>
        <v>Balanced</v>
      </c>
      <c r="F82" s="176"/>
    </row>
  </sheetData>
  <conditionalFormatting sqref="C71">
    <cfRule type="expression" dxfId="53" priority="8">
      <formula>$C$71&lt;&gt;0</formula>
    </cfRule>
  </conditionalFormatting>
  <conditionalFormatting sqref="F2">
    <cfRule type="expression" dxfId="52" priority="7">
      <formula>OR($C$71&lt;&gt;0,$D$71&lt;&gt;0,$E$71&lt;&gt;0)</formula>
    </cfRule>
  </conditionalFormatting>
  <conditionalFormatting sqref="D71">
    <cfRule type="expression" dxfId="51" priority="6">
      <formula>$D$71&lt;&gt;0</formula>
    </cfRule>
  </conditionalFormatting>
  <conditionalFormatting sqref="E71">
    <cfRule type="expression" dxfId="50" priority="5">
      <formula>$E$71&lt;&gt;0</formula>
    </cfRule>
  </conditionalFormatting>
  <conditionalFormatting sqref="F1">
    <cfRule type="expression" dxfId="49" priority="4">
      <formula>OR($C$73&lt;&gt;"",$D$73&lt;&gt;"",$E$73&lt;&gt;"")</formula>
    </cfRule>
  </conditionalFormatting>
  <conditionalFormatting sqref="C73">
    <cfRule type="expression" dxfId="48" priority="3">
      <formula>$C$73&lt;&gt;""</formula>
    </cfRule>
  </conditionalFormatting>
  <conditionalFormatting sqref="D73">
    <cfRule type="expression" dxfId="47" priority="2">
      <formula>$D$73&lt;&gt;""</formula>
    </cfRule>
  </conditionalFormatting>
  <conditionalFormatting sqref="E73">
    <cfRule type="expression" dxfId="46" priority="1">
      <formula>$E$73&lt;&gt;""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C28" sqref="C28"/>
      <selection pane="bottomLeft" activeCell="C28" sqref="C28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903</v>
      </c>
      <c r="B1" s="209" t="str">
        <f>Input!$B$9</f>
        <v>Texas State System</v>
      </c>
      <c r="E1" s="147" t="s">
        <v>904</v>
      </c>
      <c r="H1" s="210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905</v>
      </c>
      <c r="B2" s="209" t="str">
        <f>Index!$B$3</f>
        <v>FY 2020 &amp; FY 2021 Data</v>
      </c>
      <c r="H2" s="210" t="str">
        <f>IF(OR($C$100&lt;&gt;0,$D$100&lt;&gt;0,$E$100&lt;&gt;0,$F$100&lt;&gt;0,$G$100&lt;&gt;0),"Error Message - Uses tab does not agree with this tab.","")</f>
        <v/>
      </c>
    </row>
    <row r="4" spans="1:50" s="214" customFormat="1" ht="30">
      <c r="A4" s="211" t="s">
        <v>979</v>
      </c>
      <c r="B4" s="212" t="s">
        <v>980</v>
      </c>
      <c r="C4" s="212" t="s">
        <v>981</v>
      </c>
      <c r="D4" s="212" t="s">
        <v>982</v>
      </c>
      <c r="E4" s="212" t="s">
        <v>983</v>
      </c>
      <c r="F4" s="212" t="s">
        <v>984</v>
      </c>
      <c r="G4" s="212" t="s">
        <v>910</v>
      </c>
      <c r="H4" s="212" t="s">
        <v>911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</row>
    <row r="5" spans="1:50">
      <c r="A5" s="215" t="s">
        <v>985</v>
      </c>
      <c r="B5" s="216" t="s">
        <v>986</v>
      </c>
      <c r="C5" s="217">
        <f>Input!$EU$9</f>
        <v>0</v>
      </c>
      <c r="D5" s="217">
        <f>Input!$EV$9</f>
        <v>0</v>
      </c>
      <c r="E5" s="217">
        <f>Input!$EW$9</f>
        <v>0</v>
      </c>
      <c r="F5" s="217">
        <f>Input!$EX$9</f>
        <v>0</v>
      </c>
      <c r="G5" s="217">
        <f>Input!$EY$9</f>
        <v>0</v>
      </c>
      <c r="H5" s="218">
        <f>Input!$EZ$9</f>
        <v>0</v>
      </c>
    </row>
    <row r="6" spans="1:50">
      <c r="A6" s="215" t="s">
        <v>985</v>
      </c>
      <c r="B6" s="216" t="s">
        <v>987</v>
      </c>
      <c r="C6" s="217">
        <f>Input!$FA$9</f>
        <v>0</v>
      </c>
      <c r="D6" s="217">
        <f>Input!$FB$9</f>
        <v>0</v>
      </c>
      <c r="E6" s="217">
        <f>Input!$FC$9</f>
        <v>0</v>
      </c>
      <c r="F6" s="217">
        <f>Input!$FD$9</f>
        <v>0</v>
      </c>
      <c r="G6" s="217">
        <f>Input!$FE$9</f>
        <v>0</v>
      </c>
      <c r="H6" s="218">
        <f>Input!$FF$9</f>
        <v>0</v>
      </c>
    </row>
    <row r="7" spans="1:50">
      <c r="A7" s="215" t="s">
        <v>985</v>
      </c>
      <c r="B7" s="216" t="s">
        <v>988</v>
      </c>
      <c r="C7" s="217">
        <f>Input!$FG$9</f>
        <v>0</v>
      </c>
      <c r="D7" s="217">
        <f>Input!$FH$9</f>
        <v>0</v>
      </c>
      <c r="E7" s="217">
        <f>Input!$FI$9</f>
        <v>0</v>
      </c>
      <c r="F7" s="217">
        <f>Input!$FJ$9</f>
        <v>0</v>
      </c>
      <c r="G7" s="217">
        <f>Input!$FK$9</f>
        <v>0</v>
      </c>
      <c r="H7" s="218">
        <f>Input!$FL$9</f>
        <v>0</v>
      </c>
    </row>
    <row r="8" spans="1:50">
      <c r="A8" s="215" t="s">
        <v>985</v>
      </c>
      <c r="B8" s="216" t="s">
        <v>989</v>
      </c>
      <c r="C8" s="217">
        <f>Input!$FM$9</f>
        <v>0</v>
      </c>
      <c r="D8" s="217">
        <f>Input!$FN$9</f>
        <v>0</v>
      </c>
      <c r="E8" s="217">
        <f>Input!$FO$9</f>
        <v>0</v>
      </c>
      <c r="F8" s="217">
        <f>Input!$FP$9</f>
        <v>0</v>
      </c>
      <c r="G8" s="217">
        <f>Input!$FQ$9</f>
        <v>0</v>
      </c>
      <c r="H8" s="218">
        <f>Input!$FR$9</f>
        <v>0</v>
      </c>
    </row>
    <row r="9" spans="1:50">
      <c r="A9" s="215" t="s">
        <v>985</v>
      </c>
      <c r="B9" s="216" t="s">
        <v>990</v>
      </c>
      <c r="C9" s="217">
        <f>Input!$FS$9</f>
        <v>0</v>
      </c>
      <c r="D9" s="217">
        <f>Input!$FT$9</f>
        <v>0</v>
      </c>
      <c r="E9" s="217">
        <f>Input!$FU$9</f>
        <v>0</v>
      </c>
      <c r="F9" s="217">
        <f>Input!$FV$9</f>
        <v>0</v>
      </c>
      <c r="G9" s="217">
        <f>Input!$FW$9</f>
        <v>0</v>
      </c>
      <c r="H9" s="218">
        <f>Input!$FX$9</f>
        <v>0</v>
      </c>
    </row>
    <row r="10" spans="1:50">
      <c r="A10" s="215" t="s">
        <v>985</v>
      </c>
      <c r="B10" s="216" t="s">
        <v>991</v>
      </c>
      <c r="C10" s="217">
        <f>Input!$FY$9</f>
        <v>0</v>
      </c>
      <c r="D10" s="217">
        <f>Input!$FZ$9</f>
        <v>0</v>
      </c>
      <c r="E10" s="217">
        <f>Input!$GA$9</f>
        <v>0</v>
      </c>
      <c r="F10" s="217">
        <f>Input!$GB$9</f>
        <v>0</v>
      </c>
      <c r="G10" s="217">
        <f>Input!$GC$9</f>
        <v>0</v>
      </c>
      <c r="H10" s="218">
        <f>Input!$GD$9</f>
        <v>0</v>
      </c>
    </row>
    <row r="11" spans="1:50">
      <c r="A11" s="215" t="s">
        <v>985</v>
      </c>
      <c r="B11" s="216" t="s">
        <v>992</v>
      </c>
      <c r="C11" s="217">
        <f>Input!$GE$9</f>
        <v>0</v>
      </c>
      <c r="D11" s="217">
        <f>Input!$GF$9</f>
        <v>0</v>
      </c>
      <c r="E11" s="217">
        <f>Input!$GG$9</f>
        <v>0</v>
      </c>
      <c r="F11" s="217">
        <f>Input!$GH$9</f>
        <v>0</v>
      </c>
      <c r="G11" s="217">
        <f>Input!$GI$9</f>
        <v>0</v>
      </c>
      <c r="H11" s="218">
        <f>Input!$GJ$9</f>
        <v>0</v>
      </c>
    </row>
    <row r="12" spans="1:50" ht="30">
      <c r="A12" s="215" t="s">
        <v>985</v>
      </c>
      <c r="B12" s="216" t="s">
        <v>993</v>
      </c>
      <c r="C12" s="217">
        <f>Input!$GK$9</f>
        <v>0</v>
      </c>
      <c r="D12" s="217">
        <f>Input!$GL$9</f>
        <v>0</v>
      </c>
      <c r="E12" s="217">
        <f>Input!$GM$9</f>
        <v>0</v>
      </c>
      <c r="F12" s="217">
        <f>Input!$GN$9</f>
        <v>0</v>
      </c>
      <c r="G12" s="217">
        <f>Input!$GO$9</f>
        <v>0</v>
      </c>
      <c r="H12" s="218">
        <f>Input!$GP$9</f>
        <v>0</v>
      </c>
    </row>
    <row r="13" spans="1:50">
      <c r="A13" s="215" t="s">
        <v>985</v>
      </c>
      <c r="B13" s="216" t="s">
        <v>994</v>
      </c>
      <c r="C13" s="217">
        <f>Input!$GQ$9</f>
        <v>0</v>
      </c>
      <c r="D13" s="217">
        <f>Input!$GR$9</f>
        <v>0</v>
      </c>
      <c r="E13" s="217">
        <f>Input!$GS$9</f>
        <v>0</v>
      </c>
      <c r="F13" s="217">
        <f>Input!$GT$9</f>
        <v>0</v>
      </c>
      <c r="G13" s="217">
        <f>Input!$GU$9</f>
        <v>0</v>
      </c>
      <c r="H13" s="218">
        <f>Input!$GV$9</f>
        <v>0</v>
      </c>
    </row>
    <row r="14" spans="1:50">
      <c r="A14" s="215" t="s">
        <v>985</v>
      </c>
      <c r="B14" s="216" t="s">
        <v>995</v>
      </c>
      <c r="C14" s="217">
        <f>Input!$GW$9</f>
        <v>0</v>
      </c>
      <c r="D14" s="217">
        <f>Input!$GX$9</f>
        <v>0</v>
      </c>
      <c r="E14" s="217">
        <f>Input!$GY$9</f>
        <v>0</v>
      </c>
      <c r="F14" s="217">
        <f>Input!$GZ$9</f>
        <v>0</v>
      </c>
      <c r="G14" s="217">
        <f>Input!$HA$9</f>
        <v>0</v>
      </c>
      <c r="H14" s="218">
        <f>Input!$HB$9</f>
        <v>0</v>
      </c>
    </row>
    <row r="15" spans="1:50">
      <c r="A15" s="215" t="s">
        <v>985</v>
      </c>
      <c r="B15" s="219">
        <f>Input!$HC$9</f>
        <v>0</v>
      </c>
      <c r="C15" s="217">
        <f>Input!$HD$9</f>
        <v>0</v>
      </c>
      <c r="D15" s="217">
        <f>Input!$HE$9</f>
        <v>0</v>
      </c>
      <c r="E15" s="217">
        <f>Input!$HF$9</f>
        <v>0</v>
      </c>
      <c r="F15" s="217">
        <f>Input!$HG$9</f>
        <v>0</v>
      </c>
      <c r="G15" s="217">
        <f>Input!$HH$9</f>
        <v>0</v>
      </c>
      <c r="H15" s="218">
        <f>Input!$HI$9</f>
        <v>0</v>
      </c>
    </row>
    <row r="16" spans="1:50">
      <c r="A16" s="215" t="s">
        <v>985</v>
      </c>
      <c r="B16" s="219">
        <f>Input!$HJ$9</f>
        <v>0</v>
      </c>
      <c r="C16" s="217">
        <f>Input!$HK$9</f>
        <v>0</v>
      </c>
      <c r="D16" s="217">
        <f>Input!$HL$9</f>
        <v>0</v>
      </c>
      <c r="E16" s="217">
        <f>Input!$HM$9</f>
        <v>0</v>
      </c>
      <c r="F16" s="217">
        <f>Input!$HN$9</f>
        <v>0</v>
      </c>
      <c r="G16" s="217">
        <f>Input!$HO$9</f>
        <v>0</v>
      </c>
      <c r="H16" s="218">
        <f>Input!$HP$9</f>
        <v>0</v>
      </c>
    </row>
    <row r="17" spans="1:50">
      <c r="A17" s="215" t="s">
        <v>985</v>
      </c>
      <c r="B17" s="219">
        <f>Input!$HQ$9</f>
        <v>0</v>
      </c>
      <c r="C17" s="217">
        <f>Input!$HR$9</f>
        <v>0</v>
      </c>
      <c r="D17" s="217">
        <f>Input!$HS$9</f>
        <v>0</v>
      </c>
      <c r="E17" s="217">
        <f>Input!$HT$9</f>
        <v>0</v>
      </c>
      <c r="F17" s="217">
        <f>Input!$HU$9</f>
        <v>0</v>
      </c>
      <c r="G17" s="217">
        <f>Input!$HV$9</f>
        <v>0</v>
      </c>
      <c r="H17" s="218">
        <f>Input!$HW$9</f>
        <v>0</v>
      </c>
    </row>
    <row r="18" spans="1:50">
      <c r="A18" s="215" t="s">
        <v>985</v>
      </c>
      <c r="B18" s="216" t="s">
        <v>996</v>
      </c>
      <c r="C18" s="217">
        <f>Input!$HX$9</f>
        <v>0</v>
      </c>
      <c r="D18" s="217">
        <f>Input!$HY$9</f>
        <v>0</v>
      </c>
      <c r="E18" s="217">
        <f>Input!$HZ$9</f>
        <v>0</v>
      </c>
      <c r="F18" s="217">
        <f>Input!$IA$9</f>
        <v>0</v>
      </c>
      <c r="G18" s="217">
        <f>Input!$IB$9</f>
        <v>0</v>
      </c>
      <c r="H18" s="218">
        <f>Input!$IC$9</f>
        <v>0</v>
      </c>
    </row>
    <row r="19" spans="1:50" s="224" customFormat="1">
      <c r="A19" s="211" t="s">
        <v>985</v>
      </c>
      <c r="B19" s="220" t="s">
        <v>997</v>
      </c>
      <c r="C19" s="221">
        <f>SUM(C5:C18)</f>
        <v>0</v>
      </c>
      <c r="D19" s="221">
        <f t="shared" ref="D19:G19" si="0">SUM(D5:D18)</f>
        <v>0</v>
      </c>
      <c r="E19" s="221">
        <f t="shared" si="0"/>
        <v>0</v>
      </c>
      <c r="F19" s="221">
        <f t="shared" si="0"/>
        <v>0</v>
      </c>
      <c r="G19" s="221">
        <f t="shared" si="0"/>
        <v>0</v>
      </c>
      <c r="H19" s="222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</row>
    <row r="20" spans="1:50">
      <c r="B20" s="225"/>
      <c r="C20" s="226"/>
      <c r="D20" s="226"/>
      <c r="E20" s="226"/>
      <c r="F20" s="226"/>
      <c r="G20" s="226"/>
    </row>
    <row r="21" spans="1:50">
      <c r="A21" s="215" t="s">
        <v>998</v>
      </c>
      <c r="B21" s="216" t="s">
        <v>999</v>
      </c>
      <c r="C21" s="217">
        <f>Input!$ID$9</f>
        <v>0</v>
      </c>
      <c r="D21" s="217">
        <f>Input!$IE$9</f>
        <v>0</v>
      </c>
      <c r="E21" s="217">
        <f>Input!$IF$9</f>
        <v>0</v>
      </c>
      <c r="F21" s="217">
        <f>Input!$IG$9</f>
        <v>0</v>
      </c>
      <c r="G21" s="217">
        <f>Input!$IH$9</f>
        <v>0</v>
      </c>
      <c r="H21" s="218">
        <f>Input!$II$9</f>
        <v>0</v>
      </c>
    </row>
    <row r="22" spans="1:50">
      <c r="A22" s="215" t="s">
        <v>998</v>
      </c>
      <c r="B22" s="216" t="s">
        <v>987</v>
      </c>
      <c r="C22" s="217">
        <f>Input!$IJ$9</f>
        <v>0</v>
      </c>
      <c r="D22" s="217">
        <f>Input!$IK$9</f>
        <v>0</v>
      </c>
      <c r="E22" s="217">
        <f>Input!$IL$9</f>
        <v>0</v>
      </c>
      <c r="F22" s="217">
        <f>Input!$IM$9</f>
        <v>0</v>
      </c>
      <c r="G22" s="217">
        <f>Input!$IN$9</f>
        <v>0</v>
      </c>
      <c r="H22" s="218">
        <f>Input!$IO$9</f>
        <v>0</v>
      </c>
    </row>
    <row r="23" spans="1:50">
      <c r="A23" s="215" t="s">
        <v>998</v>
      </c>
      <c r="B23" s="216" t="s">
        <v>988</v>
      </c>
      <c r="C23" s="217">
        <f>Input!$IP$9</f>
        <v>0</v>
      </c>
      <c r="D23" s="217">
        <f>Input!$IQ$9</f>
        <v>0</v>
      </c>
      <c r="E23" s="217">
        <f>Input!$IR$9</f>
        <v>0</v>
      </c>
      <c r="F23" s="217">
        <f>Input!$IS$9</f>
        <v>0</v>
      </c>
      <c r="G23" s="217">
        <f>Input!$IT$9</f>
        <v>0</v>
      </c>
      <c r="H23" s="218">
        <f>Input!$IU$9</f>
        <v>0</v>
      </c>
    </row>
    <row r="24" spans="1:50">
      <c r="A24" s="215" t="s">
        <v>998</v>
      </c>
      <c r="B24" s="216" t="s">
        <v>989</v>
      </c>
      <c r="C24" s="217">
        <f>Input!$IV$9</f>
        <v>0</v>
      </c>
      <c r="D24" s="217">
        <f>Input!$IW$9</f>
        <v>0</v>
      </c>
      <c r="E24" s="217">
        <f>Input!$IX$9</f>
        <v>0</v>
      </c>
      <c r="F24" s="217">
        <f>Input!$IY$9</f>
        <v>0</v>
      </c>
      <c r="G24" s="217">
        <f>Input!$IZ$9</f>
        <v>0</v>
      </c>
      <c r="H24" s="218">
        <f>Input!$JA$9</f>
        <v>0</v>
      </c>
    </row>
    <row r="25" spans="1:50">
      <c r="A25" s="215" t="s">
        <v>998</v>
      </c>
      <c r="B25" s="216" t="s">
        <v>990</v>
      </c>
      <c r="C25" s="217">
        <f>Input!$JB$9</f>
        <v>0</v>
      </c>
      <c r="D25" s="217">
        <f>Input!$JC$9</f>
        <v>0</v>
      </c>
      <c r="E25" s="217">
        <f>Input!$JD$9</f>
        <v>0</v>
      </c>
      <c r="F25" s="217">
        <f>Input!$JE$9</f>
        <v>0</v>
      </c>
      <c r="G25" s="217">
        <f>Input!$JF$9</f>
        <v>0</v>
      </c>
      <c r="H25" s="218">
        <f>Input!$JG$9</f>
        <v>0</v>
      </c>
    </row>
    <row r="26" spans="1:50">
      <c r="A26" s="215" t="s">
        <v>998</v>
      </c>
      <c r="B26" s="216" t="s">
        <v>991</v>
      </c>
      <c r="C26" s="217">
        <f>Input!$JH$9</f>
        <v>0</v>
      </c>
      <c r="D26" s="217">
        <f>Input!$JI$9</f>
        <v>0</v>
      </c>
      <c r="E26" s="217">
        <f>Input!$JJ$9</f>
        <v>0</v>
      </c>
      <c r="F26" s="217">
        <f>Input!$JK$9</f>
        <v>0</v>
      </c>
      <c r="G26" s="217">
        <f>Input!$JL$9</f>
        <v>0</v>
      </c>
      <c r="H26" s="218">
        <f>Input!$JM$9</f>
        <v>0</v>
      </c>
    </row>
    <row r="27" spans="1:50">
      <c r="A27" s="215" t="s">
        <v>998</v>
      </c>
      <c r="B27" s="216" t="s">
        <v>1000</v>
      </c>
      <c r="C27" s="217">
        <f>Input!$JN$9</f>
        <v>0</v>
      </c>
      <c r="D27" s="217">
        <f>Input!$JO$9</f>
        <v>0</v>
      </c>
      <c r="E27" s="217">
        <f>Input!$JP$9</f>
        <v>0</v>
      </c>
      <c r="F27" s="217">
        <f>Input!$JQ$9</f>
        <v>0</v>
      </c>
      <c r="G27" s="217">
        <f>Input!$JR$9</f>
        <v>0</v>
      </c>
      <c r="H27" s="218">
        <f>Input!$JS$9</f>
        <v>0</v>
      </c>
    </row>
    <row r="28" spans="1:50" ht="30">
      <c r="A28" s="215" t="s">
        <v>998</v>
      </c>
      <c r="B28" s="216" t="s">
        <v>1001</v>
      </c>
      <c r="C28" s="217">
        <f>Input!$JT$9</f>
        <v>0</v>
      </c>
      <c r="D28" s="217">
        <f>Input!$JU$9</f>
        <v>0</v>
      </c>
      <c r="E28" s="217">
        <f>Input!$JV$9</f>
        <v>0</v>
      </c>
      <c r="F28" s="217">
        <f>Input!$JW$9</f>
        <v>0</v>
      </c>
      <c r="G28" s="217">
        <f>Input!$JX$9</f>
        <v>0</v>
      </c>
      <c r="H28" s="218">
        <f>Input!$JY$9</f>
        <v>0</v>
      </c>
    </row>
    <row r="29" spans="1:50">
      <c r="A29" s="215" t="s">
        <v>998</v>
      </c>
      <c r="B29" s="216" t="s">
        <v>1002</v>
      </c>
      <c r="C29" s="217">
        <f>Input!$JZ$9</f>
        <v>0</v>
      </c>
      <c r="D29" s="217">
        <f>Input!$KA$9</f>
        <v>0</v>
      </c>
      <c r="E29" s="217">
        <f>Input!$KB$9</f>
        <v>0</v>
      </c>
      <c r="F29" s="217">
        <f>Input!$KC$9</f>
        <v>0</v>
      </c>
      <c r="G29" s="217">
        <f>Input!$KD$9</f>
        <v>0</v>
      </c>
      <c r="H29" s="218">
        <f>Input!$KE$9</f>
        <v>0</v>
      </c>
    </row>
    <row r="30" spans="1:50">
      <c r="A30" s="215" t="s">
        <v>998</v>
      </c>
      <c r="B30" s="219">
        <f>Input!$KF$9</f>
        <v>0</v>
      </c>
      <c r="C30" s="217">
        <f>Input!$KG$9</f>
        <v>0</v>
      </c>
      <c r="D30" s="217">
        <f>Input!$KH$9</f>
        <v>0</v>
      </c>
      <c r="E30" s="217">
        <f>Input!$KI$9</f>
        <v>0</v>
      </c>
      <c r="F30" s="217">
        <f>Input!$KJ$9</f>
        <v>0</v>
      </c>
      <c r="G30" s="217">
        <f>Input!$KK$9</f>
        <v>0</v>
      </c>
      <c r="H30" s="218">
        <f>Input!$KL$9</f>
        <v>0</v>
      </c>
    </row>
    <row r="31" spans="1:50">
      <c r="A31" s="215" t="s">
        <v>998</v>
      </c>
      <c r="B31" s="219">
        <f>Input!$KM$9</f>
        <v>0</v>
      </c>
      <c r="C31" s="217">
        <f>Input!$KN$9</f>
        <v>0</v>
      </c>
      <c r="D31" s="217">
        <f>Input!$KO$9</f>
        <v>0</v>
      </c>
      <c r="E31" s="217">
        <f>Input!$KP$9</f>
        <v>0</v>
      </c>
      <c r="F31" s="217">
        <f>Input!$KQ$9</f>
        <v>0</v>
      </c>
      <c r="G31" s="217">
        <f>Input!$KR$9</f>
        <v>0</v>
      </c>
      <c r="H31" s="218">
        <f>Input!$KS$9</f>
        <v>0</v>
      </c>
    </row>
    <row r="32" spans="1:50">
      <c r="A32" s="215" t="s">
        <v>998</v>
      </c>
      <c r="B32" s="219">
        <f>Input!$KT$9</f>
        <v>0</v>
      </c>
      <c r="C32" s="217">
        <f>Input!$KU$9</f>
        <v>0</v>
      </c>
      <c r="D32" s="217">
        <f>Input!$KV$9</f>
        <v>0</v>
      </c>
      <c r="E32" s="217">
        <f>Input!$KW$9</f>
        <v>0</v>
      </c>
      <c r="F32" s="217">
        <f>Input!$KX$9</f>
        <v>0</v>
      </c>
      <c r="G32" s="217">
        <f>Input!$KY$9</f>
        <v>0</v>
      </c>
      <c r="H32" s="218">
        <f>Input!$KZ$9</f>
        <v>0</v>
      </c>
    </row>
    <row r="33" spans="1:50">
      <c r="A33" s="215" t="s">
        <v>998</v>
      </c>
      <c r="B33" s="216" t="s">
        <v>996</v>
      </c>
      <c r="C33" s="217">
        <f>Input!$LA$9</f>
        <v>0</v>
      </c>
      <c r="D33" s="217">
        <f>Input!$LB$9</f>
        <v>0</v>
      </c>
      <c r="E33" s="217">
        <f>Input!$LC$9</f>
        <v>0</v>
      </c>
      <c r="F33" s="217">
        <f>Input!$LD$9</f>
        <v>0</v>
      </c>
      <c r="G33" s="217">
        <f>Input!$LE$9</f>
        <v>0</v>
      </c>
      <c r="H33" s="218">
        <f>Input!$LF$9</f>
        <v>0</v>
      </c>
    </row>
    <row r="34" spans="1:50" s="227" customFormat="1">
      <c r="A34" s="211" t="s">
        <v>998</v>
      </c>
      <c r="B34" s="220" t="s">
        <v>1003</v>
      </c>
      <c r="C34" s="221">
        <f>SUM(C21:C33)</f>
        <v>0</v>
      </c>
      <c r="D34" s="221">
        <f t="shared" ref="D34:G34" si="1">SUM(D21:D33)</f>
        <v>0</v>
      </c>
      <c r="E34" s="221">
        <f t="shared" si="1"/>
        <v>0</v>
      </c>
      <c r="F34" s="221">
        <f t="shared" si="1"/>
        <v>0</v>
      </c>
      <c r="G34" s="221">
        <f t="shared" si="1"/>
        <v>0</v>
      </c>
      <c r="H34" s="222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25"/>
      <c r="C35" s="226"/>
      <c r="D35" s="226"/>
      <c r="E35" s="226"/>
      <c r="F35" s="226"/>
      <c r="G35" s="226"/>
    </row>
    <row r="36" spans="1:50">
      <c r="A36" s="215" t="s">
        <v>1004</v>
      </c>
      <c r="B36" s="216" t="s">
        <v>999</v>
      </c>
      <c r="C36" s="217">
        <f>Input!$LG$9</f>
        <v>0</v>
      </c>
      <c r="D36" s="217">
        <f>Input!$LH$9</f>
        <v>0</v>
      </c>
      <c r="E36" s="217">
        <f>Input!$LI$9</f>
        <v>0</v>
      </c>
      <c r="F36" s="217">
        <f>Input!$LJ$9</f>
        <v>0</v>
      </c>
      <c r="G36" s="217">
        <f>Input!$LK$9</f>
        <v>0</v>
      </c>
      <c r="H36" s="218">
        <f>Input!$LL$9</f>
        <v>0</v>
      </c>
    </row>
    <row r="37" spans="1:50">
      <c r="A37" s="215" t="s">
        <v>1004</v>
      </c>
      <c r="B37" s="216" t="s">
        <v>987</v>
      </c>
      <c r="C37" s="217">
        <f>Input!$LM$9</f>
        <v>0</v>
      </c>
      <c r="D37" s="217">
        <f>Input!$LN$9</f>
        <v>0</v>
      </c>
      <c r="E37" s="217">
        <f>Input!$LO$9</f>
        <v>0</v>
      </c>
      <c r="F37" s="217">
        <f>Input!$LP$9</f>
        <v>0</v>
      </c>
      <c r="G37" s="217">
        <f>Input!$LQ$9</f>
        <v>0</v>
      </c>
      <c r="H37" s="218">
        <f>Input!$LR$9</f>
        <v>0</v>
      </c>
    </row>
    <row r="38" spans="1:50">
      <c r="A38" s="215" t="s">
        <v>1004</v>
      </c>
      <c r="B38" s="216" t="s">
        <v>988</v>
      </c>
      <c r="C38" s="217">
        <f>Input!$LS$9</f>
        <v>0</v>
      </c>
      <c r="D38" s="217">
        <f>Input!$LT$9</f>
        <v>0</v>
      </c>
      <c r="E38" s="217">
        <f>Input!$LU$9</f>
        <v>0</v>
      </c>
      <c r="F38" s="217">
        <f>Input!$LV$9</f>
        <v>0</v>
      </c>
      <c r="G38" s="217">
        <f>Input!$LW$9</f>
        <v>0</v>
      </c>
      <c r="H38" s="218">
        <f>Input!$LX$9</f>
        <v>0</v>
      </c>
    </row>
    <row r="39" spans="1:50">
      <c r="A39" s="215" t="s">
        <v>1004</v>
      </c>
      <c r="B39" s="216" t="s">
        <v>989</v>
      </c>
      <c r="C39" s="217">
        <f>Input!$LY$9</f>
        <v>0</v>
      </c>
      <c r="D39" s="217">
        <f>Input!$LZ$9</f>
        <v>0</v>
      </c>
      <c r="E39" s="217">
        <f>Input!$MA$9</f>
        <v>0</v>
      </c>
      <c r="F39" s="217">
        <f>Input!$MB$9</f>
        <v>0</v>
      </c>
      <c r="G39" s="217">
        <f>Input!$MC$9</f>
        <v>0</v>
      </c>
      <c r="H39" s="218">
        <f>Input!$MD$9</f>
        <v>0</v>
      </c>
    </row>
    <row r="40" spans="1:50">
      <c r="A40" s="215" t="s">
        <v>1004</v>
      </c>
      <c r="B40" s="216" t="s">
        <v>990</v>
      </c>
      <c r="C40" s="217">
        <f>Input!$ME$9</f>
        <v>0</v>
      </c>
      <c r="D40" s="217">
        <f>Input!$MF$9</f>
        <v>0</v>
      </c>
      <c r="E40" s="217">
        <f>Input!$MG$9</f>
        <v>0</v>
      </c>
      <c r="F40" s="217">
        <f>Input!$MH$9</f>
        <v>0</v>
      </c>
      <c r="G40" s="217">
        <f>Input!$MI$9</f>
        <v>0</v>
      </c>
      <c r="H40" s="218">
        <f>Input!$MJ$9</f>
        <v>0</v>
      </c>
    </row>
    <row r="41" spans="1:50">
      <c r="A41" s="215" t="s">
        <v>1004</v>
      </c>
      <c r="B41" s="216" t="s">
        <v>991</v>
      </c>
      <c r="C41" s="217">
        <f>Input!$MK$9</f>
        <v>0</v>
      </c>
      <c r="D41" s="217">
        <f>Input!$ML$9</f>
        <v>0</v>
      </c>
      <c r="E41" s="217">
        <f>Input!$MM$9</f>
        <v>0</v>
      </c>
      <c r="F41" s="217">
        <f>Input!$MN$9</f>
        <v>0</v>
      </c>
      <c r="G41" s="217">
        <f>Input!$MO$9</f>
        <v>0</v>
      </c>
      <c r="H41" s="218">
        <f>Input!$MP$9</f>
        <v>0</v>
      </c>
    </row>
    <row r="42" spans="1:50">
      <c r="A42" s="215" t="s">
        <v>1004</v>
      </c>
      <c r="B42" s="216" t="s">
        <v>1000</v>
      </c>
      <c r="C42" s="217">
        <f>Input!$MQ$9</f>
        <v>0</v>
      </c>
      <c r="D42" s="217">
        <f>Input!$MR$9</f>
        <v>0</v>
      </c>
      <c r="E42" s="217">
        <f>Input!$MS$9</f>
        <v>0</v>
      </c>
      <c r="F42" s="217">
        <f>Input!$MT$9</f>
        <v>0</v>
      </c>
      <c r="G42" s="217">
        <f>Input!$MU$9</f>
        <v>0</v>
      </c>
      <c r="H42" s="218">
        <f>Input!$MV$9</f>
        <v>0</v>
      </c>
    </row>
    <row r="43" spans="1:50">
      <c r="A43" s="215" t="s">
        <v>1004</v>
      </c>
      <c r="B43" s="216" t="s">
        <v>1005</v>
      </c>
      <c r="C43" s="217">
        <f>Input!$MW$9</f>
        <v>0</v>
      </c>
      <c r="D43" s="217">
        <f>Input!$MX$9</f>
        <v>0</v>
      </c>
      <c r="E43" s="217">
        <f>Input!$MY$9</f>
        <v>0</v>
      </c>
      <c r="F43" s="217">
        <f>Input!$MZ$9</f>
        <v>0</v>
      </c>
      <c r="G43" s="217">
        <f>Input!$NA$9</f>
        <v>0</v>
      </c>
      <c r="H43" s="218">
        <f>Input!$NB$9</f>
        <v>0</v>
      </c>
    </row>
    <row r="44" spans="1:50">
      <c r="A44" s="215" t="s">
        <v>1004</v>
      </c>
      <c r="B44" s="219">
        <f>Input!$NC$9</f>
        <v>0</v>
      </c>
      <c r="C44" s="217">
        <f>Input!$ND$9</f>
        <v>0</v>
      </c>
      <c r="D44" s="217">
        <f>Input!$NE$9</f>
        <v>0</v>
      </c>
      <c r="E44" s="217">
        <f>Input!$NF$9</f>
        <v>0</v>
      </c>
      <c r="F44" s="217">
        <f>Input!$NG$9</f>
        <v>0</v>
      </c>
      <c r="G44" s="217">
        <f>Input!$NH$9</f>
        <v>0</v>
      </c>
      <c r="H44" s="218">
        <f>Input!$NI$9</f>
        <v>0</v>
      </c>
    </row>
    <row r="45" spans="1:50">
      <c r="A45" s="215" t="s">
        <v>1004</v>
      </c>
      <c r="B45" s="219">
        <f>Input!$NJ$9</f>
        <v>0</v>
      </c>
      <c r="C45" s="217">
        <f>Input!$NK$9</f>
        <v>0</v>
      </c>
      <c r="D45" s="217">
        <f>Input!$NL$9</f>
        <v>0</v>
      </c>
      <c r="E45" s="217">
        <f>Input!$NM$9</f>
        <v>0</v>
      </c>
      <c r="F45" s="217">
        <f>Input!$NN$9</f>
        <v>0</v>
      </c>
      <c r="G45" s="217">
        <f>Input!$NO$9</f>
        <v>0</v>
      </c>
      <c r="H45" s="218">
        <f>Input!$NP$9</f>
        <v>0</v>
      </c>
    </row>
    <row r="46" spans="1:50">
      <c r="A46" s="215" t="s">
        <v>1004</v>
      </c>
      <c r="B46" s="219">
        <f>Input!$NQ$9</f>
        <v>0</v>
      </c>
      <c r="C46" s="217">
        <f>Input!$NR$9</f>
        <v>0</v>
      </c>
      <c r="D46" s="217">
        <f>Input!$NS$9</f>
        <v>0</v>
      </c>
      <c r="E46" s="217">
        <f>Input!$NT$9</f>
        <v>0</v>
      </c>
      <c r="F46" s="217">
        <f>Input!$NU$9</f>
        <v>0</v>
      </c>
      <c r="G46" s="217">
        <f>Input!$NV$9</f>
        <v>0</v>
      </c>
      <c r="H46" s="218">
        <f>Input!$NW$9</f>
        <v>0</v>
      </c>
    </row>
    <row r="47" spans="1:50">
      <c r="A47" s="215" t="s">
        <v>1004</v>
      </c>
      <c r="B47" s="219">
        <f>Input!$NX$9</f>
        <v>0</v>
      </c>
      <c r="C47" s="217">
        <f>Input!$NY$9</f>
        <v>0</v>
      </c>
      <c r="D47" s="217">
        <f>Input!$NZ$9</f>
        <v>0</v>
      </c>
      <c r="E47" s="217">
        <f>Input!$OA$9</f>
        <v>0</v>
      </c>
      <c r="F47" s="217">
        <f>Input!$OB$9</f>
        <v>0</v>
      </c>
      <c r="G47" s="217">
        <f>Input!$OC$9</f>
        <v>0</v>
      </c>
      <c r="H47" s="218">
        <f>Input!$OD$9</f>
        <v>0</v>
      </c>
    </row>
    <row r="48" spans="1:50">
      <c r="A48" s="215" t="s">
        <v>1004</v>
      </c>
      <c r="B48" s="216" t="s">
        <v>996</v>
      </c>
      <c r="C48" s="217">
        <f>Input!$OE$9</f>
        <v>0</v>
      </c>
      <c r="D48" s="217">
        <f>Input!$OF$9</f>
        <v>0</v>
      </c>
      <c r="E48" s="217">
        <f>Input!$OG$9</f>
        <v>0</v>
      </c>
      <c r="F48" s="217">
        <f>Input!$OH$9</f>
        <v>0</v>
      </c>
      <c r="G48" s="217">
        <f>Input!$OI$9</f>
        <v>0</v>
      </c>
      <c r="H48" s="218">
        <f>Input!$OJ$9</f>
        <v>0</v>
      </c>
    </row>
    <row r="49" spans="1:50" s="227" customFormat="1">
      <c r="A49" s="211" t="s">
        <v>1004</v>
      </c>
      <c r="B49" s="220" t="s">
        <v>1006</v>
      </c>
      <c r="C49" s="221">
        <f>SUM(C36:C48)</f>
        <v>0</v>
      </c>
      <c r="D49" s="221">
        <f t="shared" ref="D49:G49" si="2">SUM(D36:D48)</f>
        <v>0</v>
      </c>
      <c r="E49" s="221">
        <f t="shared" si="2"/>
        <v>0</v>
      </c>
      <c r="F49" s="221">
        <f t="shared" si="2"/>
        <v>0</v>
      </c>
      <c r="G49" s="221">
        <f t="shared" si="2"/>
        <v>0</v>
      </c>
      <c r="H49" s="222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25"/>
      <c r="C50" s="226"/>
      <c r="D50" s="226"/>
      <c r="E50" s="226"/>
      <c r="F50" s="226"/>
      <c r="G50" s="226"/>
    </row>
    <row r="51" spans="1:50">
      <c r="A51" s="215" t="s">
        <v>1007</v>
      </c>
      <c r="B51" s="219">
        <f>Input!$OK$9</f>
        <v>0</v>
      </c>
      <c r="C51" s="217">
        <f>Input!$OL$9</f>
        <v>0</v>
      </c>
      <c r="D51" s="217">
        <f>Input!$OM$9</f>
        <v>0</v>
      </c>
      <c r="E51" s="217">
        <f>Input!$ON$9</f>
        <v>0</v>
      </c>
      <c r="F51" s="217">
        <f>Input!$OO$9</f>
        <v>0</v>
      </c>
      <c r="G51" s="217">
        <f>Input!$OP$9</f>
        <v>0</v>
      </c>
      <c r="H51" s="218">
        <f>Input!$OQ$9</f>
        <v>0</v>
      </c>
    </row>
    <row r="52" spans="1:50">
      <c r="A52" s="215" t="s">
        <v>1007</v>
      </c>
      <c r="B52" s="219">
        <f>Input!$OR$9</f>
        <v>0</v>
      </c>
      <c r="C52" s="217">
        <f>Input!$OS$9</f>
        <v>0</v>
      </c>
      <c r="D52" s="217">
        <f>Input!$OT$9</f>
        <v>0</v>
      </c>
      <c r="E52" s="217">
        <f>Input!$OU$9</f>
        <v>0</v>
      </c>
      <c r="F52" s="217">
        <f>Input!$OV$9</f>
        <v>0</v>
      </c>
      <c r="G52" s="217">
        <f>Input!$OW$9</f>
        <v>0</v>
      </c>
      <c r="H52" s="218">
        <f>Input!$OX$9</f>
        <v>0</v>
      </c>
    </row>
    <row r="53" spans="1:50">
      <c r="A53" s="215" t="s">
        <v>1007</v>
      </c>
      <c r="B53" s="219">
        <f>Input!$OY$9</f>
        <v>0</v>
      </c>
      <c r="C53" s="217">
        <f>Input!$OZ$9</f>
        <v>0</v>
      </c>
      <c r="D53" s="217">
        <f>Input!$PA$9</f>
        <v>0</v>
      </c>
      <c r="E53" s="217">
        <f>Input!$PB$9</f>
        <v>0</v>
      </c>
      <c r="F53" s="217">
        <f>Input!$PC$9</f>
        <v>0</v>
      </c>
      <c r="G53" s="217">
        <f>Input!$PD$9</f>
        <v>0</v>
      </c>
      <c r="H53" s="218">
        <f>Input!$PE$9</f>
        <v>0</v>
      </c>
    </row>
    <row r="54" spans="1:50">
      <c r="A54" s="215" t="s">
        <v>1007</v>
      </c>
      <c r="B54" s="219">
        <f>Input!$PF$9</f>
        <v>0</v>
      </c>
      <c r="C54" s="217">
        <f>Input!$PG$9</f>
        <v>0</v>
      </c>
      <c r="D54" s="217">
        <f>Input!$PH$9</f>
        <v>0</v>
      </c>
      <c r="E54" s="217">
        <f>Input!$PI$9</f>
        <v>0</v>
      </c>
      <c r="F54" s="217">
        <f>Input!$PJ$9</f>
        <v>0</v>
      </c>
      <c r="G54" s="217">
        <f>Input!$PK$9</f>
        <v>0</v>
      </c>
      <c r="H54" s="218">
        <f>Input!$PL$9</f>
        <v>0</v>
      </c>
    </row>
    <row r="55" spans="1:50">
      <c r="A55" s="215" t="s">
        <v>1007</v>
      </c>
      <c r="B55" s="219">
        <f>Input!$PM$9</f>
        <v>0</v>
      </c>
      <c r="C55" s="217">
        <f>Input!$PN$9</f>
        <v>0</v>
      </c>
      <c r="D55" s="217">
        <f>Input!$PO$9</f>
        <v>0</v>
      </c>
      <c r="E55" s="217">
        <f>Input!$PP$9</f>
        <v>0</v>
      </c>
      <c r="F55" s="217">
        <f>Input!$PQ$9</f>
        <v>0</v>
      </c>
      <c r="G55" s="217">
        <f>Input!$PR$9</f>
        <v>0</v>
      </c>
      <c r="H55" s="218">
        <f>Input!$PS$9</f>
        <v>0</v>
      </c>
    </row>
    <row r="56" spans="1:50">
      <c r="A56" s="215" t="s">
        <v>1007</v>
      </c>
      <c r="B56" s="219">
        <f>Input!$PT$9</f>
        <v>0</v>
      </c>
      <c r="C56" s="217">
        <f>Input!$PU$9</f>
        <v>0</v>
      </c>
      <c r="D56" s="217">
        <f>Input!$PV$9</f>
        <v>0</v>
      </c>
      <c r="E56" s="217">
        <f>Input!$PW$9</f>
        <v>0</v>
      </c>
      <c r="F56" s="217">
        <f>Input!$PX$9</f>
        <v>0</v>
      </c>
      <c r="G56" s="217">
        <f>Input!$PY$9</f>
        <v>0</v>
      </c>
      <c r="H56" s="218">
        <f>Input!$PZ$9</f>
        <v>0</v>
      </c>
    </row>
    <row r="57" spans="1:50">
      <c r="A57" s="215" t="s">
        <v>1007</v>
      </c>
      <c r="B57" s="219">
        <f>Input!$QA$9</f>
        <v>0</v>
      </c>
      <c r="C57" s="217">
        <f>Input!$QB$9</f>
        <v>0</v>
      </c>
      <c r="D57" s="217">
        <f>Input!$QC$9</f>
        <v>0</v>
      </c>
      <c r="E57" s="217">
        <f>Input!$QD$9</f>
        <v>0</v>
      </c>
      <c r="F57" s="217">
        <f>Input!$QE$9</f>
        <v>0</v>
      </c>
      <c r="G57" s="217">
        <f>Input!$QF$9</f>
        <v>0</v>
      </c>
      <c r="H57" s="218">
        <f>Input!$QG$9</f>
        <v>0</v>
      </c>
    </row>
    <row r="58" spans="1:50">
      <c r="A58" s="215" t="s">
        <v>1007</v>
      </c>
      <c r="B58" s="219">
        <f>Input!$QH$9</f>
        <v>0</v>
      </c>
      <c r="C58" s="217">
        <f>Input!$QI$9</f>
        <v>0</v>
      </c>
      <c r="D58" s="217">
        <f>Input!$QJ$9</f>
        <v>0</v>
      </c>
      <c r="E58" s="217">
        <f>Input!$QK$9</f>
        <v>0</v>
      </c>
      <c r="F58" s="217">
        <f>Input!$QL$9</f>
        <v>0</v>
      </c>
      <c r="G58" s="217">
        <f>Input!$QM$9</f>
        <v>0</v>
      </c>
      <c r="H58" s="218">
        <f>Input!$QN$9</f>
        <v>0</v>
      </c>
    </row>
    <row r="59" spans="1:50">
      <c r="A59" s="215" t="s">
        <v>1007</v>
      </c>
      <c r="B59" s="219">
        <f>Input!$QO$9</f>
        <v>0</v>
      </c>
      <c r="C59" s="217">
        <f>Input!$QP$9</f>
        <v>0</v>
      </c>
      <c r="D59" s="217">
        <f>Input!$QQ$9</f>
        <v>0</v>
      </c>
      <c r="E59" s="217">
        <f>Input!$QR$9</f>
        <v>0</v>
      </c>
      <c r="F59" s="217">
        <f>Input!$QS$9</f>
        <v>0</v>
      </c>
      <c r="G59" s="217">
        <f>Input!$QT$9</f>
        <v>0</v>
      </c>
      <c r="H59" s="218">
        <f>Input!$QU$9</f>
        <v>0</v>
      </c>
    </row>
    <row r="60" spans="1:50">
      <c r="A60" s="215" t="s">
        <v>1007</v>
      </c>
      <c r="B60" s="219">
        <f>Input!$QV$9</f>
        <v>0</v>
      </c>
      <c r="C60" s="217">
        <f>Input!$QW$9</f>
        <v>0</v>
      </c>
      <c r="D60" s="217">
        <f>Input!$QX$9</f>
        <v>0</v>
      </c>
      <c r="E60" s="217">
        <f>Input!$QY$9</f>
        <v>0</v>
      </c>
      <c r="F60" s="217">
        <f>Input!$QZ$9</f>
        <v>0</v>
      </c>
      <c r="G60" s="217">
        <f>Input!$RA$9</f>
        <v>0</v>
      </c>
      <c r="H60" s="218">
        <f>Input!$RB$9</f>
        <v>0</v>
      </c>
    </row>
    <row r="61" spans="1:50">
      <c r="A61" s="215" t="s">
        <v>1007</v>
      </c>
      <c r="B61" s="219">
        <f>Input!$RC$9</f>
        <v>0</v>
      </c>
      <c r="C61" s="217">
        <f>Input!$RD$9</f>
        <v>0</v>
      </c>
      <c r="D61" s="217">
        <f>Input!$RE$9</f>
        <v>0</v>
      </c>
      <c r="E61" s="217">
        <f>Input!$RF$9</f>
        <v>0</v>
      </c>
      <c r="F61" s="217">
        <f>Input!$RG$9</f>
        <v>0</v>
      </c>
      <c r="G61" s="217">
        <f>Input!$RH$9</f>
        <v>0</v>
      </c>
      <c r="H61" s="218">
        <f>Input!$RI$9</f>
        <v>0</v>
      </c>
    </row>
    <row r="62" spans="1:50">
      <c r="A62" s="215" t="s">
        <v>1007</v>
      </c>
      <c r="B62" s="219">
        <f>Input!$RJ$9</f>
        <v>0</v>
      </c>
      <c r="C62" s="217">
        <f>Input!$RK$9</f>
        <v>0</v>
      </c>
      <c r="D62" s="217">
        <f>Input!$RL$9</f>
        <v>0</v>
      </c>
      <c r="E62" s="217">
        <f>Input!$RM$9</f>
        <v>0</v>
      </c>
      <c r="F62" s="217">
        <f>Input!$RN$9</f>
        <v>0</v>
      </c>
      <c r="G62" s="217">
        <f>Input!$RO$9</f>
        <v>0</v>
      </c>
      <c r="H62" s="218">
        <f>Input!$RP$9</f>
        <v>0</v>
      </c>
    </row>
    <row r="63" spans="1:50">
      <c r="A63" s="215" t="s">
        <v>1007</v>
      </c>
      <c r="B63" s="216" t="s">
        <v>996</v>
      </c>
      <c r="C63" s="217">
        <f>Input!$RQ$9</f>
        <v>0</v>
      </c>
      <c r="D63" s="217">
        <f>Input!$RR$9</f>
        <v>0</v>
      </c>
      <c r="E63" s="217">
        <f>Input!$RS$9</f>
        <v>0</v>
      </c>
      <c r="F63" s="217">
        <f>Input!$RT$9</f>
        <v>0</v>
      </c>
      <c r="G63" s="217">
        <f>Input!$RU$9</f>
        <v>0</v>
      </c>
      <c r="H63" s="218">
        <f>Input!$RV$9</f>
        <v>0</v>
      </c>
    </row>
    <row r="64" spans="1:50" s="228" customFormat="1">
      <c r="A64" s="211" t="s">
        <v>1007</v>
      </c>
      <c r="B64" s="220" t="s">
        <v>1008</v>
      </c>
      <c r="C64" s="221">
        <f>SUM(C51:C63)</f>
        <v>0</v>
      </c>
      <c r="D64" s="221">
        <f t="shared" ref="D64:G64" si="3">SUM(D51:D63)</f>
        <v>0</v>
      </c>
      <c r="E64" s="221">
        <f t="shared" si="3"/>
        <v>0</v>
      </c>
      <c r="F64" s="221">
        <f t="shared" si="3"/>
        <v>0</v>
      </c>
      <c r="G64" s="221">
        <f t="shared" si="3"/>
        <v>0</v>
      </c>
      <c r="H64" s="222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25"/>
      <c r="C65" s="226"/>
      <c r="D65" s="226"/>
      <c r="E65" s="226"/>
      <c r="F65" s="226"/>
      <c r="G65" s="226"/>
    </row>
    <row r="66" spans="1:50">
      <c r="A66" s="215" t="s">
        <v>1009</v>
      </c>
      <c r="B66" s="219">
        <f>Input!$RW$9</f>
        <v>0</v>
      </c>
      <c r="C66" s="217">
        <f>Input!$RX$9</f>
        <v>0</v>
      </c>
      <c r="D66" s="217">
        <f>Input!$RY$9</f>
        <v>0</v>
      </c>
      <c r="E66" s="217">
        <f>Input!$RZ$9</f>
        <v>0</v>
      </c>
      <c r="F66" s="217">
        <f>Input!$SA$9</f>
        <v>0</v>
      </c>
      <c r="G66" s="217">
        <f>Input!$SB$9</f>
        <v>0</v>
      </c>
      <c r="H66" s="218">
        <f>Input!$SC$9</f>
        <v>0</v>
      </c>
    </row>
    <row r="67" spans="1:50">
      <c r="A67" s="215" t="s">
        <v>1009</v>
      </c>
      <c r="B67" s="219">
        <f>Input!$SD$9</f>
        <v>0</v>
      </c>
      <c r="C67" s="217">
        <f>Input!$SE$9</f>
        <v>0</v>
      </c>
      <c r="D67" s="217">
        <f>Input!$SF$9</f>
        <v>0</v>
      </c>
      <c r="E67" s="217">
        <f>Input!$SG$9</f>
        <v>0</v>
      </c>
      <c r="F67" s="217">
        <f>Input!$SH$9</f>
        <v>0</v>
      </c>
      <c r="G67" s="217">
        <f>Input!$SI$9</f>
        <v>0</v>
      </c>
      <c r="H67" s="218">
        <f>Input!$SJ$9</f>
        <v>0</v>
      </c>
    </row>
    <row r="68" spans="1:50">
      <c r="A68" s="215" t="s">
        <v>1009</v>
      </c>
      <c r="B68" s="219">
        <f>Input!$SK$9</f>
        <v>0</v>
      </c>
      <c r="C68" s="217">
        <f>Input!$SL$9</f>
        <v>0</v>
      </c>
      <c r="D68" s="217">
        <f>Input!$SM$9</f>
        <v>0</v>
      </c>
      <c r="E68" s="217">
        <f>Input!$SN$9</f>
        <v>0</v>
      </c>
      <c r="F68" s="217">
        <f>Input!$SO$9</f>
        <v>0</v>
      </c>
      <c r="G68" s="217">
        <f>Input!$SP$9</f>
        <v>0</v>
      </c>
      <c r="H68" s="218">
        <f>Input!$SQ$9</f>
        <v>0</v>
      </c>
    </row>
    <row r="69" spans="1:50">
      <c r="A69" s="215" t="s">
        <v>1009</v>
      </c>
      <c r="B69" s="219">
        <f>Input!$SR$9</f>
        <v>0</v>
      </c>
      <c r="C69" s="217">
        <f>Input!$SS$9</f>
        <v>0</v>
      </c>
      <c r="D69" s="217">
        <f>Input!$ST$9</f>
        <v>0</v>
      </c>
      <c r="E69" s="217">
        <f>Input!$SU$9</f>
        <v>0</v>
      </c>
      <c r="F69" s="217">
        <f>Input!$SV$9</f>
        <v>0</v>
      </c>
      <c r="G69" s="217">
        <f>Input!$SW$9</f>
        <v>0</v>
      </c>
      <c r="H69" s="218">
        <f>Input!$SX$9</f>
        <v>0</v>
      </c>
    </row>
    <row r="70" spans="1:50">
      <c r="A70" s="215" t="s">
        <v>1009</v>
      </c>
      <c r="B70" s="219">
        <f>Input!$SY$9</f>
        <v>0</v>
      </c>
      <c r="C70" s="217">
        <f>Input!$SZ$9</f>
        <v>0</v>
      </c>
      <c r="D70" s="217">
        <f>Input!$TA$9</f>
        <v>0</v>
      </c>
      <c r="E70" s="217">
        <f>Input!$TB$9</f>
        <v>0</v>
      </c>
      <c r="F70" s="217">
        <f>Input!$TC$9</f>
        <v>0</v>
      </c>
      <c r="G70" s="217">
        <f>Input!$TD$9</f>
        <v>0</v>
      </c>
      <c r="H70" s="218">
        <f>Input!$TE$9</f>
        <v>0</v>
      </c>
    </row>
    <row r="71" spans="1:50">
      <c r="A71" s="215" t="s">
        <v>1009</v>
      </c>
      <c r="B71" s="219">
        <f>Input!$TF$9</f>
        <v>0</v>
      </c>
      <c r="C71" s="217">
        <f>Input!$TG$9</f>
        <v>0</v>
      </c>
      <c r="D71" s="217">
        <f>Input!$TH$9</f>
        <v>0</v>
      </c>
      <c r="E71" s="217">
        <f>Input!$TI$9</f>
        <v>0</v>
      </c>
      <c r="F71" s="217">
        <f>Input!$TJ$9</f>
        <v>0</v>
      </c>
      <c r="G71" s="217">
        <f>Input!$TK$9</f>
        <v>0</v>
      </c>
      <c r="H71" s="218">
        <f>Input!$TL$9</f>
        <v>0</v>
      </c>
    </row>
    <row r="72" spans="1:50">
      <c r="A72" s="215" t="s">
        <v>1009</v>
      </c>
      <c r="B72" s="219">
        <f>Input!$TM$9</f>
        <v>0</v>
      </c>
      <c r="C72" s="217">
        <f>Input!$TN$9</f>
        <v>0</v>
      </c>
      <c r="D72" s="217">
        <f>Input!$TO$9</f>
        <v>0</v>
      </c>
      <c r="E72" s="217">
        <f>Input!$TP$9</f>
        <v>0</v>
      </c>
      <c r="F72" s="217">
        <f>Input!$TQ$9</f>
        <v>0</v>
      </c>
      <c r="G72" s="217">
        <f>Input!$TR$9</f>
        <v>0</v>
      </c>
      <c r="H72" s="218">
        <f>Input!$TS$9</f>
        <v>0</v>
      </c>
    </row>
    <row r="73" spans="1:50">
      <c r="A73" s="215" t="s">
        <v>1009</v>
      </c>
      <c r="B73" s="219">
        <f>Input!$TT$9</f>
        <v>0</v>
      </c>
      <c r="C73" s="217">
        <f>Input!$TU$9</f>
        <v>0</v>
      </c>
      <c r="D73" s="217">
        <f>Input!$TV$9</f>
        <v>0</v>
      </c>
      <c r="E73" s="217">
        <f>Input!$TW$9</f>
        <v>0</v>
      </c>
      <c r="F73" s="217">
        <f>Input!$TX$9</f>
        <v>0</v>
      </c>
      <c r="G73" s="217">
        <f>Input!$TY$9</f>
        <v>0</v>
      </c>
      <c r="H73" s="218">
        <f>Input!$TZ$9</f>
        <v>0</v>
      </c>
    </row>
    <row r="74" spans="1:50">
      <c r="A74" s="215" t="s">
        <v>1009</v>
      </c>
      <c r="B74" s="219">
        <f>Input!$UA$9</f>
        <v>0</v>
      </c>
      <c r="C74" s="217">
        <f>Input!$UB$9</f>
        <v>0</v>
      </c>
      <c r="D74" s="217">
        <f>Input!$UC$9</f>
        <v>0</v>
      </c>
      <c r="E74" s="217">
        <f>Input!$UD$9</f>
        <v>0</v>
      </c>
      <c r="F74" s="217">
        <f>Input!$UE$9</f>
        <v>0</v>
      </c>
      <c r="G74" s="217">
        <f>Input!$UF$9</f>
        <v>0</v>
      </c>
      <c r="H74" s="218">
        <f>Input!$UG$9</f>
        <v>0</v>
      </c>
    </row>
    <row r="75" spans="1:50">
      <c r="A75" s="215" t="s">
        <v>1009</v>
      </c>
      <c r="B75" s="219">
        <f>Input!$UH$9</f>
        <v>0</v>
      </c>
      <c r="C75" s="217">
        <f>Input!$UI$9</f>
        <v>0</v>
      </c>
      <c r="D75" s="217">
        <f>Input!$UJ$9</f>
        <v>0</v>
      </c>
      <c r="E75" s="217">
        <f>Input!$UK$9</f>
        <v>0</v>
      </c>
      <c r="F75" s="217">
        <f>Input!$UL$9</f>
        <v>0</v>
      </c>
      <c r="G75" s="217">
        <f>Input!$UM$9</f>
        <v>0</v>
      </c>
      <c r="H75" s="218">
        <f>Input!$UN$9</f>
        <v>0</v>
      </c>
    </row>
    <row r="76" spans="1:50">
      <c r="A76" s="215" t="s">
        <v>1009</v>
      </c>
      <c r="B76" s="219">
        <f>Input!$UO$9</f>
        <v>0</v>
      </c>
      <c r="C76" s="217">
        <f>Input!$UP$9</f>
        <v>0</v>
      </c>
      <c r="D76" s="217">
        <f>Input!$UQ$9</f>
        <v>0</v>
      </c>
      <c r="E76" s="217">
        <f>Input!$UR$9</f>
        <v>0</v>
      </c>
      <c r="F76" s="217">
        <f>Input!$US$9</f>
        <v>0</v>
      </c>
      <c r="G76" s="217">
        <f>Input!$UT$9</f>
        <v>0</v>
      </c>
      <c r="H76" s="218">
        <f>Input!$UU$9</f>
        <v>0</v>
      </c>
    </row>
    <row r="77" spans="1:50">
      <c r="A77" s="215" t="s">
        <v>1009</v>
      </c>
      <c r="B77" s="219">
        <f>Input!$UV$9</f>
        <v>0</v>
      </c>
      <c r="C77" s="217">
        <f>Input!$UW$9</f>
        <v>0</v>
      </c>
      <c r="D77" s="217">
        <f>Input!$UX$9</f>
        <v>0</v>
      </c>
      <c r="E77" s="217">
        <f>Input!$UY$9</f>
        <v>0</v>
      </c>
      <c r="F77" s="217">
        <f>Input!$UZ$9</f>
        <v>0</v>
      </c>
      <c r="G77" s="217">
        <f>Input!$VA$9</f>
        <v>0</v>
      </c>
      <c r="H77" s="218">
        <f>Input!$VB$9</f>
        <v>0</v>
      </c>
    </row>
    <row r="78" spans="1:50">
      <c r="A78" s="215" t="s">
        <v>1009</v>
      </c>
      <c r="B78" s="219">
        <f>Input!$VC$9</f>
        <v>0</v>
      </c>
      <c r="C78" s="217">
        <f>Input!$VD$9</f>
        <v>0</v>
      </c>
      <c r="D78" s="217">
        <f>Input!$VE$9</f>
        <v>0</v>
      </c>
      <c r="E78" s="217">
        <f>Input!$VF$9</f>
        <v>0</v>
      </c>
      <c r="F78" s="217">
        <f>Input!$VG$9</f>
        <v>0</v>
      </c>
      <c r="G78" s="217">
        <f>Input!$VH$9</f>
        <v>0</v>
      </c>
      <c r="H78" s="218">
        <f>Input!$VI$9</f>
        <v>0</v>
      </c>
    </row>
    <row r="79" spans="1:50">
      <c r="A79" s="215" t="s">
        <v>1009</v>
      </c>
      <c r="B79" s="216" t="s">
        <v>996</v>
      </c>
      <c r="C79" s="217">
        <f>Input!$VJ$9</f>
        <v>0</v>
      </c>
      <c r="D79" s="217">
        <f>Input!$VK$9</f>
        <v>0</v>
      </c>
      <c r="E79" s="217">
        <f>Input!$VL$9</f>
        <v>0</v>
      </c>
      <c r="F79" s="217">
        <f>Input!$VM$9</f>
        <v>0</v>
      </c>
      <c r="G79" s="217">
        <f>Input!$VN$9</f>
        <v>0</v>
      </c>
      <c r="H79" s="218">
        <f>Input!$VO$9</f>
        <v>0</v>
      </c>
    </row>
    <row r="80" spans="1:50" s="228" customFormat="1">
      <c r="A80" s="211" t="s">
        <v>1009</v>
      </c>
      <c r="B80" s="220" t="s">
        <v>1010</v>
      </c>
      <c r="C80" s="221">
        <f>SUM(C66:C79)</f>
        <v>0</v>
      </c>
      <c r="D80" s="221">
        <f t="shared" ref="D80:G80" si="4">SUM(D66:D79)</f>
        <v>0</v>
      </c>
      <c r="E80" s="221">
        <f t="shared" si="4"/>
        <v>0</v>
      </c>
      <c r="F80" s="221">
        <f t="shared" si="4"/>
        <v>0</v>
      </c>
      <c r="G80" s="221">
        <f t="shared" si="4"/>
        <v>0</v>
      </c>
      <c r="H80" s="222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15"/>
      <c r="C81" s="229"/>
      <c r="D81" s="229"/>
      <c r="E81" s="229"/>
      <c r="F81" s="229"/>
      <c r="G81" s="229"/>
    </row>
    <row r="82" spans="1:50">
      <c r="A82" s="215" t="s">
        <v>127</v>
      </c>
      <c r="B82" s="219">
        <f>Input!$VP$9</f>
        <v>0</v>
      </c>
      <c r="C82" s="217">
        <f>Input!$VQ$9</f>
        <v>0</v>
      </c>
      <c r="D82" s="217">
        <f>Input!$VR$9</f>
        <v>0</v>
      </c>
      <c r="E82" s="217">
        <f>Input!$VS$9</f>
        <v>0</v>
      </c>
      <c r="F82" s="217">
        <f>Input!$VT$9</f>
        <v>0</v>
      </c>
      <c r="G82" s="217">
        <f>Input!$VU$9</f>
        <v>0</v>
      </c>
      <c r="H82" s="218">
        <f>Input!$VV$9</f>
        <v>0</v>
      </c>
    </row>
    <row r="83" spans="1:50">
      <c r="A83" s="215" t="s">
        <v>127</v>
      </c>
      <c r="B83" s="219">
        <f>Input!$VW$9</f>
        <v>0</v>
      </c>
      <c r="C83" s="217">
        <f>Input!$VX$9</f>
        <v>0</v>
      </c>
      <c r="D83" s="217">
        <f>Input!$VY$9</f>
        <v>0</v>
      </c>
      <c r="E83" s="217">
        <f>Input!$VZ$9</f>
        <v>0</v>
      </c>
      <c r="F83" s="217">
        <f>Input!$WA$9</f>
        <v>0</v>
      </c>
      <c r="G83" s="217">
        <f>Input!$WB$9</f>
        <v>0</v>
      </c>
      <c r="H83" s="218">
        <f>Input!$WC$9</f>
        <v>0</v>
      </c>
    </row>
    <row r="84" spans="1:50">
      <c r="A84" s="215" t="s">
        <v>127</v>
      </c>
      <c r="B84" s="219">
        <f>Input!$WD$9</f>
        <v>0</v>
      </c>
      <c r="C84" s="217">
        <f>Input!$WE$9</f>
        <v>0</v>
      </c>
      <c r="D84" s="217">
        <f>Input!$WF$9</f>
        <v>0</v>
      </c>
      <c r="E84" s="217">
        <f>Input!$WG$9</f>
        <v>0</v>
      </c>
      <c r="F84" s="217">
        <f>Input!$WH$9</f>
        <v>0</v>
      </c>
      <c r="G84" s="217">
        <f>Input!$WI$9</f>
        <v>0</v>
      </c>
      <c r="H84" s="218">
        <f>Input!$WJ$9</f>
        <v>0</v>
      </c>
    </row>
    <row r="85" spans="1:50">
      <c r="A85" s="215" t="s">
        <v>127</v>
      </c>
      <c r="B85" s="219">
        <f>Input!$WK$9</f>
        <v>0</v>
      </c>
      <c r="C85" s="217">
        <f>Input!$WL$9</f>
        <v>0</v>
      </c>
      <c r="D85" s="217">
        <f>Input!$WM$9</f>
        <v>0</v>
      </c>
      <c r="E85" s="217">
        <f>Input!$WN$9</f>
        <v>0</v>
      </c>
      <c r="F85" s="217">
        <f>Input!$WO$9</f>
        <v>0</v>
      </c>
      <c r="G85" s="217">
        <f>Input!$WP$9</f>
        <v>0</v>
      </c>
      <c r="H85" s="218">
        <f>Input!$WQ$9</f>
        <v>0</v>
      </c>
    </row>
    <row r="86" spans="1:50">
      <c r="A86" s="215" t="s">
        <v>127</v>
      </c>
      <c r="B86" s="219">
        <f>Input!$WR$9</f>
        <v>0</v>
      </c>
      <c r="C86" s="217">
        <f>Input!$WS$9</f>
        <v>0</v>
      </c>
      <c r="D86" s="217">
        <f>Input!$WT$9</f>
        <v>0</v>
      </c>
      <c r="E86" s="217">
        <f>Input!$WU$9</f>
        <v>0</v>
      </c>
      <c r="F86" s="217">
        <f>Input!$WV$9</f>
        <v>0</v>
      </c>
      <c r="G86" s="217">
        <f>Input!$WW$9</f>
        <v>0</v>
      </c>
      <c r="H86" s="218">
        <f>Input!$WX$9</f>
        <v>0</v>
      </c>
    </row>
    <row r="87" spans="1:50">
      <c r="A87" s="215" t="s">
        <v>127</v>
      </c>
      <c r="B87" s="219">
        <f>Input!$WY$9</f>
        <v>0</v>
      </c>
      <c r="C87" s="217">
        <f>Input!$WZ$9</f>
        <v>0</v>
      </c>
      <c r="D87" s="217">
        <f>Input!$XA$9</f>
        <v>0</v>
      </c>
      <c r="E87" s="217">
        <f>Input!$XB$9</f>
        <v>0</v>
      </c>
      <c r="F87" s="217">
        <f>Input!$XC$9</f>
        <v>0</v>
      </c>
      <c r="G87" s="217">
        <f>Input!$XD$9</f>
        <v>0</v>
      </c>
      <c r="H87" s="218">
        <f>Input!$XE$9</f>
        <v>0</v>
      </c>
    </row>
    <row r="88" spans="1:50">
      <c r="A88" s="215" t="s">
        <v>127</v>
      </c>
      <c r="B88" s="219">
        <f>Input!$XF$9</f>
        <v>0</v>
      </c>
      <c r="C88" s="217">
        <f>Input!$XG$9</f>
        <v>0</v>
      </c>
      <c r="D88" s="217">
        <f>Input!$XH$9</f>
        <v>0</v>
      </c>
      <c r="E88" s="217">
        <f>Input!$XI$9</f>
        <v>0</v>
      </c>
      <c r="F88" s="217">
        <f>Input!$XJ$9</f>
        <v>0</v>
      </c>
      <c r="G88" s="217">
        <f>Input!$XK$9</f>
        <v>0</v>
      </c>
      <c r="H88" s="218">
        <f>Input!$XL$9</f>
        <v>0</v>
      </c>
    </row>
    <row r="89" spans="1:50">
      <c r="A89" s="215" t="s">
        <v>127</v>
      </c>
      <c r="B89" s="219">
        <f>Input!$XM$9</f>
        <v>0</v>
      </c>
      <c r="C89" s="217">
        <f>Input!$XN$9</f>
        <v>0</v>
      </c>
      <c r="D89" s="217">
        <f>Input!$XO$9</f>
        <v>0</v>
      </c>
      <c r="E89" s="217">
        <f>Input!$XP$9</f>
        <v>0</v>
      </c>
      <c r="F89" s="217">
        <f>Input!$XQ$9</f>
        <v>0</v>
      </c>
      <c r="G89" s="217">
        <f>Input!$XR$9</f>
        <v>0</v>
      </c>
      <c r="H89" s="218">
        <f>Input!$XS$9</f>
        <v>0</v>
      </c>
    </row>
    <row r="90" spans="1:50" s="228" customFormat="1">
      <c r="A90" s="211" t="s">
        <v>127</v>
      </c>
      <c r="B90" s="220" t="s">
        <v>1011</v>
      </c>
      <c r="C90" s="221">
        <f>SUM(C82:C89)</f>
        <v>0</v>
      </c>
      <c r="D90" s="221">
        <f t="shared" ref="D90:G90" si="5">SUM(D82:D89)</f>
        <v>0</v>
      </c>
      <c r="E90" s="221">
        <f t="shared" si="5"/>
        <v>0</v>
      </c>
      <c r="F90" s="221">
        <f t="shared" si="5"/>
        <v>0</v>
      </c>
      <c r="G90" s="221">
        <f t="shared" si="5"/>
        <v>0</v>
      </c>
      <c r="H90" s="222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C91" s="229"/>
      <c r="D91" s="229"/>
      <c r="E91" s="229"/>
      <c r="F91" s="229"/>
      <c r="G91" s="229"/>
    </row>
    <row r="92" spans="1:50" s="228" customFormat="1">
      <c r="A92" s="211" t="s">
        <v>1012</v>
      </c>
      <c r="B92" s="220"/>
      <c r="C92" s="221"/>
      <c r="D92" s="221"/>
      <c r="E92" s="221"/>
      <c r="F92" s="221"/>
      <c r="G92" s="221"/>
      <c r="H92" s="222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15" t="s">
        <v>1013</v>
      </c>
      <c r="B93" s="180" t="s">
        <v>1014</v>
      </c>
      <c r="C93" s="217">
        <f>Input!$XT$9</f>
        <v>0</v>
      </c>
      <c r="D93" s="217">
        <f>Input!$XU$9</f>
        <v>0</v>
      </c>
      <c r="E93" s="217">
        <f>Input!$XV$9</f>
        <v>0</v>
      </c>
      <c r="F93" s="217">
        <f>Input!$XW$9</f>
        <v>0</v>
      </c>
      <c r="G93" s="217">
        <f>Input!$XX$9</f>
        <v>0</v>
      </c>
      <c r="H93" s="218">
        <f>Input!$XY$9</f>
        <v>0</v>
      </c>
    </row>
    <row r="94" spans="1:50" ht="47.25">
      <c r="A94" s="215" t="s">
        <v>1015</v>
      </c>
      <c r="B94" s="180" t="s">
        <v>1016</v>
      </c>
      <c r="C94" s="217">
        <f>Input!$XZ$9</f>
        <v>0</v>
      </c>
      <c r="D94" s="217">
        <f>Input!$YA$9</f>
        <v>0</v>
      </c>
      <c r="E94" s="217">
        <f>Input!$YB$9</f>
        <v>0</v>
      </c>
      <c r="F94" s="217">
        <f>Input!$YC$9</f>
        <v>0</v>
      </c>
      <c r="G94" s="217">
        <f>Input!$YD$9</f>
        <v>0</v>
      </c>
      <c r="H94" s="218">
        <f>Input!$YE$9</f>
        <v>0</v>
      </c>
    </row>
    <row r="95" spans="1:50" s="228" customFormat="1" ht="30">
      <c r="A95" s="222" t="s">
        <v>1017</v>
      </c>
      <c r="B95" s="220" t="s">
        <v>1018</v>
      </c>
      <c r="C95" s="221">
        <f>SUM(C93:C94)</f>
        <v>0</v>
      </c>
      <c r="D95" s="221">
        <f t="shared" ref="D95:G95" si="6">SUM(D93:D94)</f>
        <v>0</v>
      </c>
      <c r="E95" s="221">
        <f t="shared" si="6"/>
        <v>0</v>
      </c>
      <c r="F95" s="221">
        <f t="shared" si="6"/>
        <v>0</v>
      </c>
      <c r="G95" s="221">
        <f t="shared" si="6"/>
        <v>0</v>
      </c>
      <c r="H95" s="222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29"/>
      <c r="D96" s="229"/>
      <c r="E96" s="229"/>
      <c r="F96" s="229"/>
      <c r="G96" s="229"/>
    </row>
    <row r="97" spans="1:50" s="228" customFormat="1">
      <c r="A97" s="411" t="s">
        <v>1019</v>
      </c>
      <c r="B97" s="412"/>
      <c r="C97" s="221">
        <f>C95+C90+C80+C64+C49+C34+C19</f>
        <v>0</v>
      </c>
      <c r="D97" s="221">
        <f t="shared" ref="D97:G97" si="7">D95+D90+D80+D64+D49+D34+D19</f>
        <v>0</v>
      </c>
      <c r="E97" s="221">
        <f t="shared" si="7"/>
        <v>0</v>
      </c>
      <c r="F97" s="221">
        <f t="shared" si="7"/>
        <v>0</v>
      </c>
      <c r="G97" s="221">
        <f t="shared" si="7"/>
        <v>0</v>
      </c>
      <c r="H97" s="222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29"/>
      <c r="D98" s="229"/>
      <c r="E98" s="229"/>
      <c r="F98" s="229"/>
      <c r="G98" s="229"/>
    </row>
    <row r="99" spans="1:50">
      <c r="B99" s="210" t="s">
        <v>1020</v>
      </c>
      <c r="C99" s="229"/>
      <c r="D99" s="229">
        <f>'TXSTS Uses'!C67</f>
        <v>0</v>
      </c>
      <c r="E99" s="229"/>
      <c r="F99" s="229">
        <f>'TXSTS Uses'!D67</f>
        <v>0</v>
      </c>
      <c r="G99" s="229">
        <f>'TXSTS Uses'!E67</f>
        <v>0</v>
      </c>
    </row>
    <row r="100" spans="1:50">
      <c r="B100" s="210" t="s">
        <v>975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30">
        <f>SUM(C102:G102)</f>
        <v>0</v>
      </c>
    </row>
    <row r="105" spans="1:50" ht="15" customHeight="1">
      <c r="B105" s="150" t="s">
        <v>976</v>
      </c>
    </row>
    <row r="106" spans="1:50" ht="15" customHeight="1">
      <c r="B106" s="150" t="s">
        <v>977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83">
        <f>'TXSTS Uses'!D80</f>
        <v>0</v>
      </c>
    </row>
    <row r="112" spans="1:50">
      <c r="E112" s="284">
        <f>Input!F6</f>
        <v>3655</v>
      </c>
    </row>
    <row r="113" spans="5:5">
      <c r="E113" s="146">
        <f>SUM(E110:E112)</f>
        <v>3655</v>
      </c>
    </row>
    <row r="114" spans="5:5">
      <c r="E114" s="146">
        <f>Input!G6</f>
        <v>2014525</v>
      </c>
    </row>
    <row r="115" spans="5:5">
      <c r="E115" s="146">
        <f>E114-E113</f>
        <v>2010870</v>
      </c>
    </row>
    <row r="116" spans="5:5">
      <c r="E116" s="285" t="str">
        <f>IF(E115&lt;&gt;0,"Out of Balance","Balanced")</f>
        <v>Out of Balance</v>
      </c>
    </row>
  </sheetData>
  <mergeCells count="1">
    <mergeCell ref="A97:B97"/>
  </mergeCells>
  <conditionalFormatting sqref="F100">
    <cfRule type="expression" dxfId="45" priority="10">
      <formula>$F$100&lt;&gt;0</formula>
    </cfRule>
  </conditionalFormatting>
  <conditionalFormatting sqref="G100">
    <cfRule type="expression" dxfId="44" priority="9">
      <formula>$G$100&lt;&gt;0</formula>
    </cfRule>
  </conditionalFormatting>
  <conditionalFormatting sqref="F102">
    <cfRule type="expression" dxfId="43" priority="8">
      <formula>$F$102&lt;&gt;""</formula>
    </cfRule>
  </conditionalFormatting>
  <conditionalFormatting sqref="G102">
    <cfRule type="expression" dxfId="42" priority="7">
      <formula>$G$102&lt;&gt;""</formula>
    </cfRule>
  </conditionalFormatting>
  <conditionalFormatting sqref="D100">
    <cfRule type="expression" dxfId="41" priority="6">
      <formula>$D$100&lt;&gt;0</formula>
    </cfRule>
  </conditionalFormatting>
  <conditionalFormatting sqref="D102">
    <cfRule type="expression" dxfId="40" priority="5">
      <formula>$D$102&lt;&gt;""</formula>
    </cfRule>
  </conditionalFormatting>
  <conditionalFormatting sqref="C102">
    <cfRule type="expression" dxfId="39" priority="4">
      <formula>$C$102&lt;&gt;""</formula>
    </cfRule>
  </conditionalFormatting>
  <conditionalFormatting sqref="E102">
    <cfRule type="expression" dxfId="38" priority="3">
      <formula>$E$102&lt;&gt;""</formula>
    </cfRule>
  </conditionalFormatting>
  <conditionalFormatting sqref="H2">
    <cfRule type="expression" dxfId="37" priority="2">
      <formula>OR($C$100&lt;&gt;0,$D$100&lt;&gt;0,$E$100&lt;&gt;0,$F$100&lt;&gt;0,$G$100&lt;&gt;0)</formula>
    </cfRule>
  </conditionalFormatting>
  <conditionalFormatting sqref="H1">
    <cfRule type="expression" dxfId="36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CC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B65" sqref="B65"/>
      <selection pane="bottomLeft" activeCell="B65" sqref="B65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140625" style="151" customWidth="1"/>
    <col min="7" max="16384" width="9.140625" style="146"/>
  </cols>
  <sheetData>
    <row r="1" spans="1:6" ht="18.75">
      <c r="A1" s="143" t="s">
        <v>903</v>
      </c>
      <c r="B1" s="144" t="str">
        <f>Input!$B$10</f>
        <v>Texas Tech University System</v>
      </c>
      <c r="E1" s="147" t="s">
        <v>904</v>
      </c>
      <c r="F1" s="148" t="str">
        <f>IF(OR($C$103&lt;&gt;"",$D$103&lt;&gt;"",$E$103&lt;&gt;""),"Error Message - Enter Whole Dollars Only - See Row 72","")</f>
        <v/>
      </c>
    </row>
    <row r="2" spans="1:6" ht="18.75">
      <c r="A2" s="143" t="s">
        <v>905</v>
      </c>
      <c r="B2" s="144" t="str">
        <f>Index!$B$3</f>
        <v>FY 2020 &amp; FY 2021 Data</v>
      </c>
      <c r="F2" s="148" t="str">
        <f>IF(OR($C$101&lt;&gt;0,$D$101&lt;&gt;0,$E$101&lt;&gt;0),"Error Message - Federal Program Breakout tab does not agree with this tab.","")</f>
        <v/>
      </c>
    </row>
    <row r="3" spans="1:6">
      <c r="A3" s="149"/>
    </row>
    <row r="4" spans="1:6" ht="47.25">
      <c r="A4" s="152" t="s">
        <v>906</v>
      </c>
      <c r="B4" s="152" t="s">
        <v>907</v>
      </c>
      <c r="C4" s="153" t="s">
        <v>908</v>
      </c>
      <c r="D4" s="152" t="s">
        <v>909</v>
      </c>
      <c r="E4" s="152" t="s">
        <v>910</v>
      </c>
      <c r="F4" s="152" t="s">
        <v>911</v>
      </c>
    </row>
    <row r="5" spans="1:6" ht="15.75">
      <c r="A5" s="154">
        <v>1</v>
      </c>
      <c r="B5" s="387" t="s">
        <v>912</v>
      </c>
      <c r="C5" s="388"/>
      <c r="D5" s="388"/>
      <c r="E5" s="388"/>
      <c r="F5" s="389"/>
    </row>
    <row r="6" spans="1:6" ht="15.75">
      <c r="A6" s="155" t="s">
        <v>913</v>
      </c>
      <c r="B6" s="156" t="s">
        <v>914</v>
      </c>
      <c r="C6" s="157">
        <f>Input!$N$10</f>
        <v>0</v>
      </c>
      <c r="D6" s="158">
        <f>Input!$O$10</f>
        <v>0</v>
      </c>
      <c r="E6" s="158">
        <f>Input!$P$10</f>
        <v>0</v>
      </c>
      <c r="F6" s="159">
        <f>Input!$Q$10</f>
        <v>0</v>
      </c>
    </row>
    <row r="7" spans="1:6" ht="15.75">
      <c r="A7" s="160" t="s">
        <v>913</v>
      </c>
      <c r="B7" s="161" t="s">
        <v>915</v>
      </c>
      <c r="C7" s="162">
        <f>Input!$R$10</f>
        <v>0</v>
      </c>
      <c r="D7" s="162">
        <f>Input!$S$10</f>
        <v>0</v>
      </c>
      <c r="E7" s="163"/>
      <c r="F7" s="164">
        <f>Input!$T$10</f>
        <v>0</v>
      </c>
    </row>
    <row r="8" spans="1:6" ht="15.75">
      <c r="A8" s="165" t="s">
        <v>917</v>
      </c>
      <c r="B8" s="166" t="s">
        <v>918</v>
      </c>
      <c r="C8" s="157">
        <f>Input!$U$10</f>
        <v>0</v>
      </c>
      <c r="D8" s="158">
        <f>Input!$V$10</f>
        <v>0</v>
      </c>
      <c r="E8" s="158">
        <f>Input!$W$10</f>
        <v>0</v>
      </c>
      <c r="F8" s="159">
        <f>Input!$X$10</f>
        <v>0</v>
      </c>
    </row>
    <row r="9" spans="1:6" ht="15.75">
      <c r="A9" s="160" t="s">
        <v>917</v>
      </c>
      <c r="B9" s="161" t="s">
        <v>915</v>
      </c>
      <c r="C9" s="162">
        <f>Input!$Y$10</f>
        <v>0</v>
      </c>
      <c r="D9" s="162">
        <f>Input!$Z$10</f>
        <v>0</v>
      </c>
      <c r="E9" s="163"/>
      <c r="F9" s="164">
        <f>Input!$AA$10</f>
        <v>0</v>
      </c>
    </row>
    <row r="10" spans="1:6" ht="15.75">
      <c r="A10" s="165" t="s">
        <v>919</v>
      </c>
      <c r="B10" s="166" t="s">
        <v>920</v>
      </c>
      <c r="C10" s="157">
        <f>Input!$AB$10</f>
        <v>0</v>
      </c>
      <c r="D10" s="158">
        <f>Input!$AC$10</f>
        <v>0</v>
      </c>
      <c r="E10" s="158">
        <f>Input!$AD$10</f>
        <v>0</v>
      </c>
      <c r="F10" s="159">
        <f>Input!$AE$10</f>
        <v>0</v>
      </c>
    </row>
    <row r="11" spans="1:6" ht="15.75">
      <c r="A11" s="160" t="s">
        <v>919</v>
      </c>
      <c r="B11" s="161" t="s">
        <v>915</v>
      </c>
      <c r="C11" s="162">
        <f>Input!$AF$10</f>
        <v>0</v>
      </c>
      <c r="D11" s="162">
        <f>Input!$AG$10</f>
        <v>0</v>
      </c>
      <c r="E11" s="163"/>
      <c r="F11" s="164">
        <f>Input!$AH$10</f>
        <v>0</v>
      </c>
    </row>
    <row r="12" spans="1:6" ht="31.5">
      <c r="A12" s="165" t="s">
        <v>921</v>
      </c>
      <c r="B12" s="166" t="s">
        <v>922</v>
      </c>
      <c r="C12" s="157">
        <f>Input!$AI$10</f>
        <v>0</v>
      </c>
      <c r="D12" s="158">
        <f>Input!$AJ$10</f>
        <v>0</v>
      </c>
      <c r="E12" s="158">
        <f>Input!$AK$10</f>
        <v>0</v>
      </c>
      <c r="F12" s="159">
        <f>Input!$AL$10</f>
        <v>0</v>
      </c>
    </row>
    <row r="13" spans="1:6" ht="15.75">
      <c r="A13" s="160" t="s">
        <v>921</v>
      </c>
      <c r="B13" s="161" t="s">
        <v>915</v>
      </c>
      <c r="C13" s="162">
        <f>Input!$AM$10</f>
        <v>0</v>
      </c>
      <c r="D13" s="162">
        <f>Input!$AN$10</f>
        <v>0</v>
      </c>
      <c r="E13" s="163"/>
      <c r="F13" s="164">
        <f>Input!$AO$10</f>
        <v>0</v>
      </c>
    </row>
    <row r="14" spans="1:6" ht="31.5">
      <c r="A14" s="165" t="s">
        <v>923</v>
      </c>
      <c r="B14" s="166" t="s">
        <v>924</v>
      </c>
      <c r="C14" s="157">
        <f>Input!$AP$10</f>
        <v>0</v>
      </c>
      <c r="D14" s="158">
        <f>Input!$AQ$10</f>
        <v>0</v>
      </c>
      <c r="E14" s="158">
        <f>Input!$AR$10</f>
        <v>0</v>
      </c>
      <c r="F14" s="159">
        <f>Input!$AS$10</f>
        <v>0</v>
      </c>
    </row>
    <row r="15" spans="1:6" ht="15.75">
      <c r="A15" s="160" t="s">
        <v>923</v>
      </c>
      <c r="B15" s="161" t="s">
        <v>915</v>
      </c>
      <c r="C15" s="162">
        <f>Input!$AT$10</f>
        <v>0</v>
      </c>
      <c r="D15" s="162">
        <f>Input!$AU$10</f>
        <v>0</v>
      </c>
      <c r="E15" s="163"/>
      <c r="F15" s="164">
        <f>Input!$AV$10</f>
        <v>0</v>
      </c>
    </row>
    <row r="16" spans="1:6" ht="63">
      <c r="A16" s="165" t="s">
        <v>925</v>
      </c>
      <c r="B16" s="166" t="s">
        <v>926</v>
      </c>
      <c r="C16" s="157">
        <f>Input!$AW$10</f>
        <v>0</v>
      </c>
      <c r="D16" s="158">
        <f>Input!$AX$10</f>
        <v>0</v>
      </c>
      <c r="E16" s="158">
        <f>Input!$AY$10</f>
        <v>0</v>
      </c>
      <c r="F16" s="159">
        <f>Input!$AZ$10</f>
        <v>0</v>
      </c>
    </row>
    <row r="17" spans="1:6" ht="15.75">
      <c r="A17" s="160" t="s">
        <v>925</v>
      </c>
      <c r="B17" s="161" t="s">
        <v>915</v>
      </c>
      <c r="C17" s="162">
        <f>Input!$BA$10</f>
        <v>0</v>
      </c>
      <c r="D17" s="162">
        <f>Input!$BB$10</f>
        <v>0</v>
      </c>
      <c r="E17" s="163"/>
      <c r="F17" s="164">
        <f>Input!$BC$10</f>
        <v>0</v>
      </c>
    </row>
    <row r="18" spans="1:6" ht="15.75">
      <c r="A18" s="165" t="s">
        <v>927</v>
      </c>
      <c r="B18" s="166" t="s">
        <v>928</v>
      </c>
      <c r="C18" s="157">
        <f>Input!$BD$10</f>
        <v>0</v>
      </c>
      <c r="D18" s="158">
        <f>Input!$BE$10</f>
        <v>0</v>
      </c>
      <c r="E18" s="158">
        <f>Input!$BF$10</f>
        <v>0</v>
      </c>
      <c r="F18" s="159">
        <f>Input!$BG$10</f>
        <v>0</v>
      </c>
    </row>
    <row r="19" spans="1:6" ht="15.75">
      <c r="A19" s="160" t="s">
        <v>927</v>
      </c>
      <c r="B19" s="161" t="s">
        <v>915</v>
      </c>
      <c r="C19" s="162">
        <f>Input!$BH$10</f>
        <v>0</v>
      </c>
      <c r="D19" s="162">
        <f>Input!$BI$10</f>
        <v>0</v>
      </c>
      <c r="E19" s="163"/>
      <c r="F19" s="164">
        <f>Input!$BJ$10</f>
        <v>0</v>
      </c>
    </row>
    <row r="20" spans="1:6" ht="15.75">
      <c r="A20" s="165"/>
      <c r="B20" s="167" t="s">
        <v>929</v>
      </c>
      <c r="C20" s="168">
        <f t="shared" ref="C20:E21" si="0">C18+C16+C14+C12+C10+C8+C6</f>
        <v>0</v>
      </c>
      <c r="D20" s="168">
        <f t="shared" si="0"/>
        <v>0</v>
      </c>
      <c r="E20" s="168">
        <f t="shared" si="0"/>
        <v>0</v>
      </c>
      <c r="F20" s="169"/>
    </row>
    <row r="21" spans="1:6" ht="15.75">
      <c r="A21" s="165"/>
      <c r="B21" s="170" t="s">
        <v>930</v>
      </c>
      <c r="C21" s="171">
        <f t="shared" si="0"/>
        <v>0</v>
      </c>
      <c r="D21" s="171">
        <f t="shared" si="0"/>
        <v>0</v>
      </c>
      <c r="E21" s="171"/>
      <c r="F21" s="169"/>
    </row>
    <row r="22" spans="1:6" ht="15.75">
      <c r="A22" s="172"/>
      <c r="B22" s="173"/>
      <c r="C22" s="174"/>
      <c r="D22" s="175"/>
      <c r="E22" s="175"/>
      <c r="F22" s="176"/>
    </row>
    <row r="23" spans="1:6" ht="15.75">
      <c r="A23" s="177">
        <v>2</v>
      </c>
      <c r="B23" s="387" t="s">
        <v>931</v>
      </c>
      <c r="C23" s="388"/>
      <c r="D23" s="388"/>
      <c r="E23" s="388"/>
      <c r="F23" s="389"/>
    </row>
    <row r="24" spans="1:6" ht="31.5">
      <c r="A24" s="165" t="s">
        <v>932</v>
      </c>
      <c r="B24" s="166" t="s">
        <v>933</v>
      </c>
      <c r="C24" s="157">
        <f>Input!$BK$10</f>
        <v>0</v>
      </c>
      <c r="D24" s="158">
        <f>Input!$BL$10</f>
        <v>0</v>
      </c>
      <c r="E24" s="158">
        <f>Input!$BM$10</f>
        <v>0</v>
      </c>
      <c r="F24" s="159">
        <f>Input!$BN$10</f>
        <v>0</v>
      </c>
    </row>
    <row r="25" spans="1:6" ht="31.5">
      <c r="A25" s="165" t="s">
        <v>934</v>
      </c>
      <c r="B25" s="166" t="s">
        <v>935</v>
      </c>
      <c r="C25" s="157">
        <f>Input!$BO$10</f>
        <v>0</v>
      </c>
      <c r="D25" s="158">
        <f>Input!$BP$10</f>
        <v>0</v>
      </c>
      <c r="E25" s="158">
        <f>Input!$BQ$10</f>
        <v>0</v>
      </c>
      <c r="F25" s="159">
        <f>Input!$BR$10</f>
        <v>0</v>
      </c>
    </row>
    <row r="26" spans="1:6" ht="47.25">
      <c r="A26" s="165" t="s">
        <v>936</v>
      </c>
      <c r="B26" s="178" t="s">
        <v>937</v>
      </c>
      <c r="C26" s="157">
        <f>Input!$BS$10</f>
        <v>0</v>
      </c>
      <c r="D26" s="158">
        <f>Input!$BT$10</f>
        <v>0</v>
      </c>
      <c r="E26" s="158">
        <f>Input!$BU$10</f>
        <v>0</v>
      </c>
      <c r="F26" s="159">
        <f>Input!$BV$10</f>
        <v>0</v>
      </c>
    </row>
    <row r="27" spans="1:6" ht="31.5">
      <c r="A27" s="165" t="s">
        <v>938</v>
      </c>
      <c r="B27" s="166" t="s">
        <v>939</v>
      </c>
      <c r="C27" s="157">
        <f>Input!$BW$10</f>
        <v>0</v>
      </c>
      <c r="D27" s="158">
        <f>Input!$BX$10</f>
        <v>0</v>
      </c>
      <c r="E27" s="158">
        <f>Input!$BY$10</f>
        <v>0</v>
      </c>
      <c r="F27" s="159">
        <f>Input!$BZ$10</f>
        <v>0</v>
      </c>
    </row>
    <row r="28" spans="1:6" ht="31.5">
      <c r="A28" s="179" t="s">
        <v>940</v>
      </c>
      <c r="B28" s="180" t="s">
        <v>941</v>
      </c>
      <c r="C28" s="157">
        <f>Input!$CA$10</f>
        <v>0</v>
      </c>
      <c r="D28" s="158">
        <f>Input!$CB$10</f>
        <v>0</v>
      </c>
      <c r="E28" s="158">
        <f>Input!$CC$10</f>
        <v>0</v>
      </c>
      <c r="F28" s="159">
        <f>Input!$CD$10</f>
        <v>0</v>
      </c>
    </row>
    <row r="29" spans="1:6" ht="15.75">
      <c r="A29" s="181"/>
      <c r="B29" s="182" t="s">
        <v>942</v>
      </c>
      <c r="C29" s="183">
        <f>SUM(C24:C28)</f>
        <v>0</v>
      </c>
      <c r="D29" s="183">
        <f t="shared" ref="D29:E29" si="1">SUM(D24:D28)</f>
        <v>0</v>
      </c>
      <c r="E29" s="183">
        <f t="shared" si="1"/>
        <v>0</v>
      </c>
      <c r="F29" s="159"/>
    </row>
    <row r="30" spans="1:6" ht="15.75">
      <c r="A30" s="172"/>
      <c r="B30" s="173"/>
      <c r="C30" s="174"/>
      <c r="D30" s="175"/>
      <c r="E30" s="175"/>
      <c r="F30" s="176"/>
    </row>
    <row r="31" spans="1:6" ht="15.75">
      <c r="A31" s="154">
        <v>3</v>
      </c>
      <c r="B31" s="387" t="s">
        <v>943</v>
      </c>
      <c r="C31" s="388"/>
      <c r="D31" s="388"/>
      <c r="E31" s="388"/>
      <c r="F31" s="389"/>
    </row>
    <row r="32" spans="1:6" ht="31.5">
      <c r="A32" s="165" t="s">
        <v>944</v>
      </c>
      <c r="B32" s="166" t="s">
        <v>945</v>
      </c>
      <c r="C32" s="157">
        <f>Input!$CE$10</f>
        <v>0</v>
      </c>
      <c r="D32" s="158">
        <f>Input!$CF$10</f>
        <v>0</v>
      </c>
      <c r="E32" s="158">
        <f>Input!$CG$10</f>
        <v>0</v>
      </c>
      <c r="F32" s="159">
        <f>Input!$CH$10</f>
        <v>0</v>
      </c>
    </row>
    <row r="33" spans="1:6" ht="15.75">
      <c r="A33" s="165" t="s">
        <v>946</v>
      </c>
      <c r="B33" s="166" t="s">
        <v>1195</v>
      </c>
      <c r="C33" s="157">
        <f>Input!$CI$10</f>
        <v>0</v>
      </c>
      <c r="D33" s="158">
        <f>Input!$CJ$10</f>
        <v>0</v>
      </c>
      <c r="E33" s="158">
        <f>Input!$CK$10</f>
        <v>0</v>
      </c>
      <c r="F33" s="159">
        <f>Input!$CL$10</f>
        <v>0</v>
      </c>
    </row>
    <row r="34" spans="1:6" ht="31.5">
      <c r="A34" s="165" t="s">
        <v>947</v>
      </c>
      <c r="B34" s="166" t="s">
        <v>948</v>
      </c>
      <c r="C34" s="157">
        <f>Input!$CM$10</f>
        <v>0</v>
      </c>
      <c r="D34" s="158">
        <f>Input!$CN$10</f>
        <v>0</v>
      </c>
      <c r="E34" s="158">
        <f>Input!$CO$10</f>
        <v>0</v>
      </c>
      <c r="F34" s="159">
        <f>Input!$CP$10</f>
        <v>0</v>
      </c>
    </row>
    <row r="35" spans="1:6" ht="31.5">
      <c r="A35" s="181" t="s">
        <v>949</v>
      </c>
      <c r="B35" s="166" t="s">
        <v>950</v>
      </c>
      <c r="C35" s="157">
        <f>Input!$CQ$10</f>
        <v>0</v>
      </c>
      <c r="D35" s="158">
        <f>Input!$CR$10</f>
        <v>0</v>
      </c>
      <c r="E35" s="158">
        <f>Input!$CS$10</f>
        <v>0</v>
      </c>
      <c r="F35" s="159">
        <f>Input!$CT$10</f>
        <v>0</v>
      </c>
    </row>
    <row r="36" spans="1:6" ht="15.75">
      <c r="A36" s="181"/>
      <c r="B36" s="182" t="s">
        <v>942</v>
      </c>
      <c r="C36" s="183">
        <f>SUM(C32:C35)</f>
        <v>0</v>
      </c>
      <c r="D36" s="183">
        <f t="shared" ref="D36:E36" si="2">SUM(D32:D35)</f>
        <v>0</v>
      </c>
      <c r="E36" s="183">
        <f t="shared" si="2"/>
        <v>0</v>
      </c>
      <c r="F36" s="159"/>
    </row>
    <row r="37" spans="1:6" ht="15.75">
      <c r="A37" s="172"/>
      <c r="B37" s="173"/>
      <c r="C37" s="174"/>
      <c r="D37" s="175"/>
      <c r="E37" s="175"/>
      <c r="F37" s="176"/>
    </row>
    <row r="38" spans="1:6" ht="15.75">
      <c r="A38" s="177">
        <v>4</v>
      </c>
      <c r="B38" s="387" t="s">
        <v>951</v>
      </c>
      <c r="C38" s="388"/>
      <c r="D38" s="388"/>
      <c r="E38" s="388"/>
      <c r="F38" s="389"/>
    </row>
    <row r="39" spans="1:6" ht="15.75">
      <c r="A39" s="165" t="s">
        <v>952</v>
      </c>
      <c r="B39" s="166" t="s">
        <v>953</v>
      </c>
      <c r="C39" s="157">
        <f>Input!$CU$10</f>
        <v>0</v>
      </c>
      <c r="D39" s="158">
        <f>Input!$CV$10</f>
        <v>0</v>
      </c>
      <c r="E39" s="158">
        <f>Input!$CW$10</f>
        <v>0</v>
      </c>
      <c r="F39" s="159">
        <f>Input!$CX$10</f>
        <v>0</v>
      </c>
    </row>
    <row r="40" spans="1:6" ht="47.25">
      <c r="A40" s="165" t="s">
        <v>954</v>
      </c>
      <c r="B40" s="166" t="s">
        <v>955</v>
      </c>
      <c r="C40" s="157">
        <f>Input!$CY$10</f>
        <v>0</v>
      </c>
      <c r="D40" s="158">
        <f>Input!$CZ$10</f>
        <v>0</v>
      </c>
      <c r="E40" s="158">
        <f>Input!$DA$10</f>
        <v>0</v>
      </c>
      <c r="F40" s="159">
        <f>Input!$DB$10</f>
        <v>0</v>
      </c>
    </row>
    <row r="41" spans="1:6" ht="15.75">
      <c r="A41" s="179" t="s">
        <v>956</v>
      </c>
      <c r="B41" s="180" t="s">
        <v>957</v>
      </c>
      <c r="C41" s="157">
        <f>Input!$DC$10</f>
        <v>0</v>
      </c>
      <c r="D41" s="158">
        <f>Input!$DD$10</f>
        <v>0</v>
      </c>
      <c r="E41" s="158">
        <f>Input!$DE$10</f>
        <v>0</v>
      </c>
      <c r="F41" s="159">
        <f>Input!$DF$10</f>
        <v>0</v>
      </c>
    </row>
    <row r="42" spans="1:6" ht="15.75">
      <c r="A42" s="181"/>
      <c r="B42" s="182" t="s">
        <v>942</v>
      </c>
      <c r="C42" s="183">
        <f>SUM(C39:C41)</f>
        <v>0</v>
      </c>
      <c r="D42" s="183">
        <f t="shared" ref="D42:E42" si="3">SUM(D39:D41)</f>
        <v>0</v>
      </c>
      <c r="E42" s="183">
        <f t="shared" si="3"/>
        <v>0</v>
      </c>
      <c r="F42" s="159"/>
    </row>
    <row r="43" spans="1:6" ht="15.75">
      <c r="A43" s="172"/>
      <c r="B43" s="173"/>
      <c r="C43" s="174"/>
      <c r="D43" s="175"/>
      <c r="E43" s="175"/>
      <c r="F43" s="176"/>
    </row>
    <row r="44" spans="1:6" ht="15.75">
      <c r="A44" s="177">
        <v>5</v>
      </c>
      <c r="B44" s="387" t="s">
        <v>0</v>
      </c>
      <c r="C44" s="388"/>
      <c r="D44" s="388"/>
      <c r="E44" s="388"/>
      <c r="F44" s="389"/>
    </row>
    <row r="45" spans="1:6" ht="15.75">
      <c r="A45" s="165" t="s">
        <v>958</v>
      </c>
      <c r="B45" s="184" t="s">
        <v>959</v>
      </c>
      <c r="C45" s="157">
        <f>Input!$DG$10</f>
        <v>0</v>
      </c>
      <c r="D45" s="158">
        <f>Input!$DH$10</f>
        <v>0</v>
      </c>
      <c r="E45" s="158">
        <f>Input!$DI$10</f>
        <v>0</v>
      </c>
      <c r="F45" s="159">
        <f>Input!$DJ$10</f>
        <v>0</v>
      </c>
    </row>
    <row r="46" spans="1:6" ht="15.75">
      <c r="A46" s="172"/>
      <c r="B46" s="173"/>
      <c r="C46" s="174"/>
      <c r="D46" s="175"/>
      <c r="E46" s="175"/>
      <c r="F46" s="176"/>
    </row>
    <row r="47" spans="1:6" ht="15.75">
      <c r="A47" s="177">
        <v>6</v>
      </c>
      <c r="B47" s="387" t="s">
        <v>960</v>
      </c>
      <c r="C47" s="388"/>
      <c r="D47" s="388"/>
      <c r="E47" s="388"/>
      <c r="F47" s="389"/>
    </row>
    <row r="48" spans="1:6" ht="31.5">
      <c r="A48" s="165" t="s">
        <v>961</v>
      </c>
      <c r="B48" s="180" t="s">
        <v>962</v>
      </c>
      <c r="C48" s="157">
        <f>Input!$DK$10</f>
        <v>0</v>
      </c>
      <c r="D48" s="158">
        <f>Input!$DL$10</f>
        <v>0</v>
      </c>
      <c r="E48" s="158">
        <f>Input!$DM$10</f>
        <v>0</v>
      </c>
      <c r="F48" s="159">
        <f>Input!$DN$10</f>
        <v>0</v>
      </c>
    </row>
    <row r="49" spans="1:6" ht="15.75">
      <c r="A49" s="181"/>
      <c r="B49" s="182" t="s">
        <v>942</v>
      </c>
      <c r="C49" s="183">
        <f>SUM(C48:C48)</f>
        <v>0</v>
      </c>
      <c r="D49" s="183">
        <f>SUM(D48:D48)</f>
        <v>0</v>
      </c>
      <c r="E49" s="183">
        <f>SUM(E48:E48)</f>
        <v>0</v>
      </c>
      <c r="F49" s="159"/>
    </row>
    <row r="50" spans="1:6" ht="15.75">
      <c r="A50" s="172"/>
      <c r="B50" s="173"/>
      <c r="C50" s="174"/>
      <c r="D50" s="175"/>
      <c r="E50" s="175"/>
      <c r="F50" s="176"/>
    </row>
    <row r="51" spans="1:6" ht="15.75">
      <c r="A51" s="273">
        <v>7</v>
      </c>
      <c r="B51" s="387" t="s">
        <v>127</v>
      </c>
      <c r="C51" s="388"/>
      <c r="D51" s="388"/>
      <c r="E51" s="388"/>
      <c r="F51" s="389"/>
    </row>
    <row r="52" spans="1:6" ht="15.75">
      <c r="A52" s="274" t="s">
        <v>1190</v>
      </c>
      <c r="B52" s="180" t="s">
        <v>964</v>
      </c>
      <c r="C52" s="157">
        <f>Input!$DO$10</f>
        <v>0</v>
      </c>
      <c r="D52" s="158">
        <f>Input!$DP$10</f>
        <v>0</v>
      </c>
      <c r="E52" s="158">
        <f>Input!$DQ$10</f>
        <v>0</v>
      </c>
      <c r="F52" s="159">
        <f>Input!$DR$10</f>
        <v>0</v>
      </c>
    </row>
    <row r="53" spans="1:6" ht="15.75">
      <c r="A53" s="275"/>
      <c r="B53" s="185"/>
      <c r="C53" s="186"/>
      <c r="D53" s="187"/>
      <c r="E53" s="188"/>
      <c r="F53" s="169"/>
    </row>
    <row r="54" spans="1:6" ht="15.75" customHeight="1">
      <c r="A54" s="276">
        <v>8</v>
      </c>
      <c r="B54" s="387" t="s">
        <v>1189</v>
      </c>
      <c r="C54" s="388"/>
      <c r="D54" s="388"/>
      <c r="E54" s="388"/>
      <c r="F54" s="389"/>
    </row>
    <row r="55" spans="1:6" ht="31.5">
      <c r="A55" s="274" t="s">
        <v>963</v>
      </c>
      <c r="B55" s="166" t="s">
        <v>966</v>
      </c>
      <c r="C55" s="157">
        <f>Input!$DS$10</f>
        <v>0</v>
      </c>
      <c r="D55" s="158">
        <f>Input!$DT$10</f>
        <v>0</v>
      </c>
      <c r="E55" s="158">
        <f>Input!$DU$10</f>
        <v>0</v>
      </c>
      <c r="F55" s="159">
        <f>Input!$DV$10</f>
        <v>0</v>
      </c>
    </row>
    <row r="56" spans="1:6" ht="15.75">
      <c r="A56" s="277" t="s">
        <v>963</v>
      </c>
      <c r="B56" s="161" t="s">
        <v>967</v>
      </c>
      <c r="C56" s="162">
        <f>Input!$DW$10</f>
        <v>0</v>
      </c>
      <c r="D56" s="162">
        <f>Input!$DX$10</f>
        <v>0</v>
      </c>
      <c r="E56" s="163"/>
      <c r="F56" s="164">
        <f>Input!$DY$10</f>
        <v>0</v>
      </c>
    </row>
    <row r="57" spans="1:6" ht="31.5">
      <c r="A57" s="274" t="s">
        <v>1191</v>
      </c>
      <c r="B57" s="180" t="s">
        <v>968</v>
      </c>
      <c r="C57" s="157">
        <f>Input!$DZ$10</f>
        <v>0</v>
      </c>
      <c r="D57" s="158">
        <f>Input!$EA$10</f>
        <v>0</v>
      </c>
      <c r="E57" s="158">
        <f>Input!$EB$10</f>
        <v>0</v>
      </c>
      <c r="F57" s="159">
        <f>Input!$EC$10</f>
        <v>0</v>
      </c>
    </row>
    <row r="58" spans="1:6" ht="15.75">
      <c r="A58" s="277" t="s">
        <v>1191</v>
      </c>
      <c r="B58" s="161" t="s">
        <v>967</v>
      </c>
      <c r="C58" s="162">
        <f>Input!$ED$10</f>
        <v>0</v>
      </c>
      <c r="D58" s="162">
        <f>Input!$EE$10</f>
        <v>0</v>
      </c>
      <c r="E58" s="163"/>
      <c r="F58" s="164">
        <f>Input!$EF$10</f>
        <v>0</v>
      </c>
    </row>
    <row r="59" spans="1:6" ht="31.5">
      <c r="A59" s="274" t="s">
        <v>1192</v>
      </c>
      <c r="B59" s="180" t="s">
        <v>969</v>
      </c>
      <c r="C59" s="157">
        <f>Input!$EG$10</f>
        <v>0</v>
      </c>
      <c r="D59" s="158">
        <f>Input!$EH$10</f>
        <v>0</v>
      </c>
      <c r="E59" s="158">
        <f>Input!$EI$10</f>
        <v>0</v>
      </c>
      <c r="F59" s="159">
        <f>Input!$EJ$10</f>
        <v>0</v>
      </c>
    </row>
    <row r="60" spans="1:6" ht="15.75">
      <c r="A60" s="277" t="s">
        <v>1192</v>
      </c>
      <c r="B60" s="161" t="s">
        <v>967</v>
      </c>
      <c r="C60" s="162">
        <f>Input!$EK$10</f>
        <v>0</v>
      </c>
      <c r="D60" s="162">
        <f>Input!$EL$10</f>
        <v>0</v>
      </c>
      <c r="E60" s="163"/>
      <c r="F60" s="164">
        <f>Input!$EM$10</f>
        <v>0</v>
      </c>
    </row>
    <row r="61" spans="1:6" ht="15.75">
      <c r="A61" s="274"/>
      <c r="B61" s="167" t="s">
        <v>929</v>
      </c>
      <c r="C61" s="168">
        <f>C59+C57+C55</f>
        <v>0</v>
      </c>
      <c r="D61" s="168">
        <f t="shared" ref="D61:E62" si="4">D59+D57+D55</f>
        <v>0</v>
      </c>
      <c r="E61" s="168">
        <f t="shared" si="4"/>
        <v>0</v>
      </c>
      <c r="F61" s="159"/>
    </row>
    <row r="62" spans="1:6" ht="15.75">
      <c r="A62" s="277"/>
      <c r="B62" s="161" t="s">
        <v>930</v>
      </c>
      <c r="C62" s="189">
        <f>C60+C58+C56</f>
        <v>0</v>
      </c>
      <c r="D62" s="189">
        <f t="shared" si="4"/>
        <v>0</v>
      </c>
      <c r="E62" s="171"/>
      <c r="F62" s="159"/>
    </row>
    <row r="63" spans="1:6" ht="15.75">
      <c r="A63" s="275"/>
      <c r="B63" s="185"/>
      <c r="C63" s="186"/>
      <c r="D63" s="187"/>
      <c r="E63" s="188"/>
      <c r="F63" s="169"/>
    </row>
    <row r="64" spans="1:6" ht="15.75" customHeight="1">
      <c r="A64" s="276">
        <v>9</v>
      </c>
      <c r="B64" s="387" t="s">
        <v>970</v>
      </c>
      <c r="C64" s="388"/>
      <c r="D64" s="388"/>
      <c r="E64" s="388"/>
      <c r="F64" s="389"/>
    </row>
    <row r="65" spans="1:6" ht="31.5">
      <c r="A65" s="274" t="s">
        <v>965</v>
      </c>
      <c r="B65" s="166" t="s">
        <v>971</v>
      </c>
      <c r="C65" s="157">
        <f>Input!$EN$10</f>
        <v>0</v>
      </c>
      <c r="D65" s="157">
        <f>Input!$EO$10</f>
        <v>0</v>
      </c>
      <c r="E65" s="157">
        <f>Input!$EP$10</f>
        <v>0</v>
      </c>
      <c r="F65" s="159">
        <f>Input!$EQ$10</f>
        <v>0</v>
      </c>
    </row>
    <row r="66" spans="1:6" ht="15.75">
      <c r="A66" s="172"/>
      <c r="B66" s="185"/>
      <c r="C66" s="190"/>
      <c r="D66" s="191"/>
      <c r="E66" s="192"/>
      <c r="F66" s="169"/>
    </row>
    <row r="67" spans="1:6" ht="15.75">
      <c r="A67" s="165"/>
      <c r="B67" s="193" t="s">
        <v>972</v>
      </c>
      <c r="C67" s="194">
        <f>C65+C61+C52+C49+C45+C42+C36+C29+C20</f>
        <v>0</v>
      </c>
      <c r="D67" s="194">
        <f t="shared" ref="D67:E67" si="5">D65+D61+D52+D49+D45+D42+D36+D29+D20</f>
        <v>0</v>
      </c>
      <c r="E67" s="194">
        <f t="shared" si="5"/>
        <v>0</v>
      </c>
      <c r="F67" s="195"/>
    </row>
    <row r="68" spans="1:6" ht="15.75">
      <c r="A68" s="165"/>
      <c r="B68" s="193" t="s">
        <v>973</v>
      </c>
      <c r="C68" s="194">
        <f>C62+C21</f>
        <v>0</v>
      </c>
      <c r="D68" s="194">
        <f>D62+D21</f>
        <v>0</v>
      </c>
      <c r="E68" s="194"/>
      <c r="F68" s="195"/>
    </row>
    <row r="69" spans="1:6" ht="15.75">
      <c r="A69" s="196"/>
      <c r="B69" s="197"/>
      <c r="C69" s="198"/>
      <c r="D69" s="198"/>
      <c r="E69" s="198"/>
      <c r="F69" s="176"/>
    </row>
    <row r="70" spans="1:6" s="175" customFormat="1" ht="15.75">
      <c r="B70" s="199" t="s">
        <v>974</v>
      </c>
      <c r="C70" s="200">
        <f>'TTUS Fed'!D97</f>
        <v>0</v>
      </c>
      <c r="D70" s="201">
        <f>'TTUS Fed'!F97</f>
        <v>0</v>
      </c>
      <c r="E70" s="201">
        <f>'TTUS Fed'!G97</f>
        <v>0</v>
      </c>
      <c r="F70" s="176"/>
    </row>
    <row r="71" spans="1:6" s="175" customFormat="1" ht="15.75">
      <c r="B71" s="199" t="s">
        <v>975</v>
      </c>
      <c r="C71" s="200">
        <f>C67-C70</f>
        <v>0</v>
      </c>
      <c r="D71" s="200">
        <f>D67-D70</f>
        <v>0</v>
      </c>
      <c r="E71" s="200">
        <f>E67-E70</f>
        <v>0</v>
      </c>
      <c r="F71" s="176"/>
    </row>
    <row r="72" spans="1:6" s="175" customFormat="1" ht="15.75">
      <c r="B72" s="202"/>
      <c r="C72" s="200"/>
      <c r="D72" s="201"/>
      <c r="E72" s="201"/>
      <c r="F72" s="176"/>
    </row>
    <row r="73" spans="1:6" s="175" customFormat="1" ht="15.75">
      <c r="B73" s="202"/>
      <c r="C73" s="203" t="str">
        <f>IF(C67-INT(C67)=0,"",C67-INT(C67))</f>
        <v/>
      </c>
      <c r="D73" s="203" t="str">
        <f>IF(D67-INT(D67)=0,"",D67-INT(D67))</f>
        <v/>
      </c>
      <c r="E73" s="203" t="str">
        <f>IF(E67-INT(E67)=0,"",E67-INT(E67))</f>
        <v/>
      </c>
      <c r="F73" s="204">
        <f>SUM(C73:E73)</f>
        <v>0</v>
      </c>
    </row>
    <row r="74" spans="1:6" s="175" customFormat="1" ht="15.75">
      <c r="B74" s="202"/>
      <c r="C74" s="174"/>
      <c r="F74" s="176"/>
    </row>
    <row r="75" spans="1:6" s="175" customFormat="1" ht="15.75">
      <c r="B75" s="202" t="s">
        <v>976</v>
      </c>
      <c r="C75" s="174"/>
      <c r="F75" s="176"/>
    </row>
    <row r="76" spans="1:6" s="175" customFormat="1" ht="15.75">
      <c r="B76" s="202" t="s">
        <v>977</v>
      </c>
      <c r="C76" s="205">
        <f>SUM(C6,C8,C10,C12,C14,C16,C18,)+SUM(C24:C28)+SUM(C32:C35)+SUM(C39:C41)+C45+C48+C52+SUM(C55,C57,C59)+C65</f>
        <v>0</v>
      </c>
      <c r="D76" s="205">
        <f>SUM(D6,D8,D10,D12,D14,D16,D18,)+SUM(D24:D28)+SUM(D32:D35)+SUM(D39:D41)+D45+D48+D52+SUM(D55,D57,D59)+D65</f>
        <v>0</v>
      </c>
      <c r="E76" s="205">
        <f>SUM(E6,E8,E10,E12,E14,E16,E18,)+SUM(E24:E28)+SUM(E32:E35)+SUM(E39:E41)+E45+E48+E52+SUM(E55,E57,E59)+E65</f>
        <v>0</v>
      </c>
      <c r="F76" s="176"/>
    </row>
    <row r="77" spans="1:6" s="175" customFormat="1" ht="15.75">
      <c r="B77" s="202" t="s">
        <v>978</v>
      </c>
      <c r="C77" s="206">
        <f>SUM(C7,C9,C11,C13,C15,C17,C19)+SUM(C56,C58,C60)</f>
        <v>0</v>
      </c>
      <c r="D77" s="206">
        <f>SUM(D7,D9,D11,D13,D15,D17,D19)+SUM(D56,D58,D60)</f>
        <v>0</v>
      </c>
      <c r="E77" s="187"/>
      <c r="F77" s="176"/>
    </row>
    <row r="78" spans="1:6" s="175" customFormat="1" ht="15.75">
      <c r="B78" s="202"/>
      <c r="C78" s="205">
        <f>SUM(C76:C77)</f>
        <v>0</v>
      </c>
      <c r="D78" s="205">
        <f>SUM(D76:D77)</f>
        <v>0</v>
      </c>
      <c r="E78" s="205">
        <f>SUM(E76:E77)</f>
        <v>0</v>
      </c>
      <c r="F78" s="176"/>
    </row>
    <row r="79" spans="1:6" s="175" customFormat="1" ht="15.75">
      <c r="B79" s="202"/>
      <c r="C79" s="174"/>
      <c r="F79" s="176"/>
    </row>
    <row r="80" spans="1:6" s="175" customFormat="1" ht="15.75">
      <c r="B80" s="202"/>
      <c r="C80" s="174"/>
      <c r="D80" s="207">
        <f>D78+C78+E78</f>
        <v>0</v>
      </c>
      <c r="F80" s="176"/>
    </row>
    <row r="81" spans="2:6" s="175" customFormat="1" ht="15.75">
      <c r="B81" s="202"/>
      <c r="C81" s="174"/>
      <c r="F81" s="176"/>
    </row>
    <row r="82" spans="2:6" s="175" customFormat="1" ht="15.75">
      <c r="B82" s="202"/>
      <c r="C82" s="208" t="str">
        <f>IF((C76=C67),"Balanced","Out of Balance")</f>
        <v>Balanced</v>
      </c>
      <c r="D82" s="208" t="str">
        <f>IF((D76=D67),"Balanced","Out of Balance")</f>
        <v>Balanced</v>
      </c>
      <c r="E82" s="208" t="str">
        <f>IF((E76=E67),"Balanced","Out of Balance")</f>
        <v>Balanced</v>
      </c>
      <c r="F82" s="176"/>
    </row>
  </sheetData>
  <conditionalFormatting sqref="C71">
    <cfRule type="expression" dxfId="35" priority="8">
      <formula>$C$71&lt;&gt;0</formula>
    </cfRule>
  </conditionalFormatting>
  <conditionalFormatting sqref="F2">
    <cfRule type="expression" dxfId="34" priority="7">
      <formula>OR($C$71&lt;&gt;0,$D$71&lt;&gt;0,$E$71&lt;&gt;0)</formula>
    </cfRule>
  </conditionalFormatting>
  <conditionalFormatting sqref="D71">
    <cfRule type="expression" dxfId="33" priority="6">
      <formula>$D$71&lt;&gt;0</formula>
    </cfRule>
  </conditionalFormatting>
  <conditionalFormatting sqref="E71">
    <cfRule type="expression" dxfId="32" priority="5">
      <formula>$E$71&lt;&gt;0</formula>
    </cfRule>
  </conditionalFormatting>
  <conditionalFormatting sqref="F1">
    <cfRule type="expression" dxfId="31" priority="4">
      <formula>OR($C$73&lt;&gt;"",$D$73&lt;&gt;"",$E$73&lt;&gt;"")</formula>
    </cfRule>
  </conditionalFormatting>
  <conditionalFormatting sqref="C73">
    <cfRule type="expression" dxfId="30" priority="3">
      <formula>$C$73&lt;&gt;""</formula>
    </cfRule>
  </conditionalFormatting>
  <conditionalFormatting sqref="D73">
    <cfRule type="expression" dxfId="29" priority="2">
      <formula>$D$73&lt;&gt;""</formula>
    </cfRule>
  </conditionalFormatting>
  <conditionalFormatting sqref="E73">
    <cfRule type="expression" dxfId="28" priority="1">
      <formula>$E$73&lt;&gt;""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C28" sqref="C28"/>
      <selection pane="bottomLeft" activeCell="D117" sqref="D117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903</v>
      </c>
      <c r="B1" s="209" t="str">
        <f>Input!$B$10</f>
        <v>Texas Tech University System</v>
      </c>
      <c r="E1" s="147" t="s">
        <v>904</v>
      </c>
      <c r="H1" s="210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905</v>
      </c>
      <c r="B2" s="209" t="str">
        <f>Index!$B$3</f>
        <v>FY 2020 &amp; FY 2021 Data</v>
      </c>
      <c r="H2" s="210" t="str">
        <f>IF(OR($C$100&lt;&gt;0,$D$100&lt;&gt;0,$E$100&lt;&gt;0,$F$100&lt;&gt;0,$G$100&lt;&gt;0),"Error Message - Uses tab does not agree with this tab.","")</f>
        <v/>
      </c>
    </row>
    <row r="4" spans="1:50" s="214" customFormat="1" ht="30">
      <c r="A4" s="211" t="s">
        <v>979</v>
      </c>
      <c r="B4" s="212" t="s">
        <v>980</v>
      </c>
      <c r="C4" s="212" t="s">
        <v>981</v>
      </c>
      <c r="D4" s="212" t="s">
        <v>982</v>
      </c>
      <c r="E4" s="212" t="s">
        <v>983</v>
      </c>
      <c r="F4" s="212" t="s">
        <v>984</v>
      </c>
      <c r="G4" s="212" t="s">
        <v>910</v>
      </c>
      <c r="H4" s="212" t="s">
        <v>911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</row>
    <row r="5" spans="1:50">
      <c r="A5" s="215" t="s">
        <v>985</v>
      </c>
      <c r="B5" s="216" t="s">
        <v>986</v>
      </c>
      <c r="C5" s="217">
        <f>Input!$EU$10</f>
        <v>0</v>
      </c>
      <c r="D5" s="217">
        <f>Input!$EV$10</f>
        <v>0</v>
      </c>
      <c r="E5" s="217">
        <f>Input!$EW$10</f>
        <v>0</v>
      </c>
      <c r="F5" s="217">
        <f>Input!$EX$10</f>
        <v>0</v>
      </c>
      <c r="G5" s="217">
        <f>Input!$EY$10</f>
        <v>0</v>
      </c>
      <c r="H5" s="218">
        <f>Input!$EZ$10</f>
        <v>0</v>
      </c>
    </row>
    <row r="6" spans="1:50">
      <c r="A6" s="215" t="s">
        <v>985</v>
      </c>
      <c r="B6" s="216" t="s">
        <v>987</v>
      </c>
      <c r="C6" s="217">
        <f>Input!$FA$10</f>
        <v>0</v>
      </c>
      <c r="D6" s="217">
        <f>Input!$FB$10</f>
        <v>0</v>
      </c>
      <c r="E6" s="217">
        <f>Input!$FC$10</f>
        <v>0</v>
      </c>
      <c r="F6" s="217">
        <f>Input!$FD$10</f>
        <v>0</v>
      </c>
      <c r="G6" s="217">
        <f>Input!$FE$10</f>
        <v>0</v>
      </c>
      <c r="H6" s="218">
        <f>Input!$FF$10</f>
        <v>0</v>
      </c>
    </row>
    <row r="7" spans="1:50">
      <c r="A7" s="215" t="s">
        <v>985</v>
      </c>
      <c r="B7" s="216" t="s">
        <v>988</v>
      </c>
      <c r="C7" s="217">
        <f>Input!$FG$10</f>
        <v>0</v>
      </c>
      <c r="D7" s="217">
        <f>Input!$FH$10</f>
        <v>0</v>
      </c>
      <c r="E7" s="217">
        <f>Input!$FI$10</f>
        <v>0</v>
      </c>
      <c r="F7" s="217">
        <f>Input!$FJ$10</f>
        <v>0</v>
      </c>
      <c r="G7" s="217">
        <f>Input!$FK$10</f>
        <v>0</v>
      </c>
      <c r="H7" s="218">
        <f>Input!$FL$10</f>
        <v>0</v>
      </c>
    </row>
    <row r="8" spans="1:50">
      <c r="A8" s="215" t="s">
        <v>985</v>
      </c>
      <c r="B8" s="216" t="s">
        <v>989</v>
      </c>
      <c r="C8" s="217">
        <f>Input!$FM$10</f>
        <v>0</v>
      </c>
      <c r="D8" s="217">
        <f>Input!$FN$10</f>
        <v>0</v>
      </c>
      <c r="E8" s="217">
        <f>Input!$FO$10</f>
        <v>0</v>
      </c>
      <c r="F8" s="217">
        <f>Input!$FP$10</f>
        <v>0</v>
      </c>
      <c r="G8" s="217">
        <f>Input!$FQ$10</f>
        <v>0</v>
      </c>
      <c r="H8" s="218">
        <f>Input!$FR$10</f>
        <v>0</v>
      </c>
    </row>
    <row r="9" spans="1:50">
      <c r="A9" s="215" t="s">
        <v>985</v>
      </c>
      <c r="B9" s="216" t="s">
        <v>990</v>
      </c>
      <c r="C9" s="217">
        <f>Input!$FS$10</f>
        <v>0</v>
      </c>
      <c r="D9" s="217">
        <f>Input!$FT$10</f>
        <v>0</v>
      </c>
      <c r="E9" s="217">
        <f>Input!$FU$10</f>
        <v>0</v>
      </c>
      <c r="F9" s="217">
        <f>Input!$FV$10</f>
        <v>0</v>
      </c>
      <c r="G9" s="217">
        <f>Input!$FW$10</f>
        <v>0</v>
      </c>
      <c r="H9" s="218">
        <f>Input!$FX$10</f>
        <v>0</v>
      </c>
    </row>
    <row r="10" spans="1:50">
      <c r="A10" s="215" t="s">
        <v>985</v>
      </c>
      <c r="B10" s="216" t="s">
        <v>991</v>
      </c>
      <c r="C10" s="217">
        <f>Input!$FY$10</f>
        <v>0</v>
      </c>
      <c r="D10" s="217">
        <f>Input!$FZ$10</f>
        <v>0</v>
      </c>
      <c r="E10" s="217">
        <f>Input!$GA$10</f>
        <v>0</v>
      </c>
      <c r="F10" s="217">
        <f>Input!$GB$10</f>
        <v>0</v>
      </c>
      <c r="G10" s="217">
        <f>Input!$GC$10</f>
        <v>0</v>
      </c>
      <c r="H10" s="218">
        <f>Input!$GD$10</f>
        <v>0</v>
      </c>
    </row>
    <row r="11" spans="1:50">
      <c r="A11" s="215" t="s">
        <v>985</v>
      </c>
      <c r="B11" s="216" t="s">
        <v>992</v>
      </c>
      <c r="C11" s="217">
        <f>Input!$GE$10</f>
        <v>0</v>
      </c>
      <c r="D11" s="217">
        <f>Input!$GF$10</f>
        <v>0</v>
      </c>
      <c r="E11" s="217">
        <f>Input!$GG$10</f>
        <v>0</v>
      </c>
      <c r="F11" s="217">
        <f>Input!$GH$10</f>
        <v>0</v>
      </c>
      <c r="G11" s="217">
        <f>Input!$GI$10</f>
        <v>0</v>
      </c>
      <c r="H11" s="218">
        <f>Input!$GJ$10</f>
        <v>0</v>
      </c>
    </row>
    <row r="12" spans="1:50" ht="30">
      <c r="A12" s="215" t="s">
        <v>985</v>
      </c>
      <c r="B12" s="216" t="s">
        <v>993</v>
      </c>
      <c r="C12" s="217">
        <f>Input!$GK$10</f>
        <v>0</v>
      </c>
      <c r="D12" s="217">
        <f>Input!$GL$10</f>
        <v>0</v>
      </c>
      <c r="E12" s="217">
        <f>Input!$GM$10</f>
        <v>0</v>
      </c>
      <c r="F12" s="217">
        <f>Input!$GN$10</f>
        <v>0</v>
      </c>
      <c r="G12" s="217">
        <f>Input!$GO$10</f>
        <v>0</v>
      </c>
      <c r="H12" s="218">
        <f>Input!$GP$10</f>
        <v>0</v>
      </c>
    </row>
    <row r="13" spans="1:50">
      <c r="A13" s="215" t="s">
        <v>985</v>
      </c>
      <c r="B13" s="216" t="s">
        <v>994</v>
      </c>
      <c r="C13" s="217">
        <f>Input!$GQ$10</f>
        <v>0</v>
      </c>
      <c r="D13" s="217">
        <f>Input!$GR$10</f>
        <v>0</v>
      </c>
      <c r="E13" s="217">
        <f>Input!$GS$10</f>
        <v>0</v>
      </c>
      <c r="F13" s="217">
        <f>Input!$GT$10</f>
        <v>0</v>
      </c>
      <c r="G13" s="217">
        <f>Input!$GU$10</f>
        <v>0</v>
      </c>
      <c r="H13" s="218">
        <f>Input!$GV$10</f>
        <v>0</v>
      </c>
    </row>
    <row r="14" spans="1:50">
      <c r="A14" s="215" t="s">
        <v>985</v>
      </c>
      <c r="B14" s="216" t="s">
        <v>995</v>
      </c>
      <c r="C14" s="217">
        <f>Input!$GW$10</f>
        <v>0</v>
      </c>
      <c r="D14" s="217">
        <f>Input!$GX$10</f>
        <v>0</v>
      </c>
      <c r="E14" s="217">
        <f>Input!$GY$10</f>
        <v>0</v>
      </c>
      <c r="F14" s="217">
        <f>Input!$GZ$10</f>
        <v>0</v>
      </c>
      <c r="G14" s="217">
        <f>Input!$HA$10</f>
        <v>0</v>
      </c>
      <c r="H14" s="218">
        <f>Input!$HB$10</f>
        <v>0</v>
      </c>
    </row>
    <row r="15" spans="1:50">
      <c r="A15" s="215" t="s">
        <v>985</v>
      </c>
      <c r="B15" s="219">
        <f>Input!$HC$10</f>
        <v>0</v>
      </c>
      <c r="C15" s="217">
        <f>Input!$HD$10</f>
        <v>0</v>
      </c>
      <c r="D15" s="217">
        <f>Input!$HE$10</f>
        <v>0</v>
      </c>
      <c r="E15" s="217">
        <f>Input!$HF$10</f>
        <v>0</v>
      </c>
      <c r="F15" s="217">
        <f>Input!$HG$10</f>
        <v>0</v>
      </c>
      <c r="G15" s="217">
        <f>Input!$HH$10</f>
        <v>0</v>
      </c>
      <c r="H15" s="218">
        <f>Input!$HI$10</f>
        <v>0</v>
      </c>
    </row>
    <row r="16" spans="1:50">
      <c r="A16" s="215" t="s">
        <v>985</v>
      </c>
      <c r="B16" s="219">
        <f>Input!$HJ$10</f>
        <v>0</v>
      </c>
      <c r="C16" s="217">
        <f>Input!$HK$10</f>
        <v>0</v>
      </c>
      <c r="D16" s="217">
        <f>Input!$HL$10</f>
        <v>0</v>
      </c>
      <c r="E16" s="217">
        <f>Input!$HM$10</f>
        <v>0</v>
      </c>
      <c r="F16" s="217">
        <f>Input!$HN$10</f>
        <v>0</v>
      </c>
      <c r="G16" s="217">
        <f>Input!$HO$10</f>
        <v>0</v>
      </c>
      <c r="H16" s="218">
        <f>Input!$HP$10</f>
        <v>0</v>
      </c>
    </row>
    <row r="17" spans="1:50">
      <c r="A17" s="215" t="s">
        <v>985</v>
      </c>
      <c r="B17" s="219">
        <f>Input!$HQ$10</f>
        <v>0</v>
      </c>
      <c r="C17" s="217">
        <f>Input!$HR$10</f>
        <v>0</v>
      </c>
      <c r="D17" s="217">
        <f>Input!$HS$10</f>
        <v>0</v>
      </c>
      <c r="E17" s="217">
        <f>Input!$HT$10</f>
        <v>0</v>
      </c>
      <c r="F17" s="217">
        <f>Input!$HU$10</f>
        <v>0</v>
      </c>
      <c r="G17" s="217">
        <f>Input!$HV$10</f>
        <v>0</v>
      </c>
      <c r="H17" s="218">
        <f>Input!$HW$10</f>
        <v>0</v>
      </c>
    </row>
    <row r="18" spans="1:50">
      <c r="A18" s="215" t="s">
        <v>985</v>
      </c>
      <c r="B18" s="216" t="s">
        <v>996</v>
      </c>
      <c r="C18" s="217">
        <f>Input!$HX$10</f>
        <v>0</v>
      </c>
      <c r="D18" s="217">
        <f>Input!$HY$10</f>
        <v>0</v>
      </c>
      <c r="E18" s="217">
        <f>Input!$HZ$10</f>
        <v>0</v>
      </c>
      <c r="F18" s="217">
        <f>Input!$IA$10</f>
        <v>0</v>
      </c>
      <c r="G18" s="217">
        <f>Input!$IB$10</f>
        <v>0</v>
      </c>
      <c r="H18" s="218">
        <f>Input!$IC$10</f>
        <v>0</v>
      </c>
    </row>
    <row r="19" spans="1:50" s="224" customFormat="1">
      <c r="A19" s="211" t="s">
        <v>985</v>
      </c>
      <c r="B19" s="220" t="s">
        <v>997</v>
      </c>
      <c r="C19" s="221">
        <f>SUM(C5:C18)</f>
        <v>0</v>
      </c>
      <c r="D19" s="221">
        <f t="shared" ref="D19:G19" si="0">SUM(D5:D18)</f>
        <v>0</v>
      </c>
      <c r="E19" s="221">
        <f t="shared" si="0"/>
        <v>0</v>
      </c>
      <c r="F19" s="221">
        <f t="shared" si="0"/>
        <v>0</v>
      </c>
      <c r="G19" s="221">
        <f t="shared" si="0"/>
        <v>0</v>
      </c>
      <c r="H19" s="222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</row>
    <row r="20" spans="1:50">
      <c r="B20" s="225"/>
      <c r="C20" s="226"/>
      <c r="D20" s="226"/>
      <c r="E20" s="226"/>
      <c r="F20" s="226"/>
      <c r="G20" s="226"/>
    </row>
    <row r="21" spans="1:50">
      <c r="A21" s="215" t="s">
        <v>998</v>
      </c>
      <c r="B21" s="216" t="s">
        <v>999</v>
      </c>
      <c r="C21" s="217">
        <f>Input!$ID$10</f>
        <v>0</v>
      </c>
      <c r="D21" s="217">
        <f>Input!$IE$10</f>
        <v>0</v>
      </c>
      <c r="E21" s="217">
        <f>Input!$IF$10</f>
        <v>0</v>
      </c>
      <c r="F21" s="217">
        <f>Input!$IG$10</f>
        <v>0</v>
      </c>
      <c r="G21" s="217">
        <f>Input!$IH$10</f>
        <v>0</v>
      </c>
      <c r="H21" s="218">
        <f>Input!$II$10</f>
        <v>0</v>
      </c>
    </row>
    <row r="22" spans="1:50">
      <c r="A22" s="215" t="s">
        <v>998</v>
      </c>
      <c r="B22" s="216" t="s">
        <v>987</v>
      </c>
      <c r="C22" s="217">
        <f>Input!$IJ$10</f>
        <v>0</v>
      </c>
      <c r="D22" s="217">
        <f>Input!$IK$10</f>
        <v>0</v>
      </c>
      <c r="E22" s="217">
        <f>Input!$IL$10</f>
        <v>0</v>
      </c>
      <c r="F22" s="217">
        <f>Input!$IM$10</f>
        <v>0</v>
      </c>
      <c r="G22" s="217">
        <f>Input!$IN$10</f>
        <v>0</v>
      </c>
      <c r="H22" s="218">
        <f>Input!$IO$10</f>
        <v>0</v>
      </c>
    </row>
    <row r="23" spans="1:50">
      <c r="A23" s="215" t="s">
        <v>998</v>
      </c>
      <c r="B23" s="216" t="s">
        <v>988</v>
      </c>
      <c r="C23" s="217">
        <f>Input!$IP$10</f>
        <v>0</v>
      </c>
      <c r="D23" s="217">
        <f>Input!$IQ$10</f>
        <v>0</v>
      </c>
      <c r="E23" s="217">
        <f>Input!$IR$10</f>
        <v>0</v>
      </c>
      <c r="F23" s="217">
        <f>Input!$IS$10</f>
        <v>0</v>
      </c>
      <c r="G23" s="217">
        <f>Input!$IT$10</f>
        <v>0</v>
      </c>
      <c r="H23" s="218">
        <f>Input!$IU$10</f>
        <v>0</v>
      </c>
    </row>
    <row r="24" spans="1:50">
      <c r="A24" s="215" t="s">
        <v>998</v>
      </c>
      <c r="B24" s="216" t="s">
        <v>989</v>
      </c>
      <c r="C24" s="217">
        <f>Input!$IV$10</f>
        <v>0</v>
      </c>
      <c r="D24" s="217">
        <f>Input!$IW$10</f>
        <v>0</v>
      </c>
      <c r="E24" s="217">
        <f>Input!$IX$10</f>
        <v>0</v>
      </c>
      <c r="F24" s="217">
        <f>Input!$IY$10</f>
        <v>0</v>
      </c>
      <c r="G24" s="217">
        <f>Input!$IZ$10</f>
        <v>0</v>
      </c>
      <c r="H24" s="218">
        <f>Input!$JA$10</f>
        <v>0</v>
      </c>
    </row>
    <row r="25" spans="1:50">
      <c r="A25" s="215" t="s">
        <v>998</v>
      </c>
      <c r="B25" s="216" t="s">
        <v>990</v>
      </c>
      <c r="C25" s="217">
        <f>Input!$JB$10</f>
        <v>0</v>
      </c>
      <c r="D25" s="217">
        <f>Input!$JC$10</f>
        <v>0</v>
      </c>
      <c r="E25" s="217">
        <f>Input!$JD$10</f>
        <v>0</v>
      </c>
      <c r="F25" s="217">
        <f>Input!$JE$10</f>
        <v>0</v>
      </c>
      <c r="G25" s="217">
        <f>Input!$JF$10</f>
        <v>0</v>
      </c>
      <c r="H25" s="218">
        <f>Input!$JG$10</f>
        <v>0</v>
      </c>
    </row>
    <row r="26" spans="1:50">
      <c r="A26" s="215" t="s">
        <v>998</v>
      </c>
      <c r="B26" s="216" t="s">
        <v>991</v>
      </c>
      <c r="C26" s="217">
        <f>Input!$JH$10</f>
        <v>0</v>
      </c>
      <c r="D26" s="217">
        <f>Input!$JI$10</f>
        <v>0</v>
      </c>
      <c r="E26" s="217">
        <f>Input!$JJ$10</f>
        <v>0</v>
      </c>
      <c r="F26" s="217">
        <f>Input!$JK$10</f>
        <v>0</v>
      </c>
      <c r="G26" s="217">
        <f>Input!$JL$10</f>
        <v>0</v>
      </c>
      <c r="H26" s="218">
        <f>Input!$JM$10</f>
        <v>0</v>
      </c>
    </row>
    <row r="27" spans="1:50">
      <c r="A27" s="215" t="s">
        <v>998</v>
      </c>
      <c r="B27" s="216" t="s">
        <v>1000</v>
      </c>
      <c r="C27" s="217">
        <f>Input!$JN$10</f>
        <v>0</v>
      </c>
      <c r="D27" s="217">
        <f>Input!$JO$10</f>
        <v>0</v>
      </c>
      <c r="E27" s="217">
        <f>Input!$JP$10</f>
        <v>0</v>
      </c>
      <c r="F27" s="217">
        <f>Input!$JQ$10</f>
        <v>0</v>
      </c>
      <c r="G27" s="217">
        <f>Input!$JR$10</f>
        <v>0</v>
      </c>
      <c r="H27" s="218">
        <f>Input!$JS$10</f>
        <v>0</v>
      </c>
    </row>
    <row r="28" spans="1:50" ht="30">
      <c r="A28" s="215" t="s">
        <v>998</v>
      </c>
      <c r="B28" s="216" t="s">
        <v>1001</v>
      </c>
      <c r="C28" s="217">
        <f>Input!$JT$10</f>
        <v>0</v>
      </c>
      <c r="D28" s="217">
        <f>Input!$JU$10</f>
        <v>0</v>
      </c>
      <c r="E28" s="217">
        <f>Input!$JV$10</f>
        <v>0</v>
      </c>
      <c r="F28" s="217">
        <f>Input!$JW$10</f>
        <v>0</v>
      </c>
      <c r="G28" s="217">
        <f>Input!$JX$10</f>
        <v>0</v>
      </c>
      <c r="H28" s="218">
        <f>Input!$JY$10</f>
        <v>0</v>
      </c>
    </row>
    <row r="29" spans="1:50">
      <c r="A29" s="215" t="s">
        <v>998</v>
      </c>
      <c r="B29" s="216" t="s">
        <v>1002</v>
      </c>
      <c r="C29" s="217">
        <f>Input!$JZ$10</f>
        <v>0</v>
      </c>
      <c r="D29" s="217">
        <f>Input!$KA$10</f>
        <v>0</v>
      </c>
      <c r="E29" s="217">
        <f>Input!$KB$10</f>
        <v>0</v>
      </c>
      <c r="F29" s="217">
        <f>Input!$KC$10</f>
        <v>0</v>
      </c>
      <c r="G29" s="217">
        <f>Input!$KD$10</f>
        <v>0</v>
      </c>
      <c r="H29" s="218">
        <f>Input!$KE$10</f>
        <v>0</v>
      </c>
    </row>
    <row r="30" spans="1:50">
      <c r="A30" s="215" t="s">
        <v>998</v>
      </c>
      <c r="B30" s="219">
        <f>Input!$KF$10</f>
        <v>0</v>
      </c>
      <c r="C30" s="217">
        <f>Input!$KG$10</f>
        <v>0</v>
      </c>
      <c r="D30" s="217">
        <f>Input!$KH$10</f>
        <v>0</v>
      </c>
      <c r="E30" s="217">
        <f>Input!$KI$10</f>
        <v>0</v>
      </c>
      <c r="F30" s="217">
        <f>Input!$KJ$10</f>
        <v>0</v>
      </c>
      <c r="G30" s="217">
        <f>Input!$KK$10</f>
        <v>0</v>
      </c>
      <c r="H30" s="218">
        <f>Input!$KL$10</f>
        <v>0</v>
      </c>
    </row>
    <row r="31" spans="1:50">
      <c r="A31" s="215" t="s">
        <v>998</v>
      </c>
      <c r="B31" s="219">
        <f>Input!$KM$10</f>
        <v>0</v>
      </c>
      <c r="C31" s="217">
        <f>Input!$KN$10</f>
        <v>0</v>
      </c>
      <c r="D31" s="217">
        <f>Input!$KO$10</f>
        <v>0</v>
      </c>
      <c r="E31" s="217">
        <f>Input!$KP$10</f>
        <v>0</v>
      </c>
      <c r="F31" s="217">
        <f>Input!$KQ$10</f>
        <v>0</v>
      </c>
      <c r="G31" s="217">
        <f>Input!$KR$10</f>
        <v>0</v>
      </c>
      <c r="H31" s="218">
        <f>Input!$KS$10</f>
        <v>0</v>
      </c>
    </row>
    <row r="32" spans="1:50">
      <c r="A32" s="215" t="s">
        <v>998</v>
      </c>
      <c r="B32" s="219">
        <f>Input!$KT$10</f>
        <v>0</v>
      </c>
      <c r="C32" s="217">
        <f>Input!$KU$10</f>
        <v>0</v>
      </c>
      <c r="D32" s="217">
        <f>Input!$KV$10</f>
        <v>0</v>
      </c>
      <c r="E32" s="217">
        <f>Input!$KW$10</f>
        <v>0</v>
      </c>
      <c r="F32" s="217">
        <f>Input!$KX$10</f>
        <v>0</v>
      </c>
      <c r="G32" s="217">
        <f>Input!$KY$10</f>
        <v>0</v>
      </c>
      <c r="H32" s="218">
        <f>Input!$KZ$10</f>
        <v>0</v>
      </c>
    </row>
    <row r="33" spans="1:50">
      <c r="A33" s="215" t="s">
        <v>998</v>
      </c>
      <c r="B33" s="216" t="s">
        <v>996</v>
      </c>
      <c r="C33" s="217">
        <f>Input!$LA$10</f>
        <v>0</v>
      </c>
      <c r="D33" s="217">
        <f>Input!$LB$10</f>
        <v>0</v>
      </c>
      <c r="E33" s="217">
        <f>Input!$LC$10</f>
        <v>0</v>
      </c>
      <c r="F33" s="217">
        <f>Input!$LD$10</f>
        <v>0</v>
      </c>
      <c r="G33" s="217">
        <f>Input!$LE$10</f>
        <v>0</v>
      </c>
      <c r="H33" s="218">
        <f>Input!$LF$10</f>
        <v>0</v>
      </c>
    </row>
    <row r="34" spans="1:50" s="227" customFormat="1">
      <c r="A34" s="211" t="s">
        <v>998</v>
      </c>
      <c r="B34" s="220" t="s">
        <v>1003</v>
      </c>
      <c r="C34" s="221">
        <f>SUM(C21:C33)</f>
        <v>0</v>
      </c>
      <c r="D34" s="221">
        <f t="shared" ref="D34:G34" si="1">SUM(D21:D33)</f>
        <v>0</v>
      </c>
      <c r="E34" s="221">
        <f t="shared" si="1"/>
        <v>0</v>
      </c>
      <c r="F34" s="221">
        <f t="shared" si="1"/>
        <v>0</v>
      </c>
      <c r="G34" s="221">
        <f t="shared" si="1"/>
        <v>0</v>
      </c>
      <c r="H34" s="222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25"/>
      <c r="C35" s="226"/>
      <c r="D35" s="226"/>
      <c r="E35" s="226"/>
      <c r="F35" s="226"/>
      <c r="G35" s="226"/>
    </row>
    <row r="36" spans="1:50">
      <c r="A36" s="215" t="s">
        <v>1004</v>
      </c>
      <c r="B36" s="216" t="s">
        <v>999</v>
      </c>
      <c r="C36" s="217">
        <f>Input!$LG$10</f>
        <v>0</v>
      </c>
      <c r="D36" s="217">
        <f>Input!$LH$10</f>
        <v>0</v>
      </c>
      <c r="E36" s="217">
        <f>Input!$LI$10</f>
        <v>0</v>
      </c>
      <c r="F36" s="217">
        <f>Input!$LJ$10</f>
        <v>0</v>
      </c>
      <c r="G36" s="217">
        <f>Input!$LK$10</f>
        <v>0</v>
      </c>
      <c r="H36" s="218">
        <f>Input!$LL$10</f>
        <v>0</v>
      </c>
    </row>
    <row r="37" spans="1:50">
      <c r="A37" s="215" t="s">
        <v>1004</v>
      </c>
      <c r="B37" s="216" t="s">
        <v>987</v>
      </c>
      <c r="C37" s="217">
        <f>Input!$LM$10</f>
        <v>0</v>
      </c>
      <c r="D37" s="217">
        <f>Input!$LN$10</f>
        <v>0</v>
      </c>
      <c r="E37" s="217">
        <f>Input!$LO$10</f>
        <v>0</v>
      </c>
      <c r="F37" s="217">
        <f>Input!$LP$10</f>
        <v>0</v>
      </c>
      <c r="G37" s="217">
        <f>Input!$LQ$10</f>
        <v>0</v>
      </c>
      <c r="H37" s="218">
        <f>Input!$LR$10</f>
        <v>0</v>
      </c>
    </row>
    <row r="38" spans="1:50">
      <c r="A38" s="215" t="s">
        <v>1004</v>
      </c>
      <c r="B38" s="216" t="s">
        <v>988</v>
      </c>
      <c r="C38" s="217">
        <f>Input!$LS$10</f>
        <v>0</v>
      </c>
      <c r="D38" s="217">
        <f>Input!$LT$10</f>
        <v>0</v>
      </c>
      <c r="E38" s="217">
        <f>Input!$LU$10</f>
        <v>0</v>
      </c>
      <c r="F38" s="217">
        <f>Input!$LV$10</f>
        <v>0</v>
      </c>
      <c r="G38" s="217">
        <f>Input!$LW$10</f>
        <v>0</v>
      </c>
      <c r="H38" s="218">
        <f>Input!$LX$10</f>
        <v>0</v>
      </c>
    </row>
    <row r="39" spans="1:50">
      <c r="A39" s="215" t="s">
        <v>1004</v>
      </c>
      <c r="B39" s="216" t="s">
        <v>989</v>
      </c>
      <c r="C39" s="217">
        <f>Input!$LY$10</f>
        <v>0</v>
      </c>
      <c r="D39" s="217">
        <f>Input!$LZ$10</f>
        <v>0</v>
      </c>
      <c r="E39" s="217">
        <f>Input!$MA$10</f>
        <v>0</v>
      </c>
      <c r="F39" s="217">
        <f>Input!$MB$10</f>
        <v>0</v>
      </c>
      <c r="G39" s="217">
        <f>Input!$MC$10</f>
        <v>0</v>
      </c>
      <c r="H39" s="218">
        <f>Input!$MD$10</f>
        <v>0</v>
      </c>
    </row>
    <row r="40" spans="1:50">
      <c r="A40" s="215" t="s">
        <v>1004</v>
      </c>
      <c r="B40" s="216" t="s">
        <v>990</v>
      </c>
      <c r="C40" s="217">
        <f>Input!$ME$10</f>
        <v>0</v>
      </c>
      <c r="D40" s="217">
        <f>Input!$MF$10</f>
        <v>0</v>
      </c>
      <c r="E40" s="217">
        <f>Input!$MG$10</f>
        <v>0</v>
      </c>
      <c r="F40" s="217">
        <f>Input!$MH$10</f>
        <v>0</v>
      </c>
      <c r="G40" s="217">
        <f>Input!$MI$10</f>
        <v>0</v>
      </c>
      <c r="H40" s="218">
        <f>Input!$MJ$10</f>
        <v>0</v>
      </c>
    </row>
    <row r="41" spans="1:50">
      <c r="A41" s="215" t="s">
        <v>1004</v>
      </c>
      <c r="B41" s="216" t="s">
        <v>991</v>
      </c>
      <c r="C41" s="217">
        <f>Input!$MK$10</f>
        <v>0</v>
      </c>
      <c r="D41" s="217">
        <f>Input!$ML$10</f>
        <v>0</v>
      </c>
      <c r="E41" s="217">
        <f>Input!$MM$10</f>
        <v>0</v>
      </c>
      <c r="F41" s="217">
        <f>Input!$MN$10</f>
        <v>0</v>
      </c>
      <c r="G41" s="217">
        <f>Input!$MO$10</f>
        <v>0</v>
      </c>
      <c r="H41" s="218">
        <f>Input!$MP$10</f>
        <v>0</v>
      </c>
    </row>
    <row r="42" spans="1:50">
      <c r="A42" s="215" t="s">
        <v>1004</v>
      </c>
      <c r="B42" s="216" t="s">
        <v>1000</v>
      </c>
      <c r="C42" s="217">
        <f>Input!$MQ$10</f>
        <v>0</v>
      </c>
      <c r="D42" s="217">
        <f>Input!$MR$10</f>
        <v>0</v>
      </c>
      <c r="E42" s="217">
        <f>Input!$MS$10</f>
        <v>0</v>
      </c>
      <c r="F42" s="217">
        <f>Input!$MT$10</f>
        <v>0</v>
      </c>
      <c r="G42" s="217">
        <f>Input!$MU$10</f>
        <v>0</v>
      </c>
      <c r="H42" s="218">
        <f>Input!$MV$10</f>
        <v>0</v>
      </c>
    </row>
    <row r="43" spans="1:50">
      <c r="A43" s="215" t="s">
        <v>1004</v>
      </c>
      <c r="B43" s="216" t="s">
        <v>1005</v>
      </c>
      <c r="C43" s="217">
        <f>Input!$MW$10</f>
        <v>0</v>
      </c>
      <c r="D43" s="217">
        <f>Input!$MX$10</f>
        <v>0</v>
      </c>
      <c r="E43" s="217">
        <f>Input!$MY$10</f>
        <v>0</v>
      </c>
      <c r="F43" s="217">
        <f>Input!$MZ$10</f>
        <v>0</v>
      </c>
      <c r="G43" s="217">
        <f>Input!$NA$10</f>
        <v>0</v>
      </c>
      <c r="H43" s="218">
        <f>Input!$NB$10</f>
        <v>0</v>
      </c>
    </row>
    <row r="44" spans="1:50">
      <c r="A44" s="215" t="s">
        <v>1004</v>
      </c>
      <c r="B44" s="219">
        <f>Input!$NC$10</f>
        <v>0</v>
      </c>
      <c r="C44" s="217">
        <f>Input!$ND$10</f>
        <v>0</v>
      </c>
      <c r="D44" s="217">
        <f>Input!$NE$10</f>
        <v>0</v>
      </c>
      <c r="E44" s="217">
        <f>Input!$NF$10</f>
        <v>0</v>
      </c>
      <c r="F44" s="217">
        <f>Input!$NG$10</f>
        <v>0</v>
      </c>
      <c r="G44" s="217">
        <f>Input!$NH$10</f>
        <v>0</v>
      </c>
      <c r="H44" s="218">
        <f>Input!$NI$10</f>
        <v>0</v>
      </c>
    </row>
    <row r="45" spans="1:50">
      <c r="A45" s="215" t="s">
        <v>1004</v>
      </c>
      <c r="B45" s="219">
        <f>Input!$NJ$10</f>
        <v>0</v>
      </c>
      <c r="C45" s="217">
        <f>Input!$NK$10</f>
        <v>0</v>
      </c>
      <c r="D45" s="217">
        <f>Input!$NL$10</f>
        <v>0</v>
      </c>
      <c r="E45" s="217">
        <f>Input!$NM$10</f>
        <v>0</v>
      </c>
      <c r="F45" s="217">
        <f>Input!$NN$10</f>
        <v>0</v>
      </c>
      <c r="G45" s="217">
        <f>Input!$NO$10</f>
        <v>0</v>
      </c>
      <c r="H45" s="218">
        <f>Input!$NP$10</f>
        <v>0</v>
      </c>
    </row>
    <row r="46" spans="1:50">
      <c r="A46" s="215" t="s">
        <v>1004</v>
      </c>
      <c r="B46" s="219">
        <f>Input!$NQ$10</f>
        <v>0</v>
      </c>
      <c r="C46" s="217">
        <f>Input!$NR$10</f>
        <v>0</v>
      </c>
      <c r="D46" s="217">
        <f>Input!$NS$10</f>
        <v>0</v>
      </c>
      <c r="E46" s="217">
        <f>Input!$NT$10</f>
        <v>0</v>
      </c>
      <c r="F46" s="217">
        <f>Input!$NU$10</f>
        <v>0</v>
      </c>
      <c r="G46" s="217">
        <f>Input!$NV$10</f>
        <v>0</v>
      </c>
      <c r="H46" s="218">
        <f>Input!$NW$10</f>
        <v>0</v>
      </c>
    </row>
    <row r="47" spans="1:50">
      <c r="A47" s="215" t="s">
        <v>1004</v>
      </c>
      <c r="B47" s="219">
        <f>Input!$NX$10</f>
        <v>0</v>
      </c>
      <c r="C47" s="217">
        <f>Input!$NY$10</f>
        <v>0</v>
      </c>
      <c r="D47" s="217">
        <f>Input!$NZ$10</f>
        <v>0</v>
      </c>
      <c r="E47" s="217">
        <f>Input!$OA$10</f>
        <v>0</v>
      </c>
      <c r="F47" s="217">
        <f>Input!$OB$10</f>
        <v>0</v>
      </c>
      <c r="G47" s="217">
        <f>Input!$OC$10</f>
        <v>0</v>
      </c>
      <c r="H47" s="218">
        <f>Input!$OD$10</f>
        <v>0</v>
      </c>
    </row>
    <row r="48" spans="1:50">
      <c r="A48" s="215" t="s">
        <v>1004</v>
      </c>
      <c r="B48" s="216" t="s">
        <v>996</v>
      </c>
      <c r="C48" s="217">
        <f>Input!$OE$10</f>
        <v>0</v>
      </c>
      <c r="D48" s="217">
        <f>Input!$OF$10</f>
        <v>0</v>
      </c>
      <c r="E48" s="217">
        <f>Input!$OG$10</f>
        <v>0</v>
      </c>
      <c r="F48" s="217">
        <f>Input!$OH$10</f>
        <v>0</v>
      </c>
      <c r="G48" s="217">
        <f>Input!$OI$10</f>
        <v>0</v>
      </c>
      <c r="H48" s="218">
        <f>Input!$OJ$10</f>
        <v>0</v>
      </c>
    </row>
    <row r="49" spans="1:50" s="227" customFormat="1">
      <c r="A49" s="211" t="s">
        <v>1004</v>
      </c>
      <c r="B49" s="220" t="s">
        <v>1006</v>
      </c>
      <c r="C49" s="221">
        <f>SUM(C36:C48)</f>
        <v>0</v>
      </c>
      <c r="D49" s="221">
        <f t="shared" ref="D49:G49" si="2">SUM(D36:D48)</f>
        <v>0</v>
      </c>
      <c r="E49" s="221">
        <f t="shared" si="2"/>
        <v>0</v>
      </c>
      <c r="F49" s="221">
        <f t="shared" si="2"/>
        <v>0</v>
      </c>
      <c r="G49" s="221">
        <f t="shared" si="2"/>
        <v>0</v>
      </c>
      <c r="H49" s="222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25"/>
      <c r="C50" s="226"/>
      <c r="D50" s="226"/>
      <c r="E50" s="226"/>
      <c r="F50" s="226"/>
      <c r="G50" s="226"/>
    </row>
    <row r="51" spans="1:50">
      <c r="A51" s="215" t="s">
        <v>1007</v>
      </c>
      <c r="B51" s="219">
        <f>Input!$OK$10</f>
        <v>0</v>
      </c>
      <c r="C51" s="217">
        <f>Input!$OL$10</f>
        <v>0</v>
      </c>
      <c r="D51" s="217">
        <f>Input!$OM$10</f>
        <v>0</v>
      </c>
      <c r="E51" s="217">
        <f>Input!$ON$10</f>
        <v>0</v>
      </c>
      <c r="F51" s="217">
        <f>Input!$OO$10</f>
        <v>0</v>
      </c>
      <c r="G51" s="217">
        <f>Input!$OP$10</f>
        <v>0</v>
      </c>
      <c r="H51" s="218">
        <f>Input!$OQ$10</f>
        <v>0</v>
      </c>
    </row>
    <row r="52" spans="1:50">
      <c r="A52" s="215" t="s">
        <v>1007</v>
      </c>
      <c r="B52" s="219">
        <f>Input!$OR$10</f>
        <v>0</v>
      </c>
      <c r="C52" s="217">
        <f>Input!$OS$10</f>
        <v>0</v>
      </c>
      <c r="D52" s="217">
        <f>Input!$OT$10</f>
        <v>0</v>
      </c>
      <c r="E52" s="217">
        <f>Input!$OU$10</f>
        <v>0</v>
      </c>
      <c r="F52" s="217">
        <f>Input!$OV$10</f>
        <v>0</v>
      </c>
      <c r="G52" s="217">
        <f>Input!$OW$10</f>
        <v>0</v>
      </c>
      <c r="H52" s="218">
        <f>Input!$OX$10</f>
        <v>0</v>
      </c>
    </row>
    <row r="53" spans="1:50">
      <c r="A53" s="215" t="s">
        <v>1007</v>
      </c>
      <c r="B53" s="219">
        <f>Input!$OY$10</f>
        <v>0</v>
      </c>
      <c r="C53" s="217">
        <f>Input!$OZ$10</f>
        <v>0</v>
      </c>
      <c r="D53" s="217">
        <f>Input!$PA$10</f>
        <v>0</v>
      </c>
      <c r="E53" s="217">
        <f>Input!$PB$10</f>
        <v>0</v>
      </c>
      <c r="F53" s="217">
        <f>Input!$PC$10</f>
        <v>0</v>
      </c>
      <c r="G53" s="217">
        <f>Input!$PD$10</f>
        <v>0</v>
      </c>
      <c r="H53" s="218">
        <f>Input!$PE$10</f>
        <v>0</v>
      </c>
    </row>
    <row r="54" spans="1:50">
      <c r="A54" s="215" t="s">
        <v>1007</v>
      </c>
      <c r="B54" s="219">
        <f>Input!$PF$10</f>
        <v>0</v>
      </c>
      <c r="C54" s="217">
        <f>Input!$PG$10</f>
        <v>0</v>
      </c>
      <c r="D54" s="217">
        <f>Input!$PH$10</f>
        <v>0</v>
      </c>
      <c r="E54" s="217">
        <f>Input!$PI$10</f>
        <v>0</v>
      </c>
      <c r="F54" s="217">
        <f>Input!$PJ$10</f>
        <v>0</v>
      </c>
      <c r="G54" s="217">
        <f>Input!$PK$10</f>
        <v>0</v>
      </c>
      <c r="H54" s="218">
        <f>Input!$PL$10</f>
        <v>0</v>
      </c>
    </row>
    <row r="55" spans="1:50">
      <c r="A55" s="215" t="s">
        <v>1007</v>
      </c>
      <c r="B55" s="219">
        <f>Input!$PM$10</f>
        <v>0</v>
      </c>
      <c r="C55" s="217">
        <f>Input!$PN$10</f>
        <v>0</v>
      </c>
      <c r="D55" s="217">
        <f>Input!$PO$10</f>
        <v>0</v>
      </c>
      <c r="E55" s="217">
        <f>Input!$PP$10</f>
        <v>0</v>
      </c>
      <c r="F55" s="217">
        <f>Input!$PQ$10</f>
        <v>0</v>
      </c>
      <c r="G55" s="217">
        <f>Input!$PR$10</f>
        <v>0</v>
      </c>
      <c r="H55" s="218">
        <f>Input!$PS$10</f>
        <v>0</v>
      </c>
    </row>
    <row r="56" spans="1:50">
      <c r="A56" s="215" t="s">
        <v>1007</v>
      </c>
      <c r="B56" s="219">
        <f>Input!$PT$10</f>
        <v>0</v>
      </c>
      <c r="C56" s="217">
        <f>Input!$PU$10</f>
        <v>0</v>
      </c>
      <c r="D56" s="217">
        <f>Input!$PV$10</f>
        <v>0</v>
      </c>
      <c r="E56" s="217">
        <f>Input!$PW$10</f>
        <v>0</v>
      </c>
      <c r="F56" s="217">
        <f>Input!$PX$10</f>
        <v>0</v>
      </c>
      <c r="G56" s="217">
        <f>Input!$PY$10</f>
        <v>0</v>
      </c>
      <c r="H56" s="218">
        <f>Input!$PZ$10</f>
        <v>0</v>
      </c>
    </row>
    <row r="57" spans="1:50">
      <c r="A57" s="215" t="s">
        <v>1007</v>
      </c>
      <c r="B57" s="219">
        <f>Input!$QA$10</f>
        <v>0</v>
      </c>
      <c r="C57" s="217">
        <f>Input!$QB$10</f>
        <v>0</v>
      </c>
      <c r="D57" s="217">
        <f>Input!$QC$10</f>
        <v>0</v>
      </c>
      <c r="E57" s="217">
        <f>Input!$QD$10</f>
        <v>0</v>
      </c>
      <c r="F57" s="217">
        <f>Input!$QE$10</f>
        <v>0</v>
      </c>
      <c r="G57" s="217">
        <f>Input!$QF$10</f>
        <v>0</v>
      </c>
      <c r="H57" s="218">
        <f>Input!$QG$10</f>
        <v>0</v>
      </c>
    </row>
    <row r="58" spans="1:50">
      <c r="A58" s="215" t="s">
        <v>1007</v>
      </c>
      <c r="B58" s="219">
        <f>Input!$QH$10</f>
        <v>0</v>
      </c>
      <c r="C58" s="217">
        <f>Input!$QI$10</f>
        <v>0</v>
      </c>
      <c r="D58" s="217">
        <f>Input!$QJ$10</f>
        <v>0</v>
      </c>
      <c r="E58" s="217">
        <f>Input!$QK$10</f>
        <v>0</v>
      </c>
      <c r="F58" s="217">
        <f>Input!$QL$10</f>
        <v>0</v>
      </c>
      <c r="G58" s="217">
        <f>Input!$QM$10</f>
        <v>0</v>
      </c>
      <c r="H58" s="218">
        <f>Input!$QN$10</f>
        <v>0</v>
      </c>
    </row>
    <row r="59" spans="1:50">
      <c r="A59" s="215" t="s">
        <v>1007</v>
      </c>
      <c r="B59" s="219">
        <f>Input!$QO$10</f>
        <v>0</v>
      </c>
      <c r="C59" s="217">
        <f>Input!$QP$10</f>
        <v>0</v>
      </c>
      <c r="D59" s="217">
        <f>Input!$QQ$10</f>
        <v>0</v>
      </c>
      <c r="E59" s="217">
        <f>Input!$QR$10</f>
        <v>0</v>
      </c>
      <c r="F59" s="217">
        <f>Input!$QS$10</f>
        <v>0</v>
      </c>
      <c r="G59" s="217">
        <f>Input!$QT$10</f>
        <v>0</v>
      </c>
      <c r="H59" s="218">
        <f>Input!$QU$10</f>
        <v>0</v>
      </c>
    </row>
    <row r="60" spans="1:50">
      <c r="A60" s="215" t="s">
        <v>1007</v>
      </c>
      <c r="B60" s="219">
        <f>Input!$QV$10</f>
        <v>0</v>
      </c>
      <c r="C60" s="217">
        <f>Input!$QW$10</f>
        <v>0</v>
      </c>
      <c r="D60" s="217">
        <f>Input!$QX$10</f>
        <v>0</v>
      </c>
      <c r="E60" s="217">
        <f>Input!$QY$10</f>
        <v>0</v>
      </c>
      <c r="F60" s="217">
        <f>Input!$QZ$10</f>
        <v>0</v>
      </c>
      <c r="G60" s="217">
        <f>Input!$RA$10</f>
        <v>0</v>
      </c>
      <c r="H60" s="218">
        <f>Input!$RB$10</f>
        <v>0</v>
      </c>
    </row>
    <row r="61" spans="1:50">
      <c r="A61" s="215" t="s">
        <v>1007</v>
      </c>
      <c r="B61" s="219">
        <f>Input!$RC$10</f>
        <v>0</v>
      </c>
      <c r="C61" s="217">
        <f>Input!$RD$10</f>
        <v>0</v>
      </c>
      <c r="D61" s="217">
        <f>Input!$RE$10</f>
        <v>0</v>
      </c>
      <c r="E61" s="217">
        <f>Input!$RF$10</f>
        <v>0</v>
      </c>
      <c r="F61" s="217">
        <f>Input!$RG$10</f>
        <v>0</v>
      </c>
      <c r="G61" s="217">
        <f>Input!$RH$10</f>
        <v>0</v>
      </c>
      <c r="H61" s="218">
        <f>Input!$RI$10</f>
        <v>0</v>
      </c>
    </row>
    <row r="62" spans="1:50">
      <c r="A62" s="215" t="s">
        <v>1007</v>
      </c>
      <c r="B62" s="219">
        <f>Input!$RJ$10</f>
        <v>0</v>
      </c>
      <c r="C62" s="217">
        <f>Input!$RK$10</f>
        <v>0</v>
      </c>
      <c r="D62" s="217">
        <f>Input!$RL$10</f>
        <v>0</v>
      </c>
      <c r="E62" s="217">
        <f>Input!$RM$10</f>
        <v>0</v>
      </c>
      <c r="F62" s="217">
        <f>Input!$RN$10</f>
        <v>0</v>
      </c>
      <c r="G62" s="217">
        <f>Input!$RO$10</f>
        <v>0</v>
      </c>
      <c r="H62" s="218">
        <f>Input!$RP$10</f>
        <v>0</v>
      </c>
    </row>
    <row r="63" spans="1:50">
      <c r="A63" s="215" t="s">
        <v>1007</v>
      </c>
      <c r="B63" s="216" t="s">
        <v>996</v>
      </c>
      <c r="C63" s="217">
        <f>Input!$RQ$10</f>
        <v>0</v>
      </c>
      <c r="D63" s="217">
        <f>Input!$RR$10</f>
        <v>0</v>
      </c>
      <c r="E63" s="217">
        <f>Input!$RS$10</f>
        <v>0</v>
      </c>
      <c r="F63" s="217">
        <f>Input!$RT$10</f>
        <v>0</v>
      </c>
      <c r="G63" s="217">
        <f>Input!$RU$10</f>
        <v>0</v>
      </c>
      <c r="H63" s="218">
        <f>Input!$RV$10</f>
        <v>0</v>
      </c>
    </row>
    <row r="64" spans="1:50" s="228" customFormat="1">
      <c r="A64" s="211" t="s">
        <v>1007</v>
      </c>
      <c r="B64" s="220" t="s">
        <v>1008</v>
      </c>
      <c r="C64" s="221">
        <f>SUM(C51:C63)</f>
        <v>0</v>
      </c>
      <c r="D64" s="221">
        <f t="shared" ref="D64:G64" si="3">SUM(D51:D63)</f>
        <v>0</v>
      </c>
      <c r="E64" s="221">
        <f t="shared" si="3"/>
        <v>0</v>
      </c>
      <c r="F64" s="221">
        <f t="shared" si="3"/>
        <v>0</v>
      </c>
      <c r="G64" s="221">
        <f t="shared" si="3"/>
        <v>0</v>
      </c>
      <c r="H64" s="222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25"/>
      <c r="C65" s="226"/>
      <c r="D65" s="226"/>
      <c r="E65" s="226"/>
      <c r="F65" s="226"/>
      <c r="G65" s="226"/>
    </row>
    <row r="66" spans="1:50">
      <c r="A66" s="215" t="s">
        <v>1009</v>
      </c>
      <c r="B66" s="219">
        <f>Input!$RW$10</f>
        <v>0</v>
      </c>
      <c r="C66" s="217">
        <f>Input!$RX$10</f>
        <v>0</v>
      </c>
      <c r="D66" s="217">
        <f>Input!$RY$10</f>
        <v>0</v>
      </c>
      <c r="E66" s="217">
        <f>Input!$RZ$10</f>
        <v>0</v>
      </c>
      <c r="F66" s="217">
        <f>Input!$SA$10</f>
        <v>0</v>
      </c>
      <c r="G66" s="217">
        <f>Input!$SB$10</f>
        <v>0</v>
      </c>
      <c r="H66" s="218">
        <f>Input!$SC$10</f>
        <v>0</v>
      </c>
    </row>
    <row r="67" spans="1:50">
      <c r="A67" s="215" t="s">
        <v>1009</v>
      </c>
      <c r="B67" s="219">
        <f>Input!$SD$10</f>
        <v>0</v>
      </c>
      <c r="C67" s="217">
        <f>Input!$SE$10</f>
        <v>0</v>
      </c>
      <c r="D67" s="217">
        <f>Input!$SF$10</f>
        <v>0</v>
      </c>
      <c r="E67" s="217">
        <f>Input!$SG$10</f>
        <v>0</v>
      </c>
      <c r="F67" s="217">
        <f>Input!$SH$10</f>
        <v>0</v>
      </c>
      <c r="G67" s="217">
        <f>Input!$SI$10</f>
        <v>0</v>
      </c>
      <c r="H67" s="218">
        <f>Input!$SJ$10</f>
        <v>0</v>
      </c>
    </row>
    <row r="68" spans="1:50">
      <c r="A68" s="215" t="s">
        <v>1009</v>
      </c>
      <c r="B68" s="219">
        <f>Input!$SK$10</f>
        <v>0</v>
      </c>
      <c r="C68" s="217">
        <f>Input!$SL$10</f>
        <v>0</v>
      </c>
      <c r="D68" s="217">
        <f>Input!$SM$10</f>
        <v>0</v>
      </c>
      <c r="E68" s="217">
        <f>Input!$SN$10</f>
        <v>0</v>
      </c>
      <c r="F68" s="217">
        <f>Input!$SO$10</f>
        <v>0</v>
      </c>
      <c r="G68" s="217">
        <f>Input!$SP$10</f>
        <v>0</v>
      </c>
      <c r="H68" s="218">
        <f>Input!$SQ$10</f>
        <v>0</v>
      </c>
    </row>
    <row r="69" spans="1:50">
      <c r="A69" s="215" t="s">
        <v>1009</v>
      </c>
      <c r="B69" s="219">
        <f>Input!$SR$10</f>
        <v>0</v>
      </c>
      <c r="C69" s="217">
        <f>Input!$SS$10</f>
        <v>0</v>
      </c>
      <c r="D69" s="217">
        <f>Input!$ST$10</f>
        <v>0</v>
      </c>
      <c r="E69" s="217">
        <f>Input!$SU$10</f>
        <v>0</v>
      </c>
      <c r="F69" s="217">
        <f>Input!$SV$10</f>
        <v>0</v>
      </c>
      <c r="G69" s="217">
        <f>Input!$SW$10</f>
        <v>0</v>
      </c>
      <c r="H69" s="218">
        <f>Input!$SX$10</f>
        <v>0</v>
      </c>
    </row>
    <row r="70" spans="1:50">
      <c r="A70" s="215" t="s">
        <v>1009</v>
      </c>
      <c r="B70" s="219">
        <f>Input!$SY$10</f>
        <v>0</v>
      </c>
      <c r="C70" s="217">
        <f>Input!$SZ$10</f>
        <v>0</v>
      </c>
      <c r="D70" s="217">
        <f>Input!$TA$10</f>
        <v>0</v>
      </c>
      <c r="E70" s="217">
        <f>Input!$TB$10</f>
        <v>0</v>
      </c>
      <c r="F70" s="217">
        <f>Input!$TC$10</f>
        <v>0</v>
      </c>
      <c r="G70" s="217">
        <f>Input!$TD$10</f>
        <v>0</v>
      </c>
      <c r="H70" s="218">
        <f>Input!$TE$10</f>
        <v>0</v>
      </c>
    </row>
    <row r="71" spans="1:50">
      <c r="A71" s="215" t="s">
        <v>1009</v>
      </c>
      <c r="B71" s="219">
        <f>Input!$TF$10</f>
        <v>0</v>
      </c>
      <c r="C71" s="217">
        <f>Input!$TG$10</f>
        <v>0</v>
      </c>
      <c r="D71" s="217">
        <f>Input!$TH$10</f>
        <v>0</v>
      </c>
      <c r="E71" s="217">
        <f>Input!$TI$10</f>
        <v>0</v>
      </c>
      <c r="F71" s="217">
        <f>Input!$TJ$10</f>
        <v>0</v>
      </c>
      <c r="G71" s="217">
        <f>Input!$TK$10</f>
        <v>0</v>
      </c>
      <c r="H71" s="218">
        <f>Input!$TL$10</f>
        <v>0</v>
      </c>
    </row>
    <row r="72" spans="1:50">
      <c r="A72" s="215" t="s">
        <v>1009</v>
      </c>
      <c r="B72" s="219">
        <f>Input!$TM$10</f>
        <v>0</v>
      </c>
      <c r="C72" s="217">
        <f>Input!$TN$10</f>
        <v>0</v>
      </c>
      <c r="D72" s="217">
        <f>Input!$TO$10</f>
        <v>0</v>
      </c>
      <c r="E72" s="217">
        <f>Input!$TP$10</f>
        <v>0</v>
      </c>
      <c r="F72" s="217">
        <f>Input!$TQ$10</f>
        <v>0</v>
      </c>
      <c r="G72" s="217">
        <f>Input!$TR$10</f>
        <v>0</v>
      </c>
      <c r="H72" s="218">
        <f>Input!$TS$10</f>
        <v>0</v>
      </c>
    </row>
    <row r="73" spans="1:50">
      <c r="A73" s="215" t="s">
        <v>1009</v>
      </c>
      <c r="B73" s="219">
        <f>Input!$TT$10</f>
        <v>0</v>
      </c>
      <c r="C73" s="217">
        <f>Input!$TU$10</f>
        <v>0</v>
      </c>
      <c r="D73" s="217">
        <f>Input!$TV$10</f>
        <v>0</v>
      </c>
      <c r="E73" s="217">
        <f>Input!$TW$10</f>
        <v>0</v>
      </c>
      <c r="F73" s="217">
        <f>Input!$TX$10</f>
        <v>0</v>
      </c>
      <c r="G73" s="217">
        <f>Input!$TY$10</f>
        <v>0</v>
      </c>
      <c r="H73" s="218">
        <f>Input!$TZ$10</f>
        <v>0</v>
      </c>
    </row>
    <row r="74" spans="1:50">
      <c r="A74" s="215" t="s">
        <v>1009</v>
      </c>
      <c r="B74" s="219">
        <f>Input!$UA$10</f>
        <v>0</v>
      </c>
      <c r="C74" s="217">
        <f>Input!$UB$10</f>
        <v>0</v>
      </c>
      <c r="D74" s="217">
        <f>Input!$UC$10</f>
        <v>0</v>
      </c>
      <c r="E74" s="217">
        <f>Input!$UD$10</f>
        <v>0</v>
      </c>
      <c r="F74" s="217">
        <f>Input!$UE$10</f>
        <v>0</v>
      </c>
      <c r="G74" s="217">
        <f>Input!$UF$10</f>
        <v>0</v>
      </c>
      <c r="H74" s="218">
        <f>Input!$UG$10</f>
        <v>0</v>
      </c>
    </row>
    <row r="75" spans="1:50">
      <c r="A75" s="215" t="s">
        <v>1009</v>
      </c>
      <c r="B75" s="219">
        <f>Input!$UH$10</f>
        <v>0</v>
      </c>
      <c r="C75" s="217">
        <f>Input!$UI$10</f>
        <v>0</v>
      </c>
      <c r="D75" s="217">
        <f>Input!$UJ$10</f>
        <v>0</v>
      </c>
      <c r="E75" s="217">
        <f>Input!$UK$10</f>
        <v>0</v>
      </c>
      <c r="F75" s="217">
        <f>Input!$UL$10</f>
        <v>0</v>
      </c>
      <c r="G75" s="217">
        <f>Input!$UM$10</f>
        <v>0</v>
      </c>
      <c r="H75" s="218">
        <f>Input!$UN$10</f>
        <v>0</v>
      </c>
    </row>
    <row r="76" spans="1:50">
      <c r="A76" s="215" t="s">
        <v>1009</v>
      </c>
      <c r="B76" s="219">
        <f>Input!$UO$10</f>
        <v>0</v>
      </c>
      <c r="C76" s="217">
        <f>Input!$UP$10</f>
        <v>0</v>
      </c>
      <c r="D76" s="217">
        <f>Input!$UQ$10</f>
        <v>0</v>
      </c>
      <c r="E76" s="217">
        <f>Input!$UR$10</f>
        <v>0</v>
      </c>
      <c r="F76" s="217">
        <f>Input!$US$10</f>
        <v>0</v>
      </c>
      <c r="G76" s="217">
        <f>Input!$UT$10</f>
        <v>0</v>
      </c>
      <c r="H76" s="218">
        <f>Input!$UU$10</f>
        <v>0</v>
      </c>
    </row>
    <row r="77" spans="1:50">
      <c r="A77" s="215" t="s">
        <v>1009</v>
      </c>
      <c r="B77" s="219">
        <f>Input!$UV$10</f>
        <v>0</v>
      </c>
      <c r="C77" s="217">
        <f>Input!$UW$10</f>
        <v>0</v>
      </c>
      <c r="D77" s="217">
        <f>Input!$UX$10</f>
        <v>0</v>
      </c>
      <c r="E77" s="217">
        <f>Input!$UY$10</f>
        <v>0</v>
      </c>
      <c r="F77" s="217">
        <f>Input!$UZ$10</f>
        <v>0</v>
      </c>
      <c r="G77" s="217">
        <f>Input!$VA$10</f>
        <v>0</v>
      </c>
      <c r="H77" s="218">
        <f>Input!$VB$10</f>
        <v>0</v>
      </c>
    </row>
    <row r="78" spans="1:50">
      <c r="A78" s="215" t="s">
        <v>1009</v>
      </c>
      <c r="B78" s="219">
        <f>Input!$VC$10</f>
        <v>0</v>
      </c>
      <c r="C78" s="217">
        <f>Input!$VD$10</f>
        <v>0</v>
      </c>
      <c r="D78" s="217">
        <f>Input!$VE$10</f>
        <v>0</v>
      </c>
      <c r="E78" s="217">
        <f>Input!$VF$10</f>
        <v>0</v>
      </c>
      <c r="F78" s="217">
        <f>Input!$VG$10</f>
        <v>0</v>
      </c>
      <c r="G78" s="217">
        <f>Input!$VH$10</f>
        <v>0</v>
      </c>
      <c r="H78" s="218">
        <f>Input!$VI$10</f>
        <v>0</v>
      </c>
    </row>
    <row r="79" spans="1:50">
      <c r="A79" s="215" t="s">
        <v>1009</v>
      </c>
      <c r="B79" s="216" t="s">
        <v>996</v>
      </c>
      <c r="C79" s="217">
        <f>Input!$VJ$10</f>
        <v>0</v>
      </c>
      <c r="D79" s="217">
        <f>Input!$VK$10</f>
        <v>0</v>
      </c>
      <c r="E79" s="217">
        <f>Input!$VL$10</f>
        <v>0</v>
      </c>
      <c r="F79" s="217">
        <f>Input!$VM$10</f>
        <v>0</v>
      </c>
      <c r="G79" s="217">
        <f>Input!$VN$10</f>
        <v>0</v>
      </c>
      <c r="H79" s="218">
        <f>Input!$VO$10</f>
        <v>0</v>
      </c>
    </row>
    <row r="80" spans="1:50" s="228" customFormat="1">
      <c r="A80" s="211" t="s">
        <v>1009</v>
      </c>
      <c r="B80" s="220" t="s">
        <v>1010</v>
      </c>
      <c r="C80" s="221">
        <f>SUM(C66:C79)</f>
        <v>0</v>
      </c>
      <c r="D80" s="221">
        <f t="shared" ref="D80:G80" si="4">SUM(D66:D79)</f>
        <v>0</v>
      </c>
      <c r="E80" s="221">
        <f t="shared" si="4"/>
        <v>0</v>
      </c>
      <c r="F80" s="221">
        <f t="shared" si="4"/>
        <v>0</v>
      </c>
      <c r="G80" s="221">
        <f t="shared" si="4"/>
        <v>0</v>
      </c>
      <c r="H80" s="222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15"/>
      <c r="C81" s="229"/>
      <c r="D81" s="229"/>
      <c r="E81" s="229"/>
      <c r="F81" s="229"/>
      <c r="G81" s="229"/>
    </row>
    <row r="82" spans="1:50">
      <c r="A82" s="215" t="s">
        <v>127</v>
      </c>
      <c r="B82" s="219">
        <f>Input!$VP$10</f>
        <v>0</v>
      </c>
      <c r="C82" s="217">
        <f>Input!$VQ$10</f>
        <v>0</v>
      </c>
      <c r="D82" s="217">
        <f>Input!$VR$10</f>
        <v>0</v>
      </c>
      <c r="E82" s="217">
        <f>Input!$VS$10</f>
        <v>0</v>
      </c>
      <c r="F82" s="217">
        <f>Input!$VT$10</f>
        <v>0</v>
      </c>
      <c r="G82" s="217">
        <f>Input!$VU$10</f>
        <v>0</v>
      </c>
      <c r="H82" s="218">
        <f>Input!$VV$10</f>
        <v>0</v>
      </c>
    </row>
    <row r="83" spans="1:50">
      <c r="A83" s="215" t="s">
        <v>127</v>
      </c>
      <c r="B83" s="219">
        <f>Input!$VW$10</f>
        <v>0</v>
      </c>
      <c r="C83" s="217">
        <f>Input!$VX$10</f>
        <v>0</v>
      </c>
      <c r="D83" s="217">
        <f>Input!$VY$10</f>
        <v>0</v>
      </c>
      <c r="E83" s="217">
        <f>Input!$VZ$10</f>
        <v>0</v>
      </c>
      <c r="F83" s="217">
        <f>Input!$WA$10</f>
        <v>0</v>
      </c>
      <c r="G83" s="217">
        <f>Input!$WB$10</f>
        <v>0</v>
      </c>
      <c r="H83" s="218">
        <f>Input!$WC$10</f>
        <v>0</v>
      </c>
    </row>
    <row r="84" spans="1:50">
      <c r="A84" s="215" t="s">
        <v>127</v>
      </c>
      <c r="B84" s="219">
        <f>Input!$WD$10</f>
        <v>0</v>
      </c>
      <c r="C84" s="217">
        <f>Input!$WE$10</f>
        <v>0</v>
      </c>
      <c r="D84" s="217">
        <f>Input!$WF$10</f>
        <v>0</v>
      </c>
      <c r="E84" s="217">
        <f>Input!$WG$10</f>
        <v>0</v>
      </c>
      <c r="F84" s="217">
        <f>Input!$WH$10</f>
        <v>0</v>
      </c>
      <c r="G84" s="217">
        <f>Input!$WI$10</f>
        <v>0</v>
      </c>
      <c r="H84" s="218">
        <f>Input!$WJ$10</f>
        <v>0</v>
      </c>
    </row>
    <row r="85" spans="1:50">
      <c r="A85" s="215" t="s">
        <v>127</v>
      </c>
      <c r="B85" s="219">
        <f>Input!$WK$10</f>
        <v>0</v>
      </c>
      <c r="C85" s="217">
        <f>Input!$WL$10</f>
        <v>0</v>
      </c>
      <c r="D85" s="217">
        <f>Input!$WM$10</f>
        <v>0</v>
      </c>
      <c r="E85" s="217">
        <f>Input!$WN$10</f>
        <v>0</v>
      </c>
      <c r="F85" s="217">
        <f>Input!$WO$10</f>
        <v>0</v>
      </c>
      <c r="G85" s="217">
        <f>Input!$WP$10</f>
        <v>0</v>
      </c>
      <c r="H85" s="218">
        <f>Input!$WQ$10</f>
        <v>0</v>
      </c>
    </row>
    <row r="86" spans="1:50">
      <c r="A86" s="215" t="s">
        <v>127</v>
      </c>
      <c r="B86" s="219">
        <f>Input!$WR$10</f>
        <v>0</v>
      </c>
      <c r="C86" s="217">
        <f>Input!$WS$10</f>
        <v>0</v>
      </c>
      <c r="D86" s="217">
        <f>Input!$WT$10</f>
        <v>0</v>
      </c>
      <c r="E86" s="217">
        <f>Input!$WU$10</f>
        <v>0</v>
      </c>
      <c r="F86" s="217">
        <f>Input!$WV$10</f>
        <v>0</v>
      </c>
      <c r="G86" s="217">
        <f>Input!$WW$10</f>
        <v>0</v>
      </c>
      <c r="H86" s="218">
        <f>Input!$WX$10</f>
        <v>0</v>
      </c>
    </row>
    <row r="87" spans="1:50">
      <c r="A87" s="215" t="s">
        <v>127</v>
      </c>
      <c r="B87" s="219">
        <f>Input!$WY$10</f>
        <v>0</v>
      </c>
      <c r="C87" s="217">
        <f>Input!$WZ$10</f>
        <v>0</v>
      </c>
      <c r="D87" s="217">
        <f>Input!$XA$10</f>
        <v>0</v>
      </c>
      <c r="E87" s="217">
        <f>Input!$XB$10</f>
        <v>0</v>
      </c>
      <c r="F87" s="217">
        <f>Input!$XC$10</f>
        <v>0</v>
      </c>
      <c r="G87" s="217">
        <f>Input!$XD$10</f>
        <v>0</v>
      </c>
      <c r="H87" s="218">
        <f>Input!$XE$10</f>
        <v>0</v>
      </c>
    </row>
    <row r="88" spans="1:50">
      <c r="A88" s="215" t="s">
        <v>127</v>
      </c>
      <c r="B88" s="219">
        <f>Input!$XF$10</f>
        <v>0</v>
      </c>
      <c r="C88" s="217">
        <f>Input!$XG$10</f>
        <v>0</v>
      </c>
      <c r="D88" s="217">
        <f>Input!$XH$10</f>
        <v>0</v>
      </c>
      <c r="E88" s="217">
        <f>Input!$XI$10</f>
        <v>0</v>
      </c>
      <c r="F88" s="217">
        <f>Input!$XJ$10</f>
        <v>0</v>
      </c>
      <c r="G88" s="217">
        <f>Input!$XK$10</f>
        <v>0</v>
      </c>
      <c r="H88" s="218">
        <f>Input!$XL$10</f>
        <v>0</v>
      </c>
    </row>
    <row r="89" spans="1:50">
      <c r="A89" s="215" t="s">
        <v>127</v>
      </c>
      <c r="B89" s="219">
        <f>Input!$XM$10</f>
        <v>0</v>
      </c>
      <c r="C89" s="217">
        <f>Input!$XN$10</f>
        <v>0</v>
      </c>
      <c r="D89" s="217">
        <f>Input!$XO$10</f>
        <v>0</v>
      </c>
      <c r="E89" s="217">
        <f>Input!$XP$10</f>
        <v>0</v>
      </c>
      <c r="F89" s="217">
        <f>Input!$XQ$10</f>
        <v>0</v>
      </c>
      <c r="G89" s="217">
        <f>Input!$XR$10</f>
        <v>0</v>
      </c>
      <c r="H89" s="218">
        <f>Input!$XS$10</f>
        <v>0</v>
      </c>
    </row>
    <row r="90" spans="1:50" s="228" customFormat="1">
      <c r="A90" s="211" t="s">
        <v>127</v>
      </c>
      <c r="B90" s="220" t="s">
        <v>1011</v>
      </c>
      <c r="C90" s="221">
        <f>SUM(C82:C89)</f>
        <v>0</v>
      </c>
      <c r="D90" s="221">
        <f t="shared" ref="D90:G90" si="5">SUM(D82:D89)</f>
        <v>0</v>
      </c>
      <c r="E90" s="221">
        <f t="shared" si="5"/>
        <v>0</v>
      </c>
      <c r="F90" s="221">
        <f t="shared" si="5"/>
        <v>0</v>
      </c>
      <c r="G90" s="221">
        <f t="shared" si="5"/>
        <v>0</v>
      </c>
      <c r="H90" s="222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C91" s="229"/>
      <c r="D91" s="229"/>
      <c r="E91" s="229"/>
      <c r="F91" s="229"/>
      <c r="G91" s="229"/>
    </row>
    <row r="92" spans="1:50" s="228" customFormat="1">
      <c r="A92" s="211" t="s">
        <v>1012</v>
      </c>
      <c r="B92" s="220"/>
      <c r="C92" s="221"/>
      <c r="D92" s="221"/>
      <c r="E92" s="221"/>
      <c r="F92" s="221"/>
      <c r="G92" s="221"/>
      <c r="H92" s="222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15" t="s">
        <v>1013</v>
      </c>
      <c r="B93" s="180" t="s">
        <v>1014</v>
      </c>
      <c r="C93" s="217">
        <f>Input!$XT$10</f>
        <v>0</v>
      </c>
      <c r="D93" s="217">
        <f>Input!$XU$10</f>
        <v>0</v>
      </c>
      <c r="E93" s="217">
        <f>Input!$XV$10</f>
        <v>0</v>
      </c>
      <c r="F93" s="217">
        <f>Input!$XW$10</f>
        <v>0</v>
      </c>
      <c r="G93" s="217">
        <f>Input!$XX$10</f>
        <v>0</v>
      </c>
      <c r="H93" s="218">
        <f>Input!$XY$10</f>
        <v>0</v>
      </c>
    </row>
    <row r="94" spans="1:50" ht="47.25">
      <c r="A94" s="215" t="s">
        <v>1015</v>
      </c>
      <c r="B94" s="180" t="s">
        <v>1016</v>
      </c>
      <c r="C94" s="217">
        <f>Input!$XZ$10</f>
        <v>0</v>
      </c>
      <c r="D94" s="217">
        <f>Input!$YA$10</f>
        <v>0</v>
      </c>
      <c r="E94" s="217">
        <f>Input!$YB$10</f>
        <v>0</v>
      </c>
      <c r="F94" s="217">
        <f>Input!$YC$10</f>
        <v>0</v>
      </c>
      <c r="G94" s="217">
        <f>Input!$YD$10</f>
        <v>0</v>
      </c>
      <c r="H94" s="218">
        <f>Input!$YE$10</f>
        <v>0</v>
      </c>
    </row>
    <row r="95" spans="1:50" s="228" customFormat="1" ht="30">
      <c r="A95" s="222" t="s">
        <v>1017</v>
      </c>
      <c r="B95" s="220" t="s">
        <v>1018</v>
      </c>
      <c r="C95" s="221">
        <f>SUM(C93:C94)</f>
        <v>0</v>
      </c>
      <c r="D95" s="221">
        <f t="shared" ref="D95:G95" si="6">SUM(D93:D94)</f>
        <v>0</v>
      </c>
      <c r="E95" s="221">
        <f t="shared" si="6"/>
        <v>0</v>
      </c>
      <c r="F95" s="221">
        <f t="shared" si="6"/>
        <v>0</v>
      </c>
      <c r="G95" s="221">
        <f t="shared" si="6"/>
        <v>0</v>
      </c>
      <c r="H95" s="222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29"/>
      <c r="D96" s="229"/>
      <c r="E96" s="229"/>
      <c r="F96" s="229"/>
      <c r="G96" s="229"/>
    </row>
    <row r="97" spans="1:50" s="228" customFormat="1">
      <c r="A97" s="411" t="s">
        <v>1019</v>
      </c>
      <c r="B97" s="412"/>
      <c r="C97" s="221">
        <f>C95+C90+C80+C64+C49+C34+C19</f>
        <v>0</v>
      </c>
      <c r="D97" s="221">
        <f t="shared" ref="D97:G97" si="7">D95+D90+D80+D64+D49+D34+D19</f>
        <v>0</v>
      </c>
      <c r="E97" s="221">
        <f t="shared" si="7"/>
        <v>0</v>
      </c>
      <c r="F97" s="221">
        <f t="shared" si="7"/>
        <v>0</v>
      </c>
      <c r="G97" s="221">
        <f t="shared" si="7"/>
        <v>0</v>
      </c>
      <c r="H97" s="222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29"/>
      <c r="D98" s="229"/>
      <c r="E98" s="229"/>
      <c r="F98" s="229"/>
      <c r="G98" s="229"/>
    </row>
    <row r="99" spans="1:50">
      <c r="B99" s="210" t="s">
        <v>1020</v>
      </c>
      <c r="C99" s="229"/>
      <c r="D99" s="229">
        <f>'TTUS Uses'!C67</f>
        <v>0</v>
      </c>
      <c r="E99" s="229"/>
      <c r="F99" s="229">
        <f>'TTUS Uses'!D67</f>
        <v>0</v>
      </c>
      <c r="G99" s="229">
        <f>'TTUS Uses'!E67</f>
        <v>0</v>
      </c>
    </row>
    <row r="100" spans="1:50">
      <c r="B100" s="210" t="s">
        <v>975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30">
        <f>SUM(C102:G102)</f>
        <v>0</v>
      </c>
    </row>
    <row r="105" spans="1:50" ht="15" customHeight="1">
      <c r="B105" s="150" t="s">
        <v>976</v>
      </c>
    </row>
    <row r="106" spans="1:50" ht="15" customHeight="1">
      <c r="B106" s="150" t="s">
        <v>977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83">
        <f>'TTUS Uses'!D80</f>
        <v>0</v>
      </c>
    </row>
    <row r="112" spans="1:50">
      <c r="E112" s="284">
        <f>Input!F6</f>
        <v>3655</v>
      </c>
    </row>
    <row r="113" spans="5:5">
      <c r="E113" s="146">
        <f>SUM(E110:E112)</f>
        <v>3655</v>
      </c>
    </row>
    <row r="114" spans="5:5">
      <c r="E114" s="146">
        <f>Input!G6</f>
        <v>2014525</v>
      </c>
    </row>
    <row r="115" spans="5:5">
      <c r="E115" s="146">
        <f>E114-E113</f>
        <v>2010870</v>
      </c>
    </row>
    <row r="116" spans="5:5">
      <c r="E116" s="285" t="str">
        <f>IF(E115&lt;&gt;0,"Out of Balance","Balanced")</f>
        <v>Out of Balance</v>
      </c>
    </row>
  </sheetData>
  <mergeCells count="1">
    <mergeCell ref="A97:B97"/>
  </mergeCells>
  <conditionalFormatting sqref="F100">
    <cfRule type="expression" dxfId="27" priority="10">
      <formula>$F$100&lt;&gt;0</formula>
    </cfRule>
  </conditionalFormatting>
  <conditionalFormatting sqref="G100">
    <cfRule type="expression" dxfId="26" priority="9">
      <formula>$G$100&lt;&gt;0</formula>
    </cfRule>
  </conditionalFormatting>
  <conditionalFormatting sqref="F102">
    <cfRule type="expression" dxfId="25" priority="8">
      <formula>$F$102&lt;&gt;""</formula>
    </cfRule>
  </conditionalFormatting>
  <conditionalFormatting sqref="G102">
    <cfRule type="expression" dxfId="24" priority="7">
      <formula>$G$102&lt;&gt;""</formula>
    </cfRule>
  </conditionalFormatting>
  <conditionalFormatting sqref="D100">
    <cfRule type="expression" dxfId="23" priority="6">
      <formula>$D$100&lt;&gt;0</formula>
    </cfRule>
  </conditionalFormatting>
  <conditionalFormatting sqref="D102">
    <cfRule type="expression" dxfId="22" priority="5">
      <formula>$D$102&lt;&gt;""</formula>
    </cfRule>
  </conditionalFormatting>
  <conditionalFormatting sqref="C102">
    <cfRule type="expression" dxfId="21" priority="4">
      <formula>$C$102&lt;&gt;""</formula>
    </cfRule>
  </conditionalFormatting>
  <conditionalFormatting sqref="E102">
    <cfRule type="expression" dxfId="20" priority="3">
      <formula>$E$102&lt;&gt;""</formula>
    </cfRule>
  </conditionalFormatting>
  <conditionalFormatting sqref="H2">
    <cfRule type="expression" dxfId="19" priority="2">
      <formula>OR($C$100&lt;&gt;0,$D$100&lt;&gt;0,$E$100&lt;&gt;0,$F$100&lt;&gt;0,$G$100&lt;&gt;0)</formula>
    </cfRule>
  </conditionalFormatting>
  <conditionalFormatting sqref="H1">
    <cfRule type="expression" dxfId="18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FFCC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B65" sqref="B65"/>
      <selection pane="bottomLeft" activeCell="B65" sqref="B65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140625" style="151" customWidth="1"/>
    <col min="7" max="16384" width="9.140625" style="146"/>
  </cols>
  <sheetData>
    <row r="1" spans="1:6" ht="18.75">
      <c r="A1" s="143" t="s">
        <v>903</v>
      </c>
      <c r="B1" s="144" t="str">
        <f>Input!$B$11</f>
        <v>University of North Texas System</v>
      </c>
      <c r="E1" s="147" t="s">
        <v>904</v>
      </c>
      <c r="F1" s="148" t="str">
        <f>IF(OR($C$113&lt;&gt;"",$D$113&lt;&gt;"",$E$113&lt;&gt;""),"Error Message - Enter Whole Dollars Only - See Row 72","")</f>
        <v/>
      </c>
    </row>
    <row r="2" spans="1:6" ht="18.75">
      <c r="A2" s="143" t="s">
        <v>905</v>
      </c>
      <c r="B2" s="144" t="str">
        <f>Index!$B$3</f>
        <v>FY 2020 &amp; FY 2021 Data</v>
      </c>
      <c r="F2" s="148" t="str">
        <f>IF(OR($C$111&lt;&gt;0,$D$111&lt;&gt;0,$E$111&lt;&gt;0),"Error Message - Federal Program Breakout tab does not agree with this tab.","")</f>
        <v/>
      </c>
    </row>
    <row r="3" spans="1:6">
      <c r="A3" s="149"/>
    </row>
    <row r="4" spans="1:6" ht="47.25">
      <c r="A4" s="152" t="s">
        <v>906</v>
      </c>
      <c r="B4" s="152" t="s">
        <v>907</v>
      </c>
      <c r="C4" s="153" t="s">
        <v>908</v>
      </c>
      <c r="D4" s="152" t="s">
        <v>909</v>
      </c>
      <c r="E4" s="152" t="s">
        <v>910</v>
      </c>
      <c r="F4" s="152" t="s">
        <v>911</v>
      </c>
    </row>
    <row r="5" spans="1:6" ht="15.75">
      <c r="A5" s="154">
        <v>1</v>
      </c>
      <c r="B5" s="387" t="s">
        <v>912</v>
      </c>
      <c r="C5" s="388"/>
      <c r="D5" s="388"/>
      <c r="E5" s="388"/>
      <c r="F5" s="389"/>
    </row>
    <row r="6" spans="1:6" ht="15.75">
      <c r="A6" s="155" t="s">
        <v>913</v>
      </c>
      <c r="B6" s="156" t="s">
        <v>914</v>
      </c>
      <c r="C6" s="157">
        <f>Input!$N$11</f>
        <v>0</v>
      </c>
      <c r="D6" s="158">
        <f>Input!$O$11</f>
        <v>0</v>
      </c>
      <c r="E6" s="158">
        <f>Input!$P$11</f>
        <v>0</v>
      </c>
      <c r="F6" s="159">
        <f>Input!$Q$11</f>
        <v>0</v>
      </c>
    </row>
    <row r="7" spans="1:6" ht="15.75">
      <c r="A7" s="160" t="s">
        <v>913</v>
      </c>
      <c r="B7" s="161" t="s">
        <v>915</v>
      </c>
      <c r="C7" s="162">
        <f>Input!$R$11</f>
        <v>0</v>
      </c>
      <c r="D7" s="162">
        <f>Input!$S$11</f>
        <v>0</v>
      </c>
      <c r="E7" s="163"/>
      <c r="F7" s="164">
        <f>Input!$T$11</f>
        <v>0</v>
      </c>
    </row>
    <row r="8" spans="1:6" ht="15.75">
      <c r="A8" s="165" t="s">
        <v>917</v>
      </c>
      <c r="B8" s="166" t="s">
        <v>918</v>
      </c>
      <c r="C8" s="157">
        <f>Input!$U$11</f>
        <v>0</v>
      </c>
      <c r="D8" s="158">
        <f>Input!$V$11</f>
        <v>0</v>
      </c>
      <c r="E8" s="158">
        <f>Input!$W$11</f>
        <v>0</v>
      </c>
      <c r="F8" s="159">
        <f>Input!$X$11</f>
        <v>0</v>
      </c>
    </row>
    <row r="9" spans="1:6" ht="15.75">
      <c r="A9" s="160" t="s">
        <v>917</v>
      </c>
      <c r="B9" s="161" t="s">
        <v>915</v>
      </c>
      <c r="C9" s="162">
        <f>Input!$Y$11</f>
        <v>0</v>
      </c>
      <c r="D9" s="162">
        <f>Input!$Z$11</f>
        <v>0</v>
      </c>
      <c r="E9" s="163"/>
      <c r="F9" s="164">
        <f>Input!$AA$11</f>
        <v>0</v>
      </c>
    </row>
    <row r="10" spans="1:6" ht="15.75">
      <c r="A10" s="165" t="s">
        <v>919</v>
      </c>
      <c r="B10" s="166" t="s">
        <v>920</v>
      </c>
      <c r="C10" s="157">
        <f>Input!$AB$11</f>
        <v>0</v>
      </c>
      <c r="D10" s="158">
        <f>Input!$AC$11</f>
        <v>0</v>
      </c>
      <c r="E10" s="158">
        <f>Input!$AD$11</f>
        <v>0</v>
      </c>
      <c r="F10" s="159">
        <f>Input!$AE$11</f>
        <v>0</v>
      </c>
    </row>
    <row r="11" spans="1:6" ht="15.75">
      <c r="A11" s="160" t="s">
        <v>919</v>
      </c>
      <c r="B11" s="161" t="s">
        <v>915</v>
      </c>
      <c r="C11" s="162">
        <f>Input!$AF$11</f>
        <v>0</v>
      </c>
      <c r="D11" s="162">
        <f>Input!$AG$11</f>
        <v>0</v>
      </c>
      <c r="E11" s="163"/>
      <c r="F11" s="164">
        <f>Input!$AH$11</f>
        <v>0</v>
      </c>
    </row>
    <row r="12" spans="1:6" ht="31.5">
      <c r="A12" s="165" t="s">
        <v>921</v>
      </c>
      <c r="B12" s="166" t="s">
        <v>922</v>
      </c>
      <c r="C12" s="157">
        <f>Input!$AI$11</f>
        <v>0</v>
      </c>
      <c r="D12" s="158">
        <f>Input!$AJ$11</f>
        <v>0</v>
      </c>
      <c r="E12" s="158">
        <f>Input!$AK$11</f>
        <v>0</v>
      </c>
      <c r="F12" s="159">
        <f>Input!$AL$11</f>
        <v>0</v>
      </c>
    </row>
    <row r="13" spans="1:6" ht="15.75">
      <c r="A13" s="160" t="s">
        <v>921</v>
      </c>
      <c r="B13" s="161" t="s">
        <v>915</v>
      </c>
      <c r="C13" s="162">
        <f>Input!$AM$11</f>
        <v>0</v>
      </c>
      <c r="D13" s="162">
        <f>Input!$AN$11</f>
        <v>0</v>
      </c>
      <c r="E13" s="163"/>
      <c r="F13" s="164">
        <f>Input!$AO$11</f>
        <v>0</v>
      </c>
    </row>
    <row r="14" spans="1:6" ht="31.5">
      <c r="A14" s="165" t="s">
        <v>923</v>
      </c>
      <c r="B14" s="166" t="s">
        <v>924</v>
      </c>
      <c r="C14" s="157">
        <f>Input!$AP$11</f>
        <v>0</v>
      </c>
      <c r="D14" s="158">
        <f>Input!$AQ$11</f>
        <v>0</v>
      </c>
      <c r="E14" s="158">
        <f>Input!$AR$11</f>
        <v>0</v>
      </c>
      <c r="F14" s="159">
        <f>Input!$AS$11</f>
        <v>0</v>
      </c>
    </row>
    <row r="15" spans="1:6" ht="15.75">
      <c r="A15" s="160" t="s">
        <v>923</v>
      </c>
      <c r="B15" s="161" t="s">
        <v>915</v>
      </c>
      <c r="C15" s="162">
        <f>Input!$AT$11</f>
        <v>0</v>
      </c>
      <c r="D15" s="162">
        <f>Input!$AU$11</f>
        <v>0</v>
      </c>
      <c r="E15" s="163"/>
      <c r="F15" s="164">
        <f>Input!$AV$11</f>
        <v>0</v>
      </c>
    </row>
    <row r="16" spans="1:6" ht="63">
      <c r="A16" s="165" t="s">
        <v>925</v>
      </c>
      <c r="B16" s="166" t="s">
        <v>926</v>
      </c>
      <c r="C16" s="157">
        <f>Input!$AW$11</f>
        <v>0</v>
      </c>
      <c r="D16" s="158">
        <f>Input!$AX$11</f>
        <v>0</v>
      </c>
      <c r="E16" s="158">
        <f>Input!$AY$11</f>
        <v>0</v>
      </c>
      <c r="F16" s="159">
        <f>Input!$AZ$11</f>
        <v>0</v>
      </c>
    </row>
    <row r="17" spans="1:6" ht="15.75">
      <c r="A17" s="160" t="s">
        <v>925</v>
      </c>
      <c r="B17" s="161" t="s">
        <v>915</v>
      </c>
      <c r="C17" s="162">
        <f>Input!$BA$11</f>
        <v>0</v>
      </c>
      <c r="D17" s="162">
        <f>Input!$BB$11</f>
        <v>0</v>
      </c>
      <c r="E17" s="163"/>
      <c r="F17" s="164">
        <f>Input!$BC$11</f>
        <v>0</v>
      </c>
    </row>
    <row r="18" spans="1:6" ht="15.75">
      <c r="A18" s="165" t="s">
        <v>927</v>
      </c>
      <c r="B18" s="166" t="s">
        <v>928</v>
      </c>
      <c r="C18" s="157">
        <f>Input!$BD$11</f>
        <v>0</v>
      </c>
      <c r="D18" s="158">
        <f>Input!$BE$11</f>
        <v>0</v>
      </c>
      <c r="E18" s="158">
        <f>Input!$BF$11</f>
        <v>0</v>
      </c>
      <c r="F18" s="159">
        <f>Input!$BG$11</f>
        <v>0</v>
      </c>
    </row>
    <row r="19" spans="1:6" ht="15.75">
      <c r="A19" s="160" t="s">
        <v>927</v>
      </c>
      <c r="B19" s="161" t="s">
        <v>915</v>
      </c>
      <c r="C19" s="162">
        <f>Input!$BH$11</f>
        <v>0</v>
      </c>
      <c r="D19" s="162">
        <f>Input!$BI$11</f>
        <v>0</v>
      </c>
      <c r="E19" s="163"/>
      <c r="F19" s="164">
        <f>Input!$BJ$11</f>
        <v>0</v>
      </c>
    </row>
    <row r="20" spans="1:6" ht="15.75">
      <c r="A20" s="165"/>
      <c r="B20" s="167" t="s">
        <v>929</v>
      </c>
      <c r="C20" s="168">
        <f t="shared" ref="C20:E21" si="0">C18+C16+C14+C12+C10+C8+C6</f>
        <v>0</v>
      </c>
      <c r="D20" s="168">
        <f t="shared" si="0"/>
        <v>0</v>
      </c>
      <c r="E20" s="168">
        <f t="shared" si="0"/>
        <v>0</v>
      </c>
      <c r="F20" s="169"/>
    </row>
    <row r="21" spans="1:6" ht="15.75">
      <c r="A21" s="165"/>
      <c r="B21" s="170" t="s">
        <v>930</v>
      </c>
      <c r="C21" s="171">
        <f t="shared" si="0"/>
        <v>0</v>
      </c>
      <c r="D21" s="171">
        <f t="shared" si="0"/>
        <v>0</v>
      </c>
      <c r="E21" s="171"/>
      <c r="F21" s="169"/>
    </row>
    <row r="22" spans="1:6" ht="15.75">
      <c r="A22" s="172"/>
      <c r="B22" s="173"/>
      <c r="C22" s="174"/>
      <c r="D22" s="175"/>
      <c r="E22" s="175"/>
      <c r="F22" s="176"/>
    </row>
    <row r="23" spans="1:6" ht="15.75">
      <c r="A23" s="177">
        <v>2</v>
      </c>
      <c r="B23" s="387" t="s">
        <v>931</v>
      </c>
      <c r="C23" s="388"/>
      <c r="D23" s="388"/>
      <c r="E23" s="388"/>
      <c r="F23" s="389"/>
    </row>
    <row r="24" spans="1:6" ht="31.5">
      <c r="A24" s="165" t="s">
        <v>932</v>
      </c>
      <c r="B24" s="166" t="s">
        <v>933</v>
      </c>
      <c r="C24" s="157">
        <f>Input!$BK$11</f>
        <v>0</v>
      </c>
      <c r="D24" s="158">
        <f>Input!$BL$11</f>
        <v>0</v>
      </c>
      <c r="E24" s="158">
        <f>Input!$BM$11</f>
        <v>0</v>
      </c>
      <c r="F24" s="159">
        <f>Input!$BN$11</f>
        <v>0</v>
      </c>
    </row>
    <row r="25" spans="1:6" ht="31.5">
      <c r="A25" s="165" t="s">
        <v>934</v>
      </c>
      <c r="B25" s="166" t="s">
        <v>935</v>
      </c>
      <c r="C25" s="157">
        <f>Input!$BO$11</f>
        <v>0</v>
      </c>
      <c r="D25" s="158">
        <f>Input!$BP$11</f>
        <v>0</v>
      </c>
      <c r="E25" s="158">
        <f>Input!$BQ$11</f>
        <v>0</v>
      </c>
      <c r="F25" s="159">
        <f>Input!$BR$11</f>
        <v>0</v>
      </c>
    </row>
    <row r="26" spans="1:6" ht="47.25">
      <c r="A26" s="165" t="s">
        <v>936</v>
      </c>
      <c r="B26" s="178" t="s">
        <v>937</v>
      </c>
      <c r="C26" s="157">
        <f>Input!$BS$11</f>
        <v>0</v>
      </c>
      <c r="D26" s="158">
        <f>Input!$BT$11</f>
        <v>0</v>
      </c>
      <c r="E26" s="158">
        <f>Input!$BU$11</f>
        <v>0</v>
      </c>
      <c r="F26" s="159">
        <f>Input!$BV$11</f>
        <v>0</v>
      </c>
    </row>
    <row r="27" spans="1:6" ht="31.5">
      <c r="A27" s="165" t="s">
        <v>938</v>
      </c>
      <c r="B27" s="166" t="s">
        <v>939</v>
      </c>
      <c r="C27" s="157">
        <f>Input!$BW$11</f>
        <v>0</v>
      </c>
      <c r="D27" s="158">
        <f>Input!$BX$11</f>
        <v>0</v>
      </c>
      <c r="E27" s="158">
        <f>Input!$BY$11</f>
        <v>0</v>
      </c>
      <c r="F27" s="159">
        <f>Input!$BZ$11</f>
        <v>0</v>
      </c>
    </row>
    <row r="28" spans="1:6" ht="31.5">
      <c r="A28" s="179" t="s">
        <v>940</v>
      </c>
      <c r="B28" s="180" t="s">
        <v>941</v>
      </c>
      <c r="C28" s="157">
        <f>Input!$CA$11</f>
        <v>0</v>
      </c>
      <c r="D28" s="158">
        <f>Input!$CB$11</f>
        <v>0</v>
      </c>
      <c r="E28" s="158">
        <f>Input!$CC$11</f>
        <v>0</v>
      </c>
      <c r="F28" s="159">
        <f>Input!$CD$11</f>
        <v>0</v>
      </c>
    </row>
    <row r="29" spans="1:6" ht="15.75">
      <c r="A29" s="181"/>
      <c r="B29" s="182" t="s">
        <v>942</v>
      </c>
      <c r="C29" s="183">
        <f>SUM(C24:C28)</f>
        <v>0</v>
      </c>
      <c r="D29" s="183">
        <f t="shared" ref="D29:E29" si="1">SUM(D24:D28)</f>
        <v>0</v>
      </c>
      <c r="E29" s="183">
        <f t="shared" si="1"/>
        <v>0</v>
      </c>
      <c r="F29" s="159"/>
    </row>
    <row r="30" spans="1:6" ht="15.75">
      <c r="A30" s="172"/>
      <c r="B30" s="173"/>
      <c r="C30" s="174"/>
      <c r="D30" s="175"/>
      <c r="E30" s="175"/>
      <c r="F30" s="176"/>
    </row>
    <row r="31" spans="1:6" ht="15.75">
      <c r="A31" s="154">
        <v>3</v>
      </c>
      <c r="B31" s="387" t="s">
        <v>943</v>
      </c>
      <c r="C31" s="388"/>
      <c r="D31" s="388"/>
      <c r="E31" s="388"/>
      <c r="F31" s="389"/>
    </row>
    <row r="32" spans="1:6" ht="31.5">
      <c r="A32" s="165" t="s">
        <v>944</v>
      </c>
      <c r="B32" s="166" t="s">
        <v>945</v>
      </c>
      <c r="C32" s="157">
        <f>Input!$CE$11</f>
        <v>0</v>
      </c>
      <c r="D32" s="158">
        <f>Input!$CF$11</f>
        <v>0</v>
      </c>
      <c r="E32" s="158">
        <f>Input!$CG$11</f>
        <v>0</v>
      </c>
      <c r="F32" s="159">
        <f>Input!$CH$11</f>
        <v>0</v>
      </c>
    </row>
    <row r="33" spans="1:6" ht="15.75">
      <c r="A33" s="165" t="s">
        <v>946</v>
      </c>
      <c r="B33" s="166" t="s">
        <v>1195</v>
      </c>
      <c r="C33" s="157">
        <f>Input!$CI$11</f>
        <v>0</v>
      </c>
      <c r="D33" s="158">
        <f>Input!$CJ$11</f>
        <v>0</v>
      </c>
      <c r="E33" s="158">
        <f>Input!$CK$11</f>
        <v>0</v>
      </c>
      <c r="F33" s="159">
        <f>Input!$CL$11</f>
        <v>0</v>
      </c>
    </row>
    <row r="34" spans="1:6" ht="31.5">
      <c r="A34" s="165" t="s">
        <v>947</v>
      </c>
      <c r="B34" s="166" t="s">
        <v>948</v>
      </c>
      <c r="C34" s="157">
        <f>Input!$CM$11</f>
        <v>0</v>
      </c>
      <c r="D34" s="158">
        <f>Input!$CN$11</f>
        <v>0</v>
      </c>
      <c r="E34" s="158">
        <f>Input!$CO$11</f>
        <v>0</v>
      </c>
      <c r="F34" s="159">
        <f>Input!$CP$11</f>
        <v>0</v>
      </c>
    </row>
    <row r="35" spans="1:6" ht="31.5">
      <c r="A35" s="181" t="s">
        <v>949</v>
      </c>
      <c r="B35" s="166" t="s">
        <v>950</v>
      </c>
      <c r="C35" s="157">
        <f>Input!$CQ$11</f>
        <v>0</v>
      </c>
      <c r="D35" s="158">
        <f>Input!$CR$11</f>
        <v>0</v>
      </c>
      <c r="E35" s="158">
        <f>Input!$CS$11</f>
        <v>0</v>
      </c>
      <c r="F35" s="159">
        <f>Input!$CT$11</f>
        <v>0</v>
      </c>
    </row>
    <row r="36" spans="1:6" ht="15.75">
      <c r="A36" s="181"/>
      <c r="B36" s="182" t="s">
        <v>942</v>
      </c>
      <c r="C36" s="183">
        <f>SUM(C32:C35)</f>
        <v>0</v>
      </c>
      <c r="D36" s="183">
        <f t="shared" ref="D36:E36" si="2">SUM(D32:D35)</f>
        <v>0</v>
      </c>
      <c r="E36" s="183">
        <f t="shared" si="2"/>
        <v>0</v>
      </c>
      <c r="F36" s="159"/>
    </row>
    <row r="37" spans="1:6" ht="15.75">
      <c r="A37" s="172"/>
      <c r="B37" s="173"/>
      <c r="C37" s="174"/>
      <c r="D37" s="175"/>
      <c r="E37" s="175"/>
      <c r="F37" s="176"/>
    </row>
    <row r="38" spans="1:6" ht="15.75">
      <c r="A38" s="177">
        <v>4</v>
      </c>
      <c r="B38" s="387" t="s">
        <v>951</v>
      </c>
      <c r="C38" s="388"/>
      <c r="D38" s="388"/>
      <c r="E38" s="388"/>
      <c r="F38" s="389"/>
    </row>
    <row r="39" spans="1:6" ht="15.75">
      <c r="A39" s="165" t="s">
        <v>952</v>
      </c>
      <c r="B39" s="166" t="s">
        <v>953</v>
      </c>
      <c r="C39" s="157">
        <f>Input!$CU$11</f>
        <v>0</v>
      </c>
      <c r="D39" s="158">
        <f>Input!$CV$11</f>
        <v>0</v>
      </c>
      <c r="E39" s="158">
        <f>Input!$CW$11</f>
        <v>0</v>
      </c>
      <c r="F39" s="159">
        <f>Input!$CX$11</f>
        <v>0</v>
      </c>
    </row>
    <row r="40" spans="1:6" ht="47.25">
      <c r="A40" s="165" t="s">
        <v>954</v>
      </c>
      <c r="B40" s="166" t="s">
        <v>955</v>
      </c>
      <c r="C40" s="157">
        <f>Input!$CY$11</f>
        <v>0</v>
      </c>
      <c r="D40" s="158">
        <f>Input!$CZ$11</f>
        <v>0</v>
      </c>
      <c r="E40" s="158">
        <f>Input!$DA$11</f>
        <v>0</v>
      </c>
      <c r="F40" s="159">
        <f>Input!$DB$11</f>
        <v>0</v>
      </c>
    </row>
    <row r="41" spans="1:6" ht="15.75">
      <c r="A41" s="179" t="s">
        <v>956</v>
      </c>
      <c r="B41" s="180" t="s">
        <v>957</v>
      </c>
      <c r="C41" s="157">
        <f>Input!$DC$11</f>
        <v>0</v>
      </c>
      <c r="D41" s="158">
        <f>Input!$DD$11</f>
        <v>0</v>
      </c>
      <c r="E41" s="158">
        <f>Input!$DE$11</f>
        <v>0</v>
      </c>
      <c r="F41" s="159">
        <f>Input!$DF$11</f>
        <v>0</v>
      </c>
    </row>
    <row r="42" spans="1:6" ht="15.75">
      <c r="A42" s="181"/>
      <c r="B42" s="182" t="s">
        <v>942</v>
      </c>
      <c r="C42" s="183">
        <f>SUM(C39:C41)</f>
        <v>0</v>
      </c>
      <c r="D42" s="183">
        <f t="shared" ref="D42:E42" si="3">SUM(D39:D41)</f>
        <v>0</v>
      </c>
      <c r="E42" s="183">
        <f t="shared" si="3"/>
        <v>0</v>
      </c>
      <c r="F42" s="159"/>
    </row>
    <row r="43" spans="1:6" ht="15.75">
      <c r="A43" s="172"/>
      <c r="B43" s="173"/>
      <c r="C43" s="174"/>
      <c r="D43" s="175"/>
      <c r="E43" s="175"/>
      <c r="F43" s="176"/>
    </row>
    <row r="44" spans="1:6" ht="15.75">
      <c r="A44" s="177">
        <v>5</v>
      </c>
      <c r="B44" s="387" t="s">
        <v>0</v>
      </c>
      <c r="C44" s="388"/>
      <c r="D44" s="388"/>
      <c r="E44" s="388"/>
      <c r="F44" s="389"/>
    </row>
    <row r="45" spans="1:6" ht="15.75">
      <c r="A45" s="165" t="s">
        <v>958</v>
      </c>
      <c r="B45" s="184" t="s">
        <v>959</v>
      </c>
      <c r="C45" s="157">
        <f>Input!$DG$11</f>
        <v>0</v>
      </c>
      <c r="D45" s="158">
        <f>Input!$DH$11</f>
        <v>0</v>
      </c>
      <c r="E45" s="158">
        <f>Input!$DI$11</f>
        <v>0</v>
      </c>
      <c r="F45" s="159">
        <f>Input!$DJ$11</f>
        <v>0</v>
      </c>
    </row>
    <row r="46" spans="1:6" ht="15.75">
      <c r="A46" s="172"/>
      <c r="B46" s="173"/>
      <c r="C46" s="174"/>
      <c r="D46" s="175"/>
      <c r="E46" s="175"/>
      <c r="F46" s="176"/>
    </row>
    <row r="47" spans="1:6" ht="15.75">
      <c r="A47" s="177">
        <v>6</v>
      </c>
      <c r="B47" s="387" t="s">
        <v>960</v>
      </c>
      <c r="C47" s="388"/>
      <c r="D47" s="388"/>
      <c r="E47" s="388"/>
      <c r="F47" s="389"/>
    </row>
    <row r="48" spans="1:6" ht="31.5">
      <c r="A48" s="165" t="s">
        <v>961</v>
      </c>
      <c r="B48" s="180" t="s">
        <v>962</v>
      </c>
      <c r="C48" s="157">
        <f>Input!$DK$11</f>
        <v>0</v>
      </c>
      <c r="D48" s="158">
        <f>Input!$DL$11</f>
        <v>0</v>
      </c>
      <c r="E48" s="158">
        <f>Input!$DM$11</f>
        <v>0</v>
      </c>
      <c r="F48" s="159">
        <f>Input!$DN$11</f>
        <v>0</v>
      </c>
    </row>
    <row r="49" spans="1:6" ht="15.75">
      <c r="A49" s="181"/>
      <c r="B49" s="182" t="s">
        <v>942</v>
      </c>
      <c r="C49" s="183">
        <f>SUM(C48:C48)</f>
        <v>0</v>
      </c>
      <c r="D49" s="183">
        <f>SUM(D48:D48)</f>
        <v>0</v>
      </c>
      <c r="E49" s="183">
        <f>SUM(E48:E48)</f>
        <v>0</v>
      </c>
      <c r="F49" s="159"/>
    </row>
    <row r="50" spans="1:6" ht="15.75">
      <c r="A50" s="172"/>
      <c r="B50" s="173"/>
      <c r="C50" s="174"/>
      <c r="D50" s="175"/>
      <c r="E50" s="175"/>
      <c r="F50" s="176"/>
    </row>
    <row r="51" spans="1:6" ht="15.75">
      <c r="A51" s="273">
        <v>7</v>
      </c>
      <c r="B51" s="387" t="s">
        <v>127</v>
      </c>
      <c r="C51" s="388"/>
      <c r="D51" s="388"/>
      <c r="E51" s="388"/>
      <c r="F51" s="389"/>
    </row>
    <row r="52" spans="1:6" ht="15.75">
      <c r="A52" s="274" t="s">
        <v>1190</v>
      </c>
      <c r="B52" s="180" t="s">
        <v>964</v>
      </c>
      <c r="C52" s="157">
        <f>Input!$DO$11</f>
        <v>0</v>
      </c>
      <c r="D52" s="158">
        <f>Input!$DP$11</f>
        <v>0</v>
      </c>
      <c r="E52" s="158">
        <f>Input!$DQ$11</f>
        <v>0</v>
      </c>
      <c r="F52" s="159">
        <f>Input!$DR$11</f>
        <v>0</v>
      </c>
    </row>
    <row r="53" spans="1:6" ht="15.75">
      <c r="A53" s="275"/>
      <c r="B53" s="185"/>
      <c r="C53" s="186"/>
      <c r="D53" s="187"/>
      <c r="E53" s="188"/>
      <c r="F53" s="169"/>
    </row>
    <row r="54" spans="1:6" ht="15.75" customHeight="1">
      <c r="A54" s="276">
        <v>8</v>
      </c>
      <c r="B54" s="387" t="s">
        <v>1189</v>
      </c>
      <c r="C54" s="388"/>
      <c r="D54" s="388"/>
      <c r="E54" s="388"/>
      <c r="F54" s="389"/>
    </row>
    <row r="55" spans="1:6" ht="31.5">
      <c r="A55" s="274" t="s">
        <v>963</v>
      </c>
      <c r="B55" s="166" t="s">
        <v>966</v>
      </c>
      <c r="C55" s="157">
        <f>Input!$DS$11</f>
        <v>0</v>
      </c>
      <c r="D55" s="158">
        <f>Input!$DT$11</f>
        <v>0</v>
      </c>
      <c r="E55" s="158">
        <f>Input!$DU$11</f>
        <v>0</v>
      </c>
      <c r="F55" s="159">
        <f>Input!$DV$11</f>
        <v>0</v>
      </c>
    </row>
    <row r="56" spans="1:6" ht="15.75">
      <c r="A56" s="277" t="s">
        <v>963</v>
      </c>
      <c r="B56" s="161" t="s">
        <v>967</v>
      </c>
      <c r="C56" s="162">
        <f>Input!$DW$11</f>
        <v>0</v>
      </c>
      <c r="D56" s="162">
        <f>Input!$DX$11</f>
        <v>0</v>
      </c>
      <c r="E56" s="163"/>
      <c r="F56" s="164">
        <f>Input!$DY$11</f>
        <v>0</v>
      </c>
    </row>
    <row r="57" spans="1:6" ht="31.5">
      <c r="A57" s="274" t="s">
        <v>1191</v>
      </c>
      <c r="B57" s="180" t="s">
        <v>968</v>
      </c>
      <c r="C57" s="157">
        <f>Input!$DZ$11</f>
        <v>0</v>
      </c>
      <c r="D57" s="158">
        <f>Input!$EA$11</f>
        <v>0</v>
      </c>
      <c r="E57" s="158">
        <f>Input!$EB$11</f>
        <v>0</v>
      </c>
      <c r="F57" s="159">
        <f>Input!$EC$11</f>
        <v>0</v>
      </c>
    </row>
    <row r="58" spans="1:6" ht="15.75">
      <c r="A58" s="277" t="s">
        <v>1191</v>
      </c>
      <c r="B58" s="161" t="s">
        <v>967</v>
      </c>
      <c r="C58" s="162">
        <f>Input!$ED$11</f>
        <v>0</v>
      </c>
      <c r="D58" s="162">
        <f>Input!$EE$11</f>
        <v>0</v>
      </c>
      <c r="E58" s="163"/>
      <c r="F58" s="164">
        <f>Input!$EF$11</f>
        <v>0</v>
      </c>
    </row>
    <row r="59" spans="1:6" ht="31.5">
      <c r="A59" s="274" t="s">
        <v>1192</v>
      </c>
      <c r="B59" s="180" t="s">
        <v>969</v>
      </c>
      <c r="C59" s="157">
        <f>Input!$EG$11</f>
        <v>0</v>
      </c>
      <c r="D59" s="158">
        <f>Input!$EH$11</f>
        <v>0</v>
      </c>
      <c r="E59" s="158">
        <f>Input!$EI$11</f>
        <v>0</v>
      </c>
      <c r="F59" s="159">
        <f>Input!$EJ$11</f>
        <v>0</v>
      </c>
    </row>
    <row r="60" spans="1:6" ht="15.75">
      <c r="A60" s="277" t="s">
        <v>1192</v>
      </c>
      <c r="B60" s="161" t="s">
        <v>967</v>
      </c>
      <c r="C60" s="162">
        <f>Input!$EK$11</f>
        <v>0</v>
      </c>
      <c r="D60" s="162">
        <f>Input!$EL$11</f>
        <v>0</v>
      </c>
      <c r="E60" s="163"/>
      <c r="F60" s="164">
        <f>Input!$EM$11</f>
        <v>0</v>
      </c>
    </row>
    <row r="61" spans="1:6" ht="15.75">
      <c r="A61" s="274"/>
      <c r="B61" s="167" t="s">
        <v>929</v>
      </c>
      <c r="C61" s="168">
        <f>C59+C57+C55</f>
        <v>0</v>
      </c>
      <c r="D61" s="168">
        <f t="shared" ref="D61:E62" si="4">D59+D57+D55</f>
        <v>0</v>
      </c>
      <c r="E61" s="168">
        <f t="shared" si="4"/>
        <v>0</v>
      </c>
      <c r="F61" s="159"/>
    </row>
    <row r="62" spans="1:6" ht="15.75">
      <c r="A62" s="277"/>
      <c r="B62" s="161" t="s">
        <v>930</v>
      </c>
      <c r="C62" s="189">
        <f>C60+C58+C56</f>
        <v>0</v>
      </c>
      <c r="D62" s="189">
        <f t="shared" si="4"/>
        <v>0</v>
      </c>
      <c r="E62" s="171"/>
      <c r="F62" s="159"/>
    </row>
    <row r="63" spans="1:6" ht="15.75">
      <c r="A63" s="275"/>
      <c r="B63" s="185"/>
      <c r="C63" s="186"/>
      <c r="D63" s="187"/>
      <c r="E63" s="188"/>
      <c r="F63" s="169"/>
    </row>
    <row r="64" spans="1:6" ht="15.75" customHeight="1">
      <c r="A64" s="276">
        <v>9</v>
      </c>
      <c r="B64" s="387" t="s">
        <v>970</v>
      </c>
      <c r="C64" s="388"/>
      <c r="D64" s="388"/>
      <c r="E64" s="388"/>
      <c r="F64" s="389"/>
    </row>
    <row r="65" spans="1:6" ht="31.5">
      <c r="A65" s="274" t="s">
        <v>965</v>
      </c>
      <c r="B65" s="166" t="s">
        <v>971</v>
      </c>
      <c r="C65" s="157">
        <f>Input!$EN$11</f>
        <v>0</v>
      </c>
      <c r="D65" s="157">
        <f>Input!$EO$11</f>
        <v>0</v>
      </c>
      <c r="E65" s="157">
        <f>Input!$EP$11</f>
        <v>0</v>
      </c>
      <c r="F65" s="159">
        <f>Input!$EQ$11</f>
        <v>0</v>
      </c>
    </row>
    <row r="66" spans="1:6" ht="15.75">
      <c r="A66" s="172"/>
      <c r="B66" s="185"/>
      <c r="C66" s="190"/>
      <c r="D66" s="191"/>
      <c r="E66" s="192"/>
      <c r="F66" s="169"/>
    </row>
    <row r="67" spans="1:6" ht="15.75">
      <c r="A67" s="165"/>
      <c r="B67" s="193" t="s">
        <v>972</v>
      </c>
      <c r="C67" s="194">
        <f>C65+C61+C52+C49+C45+C42+C36+C29+C20</f>
        <v>0</v>
      </c>
      <c r="D67" s="194">
        <f t="shared" ref="D67:E67" si="5">D65+D61+D52+D49+D45+D42+D36+D29+D20</f>
        <v>0</v>
      </c>
      <c r="E67" s="194">
        <f t="shared" si="5"/>
        <v>0</v>
      </c>
      <c r="F67" s="195"/>
    </row>
    <row r="68" spans="1:6" ht="15.75">
      <c r="A68" s="165"/>
      <c r="B68" s="193" t="s">
        <v>973</v>
      </c>
      <c r="C68" s="194">
        <f>C62+C21</f>
        <v>0</v>
      </c>
      <c r="D68" s="194">
        <f>D62+D21</f>
        <v>0</v>
      </c>
      <c r="E68" s="194"/>
      <c r="F68" s="195"/>
    </row>
    <row r="69" spans="1:6" ht="15.75">
      <c r="A69" s="196"/>
      <c r="B69" s="197"/>
      <c r="C69" s="198"/>
      <c r="D69" s="198"/>
      <c r="E69" s="198"/>
      <c r="F69" s="176"/>
    </row>
    <row r="70" spans="1:6" s="175" customFormat="1" ht="15.75">
      <c r="B70" s="199" t="s">
        <v>974</v>
      </c>
      <c r="C70" s="200">
        <f>'UNTS Fed'!D97</f>
        <v>0</v>
      </c>
      <c r="D70" s="201">
        <f>'UNTS Fed'!F97</f>
        <v>0</v>
      </c>
      <c r="E70" s="201">
        <f>'UNTS Fed'!G97</f>
        <v>0</v>
      </c>
      <c r="F70" s="176"/>
    </row>
    <row r="71" spans="1:6" s="175" customFormat="1" ht="15.75">
      <c r="B71" s="199" t="s">
        <v>975</v>
      </c>
      <c r="C71" s="200">
        <f>C67-C70</f>
        <v>0</v>
      </c>
      <c r="D71" s="200">
        <f>D67-D70</f>
        <v>0</v>
      </c>
      <c r="E71" s="200">
        <f>E67-E70</f>
        <v>0</v>
      </c>
      <c r="F71" s="176"/>
    </row>
    <row r="72" spans="1:6" s="175" customFormat="1" ht="15.75">
      <c r="B72" s="202"/>
      <c r="C72" s="200"/>
      <c r="D72" s="201"/>
      <c r="E72" s="201"/>
      <c r="F72" s="176"/>
    </row>
    <row r="73" spans="1:6" s="175" customFormat="1" ht="15.75">
      <c r="B73" s="202"/>
      <c r="C73" s="203" t="str">
        <f>IF(C67-INT(C67)=0,"",C67-INT(C67))</f>
        <v/>
      </c>
      <c r="D73" s="203" t="str">
        <f>IF(D67-INT(D67)=0,"",D67-INT(D67))</f>
        <v/>
      </c>
      <c r="E73" s="203" t="str">
        <f>IF(E67-INT(E67)=0,"",E67-INT(E67))</f>
        <v/>
      </c>
      <c r="F73" s="204">
        <f>SUM(C73:E73)</f>
        <v>0</v>
      </c>
    </row>
    <row r="74" spans="1:6" s="175" customFormat="1" ht="15.75">
      <c r="B74" s="202"/>
      <c r="C74" s="174"/>
      <c r="F74" s="176"/>
    </row>
    <row r="75" spans="1:6" s="175" customFormat="1" ht="15.75">
      <c r="B75" s="202" t="s">
        <v>976</v>
      </c>
      <c r="C75" s="174"/>
      <c r="F75" s="176"/>
    </row>
    <row r="76" spans="1:6" s="175" customFormat="1" ht="15.75">
      <c r="B76" s="202" t="s">
        <v>977</v>
      </c>
      <c r="C76" s="205">
        <f>SUM(C6,C8,C10,C12,C14,C16,C18,)+SUM(C24:C28)+SUM(C32:C35)+SUM(C39:C41)+C45+C48+C52+SUM(C55,C57,C59)+C65</f>
        <v>0</v>
      </c>
      <c r="D76" s="205">
        <f>SUM(D6,D8,D10,D12,D14,D16,D18,)+SUM(D24:D28)+SUM(D32:D35)+SUM(D39:D41)+D45+D48+D52+SUM(D55,D57,D59)+D65</f>
        <v>0</v>
      </c>
      <c r="E76" s="205">
        <f>SUM(E6,E8,E10,E12,E14,E16,E18,)+SUM(E24:E28)+SUM(E32:E35)+SUM(E39:E41)+E45+E48+E52+SUM(E55,E57,E59)+E65</f>
        <v>0</v>
      </c>
      <c r="F76" s="176"/>
    </row>
    <row r="77" spans="1:6" s="175" customFormat="1" ht="15.75">
      <c r="B77" s="202" t="s">
        <v>978</v>
      </c>
      <c r="C77" s="206">
        <f>SUM(C7,C9,C11,C13,C15,C17,C19)+SUM(C56,C58,C60)</f>
        <v>0</v>
      </c>
      <c r="D77" s="206">
        <f>SUM(D7,D9,D11,D13,D15,D17,D19)+SUM(D56,D58,D60)</f>
        <v>0</v>
      </c>
      <c r="E77" s="187"/>
      <c r="F77" s="176"/>
    </row>
    <row r="78" spans="1:6" s="175" customFormat="1" ht="15.75">
      <c r="B78" s="202"/>
      <c r="C78" s="205">
        <f>SUM(C76:C77)</f>
        <v>0</v>
      </c>
      <c r="D78" s="205">
        <f>SUM(D76:D77)</f>
        <v>0</v>
      </c>
      <c r="E78" s="205">
        <f>SUM(E76:E77)</f>
        <v>0</v>
      </c>
      <c r="F78" s="176"/>
    </row>
    <row r="79" spans="1:6" s="175" customFormat="1" ht="15.75">
      <c r="B79" s="202"/>
      <c r="C79" s="174"/>
      <c r="F79" s="176"/>
    </row>
    <row r="80" spans="1:6" s="175" customFormat="1" ht="15.75">
      <c r="B80" s="202"/>
      <c r="C80" s="174"/>
      <c r="D80" s="207">
        <f>D78+C78+E78</f>
        <v>0</v>
      </c>
      <c r="F80" s="176"/>
    </row>
    <row r="81" spans="2:6" s="175" customFormat="1" ht="15.75">
      <c r="B81" s="202"/>
      <c r="C81" s="174"/>
      <c r="F81" s="176"/>
    </row>
    <row r="82" spans="2:6" s="175" customFormat="1" ht="15.75">
      <c r="B82" s="202"/>
      <c r="C82" s="208" t="str">
        <f>IF((C76=C67),"Balanced","Out of Balance")</f>
        <v>Balanced</v>
      </c>
      <c r="D82" s="208" t="str">
        <f>IF((D76=D67),"Balanced","Out of Balance")</f>
        <v>Balanced</v>
      </c>
      <c r="E82" s="208" t="str">
        <f>IF((E76=E67),"Balanced","Out of Balance")</f>
        <v>Balanced</v>
      </c>
      <c r="F82" s="176"/>
    </row>
  </sheetData>
  <conditionalFormatting sqref="C71">
    <cfRule type="expression" dxfId="17" priority="8">
      <formula>$C$71&lt;&gt;0</formula>
    </cfRule>
  </conditionalFormatting>
  <conditionalFormatting sqref="F2">
    <cfRule type="expression" dxfId="16" priority="7">
      <formula>OR($C$71&lt;&gt;0,$D$71&lt;&gt;0,$E$71&lt;&gt;0)</formula>
    </cfRule>
  </conditionalFormatting>
  <conditionalFormatting sqref="D71">
    <cfRule type="expression" dxfId="15" priority="6">
      <formula>$D$71&lt;&gt;0</formula>
    </cfRule>
  </conditionalFormatting>
  <conditionalFormatting sqref="E71">
    <cfRule type="expression" dxfId="14" priority="5">
      <formula>$E$71&lt;&gt;0</formula>
    </cfRule>
  </conditionalFormatting>
  <conditionalFormatting sqref="F1">
    <cfRule type="expression" dxfId="13" priority="4">
      <formula>OR($C$73&lt;&gt;"",$D$73&lt;&gt;"",$E$73&lt;&gt;"")</formula>
    </cfRule>
  </conditionalFormatting>
  <conditionalFormatting sqref="C73">
    <cfRule type="expression" dxfId="12" priority="3">
      <formula>$C$73&lt;&gt;""</formula>
    </cfRule>
  </conditionalFormatting>
  <conditionalFormatting sqref="D73">
    <cfRule type="expression" dxfId="11" priority="2">
      <formula>$D$73&lt;&gt;""</formula>
    </cfRule>
  </conditionalFormatting>
  <conditionalFormatting sqref="E73">
    <cfRule type="expression" dxfId="10" priority="1">
      <formula>$E$73&lt;&gt;""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C28" sqref="C28"/>
      <selection pane="bottomLeft" activeCell="D91" sqref="D91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903</v>
      </c>
      <c r="B1" s="209" t="str">
        <f>Input!$B$11</f>
        <v>University of North Texas System</v>
      </c>
      <c r="E1" s="147" t="s">
        <v>904</v>
      </c>
      <c r="H1" s="210" t="str">
        <f>IF(OR($C$112&lt;&gt;"",$D$112&lt;&gt;"",$E$112&lt;&gt;"",$F$112&lt;&gt;"",$G$112&lt;&gt;""),"Error Message - Enter Whole Dollars Only - See Row 102","")</f>
        <v>Error Message - Enter Whole Dollars Only - See Row 102</v>
      </c>
    </row>
    <row r="2" spans="1:50">
      <c r="A2" s="143" t="s">
        <v>905</v>
      </c>
      <c r="B2" s="209" t="str">
        <f>Index!$B$3</f>
        <v>FY 2020 &amp; FY 2021 Data</v>
      </c>
      <c r="H2" s="210" t="str">
        <f>IF(OR($C$110&lt;&gt;0,$D$110&lt;&gt;0,$E$110&lt;&gt;0,$F$110&lt;&gt;0,$G$110&lt;&gt;0),"Error Message - Uses tab does not agree with this tab.","")</f>
        <v/>
      </c>
    </row>
    <row r="4" spans="1:50" s="214" customFormat="1" ht="30">
      <c r="A4" s="211" t="s">
        <v>979</v>
      </c>
      <c r="B4" s="212" t="s">
        <v>980</v>
      </c>
      <c r="C4" s="212" t="s">
        <v>981</v>
      </c>
      <c r="D4" s="212" t="s">
        <v>982</v>
      </c>
      <c r="E4" s="212" t="s">
        <v>983</v>
      </c>
      <c r="F4" s="212" t="s">
        <v>984</v>
      </c>
      <c r="G4" s="212" t="s">
        <v>910</v>
      </c>
      <c r="H4" s="212" t="s">
        <v>911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</row>
    <row r="5" spans="1:50">
      <c r="A5" s="215" t="s">
        <v>985</v>
      </c>
      <c r="B5" s="216" t="s">
        <v>986</v>
      </c>
      <c r="C5" s="217">
        <f>Input!$EU$11</f>
        <v>0</v>
      </c>
      <c r="D5" s="217">
        <f>Input!$EV$11</f>
        <v>0</v>
      </c>
      <c r="E5" s="217">
        <f>Input!$EW$11</f>
        <v>0</v>
      </c>
      <c r="F5" s="217">
        <f>Input!$EX$11</f>
        <v>0</v>
      </c>
      <c r="G5" s="217">
        <f>Input!$EY$11</f>
        <v>0</v>
      </c>
      <c r="H5" s="218">
        <f>Input!$EZ$11</f>
        <v>0</v>
      </c>
    </row>
    <row r="6" spans="1:50">
      <c r="A6" s="215" t="s">
        <v>985</v>
      </c>
      <c r="B6" s="216" t="s">
        <v>987</v>
      </c>
      <c r="C6" s="217">
        <f>Input!$FA$11</f>
        <v>0</v>
      </c>
      <c r="D6" s="217">
        <f>Input!$FB$11</f>
        <v>0</v>
      </c>
      <c r="E6" s="217">
        <f>Input!$FC$11</f>
        <v>0</v>
      </c>
      <c r="F6" s="217">
        <f>Input!$FD$11</f>
        <v>0</v>
      </c>
      <c r="G6" s="217">
        <f>Input!$FE$11</f>
        <v>0</v>
      </c>
      <c r="H6" s="218">
        <f>Input!$FF$11</f>
        <v>0</v>
      </c>
    </row>
    <row r="7" spans="1:50">
      <c r="A7" s="215" t="s">
        <v>985</v>
      </c>
      <c r="B7" s="216" t="s">
        <v>988</v>
      </c>
      <c r="C7" s="217">
        <f>Input!$FG$11</f>
        <v>0</v>
      </c>
      <c r="D7" s="217">
        <f>Input!$FH$11</f>
        <v>0</v>
      </c>
      <c r="E7" s="217">
        <f>Input!$FI$11</f>
        <v>0</v>
      </c>
      <c r="F7" s="217">
        <f>Input!$FJ$11</f>
        <v>0</v>
      </c>
      <c r="G7" s="217">
        <f>Input!$FK$11</f>
        <v>0</v>
      </c>
      <c r="H7" s="218">
        <f>Input!$FL$11</f>
        <v>0</v>
      </c>
    </row>
    <row r="8" spans="1:50">
      <c r="A8" s="215" t="s">
        <v>985</v>
      </c>
      <c r="B8" s="216" t="s">
        <v>989</v>
      </c>
      <c r="C8" s="217">
        <f>Input!$FM$11</f>
        <v>0</v>
      </c>
      <c r="D8" s="217">
        <f>Input!$FN$11</f>
        <v>0</v>
      </c>
      <c r="E8" s="217">
        <f>Input!$FO$11</f>
        <v>0</v>
      </c>
      <c r="F8" s="217">
        <f>Input!$FP$11</f>
        <v>0</v>
      </c>
      <c r="G8" s="217">
        <f>Input!$FQ$11</f>
        <v>0</v>
      </c>
      <c r="H8" s="218">
        <f>Input!$FR$11</f>
        <v>0</v>
      </c>
    </row>
    <row r="9" spans="1:50">
      <c r="A9" s="215" t="s">
        <v>985</v>
      </c>
      <c r="B9" s="216" t="s">
        <v>990</v>
      </c>
      <c r="C9" s="217">
        <f>Input!$FS$11</f>
        <v>0</v>
      </c>
      <c r="D9" s="217">
        <f>Input!$FT$11</f>
        <v>0</v>
      </c>
      <c r="E9" s="217">
        <f>Input!$FU$11</f>
        <v>0</v>
      </c>
      <c r="F9" s="217">
        <f>Input!$FV$11</f>
        <v>0</v>
      </c>
      <c r="G9" s="217">
        <f>Input!$FW$11</f>
        <v>0</v>
      </c>
      <c r="H9" s="218">
        <f>Input!$FX$11</f>
        <v>0</v>
      </c>
    </row>
    <row r="10" spans="1:50">
      <c r="A10" s="215" t="s">
        <v>985</v>
      </c>
      <c r="B10" s="216" t="s">
        <v>991</v>
      </c>
      <c r="C10" s="217">
        <f>Input!$FY$11</f>
        <v>0</v>
      </c>
      <c r="D10" s="217">
        <f>Input!$FZ$11</f>
        <v>0</v>
      </c>
      <c r="E10" s="217">
        <f>Input!$GA$11</f>
        <v>0</v>
      </c>
      <c r="F10" s="217">
        <f>Input!$GB$11</f>
        <v>0</v>
      </c>
      <c r="G10" s="217">
        <f>Input!$GC$11</f>
        <v>0</v>
      </c>
      <c r="H10" s="218">
        <f>Input!$GD$11</f>
        <v>0</v>
      </c>
    </row>
    <row r="11" spans="1:50">
      <c r="A11" s="215" t="s">
        <v>985</v>
      </c>
      <c r="B11" s="216" t="s">
        <v>992</v>
      </c>
      <c r="C11" s="217">
        <f>Input!$GE$11</f>
        <v>0</v>
      </c>
      <c r="D11" s="217">
        <f>Input!$GF$11</f>
        <v>0</v>
      </c>
      <c r="E11" s="217">
        <f>Input!$GG$11</f>
        <v>0</v>
      </c>
      <c r="F11" s="217">
        <f>Input!$GH$11</f>
        <v>0</v>
      </c>
      <c r="G11" s="217">
        <f>Input!$GI$11</f>
        <v>0</v>
      </c>
      <c r="H11" s="218">
        <f>Input!$GJ$11</f>
        <v>0</v>
      </c>
    </row>
    <row r="12" spans="1:50" ht="30">
      <c r="A12" s="215" t="s">
        <v>985</v>
      </c>
      <c r="B12" s="216" t="s">
        <v>993</v>
      </c>
      <c r="C12" s="217">
        <f>Input!$GK$11</f>
        <v>0</v>
      </c>
      <c r="D12" s="217">
        <f>Input!$GL$11</f>
        <v>0</v>
      </c>
      <c r="E12" s="217">
        <f>Input!$GM$11</f>
        <v>0</v>
      </c>
      <c r="F12" s="217">
        <f>Input!$GN$11</f>
        <v>0</v>
      </c>
      <c r="G12" s="217">
        <f>Input!$GO$11</f>
        <v>0</v>
      </c>
      <c r="H12" s="218">
        <f>Input!$GP$11</f>
        <v>0</v>
      </c>
    </row>
    <row r="13" spans="1:50">
      <c r="A13" s="215" t="s">
        <v>985</v>
      </c>
      <c r="B13" s="216" t="s">
        <v>994</v>
      </c>
      <c r="C13" s="217">
        <f>Input!$GQ$11</f>
        <v>0</v>
      </c>
      <c r="D13" s="217">
        <f>Input!$GR$11</f>
        <v>0</v>
      </c>
      <c r="E13" s="217">
        <f>Input!$GS$11</f>
        <v>0</v>
      </c>
      <c r="F13" s="217">
        <f>Input!$GT$11</f>
        <v>0</v>
      </c>
      <c r="G13" s="217">
        <f>Input!$GU$11</f>
        <v>0</v>
      </c>
      <c r="H13" s="218">
        <f>Input!$GV$11</f>
        <v>0</v>
      </c>
    </row>
    <row r="14" spans="1:50">
      <c r="A14" s="215" t="s">
        <v>985</v>
      </c>
      <c r="B14" s="216" t="s">
        <v>995</v>
      </c>
      <c r="C14" s="217">
        <f>Input!$GW$11</f>
        <v>0</v>
      </c>
      <c r="D14" s="217">
        <f>Input!$GX$11</f>
        <v>0</v>
      </c>
      <c r="E14" s="217">
        <f>Input!$GY$11</f>
        <v>0</v>
      </c>
      <c r="F14" s="217">
        <f>Input!$GZ$11</f>
        <v>0</v>
      </c>
      <c r="G14" s="217">
        <f>Input!$HA$11</f>
        <v>0</v>
      </c>
      <c r="H14" s="218">
        <f>Input!$HB$11</f>
        <v>0</v>
      </c>
    </row>
    <row r="15" spans="1:50">
      <c r="A15" s="215" t="s">
        <v>985</v>
      </c>
      <c r="B15" s="219">
        <f>Input!$HC$11</f>
        <v>0</v>
      </c>
      <c r="C15" s="217">
        <f>Input!$HD$11</f>
        <v>0</v>
      </c>
      <c r="D15" s="217">
        <f>Input!$HE$11</f>
        <v>0</v>
      </c>
      <c r="E15" s="217">
        <f>Input!$HF$11</f>
        <v>0</v>
      </c>
      <c r="F15" s="217">
        <f>Input!$HG$11</f>
        <v>0</v>
      </c>
      <c r="G15" s="217">
        <f>Input!$HH$11</f>
        <v>0</v>
      </c>
      <c r="H15" s="218">
        <f>Input!$HI$11</f>
        <v>0</v>
      </c>
    </row>
    <row r="16" spans="1:50">
      <c r="A16" s="215" t="s">
        <v>985</v>
      </c>
      <c r="B16" s="219">
        <f>Input!$HJ$11</f>
        <v>0</v>
      </c>
      <c r="C16" s="217">
        <f>Input!$HK$11</f>
        <v>0</v>
      </c>
      <c r="D16" s="217">
        <f>Input!$HL$11</f>
        <v>0</v>
      </c>
      <c r="E16" s="217">
        <f>Input!$HM$11</f>
        <v>0</v>
      </c>
      <c r="F16" s="217">
        <f>Input!$HN$11</f>
        <v>0</v>
      </c>
      <c r="G16" s="217">
        <f>Input!$HO$11</f>
        <v>0</v>
      </c>
      <c r="H16" s="218">
        <f>Input!$HP$11</f>
        <v>0</v>
      </c>
    </row>
    <row r="17" spans="1:50">
      <c r="A17" s="215" t="s">
        <v>985</v>
      </c>
      <c r="B17" s="219">
        <f>Input!$HQ$11</f>
        <v>0</v>
      </c>
      <c r="C17" s="217">
        <f>Input!$HR$11</f>
        <v>0</v>
      </c>
      <c r="D17" s="217">
        <f>Input!$HS$11</f>
        <v>0</v>
      </c>
      <c r="E17" s="217">
        <f>Input!$HT$11</f>
        <v>0</v>
      </c>
      <c r="F17" s="217">
        <f>Input!$HU$11</f>
        <v>0</v>
      </c>
      <c r="G17" s="217">
        <f>Input!$HV$11</f>
        <v>0</v>
      </c>
      <c r="H17" s="218">
        <f>Input!$HW$11</f>
        <v>0</v>
      </c>
    </row>
    <row r="18" spans="1:50">
      <c r="A18" s="215" t="s">
        <v>985</v>
      </c>
      <c r="B18" s="216" t="s">
        <v>996</v>
      </c>
      <c r="C18" s="217">
        <f>Input!$HX$11</f>
        <v>0</v>
      </c>
      <c r="D18" s="217">
        <f>Input!$HY$11</f>
        <v>0</v>
      </c>
      <c r="E18" s="217">
        <f>Input!$HZ$11</f>
        <v>0</v>
      </c>
      <c r="F18" s="217">
        <f>Input!$IA$11</f>
        <v>0</v>
      </c>
      <c r="G18" s="217">
        <f>Input!$IB$11</f>
        <v>0</v>
      </c>
      <c r="H18" s="218">
        <f>Input!$IC$11</f>
        <v>0</v>
      </c>
    </row>
    <row r="19" spans="1:50" s="224" customFormat="1">
      <c r="A19" s="211" t="s">
        <v>985</v>
      </c>
      <c r="B19" s="220" t="s">
        <v>997</v>
      </c>
      <c r="C19" s="221">
        <f>SUM(C5:C18)</f>
        <v>0</v>
      </c>
      <c r="D19" s="221">
        <f t="shared" ref="D19:G19" si="0">SUM(D5:D18)</f>
        <v>0</v>
      </c>
      <c r="E19" s="221">
        <f t="shared" si="0"/>
        <v>0</v>
      </c>
      <c r="F19" s="221">
        <f t="shared" si="0"/>
        <v>0</v>
      </c>
      <c r="G19" s="221">
        <f t="shared" si="0"/>
        <v>0</v>
      </c>
      <c r="H19" s="222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</row>
    <row r="20" spans="1:50">
      <c r="B20" s="225"/>
      <c r="C20" s="226"/>
      <c r="D20" s="226"/>
      <c r="E20" s="226"/>
      <c r="F20" s="226"/>
      <c r="G20" s="226"/>
    </row>
    <row r="21" spans="1:50">
      <c r="A21" s="215" t="s">
        <v>998</v>
      </c>
      <c r="B21" s="216" t="s">
        <v>999</v>
      </c>
      <c r="C21" s="217">
        <f>Input!$ID$11</f>
        <v>0</v>
      </c>
      <c r="D21" s="217">
        <f>Input!$IE$11</f>
        <v>0</v>
      </c>
      <c r="E21" s="217">
        <f>Input!$IF$11</f>
        <v>0</v>
      </c>
      <c r="F21" s="217">
        <f>Input!$IG$11</f>
        <v>0</v>
      </c>
      <c r="G21" s="217">
        <f>Input!$IH$11</f>
        <v>0</v>
      </c>
      <c r="H21" s="218">
        <f>Input!$II$11</f>
        <v>0</v>
      </c>
    </row>
    <row r="22" spans="1:50">
      <c r="A22" s="215" t="s">
        <v>998</v>
      </c>
      <c r="B22" s="216" t="s">
        <v>987</v>
      </c>
      <c r="C22" s="217">
        <f>Input!$IJ$11</f>
        <v>0</v>
      </c>
      <c r="D22" s="217">
        <f>Input!$IK$11</f>
        <v>0</v>
      </c>
      <c r="E22" s="217">
        <f>Input!$IL$11</f>
        <v>0</v>
      </c>
      <c r="F22" s="217">
        <f>Input!$IM$11</f>
        <v>0</v>
      </c>
      <c r="G22" s="217">
        <f>Input!$IN$11</f>
        <v>0</v>
      </c>
      <c r="H22" s="218">
        <f>Input!$IO$11</f>
        <v>0</v>
      </c>
    </row>
    <row r="23" spans="1:50">
      <c r="A23" s="215" t="s">
        <v>998</v>
      </c>
      <c r="B23" s="216" t="s">
        <v>988</v>
      </c>
      <c r="C23" s="217">
        <f>Input!$IP$11</f>
        <v>0</v>
      </c>
      <c r="D23" s="217">
        <f>Input!$IQ$11</f>
        <v>0</v>
      </c>
      <c r="E23" s="217">
        <f>Input!$IR$11</f>
        <v>0</v>
      </c>
      <c r="F23" s="217">
        <f>Input!$IS$11</f>
        <v>0</v>
      </c>
      <c r="G23" s="217">
        <f>Input!$IT$11</f>
        <v>0</v>
      </c>
      <c r="H23" s="218">
        <f>Input!$IU$11</f>
        <v>0</v>
      </c>
    </row>
    <row r="24" spans="1:50">
      <c r="A24" s="215" t="s">
        <v>998</v>
      </c>
      <c r="B24" s="216" t="s">
        <v>989</v>
      </c>
      <c r="C24" s="217">
        <f>Input!$IV$11</f>
        <v>0</v>
      </c>
      <c r="D24" s="217">
        <f>Input!$IW$11</f>
        <v>0</v>
      </c>
      <c r="E24" s="217">
        <f>Input!$IX$11</f>
        <v>0</v>
      </c>
      <c r="F24" s="217">
        <f>Input!$IY$11</f>
        <v>0</v>
      </c>
      <c r="G24" s="217">
        <f>Input!$IZ$11</f>
        <v>0</v>
      </c>
      <c r="H24" s="218">
        <f>Input!$JA$11</f>
        <v>0</v>
      </c>
    </row>
    <row r="25" spans="1:50">
      <c r="A25" s="215" t="s">
        <v>998</v>
      </c>
      <c r="B25" s="216" t="s">
        <v>990</v>
      </c>
      <c r="C25" s="217">
        <f>Input!$JB$11</f>
        <v>0</v>
      </c>
      <c r="D25" s="217">
        <f>Input!$JC$11</f>
        <v>0</v>
      </c>
      <c r="E25" s="217">
        <f>Input!$JD$11</f>
        <v>0</v>
      </c>
      <c r="F25" s="217">
        <f>Input!$JE$11</f>
        <v>0</v>
      </c>
      <c r="G25" s="217">
        <f>Input!$JF$11</f>
        <v>0</v>
      </c>
      <c r="H25" s="218">
        <f>Input!$JG$11</f>
        <v>0</v>
      </c>
    </row>
    <row r="26" spans="1:50">
      <c r="A26" s="215" t="s">
        <v>998</v>
      </c>
      <c r="B26" s="216" t="s">
        <v>991</v>
      </c>
      <c r="C26" s="217">
        <f>Input!$JH$11</f>
        <v>0</v>
      </c>
      <c r="D26" s="217">
        <f>Input!$JI$11</f>
        <v>0</v>
      </c>
      <c r="E26" s="217">
        <f>Input!$JJ$11</f>
        <v>0</v>
      </c>
      <c r="F26" s="217">
        <f>Input!$JK$11</f>
        <v>0</v>
      </c>
      <c r="G26" s="217">
        <f>Input!$JL$11</f>
        <v>0</v>
      </c>
      <c r="H26" s="218">
        <f>Input!$JM$11</f>
        <v>0</v>
      </c>
    </row>
    <row r="27" spans="1:50">
      <c r="A27" s="215" t="s">
        <v>998</v>
      </c>
      <c r="B27" s="216" t="s">
        <v>1000</v>
      </c>
      <c r="C27" s="217">
        <f>Input!$JN$11</f>
        <v>0</v>
      </c>
      <c r="D27" s="217">
        <f>Input!$JO$11</f>
        <v>0</v>
      </c>
      <c r="E27" s="217">
        <f>Input!$JP$11</f>
        <v>0</v>
      </c>
      <c r="F27" s="217">
        <f>Input!$JQ$11</f>
        <v>0</v>
      </c>
      <c r="G27" s="217">
        <f>Input!$JR$11</f>
        <v>0</v>
      </c>
      <c r="H27" s="218">
        <f>Input!$JS$11</f>
        <v>0</v>
      </c>
    </row>
    <row r="28" spans="1:50" ht="30">
      <c r="A28" s="215" t="s">
        <v>998</v>
      </c>
      <c r="B28" s="216" t="s">
        <v>1001</v>
      </c>
      <c r="C28" s="217">
        <f>Input!$JT$11</f>
        <v>0</v>
      </c>
      <c r="D28" s="217">
        <f>Input!$JU$11</f>
        <v>0</v>
      </c>
      <c r="E28" s="217">
        <f>Input!$JV$11</f>
        <v>0</v>
      </c>
      <c r="F28" s="217">
        <f>Input!$JW$11</f>
        <v>0</v>
      </c>
      <c r="G28" s="217">
        <f>Input!$JX$11</f>
        <v>0</v>
      </c>
      <c r="H28" s="218">
        <f>Input!$JY$11</f>
        <v>0</v>
      </c>
    </row>
    <row r="29" spans="1:50">
      <c r="A29" s="215" t="s">
        <v>998</v>
      </c>
      <c r="B29" s="216" t="s">
        <v>1002</v>
      </c>
      <c r="C29" s="217">
        <f>Input!$JZ$11</f>
        <v>0</v>
      </c>
      <c r="D29" s="217">
        <f>Input!$KA$11</f>
        <v>0</v>
      </c>
      <c r="E29" s="217">
        <f>Input!$KB$11</f>
        <v>0</v>
      </c>
      <c r="F29" s="217">
        <f>Input!$KC$11</f>
        <v>0</v>
      </c>
      <c r="G29" s="217">
        <f>Input!$KD$11</f>
        <v>0</v>
      </c>
      <c r="H29" s="218">
        <f>Input!$KE$11</f>
        <v>0</v>
      </c>
    </row>
    <row r="30" spans="1:50">
      <c r="A30" s="215" t="s">
        <v>998</v>
      </c>
      <c r="B30" s="219">
        <f>Input!$KF$11</f>
        <v>0</v>
      </c>
      <c r="C30" s="217">
        <f>Input!$KG$11</f>
        <v>0</v>
      </c>
      <c r="D30" s="217">
        <f>Input!$KH$11</f>
        <v>0</v>
      </c>
      <c r="E30" s="217">
        <f>Input!$KI$11</f>
        <v>0</v>
      </c>
      <c r="F30" s="217">
        <f>Input!$KJ$11</f>
        <v>0</v>
      </c>
      <c r="G30" s="217">
        <f>Input!$KK$11</f>
        <v>0</v>
      </c>
      <c r="H30" s="218">
        <f>Input!$KL$11</f>
        <v>0</v>
      </c>
    </row>
    <row r="31" spans="1:50">
      <c r="A31" s="215" t="s">
        <v>998</v>
      </c>
      <c r="B31" s="219">
        <f>Input!$KM$11</f>
        <v>0</v>
      </c>
      <c r="C31" s="217">
        <f>Input!$KN$11</f>
        <v>0</v>
      </c>
      <c r="D31" s="217">
        <f>Input!$KO$11</f>
        <v>0</v>
      </c>
      <c r="E31" s="217">
        <f>Input!$KP$11</f>
        <v>0</v>
      </c>
      <c r="F31" s="217">
        <f>Input!$KQ$11</f>
        <v>0</v>
      </c>
      <c r="G31" s="217">
        <f>Input!$KR$11</f>
        <v>0</v>
      </c>
      <c r="H31" s="218">
        <f>Input!$KS$11</f>
        <v>0</v>
      </c>
    </row>
    <row r="32" spans="1:50">
      <c r="A32" s="215" t="s">
        <v>998</v>
      </c>
      <c r="B32" s="219">
        <f>Input!$KT$11</f>
        <v>0</v>
      </c>
      <c r="C32" s="217">
        <f>Input!$KU$11</f>
        <v>0</v>
      </c>
      <c r="D32" s="217">
        <f>Input!$KV$11</f>
        <v>0</v>
      </c>
      <c r="E32" s="217">
        <f>Input!$KW$11</f>
        <v>0</v>
      </c>
      <c r="F32" s="217">
        <f>Input!$KX$11</f>
        <v>0</v>
      </c>
      <c r="G32" s="217">
        <f>Input!$KY$11</f>
        <v>0</v>
      </c>
      <c r="H32" s="218">
        <f>Input!$KZ$11</f>
        <v>0</v>
      </c>
    </row>
    <row r="33" spans="1:50">
      <c r="A33" s="215" t="s">
        <v>998</v>
      </c>
      <c r="B33" s="216" t="s">
        <v>996</v>
      </c>
      <c r="C33" s="217">
        <f>Input!$LA$11</f>
        <v>0</v>
      </c>
      <c r="D33" s="217">
        <f>Input!$LB$11</f>
        <v>0</v>
      </c>
      <c r="E33" s="217">
        <f>Input!$LC$11</f>
        <v>0</v>
      </c>
      <c r="F33" s="217">
        <f>Input!$LD$11</f>
        <v>0</v>
      </c>
      <c r="G33" s="217">
        <f>Input!$LE$11</f>
        <v>0</v>
      </c>
      <c r="H33" s="218">
        <f>Input!$LF$11</f>
        <v>0</v>
      </c>
    </row>
    <row r="34" spans="1:50" s="227" customFormat="1">
      <c r="A34" s="211" t="s">
        <v>998</v>
      </c>
      <c r="B34" s="220" t="s">
        <v>1003</v>
      </c>
      <c r="C34" s="221">
        <f>SUM(C21:C33)</f>
        <v>0</v>
      </c>
      <c r="D34" s="221">
        <f t="shared" ref="D34:G34" si="1">SUM(D21:D33)</f>
        <v>0</v>
      </c>
      <c r="E34" s="221">
        <f t="shared" si="1"/>
        <v>0</v>
      </c>
      <c r="F34" s="221">
        <f t="shared" si="1"/>
        <v>0</v>
      </c>
      <c r="G34" s="221">
        <f t="shared" si="1"/>
        <v>0</v>
      </c>
      <c r="H34" s="222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25"/>
      <c r="C35" s="226"/>
      <c r="D35" s="226"/>
      <c r="E35" s="226"/>
      <c r="F35" s="226"/>
      <c r="G35" s="226"/>
    </row>
    <row r="36" spans="1:50">
      <c r="A36" s="215" t="s">
        <v>1004</v>
      </c>
      <c r="B36" s="216" t="s">
        <v>999</v>
      </c>
      <c r="C36" s="217">
        <f>Input!$LG$11</f>
        <v>0</v>
      </c>
      <c r="D36" s="217">
        <f>Input!$LH$11</f>
        <v>0</v>
      </c>
      <c r="E36" s="217">
        <f>Input!$LI$11</f>
        <v>0</v>
      </c>
      <c r="F36" s="217">
        <f>Input!$LJ$11</f>
        <v>0</v>
      </c>
      <c r="G36" s="217">
        <f>Input!$LK$11</f>
        <v>0</v>
      </c>
      <c r="H36" s="218">
        <f>Input!$LL$11</f>
        <v>0</v>
      </c>
    </row>
    <row r="37" spans="1:50">
      <c r="A37" s="215" t="s">
        <v>1004</v>
      </c>
      <c r="B37" s="216" t="s">
        <v>987</v>
      </c>
      <c r="C37" s="217">
        <f>Input!$LM$11</f>
        <v>0</v>
      </c>
      <c r="D37" s="217">
        <f>Input!$LN$11</f>
        <v>0</v>
      </c>
      <c r="E37" s="217">
        <f>Input!$LO$11</f>
        <v>0</v>
      </c>
      <c r="F37" s="217">
        <f>Input!$LP$11</f>
        <v>0</v>
      </c>
      <c r="G37" s="217">
        <f>Input!$LQ$11</f>
        <v>0</v>
      </c>
      <c r="H37" s="218">
        <f>Input!$LR$11</f>
        <v>0</v>
      </c>
    </row>
    <row r="38" spans="1:50">
      <c r="A38" s="215" t="s">
        <v>1004</v>
      </c>
      <c r="B38" s="216" t="s">
        <v>988</v>
      </c>
      <c r="C38" s="217">
        <f>Input!$LS$11</f>
        <v>0</v>
      </c>
      <c r="D38" s="217">
        <f>Input!$LT$11</f>
        <v>0</v>
      </c>
      <c r="E38" s="217">
        <f>Input!$LU$11</f>
        <v>0</v>
      </c>
      <c r="F38" s="217">
        <f>Input!$LV$11</f>
        <v>0</v>
      </c>
      <c r="G38" s="217">
        <f>Input!$LW$11</f>
        <v>0</v>
      </c>
      <c r="H38" s="218">
        <f>Input!$LX$11</f>
        <v>0</v>
      </c>
    </row>
    <row r="39" spans="1:50">
      <c r="A39" s="215" t="s">
        <v>1004</v>
      </c>
      <c r="B39" s="216" t="s">
        <v>989</v>
      </c>
      <c r="C39" s="217">
        <f>Input!$LY$11</f>
        <v>0</v>
      </c>
      <c r="D39" s="217">
        <f>Input!$LZ$11</f>
        <v>0</v>
      </c>
      <c r="E39" s="217">
        <f>Input!$MA$11</f>
        <v>0</v>
      </c>
      <c r="F39" s="217">
        <f>Input!$MB$11</f>
        <v>0</v>
      </c>
      <c r="G39" s="217">
        <f>Input!$MC$11</f>
        <v>0</v>
      </c>
      <c r="H39" s="218">
        <f>Input!$MD$11</f>
        <v>0</v>
      </c>
    </row>
    <row r="40" spans="1:50">
      <c r="A40" s="215" t="s">
        <v>1004</v>
      </c>
      <c r="B40" s="216" t="s">
        <v>990</v>
      </c>
      <c r="C40" s="217">
        <f>Input!$ME$11</f>
        <v>0</v>
      </c>
      <c r="D40" s="217">
        <f>Input!$MF$11</f>
        <v>0</v>
      </c>
      <c r="E40" s="217">
        <f>Input!$MG$11</f>
        <v>0</v>
      </c>
      <c r="F40" s="217">
        <f>Input!$MH$11</f>
        <v>0</v>
      </c>
      <c r="G40" s="217">
        <f>Input!$MI$11</f>
        <v>0</v>
      </c>
      <c r="H40" s="218">
        <f>Input!$MJ$11</f>
        <v>0</v>
      </c>
    </row>
    <row r="41" spans="1:50">
      <c r="A41" s="215" t="s">
        <v>1004</v>
      </c>
      <c r="B41" s="216" t="s">
        <v>991</v>
      </c>
      <c r="C41" s="217">
        <f>Input!$MK$11</f>
        <v>0</v>
      </c>
      <c r="D41" s="217">
        <f>Input!$ML$11</f>
        <v>0</v>
      </c>
      <c r="E41" s="217">
        <f>Input!$MM$11</f>
        <v>0</v>
      </c>
      <c r="F41" s="217">
        <f>Input!$MN$11</f>
        <v>0</v>
      </c>
      <c r="G41" s="217">
        <f>Input!$MO$11</f>
        <v>0</v>
      </c>
      <c r="H41" s="218">
        <f>Input!$MP$11</f>
        <v>0</v>
      </c>
    </row>
    <row r="42" spans="1:50">
      <c r="A42" s="215" t="s">
        <v>1004</v>
      </c>
      <c r="B42" s="216" t="s">
        <v>1000</v>
      </c>
      <c r="C42" s="217">
        <f>Input!$MQ$11</f>
        <v>0</v>
      </c>
      <c r="D42" s="217">
        <f>Input!$MR$11</f>
        <v>0</v>
      </c>
      <c r="E42" s="217">
        <f>Input!$MS$11</f>
        <v>0</v>
      </c>
      <c r="F42" s="217">
        <f>Input!$MT$11</f>
        <v>0</v>
      </c>
      <c r="G42" s="217">
        <f>Input!$MU$11</f>
        <v>0</v>
      </c>
      <c r="H42" s="218">
        <f>Input!$MV$11</f>
        <v>0</v>
      </c>
    </row>
    <row r="43" spans="1:50">
      <c r="A43" s="215" t="s">
        <v>1004</v>
      </c>
      <c r="B43" s="216" t="s">
        <v>1005</v>
      </c>
      <c r="C43" s="217">
        <f>Input!$MW$11</f>
        <v>0</v>
      </c>
      <c r="D43" s="217">
        <f>Input!$MX$11</f>
        <v>0</v>
      </c>
      <c r="E43" s="217">
        <f>Input!$MY$11</f>
        <v>0</v>
      </c>
      <c r="F43" s="217">
        <f>Input!$MZ$11</f>
        <v>0</v>
      </c>
      <c r="G43" s="217">
        <f>Input!$NA$11</f>
        <v>0</v>
      </c>
      <c r="H43" s="218">
        <f>Input!$NB$11</f>
        <v>0</v>
      </c>
    </row>
    <row r="44" spans="1:50">
      <c r="A44" s="215" t="s">
        <v>1004</v>
      </c>
      <c r="B44" s="219">
        <f>Input!$NC$11</f>
        <v>0</v>
      </c>
      <c r="C44" s="217">
        <f>Input!$ND$11</f>
        <v>0</v>
      </c>
      <c r="D44" s="217">
        <f>Input!$NE$11</f>
        <v>0</v>
      </c>
      <c r="E44" s="217">
        <f>Input!$NF$11</f>
        <v>0</v>
      </c>
      <c r="F44" s="217">
        <f>Input!$NG$11</f>
        <v>0</v>
      </c>
      <c r="G44" s="217">
        <f>Input!$NH$11</f>
        <v>0</v>
      </c>
      <c r="H44" s="218">
        <f>Input!$NI$11</f>
        <v>0</v>
      </c>
    </row>
    <row r="45" spans="1:50">
      <c r="A45" s="215" t="s">
        <v>1004</v>
      </c>
      <c r="B45" s="219">
        <f>Input!$NJ$11</f>
        <v>0</v>
      </c>
      <c r="C45" s="217">
        <f>Input!$NK$11</f>
        <v>0</v>
      </c>
      <c r="D45" s="217">
        <f>Input!$NL$11</f>
        <v>0</v>
      </c>
      <c r="E45" s="217">
        <f>Input!$NM$11</f>
        <v>0</v>
      </c>
      <c r="F45" s="217">
        <f>Input!$NN$11</f>
        <v>0</v>
      </c>
      <c r="G45" s="217">
        <f>Input!$NO$11</f>
        <v>0</v>
      </c>
      <c r="H45" s="218">
        <f>Input!$NP$11</f>
        <v>0</v>
      </c>
    </row>
    <row r="46" spans="1:50">
      <c r="A46" s="215" t="s">
        <v>1004</v>
      </c>
      <c r="B46" s="219">
        <f>Input!$NQ$11</f>
        <v>0</v>
      </c>
      <c r="C46" s="217">
        <f>Input!$NR$11</f>
        <v>0</v>
      </c>
      <c r="D46" s="217">
        <f>Input!$NS$11</f>
        <v>0</v>
      </c>
      <c r="E46" s="217">
        <f>Input!$NT$11</f>
        <v>0</v>
      </c>
      <c r="F46" s="217">
        <f>Input!$NU$11</f>
        <v>0</v>
      </c>
      <c r="G46" s="217">
        <f>Input!$NV$11</f>
        <v>0</v>
      </c>
      <c r="H46" s="218">
        <f>Input!$NW$11</f>
        <v>0</v>
      </c>
    </row>
    <row r="47" spans="1:50">
      <c r="A47" s="215" t="s">
        <v>1004</v>
      </c>
      <c r="B47" s="219">
        <f>Input!$NX$11</f>
        <v>0</v>
      </c>
      <c r="C47" s="217">
        <f>Input!$NY$11</f>
        <v>0</v>
      </c>
      <c r="D47" s="217">
        <f>Input!$NZ$11</f>
        <v>0</v>
      </c>
      <c r="E47" s="217">
        <f>Input!$OA$11</f>
        <v>0</v>
      </c>
      <c r="F47" s="217">
        <f>Input!$OB$11</f>
        <v>0</v>
      </c>
      <c r="G47" s="217">
        <f>Input!$OC$11</f>
        <v>0</v>
      </c>
      <c r="H47" s="218">
        <f>Input!$OD$11</f>
        <v>0</v>
      </c>
    </row>
    <row r="48" spans="1:50">
      <c r="A48" s="215" t="s">
        <v>1004</v>
      </c>
      <c r="B48" s="216" t="s">
        <v>996</v>
      </c>
      <c r="C48" s="217">
        <f>Input!$OE$11</f>
        <v>0</v>
      </c>
      <c r="D48" s="217">
        <f>Input!$OF$11</f>
        <v>0</v>
      </c>
      <c r="E48" s="217">
        <f>Input!$OG$11</f>
        <v>0</v>
      </c>
      <c r="F48" s="217">
        <f>Input!$OH$11</f>
        <v>0</v>
      </c>
      <c r="G48" s="217">
        <f>Input!$OI$11</f>
        <v>0</v>
      </c>
      <c r="H48" s="218">
        <f>Input!$OJ$11</f>
        <v>0</v>
      </c>
    </row>
    <row r="49" spans="1:50" s="227" customFormat="1">
      <c r="A49" s="211" t="s">
        <v>1004</v>
      </c>
      <c r="B49" s="220" t="s">
        <v>1006</v>
      </c>
      <c r="C49" s="221">
        <f>SUM(C36:C48)</f>
        <v>0</v>
      </c>
      <c r="D49" s="221">
        <f t="shared" ref="D49:G49" si="2">SUM(D36:D48)</f>
        <v>0</v>
      </c>
      <c r="E49" s="221">
        <f t="shared" si="2"/>
        <v>0</v>
      </c>
      <c r="F49" s="221">
        <f t="shared" si="2"/>
        <v>0</v>
      </c>
      <c r="G49" s="221">
        <f t="shared" si="2"/>
        <v>0</v>
      </c>
      <c r="H49" s="222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25"/>
      <c r="C50" s="226"/>
      <c r="D50" s="226"/>
      <c r="E50" s="226"/>
      <c r="F50" s="226"/>
      <c r="G50" s="226"/>
    </row>
    <row r="51" spans="1:50">
      <c r="A51" s="215" t="s">
        <v>1007</v>
      </c>
      <c r="B51" s="219">
        <f>Input!$OK$11</f>
        <v>0</v>
      </c>
      <c r="C51" s="217">
        <f>Input!$OL$11</f>
        <v>0</v>
      </c>
      <c r="D51" s="217">
        <f>Input!$OM$11</f>
        <v>0</v>
      </c>
      <c r="E51" s="217">
        <f>Input!$ON$11</f>
        <v>0</v>
      </c>
      <c r="F51" s="217">
        <f>Input!$OO$11</f>
        <v>0</v>
      </c>
      <c r="G51" s="217">
        <f>Input!$OP$11</f>
        <v>0</v>
      </c>
      <c r="H51" s="218">
        <f>Input!$OQ$11</f>
        <v>0</v>
      </c>
    </row>
    <row r="52" spans="1:50">
      <c r="A52" s="215" t="s">
        <v>1007</v>
      </c>
      <c r="B52" s="219">
        <f>Input!$OR$11</f>
        <v>0</v>
      </c>
      <c r="C52" s="217">
        <f>Input!$OS$11</f>
        <v>0</v>
      </c>
      <c r="D52" s="217">
        <f>Input!$OT$11</f>
        <v>0</v>
      </c>
      <c r="E52" s="217">
        <f>Input!$OU$11</f>
        <v>0</v>
      </c>
      <c r="F52" s="217">
        <f>Input!$OV$11</f>
        <v>0</v>
      </c>
      <c r="G52" s="217">
        <f>Input!$OW$11</f>
        <v>0</v>
      </c>
      <c r="H52" s="218">
        <f>Input!$OX$11</f>
        <v>0</v>
      </c>
    </row>
    <row r="53" spans="1:50">
      <c r="A53" s="215" t="s">
        <v>1007</v>
      </c>
      <c r="B53" s="219">
        <f>Input!$OY$11</f>
        <v>0</v>
      </c>
      <c r="C53" s="217">
        <f>Input!$OZ$11</f>
        <v>0</v>
      </c>
      <c r="D53" s="217">
        <f>Input!$PA$11</f>
        <v>0</v>
      </c>
      <c r="E53" s="217">
        <f>Input!$PB$11</f>
        <v>0</v>
      </c>
      <c r="F53" s="217">
        <f>Input!$PC$11</f>
        <v>0</v>
      </c>
      <c r="G53" s="217">
        <f>Input!$PD$11</f>
        <v>0</v>
      </c>
      <c r="H53" s="218">
        <f>Input!$PE$11</f>
        <v>0</v>
      </c>
    </row>
    <row r="54" spans="1:50">
      <c r="A54" s="215" t="s">
        <v>1007</v>
      </c>
      <c r="B54" s="219">
        <f>Input!$PF$11</f>
        <v>0</v>
      </c>
      <c r="C54" s="217">
        <f>Input!$PG$11</f>
        <v>0</v>
      </c>
      <c r="D54" s="217">
        <f>Input!$PH$11</f>
        <v>0</v>
      </c>
      <c r="E54" s="217">
        <f>Input!$PI$11</f>
        <v>0</v>
      </c>
      <c r="F54" s="217">
        <f>Input!$PJ$11</f>
        <v>0</v>
      </c>
      <c r="G54" s="217">
        <f>Input!$PK$11</f>
        <v>0</v>
      </c>
      <c r="H54" s="218">
        <f>Input!$PL$11</f>
        <v>0</v>
      </c>
    </row>
    <row r="55" spans="1:50">
      <c r="A55" s="215" t="s">
        <v>1007</v>
      </c>
      <c r="B55" s="219">
        <f>Input!$PM$11</f>
        <v>0</v>
      </c>
      <c r="C55" s="217">
        <f>Input!$PN$11</f>
        <v>0</v>
      </c>
      <c r="D55" s="217">
        <f>Input!$PO$11</f>
        <v>0</v>
      </c>
      <c r="E55" s="217">
        <f>Input!$PP$11</f>
        <v>0</v>
      </c>
      <c r="F55" s="217">
        <f>Input!$PQ$11</f>
        <v>0</v>
      </c>
      <c r="G55" s="217">
        <f>Input!$PR$11</f>
        <v>0</v>
      </c>
      <c r="H55" s="218">
        <f>Input!$PS$11</f>
        <v>0</v>
      </c>
    </row>
    <row r="56" spans="1:50">
      <c r="A56" s="215" t="s">
        <v>1007</v>
      </c>
      <c r="B56" s="219">
        <f>Input!$PT$11</f>
        <v>0</v>
      </c>
      <c r="C56" s="217">
        <f>Input!$PU$11</f>
        <v>0</v>
      </c>
      <c r="D56" s="217">
        <f>Input!$PV$11</f>
        <v>0</v>
      </c>
      <c r="E56" s="217">
        <f>Input!$PW$11</f>
        <v>0</v>
      </c>
      <c r="F56" s="217">
        <f>Input!$PX$11</f>
        <v>0</v>
      </c>
      <c r="G56" s="217">
        <f>Input!$PY$11</f>
        <v>0</v>
      </c>
      <c r="H56" s="218">
        <f>Input!$PZ$11</f>
        <v>0</v>
      </c>
    </row>
    <row r="57" spans="1:50">
      <c r="A57" s="215" t="s">
        <v>1007</v>
      </c>
      <c r="B57" s="219">
        <f>Input!$QA$11</f>
        <v>0</v>
      </c>
      <c r="C57" s="217">
        <f>Input!$QB$11</f>
        <v>0</v>
      </c>
      <c r="D57" s="217">
        <f>Input!$QC$11</f>
        <v>0</v>
      </c>
      <c r="E57" s="217">
        <f>Input!$QD$11</f>
        <v>0</v>
      </c>
      <c r="F57" s="217">
        <f>Input!$QE$11</f>
        <v>0</v>
      </c>
      <c r="G57" s="217">
        <f>Input!$QF$11</f>
        <v>0</v>
      </c>
      <c r="H57" s="218">
        <f>Input!$QG$11</f>
        <v>0</v>
      </c>
    </row>
    <row r="58" spans="1:50">
      <c r="A58" s="215" t="s">
        <v>1007</v>
      </c>
      <c r="B58" s="219">
        <f>Input!$QH$11</f>
        <v>0</v>
      </c>
      <c r="C58" s="217">
        <f>Input!$QI$11</f>
        <v>0</v>
      </c>
      <c r="D58" s="217">
        <f>Input!$QJ$11</f>
        <v>0</v>
      </c>
      <c r="E58" s="217">
        <f>Input!$QK$11</f>
        <v>0</v>
      </c>
      <c r="F58" s="217">
        <f>Input!$QL$11</f>
        <v>0</v>
      </c>
      <c r="G58" s="217">
        <f>Input!$QM$11</f>
        <v>0</v>
      </c>
      <c r="H58" s="218">
        <f>Input!$QN$11</f>
        <v>0</v>
      </c>
    </row>
    <row r="59" spans="1:50">
      <c r="A59" s="215" t="s">
        <v>1007</v>
      </c>
      <c r="B59" s="219">
        <f>Input!$QO$11</f>
        <v>0</v>
      </c>
      <c r="C59" s="217">
        <f>Input!$QP$11</f>
        <v>0</v>
      </c>
      <c r="D59" s="217">
        <f>Input!$QQ$11</f>
        <v>0</v>
      </c>
      <c r="E59" s="217">
        <f>Input!$QR$11</f>
        <v>0</v>
      </c>
      <c r="F59" s="217">
        <f>Input!$QS$11</f>
        <v>0</v>
      </c>
      <c r="G59" s="217">
        <f>Input!$QT$11</f>
        <v>0</v>
      </c>
      <c r="H59" s="218">
        <f>Input!$QU$11</f>
        <v>0</v>
      </c>
    </row>
    <row r="60" spans="1:50">
      <c r="A60" s="215" t="s">
        <v>1007</v>
      </c>
      <c r="B60" s="219">
        <f>Input!$QV$11</f>
        <v>0</v>
      </c>
      <c r="C60" s="217">
        <f>Input!$QW$11</f>
        <v>0</v>
      </c>
      <c r="D60" s="217">
        <f>Input!$QX$11</f>
        <v>0</v>
      </c>
      <c r="E60" s="217">
        <f>Input!$QY$11</f>
        <v>0</v>
      </c>
      <c r="F60" s="217">
        <f>Input!$QZ$11</f>
        <v>0</v>
      </c>
      <c r="G60" s="217">
        <f>Input!$RA$11</f>
        <v>0</v>
      </c>
      <c r="H60" s="218">
        <f>Input!$RB$11</f>
        <v>0</v>
      </c>
    </row>
    <row r="61" spans="1:50">
      <c r="A61" s="215" t="s">
        <v>1007</v>
      </c>
      <c r="B61" s="219">
        <f>Input!$RC$11</f>
        <v>0</v>
      </c>
      <c r="C61" s="217">
        <f>Input!$RD$11</f>
        <v>0</v>
      </c>
      <c r="D61" s="217">
        <f>Input!$RE$11</f>
        <v>0</v>
      </c>
      <c r="E61" s="217">
        <f>Input!$RF$11</f>
        <v>0</v>
      </c>
      <c r="F61" s="217">
        <f>Input!$RG$11</f>
        <v>0</v>
      </c>
      <c r="G61" s="217">
        <f>Input!$RH$11</f>
        <v>0</v>
      </c>
      <c r="H61" s="218">
        <f>Input!$RI$11</f>
        <v>0</v>
      </c>
    </row>
    <row r="62" spans="1:50">
      <c r="A62" s="215" t="s">
        <v>1007</v>
      </c>
      <c r="B62" s="219">
        <f>Input!$RJ$11</f>
        <v>0</v>
      </c>
      <c r="C62" s="217">
        <f>Input!$RK$11</f>
        <v>0</v>
      </c>
      <c r="D62" s="217">
        <f>Input!$RL$11</f>
        <v>0</v>
      </c>
      <c r="E62" s="217">
        <f>Input!$RM$11</f>
        <v>0</v>
      </c>
      <c r="F62" s="217">
        <f>Input!$RN$11</f>
        <v>0</v>
      </c>
      <c r="G62" s="217">
        <f>Input!$RO$11</f>
        <v>0</v>
      </c>
      <c r="H62" s="218">
        <f>Input!$RP$11</f>
        <v>0</v>
      </c>
    </row>
    <row r="63" spans="1:50">
      <c r="A63" s="215" t="s">
        <v>1007</v>
      </c>
      <c r="B63" s="216" t="s">
        <v>996</v>
      </c>
      <c r="C63" s="217">
        <f>Input!$RQ$11</f>
        <v>0</v>
      </c>
      <c r="D63" s="217">
        <f>Input!$RR$11</f>
        <v>0</v>
      </c>
      <c r="E63" s="217">
        <f>Input!$RS$11</f>
        <v>0</v>
      </c>
      <c r="F63" s="217">
        <f>Input!$RT$11</f>
        <v>0</v>
      </c>
      <c r="G63" s="217">
        <f>Input!$RU$11</f>
        <v>0</v>
      </c>
      <c r="H63" s="218">
        <f>Input!$RV$11</f>
        <v>0</v>
      </c>
    </row>
    <row r="64" spans="1:50" s="228" customFormat="1">
      <c r="A64" s="211" t="s">
        <v>1007</v>
      </c>
      <c r="B64" s="220" t="s">
        <v>1008</v>
      </c>
      <c r="C64" s="221">
        <f>SUM(C51:C63)</f>
        <v>0</v>
      </c>
      <c r="D64" s="221">
        <f t="shared" ref="D64:G64" si="3">SUM(D51:D63)</f>
        <v>0</v>
      </c>
      <c r="E64" s="221">
        <f t="shared" si="3"/>
        <v>0</v>
      </c>
      <c r="F64" s="221">
        <f t="shared" si="3"/>
        <v>0</v>
      </c>
      <c r="G64" s="221">
        <f t="shared" si="3"/>
        <v>0</v>
      </c>
      <c r="H64" s="222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25"/>
      <c r="C65" s="226"/>
      <c r="D65" s="226"/>
      <c r="E65" s="226"/>
      <c r="F65" s="226"/>
      <c r="G65" s="226"/>
    </row>
    <row r="66" spans="1:50">
      <c r="A66" s="215" t="s">
        <v>1009</v>
      </c>
      <c r="B66" s="219">
        <f>Input!$RW$11</f>
        <v>0</v>
      </c>
      <c r="C66" s="217">
        <f>Input!$RX$11</f>
        <v>0</v>
      </c>
      <c r="D66" s="217">
        <f>Input!$RY$11</f>
        <v>0</v>
      </c>
      <c r="E66" s="217">
        <f>Input!$RZ$11</f>
        <v>0</v>
      </c>
      <c r="F66" s="217">
        <f>Input!$SA$11</f>
        <v>0</v>
      </c>
      <c r="G66" s="217">
        <f>Input!$SB$11</f>
        <v>0</v>
      </c>
      <c r="H66" s="218">
        <f>Input!$SC$11</f>
        <v>0</v>
      </c>
    </row>
    <row r="67" spans="1:50">
      <c r="A67" s="215" t="s">
        <v>1009</v>
      </c>
      <c r="B67" s="219">
        <f>Input!$SD$11</f>
        <v>0</v>
      </c>
      <c r="C67" s="217">
        <f>Input!$SE$11</f>
        <v>0</v>
      </c>
      <c r="D67" s="217">
        <f>Input!$SF$11</f>
        <v>0</v>
      </c>
      <c r="E67" s="217">
        <f>Input!$SG$11</f>
        <v>0</v>
      </c>
      <c r="F67" s="217">
        <f>Input!$SH$11</f>
        <v>0</v>
      </c>
      <c r="G67" s="217">
        <f>Input!$SI$11</f>
        <v>0</v>
      </c>
      <c r="H67" s="218">
        <f>Input!$SJ$11</f>
        <v>0</v>
      </c>
    </row>
    <row r="68" spans="1:50">
      <c r="A68" s="215" t="s">
        <v>1009</v>
      </c>
      <c r="B68" s="219">
        <f>Input!$SK$11</f>
        <v>0</v>
      </c>
      <c r="C68" s="217">
        <f>Input!$SL$11</f>
        <v>0</v>
      </c>
      <c r="D68" s="217">
        <f>Input!$SM$11</f>
        <v>0</v>
      </c>
      <c r="E68" s="217">
        <f>Input!$SN$11</f>
        <v>0</v>
      </c>
      <c r="F68" s="217">
        <f>Input!$SO$11</f>
        <v>0</v>
      </c>
      <c r="G68" s="217">
        <f>Input!$SP$11</f>
        <v>0</v>
      </c>
      <c r="H68" s="218">
        <f>Input!$SQ$11</f>
        <v>0</v>
      </c>
    </row>
    <row r="69" spans="1:50">
      <c r="A69" s="215" t="s">
        <v>1009</v>
      </c>
      <c r="B69" s="219">
        <f>Input!$SR$11</f>
        <v>0</v>
      </c>
      <c r="C69" s="217">
        <f>Input!$SS$11</f>
        <v>0</v>
      </c>
      <c r="D69" s="217">
        <f>Input!$ST$11</f>
        <v>0</v>
      </c>
      <c r="E69" s="217">
        <f>Input!$SU$11</f>
        <v>0</v>
      </c>
      <c r="F69" s="217">
        <f>Input!$SV$11</f>
        <v>0</v>
      </c>
      <c r="G69" s="217">
        <f>Input!$SW$11</f>
        <v>0</v>
      </c>
      <c r="H69" s="218">
        <f>Input!$SX$11</f>
        <v>0</v>
      </c>
    </row>
    <row r="70" spans="1:50">
      <c r="A70" s="215" t="s">
        <v>1009</v>
      </c>
      <c r="B70" s="219">
        <f>Input!$SY$11</f>
        <v>0</v>
      </c>
      <c r="C70" s="217">
        <f>Input!$SZ$11</f>
        <v>0</v>
      </c>
      <c r="D70" s="217">
        <f>Input!$TA$11</f>
        <v>0</v>
      </c>
      <c r="E70" s="217">
        <f>Input!$TB$11</f>
        <v>0</v>
      </c>
      <c r="F70" s="217">
        <f>Input!$TC$11</f>
        <v>0</v>
      </c>
      <c r="G70" s="217">
        <f>Input!$TD$11</f>
        <v>0</v>
      </c>
      <c r="H70" s="218">
        <f>Input!$TE$11</f>
        <v>0</v>
      </c>
    </row>
    <row r="71" spans="1:50">
      <c r="A71" s="215" t="s">
        <v>1009</v>
      </c>
      <c r="B71" s="219">
        <f>Input!$TF$11</f>
        <v>0</v>
      </c>
      <c r="C71" s="217">
        <f>Input!$TG$11</f>
        <v>0</v>
      </c>
      <c r="D71" s="217">
        <f>Input!$TH$11</f>
        <v>0</v>
      </c>
      <c r="E71" s="217">
        <f>Input!$TI$11</f>
        <v>0</v>
      </c>
      <c r="F71" s="217">
        <f>Input!$TJ$11</f>
        <v>0</v>
      </c>
      <c r="G71" s="217">
        <f>Input!$TK$11</f>
        <v>0</v>
      </c>
      <c r="H71" s="218">
        <f>Input!$TL$11</f>
        <v>0</v>
      </c>
    </row>
    <row r="72" spans="1:50">
      <c r="A72" s="215" t="s">
        <v>1009</v>
      </c>
      <c r="B72" s="219">
        <f>Input!$TM$11</f>
        <v>0</v>
      </c>
      <c r="C72" s="217">
        <f>Input!$TN$11</f>
        <v>0</v>
      </c>
      <c r="D72" s="217">
        <f>Input!$TO$11</f>
        <v>0</v>
      </c>
      <c r="E72" s="217">
        <f>Input!$TP$11</f>
        <v>0</v>
      </c>
      <c r="F72" s="217">
        <f>Input!$TQ$11</f>
        <v>0</v>
      </c>
      <c r="G72" s="217">
        <f>Input!$TR$11</f>
        <v>0</v>
      </c>
      <c r="H72" s="218">
        <f>Input!$TS$11</f>
        <v>0</v>
      </c>
    </row>
    <row r="73" spans="1:50">
      <c r="A73" s="215" t="s">
        <v>1009</v>
      </c>
      <c r="B73" s="219">
        <f>Input!$TT$11</f>
        <v>0</v>
      </c>
      <c r="C73" s="217">
        <f>Input!$TU$11</f>
        <v>0</v>
      </c>
      <c r="D73" s="217">
        <f>Input!$TV$11</f>
        <v>0</v>
      </c>
      <c r="E73" s="217">
        <f>Input!$TW$11</f>
        <v>0</v>
      </c>
      <c r="F73" s="217">
        <f>Input!$TX$11</f>
        <v>0</v>
      </c>
      <c r="G73" s="217">
        <f>Input!$TY$11</f>
        <v>0</v>
      </c>
      <c r="H73" s="218">
        <f>Input!$TZ$11</f>
        <v>0</v>
      </c>
    </row>
    <row r="74" spans="1:50">
      <c r="A74" s="215" t="s">
        <v>1009</v>
      </c>
      <c r="B74" s="219">
        <f>Input!$UA$11</f>
        <v>0</v>
      </c>
      <c r="C74" s="217">
        <f>Input!$UB$11</f>
        <v>0</v>
      </c>
      <c r="D74" s="217">
        <f>Input!$UC$11</f>
        <v>0</v>
      </c>
      <c r="E74" s="217">
        <f>Input!$UD$11</f>
        <v>0</v>
      </c>
      <c r="F74" s="217">
        <f>Input!$UE$11</f>
        <v>0</v>
      </c>
      <c r="G74" s="217">
        <f>Input!$UF$11</f>
        <v>0</v>
      </c>
      <c r="H74" s="218">
        <f>Input!$UG$11</f>
        <v>0</v>
      </c>
    </row>
    <row r="75" spans="1:50">
      <c r="A75" s="215" t="s">
        <v>1009</v>
      </c>
      <c r="B75" s="219">
        <f>Input!$UH$11</f>
        <v>0</v>
      </c>
      <c r="C75" s="217">
        <f>Input!$UI$11</f>
        <v>0</v>
      </c>
      <c r="D75" s="217">
        <f>Input!$UJ$11</f>
        <v>0</v>
      </c>
      <c r="E75" s="217">
        <f>Input!$UK$11</f>
        <v>0</v>
      </c>
      <c r="F75" s="217">
        <f>Input!$UL$11</f>
        <v>0</v>
      </c>
      <c r="G75" s="217">
        <f>Input!$UM$11</f>
        <v>0</v>
      </c>
      <c r="H75" s="218">
        <f>Input!$UN$11</f>
        <v>0</v>
      </c>
    </row>
    <row r="76" spans="1:50">
      <c r="A76" s="215" t="s">
        <v>1009</v>
      </c>
      <c r="B76" s="219">
        <f>Input!$UO$11</f>
        <v>0</v>
      </c>
      <c r="C76" s="217">
        <f>Input!$UP$11</f>
        <v>0</v>
      </c>
      <c r="D76" s="217">
        <f>Input!$UQ$11</f>
        <v>0</v>
      </c>
      <c r="E76" s="217">
        <f>Input!$UR$11</f>
        <v>0</v>
      </c>
      <c r="F76" s="217">
        <f>Input!$US$11</f>
        <v>0</v>
      </c>
      <c r="G76" s="217">
        <f>Input!$UT$11</f>
        <v>0</v>
      </c>
      <c r="H76" s="218">
        <f>Input!$UU$11</f>
        <v>0</v>
      </c>
    </row>
    <row r="77" spans="1:50">
      <c r="A77" s="215" t="s">
        <v>1009</v>
      </c>
      <c r="B77" s="219">
        <f>Input!$UV$11</f>
        <v>0</v>
      </c>
      <c r="C77" s="217">
        <f>Input!$UW$11</f>
        <v>0</v>
      </c>
      <c r="D77" s="217">
        <f>Input!$UX$11</f>
        <v>0</v>
      </c>
      <c r="E77" s="217">
        <f>Input!$UY$11</f>
        <v>0</v>
      </c>
      <c r="F77" s="217">
        <f>Input!$UZ$11</f>
        <v>0</v>
      </c>
      <c r="G77" s="217">
        <f>Input!$VA$11</f>
        <v>0</v>
      </c>
      <c r="H77" s="218">
        <f>Input!$VB$11</f>
        <v>0</v>
      </c>
    </row>
    <row r="78" spans="1:50">
      <c r="A78" s="215" t="s">
        <v>1009</v>
      </c>
      <c r="B78" s="219">
        <f>Input!$VC$11</f>
        <v>0</v>
      </c>
      <c r="C78" s="217">
        <f>Input!$VD$11</f>
        <v>0</v>
      </c>
      <c r="D78" s="217">
        <f>Input!$VE$11</f>
        <v>0</v>
      </c>
      <c r="E78" s="217">
        <f>Input!$VF$11</f>
        <v>0</v>
      </c>
      <c r="F78" s="217">
        <f>Input!$VG$11</f>
        <v>0</v>
      </c>
      <c r="G78" s="217">
        <f>Input!$VH$11</f>
        <v>0</v>
      </c>
      <c r="H78" s="218">
        <f>Input!$VI$11</f>
        <v>0</v>
      </c>
    </row>
    <row r="79" spans="1:50">
      <c r="A79" s="215" t="s">
        <v>1009</v>
      </c>
      <c r="B79" s="216" t="s">
        <v>996</v>
      </c>
      <c r="C79" s="217">
        <f>Input!$VJ$11</f>
        <v>0</v>
      </c>
      <c r="D79" s="217">
        <f>Input!$VK$11</f>
        <v>0</v>
      </c>
      <c r="E79" s="217">
        <f>Input!$VL$11</f>
        <v>0</v>
      </c>
      <c r="F79" s="217">
        <f>Input!$VM$11</f>
        <v>0</v>
      </c>
      <c r="G79" s="217">
        <f>Input!$VN$11</f>
        <v>0</v>
      </c>
      <c r="H79" s="218">
        <f>Input!$VO$11</f>
        <v>0</v>
      </c>
    </row>
    <row r="80" spans="1:50" s="228" customFormat="1">
      <c r="A80" s="211" t="s">
        <v>1009</v>
      </c>
      <c r="B80" s="220" t="s">
        <v>1010</v>
      </c>
      <c r="C80" s="221">
        <f>SUM(C66:C79)</f>
        <v>0</v>
      </c>
      <c r="D80" s="221">
        <f t="shared" ref="D80:G80" si="4">SUM(D66:D79)</f>
        <v>0</v>
      </c>
      <c r="E80" s="221">
        <f t="shared" si="4"/>
        <v>0</v>
      </c>
      <c r="F80" s="221">
        <f t="shared" si="4"/>
        <v>0</v>
      </c>
      <c r="G80" s="221">
        <f t="shared" si="4"/>
        <v>0</v>
      </c>
      <c r="H80" s="222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15"/>
      <c r="C81" s="229"/>
      <c r="D81" s="229"/>
      <c r="E81" s="229"/>
      <c r="F81" s="229"/>
      <c r="G81" s="229"/>
    </row>
    <row r="82" spans="1:50">
      <c r="A82" s="215" t="s">
        <v>127</v>
      </c>
      <c r="B82" s="219">
        <f>Input!$VP$11</f>
        <v>0</v>
      </c>
      <c r="C82" s="217">
        <f>Input!$VQ$11</f>
        <v>0</v>
      </c>
      <c r="D82" s="217">
        <f>Input!$VR$11</f>
        <v>0</v>
      </c>
      <c r="E82" s="217">
        <f>Input!$VS$11</f>
        <v>0</v>
      </c>
      <c r="F82" s="217">
        <f>Input!$VT$11</f>
        <v>0</v>
      </c>
      <c r="G82" s="217">
        <f>Input!$VU$11</f>
        <v>0</v>
      </c>
      <c r="H82" s="218">
        <f>Input!$VV$11</f>
        <v>0</v>
      </c>
    </row>
    <row r="83" spans="1:50">
      <c r="A83" s="215" t="s">
        <v>127</v>
      </c>
      <c r="B83" s="219">
        <f>Input!$VW$11</f>
        <v>0</v>
      </c>
      <c r="C83" s="217">
        <f>Input!$VX$11</f>
        <v>0</v>
      </c>
      <c r="D83" s="217">
        <f>Input!$VY$11</f>
        <v>0</v>
      </c>
      <c r="E83" s="217">
        <f>Input!$VZ$11</f>
        <v>0</v>
      </c>
      <c r="F83" s="217">
        <f>Input!$WA$11</f>
        <v>0</v>
      </c>
      <c r="G83" s="217">
        <f>Input!$WB$11</f>
        <v>0</v>
      </c>
      <c r="H83" s="218">
        <f>Input!$WC$11</f>
        <v>0</v>
      </c>
    </row>
    <row r="84" spans="1:50">
      <c r="A84" s="215" t="s">
        <v>127</v>
      </c>
      <c r="B84" s="219">
        <f>Input!$WD$11</f>
        <v>0</v>
      </c>
      <c r="C84" s="217">
        <f>Input!$WE$11</f>
        <v>0</v>
      </c>
      <c r="D84" s="217">
        <f>Input!$WF$11</f>
        <v>0</v>
      </c>
      <c r="E84" s="217">
        <f>Input!$WG$11</f>
        <v>0</v>
      </c>
      <c r="F84" s="217">
        <f>Input!$WH$11</f>
        <v>0</v>
      </c>
      <c r="G84" s="217">
        <f>Input!$WI$11</f>
        <v>0</v>
      </c>
      <c r="H84" s="218">
        <f>Input!$WJ$11</f>
        <v>0</v>
      </c>
    </row>
    <row r="85" spans="1:50">
      <c r="A85" s="215" t="s">
        <v>127</v>
      </c>
      <c r="B85" s="219">
        <f>Input!$WK$11</f>
        <v>0</v>
      </c>
      <c r="C85" s="217">
        <f>Input!$WL$11</f>
        <v>0</v>
      </c>
      <c r="D85" s="217">
        <f>Input!$WM$11</f>
        <v>0</v>
      </c>
      <c r="E85" s="217">
        <f>Input!$WN$11</f>
        <v>0</v>
      </c>
      <c r="F85" s="217">
        <f>Input!$WO$11</f>
        <v>0</v>
      </c>
      <c r="G85" s="217">
        <f>Input!$WP$11</f>
        <v>0</v>
      </c>
      <c r="H85" s="218">
        <f>Input!$WQ$11</f>
        <v>0</v>
      </c>
    </row>
    <row r="86" spans="1:50">
      <c r="A86" s="215" t="s">
        <v>127</v>
      </c>
      <c r="B86" s="219">
        <f>Input!$WR$11</f>
        <v>0</v>
      </c>
      <c r="C86" s="217">
        <f>Input!$WS$11</f>
        <v>0</v>
      </c>
      <c r="D86" s="217">
        <f>Input!$WT$11</f>
        <v>0</v>
      </c>
      <c r="E86" s="217">
        <f>Input!$WU$11</f>
        <v>0</v>
      </c>
      <c r="F86" s="217">
        <f>Input!$WV$11</f>
        <v>0</v>
      </c>
      <c r="G86" s="217">
        <f>Input!$WW$11</f>
        <v>0</v>
      </c>
      <c r="H86" s="218">
        <f>Input!$WX$11</f>
        <v>0</v>
      </c>
    </row>
    <row r="87" spans="1:50">
      <c r="A87" s="215" t="s">
        <v>127</v>
      </c>
      <c r="B87" s="219">
        <f>Input!$WY$11</f>
        <v>0</v>
      </c>
      <c r="C87" s="217">
        <f>Input!$WZ$11</f>
        <v>0</v>
      </c>
      <c r="D87" s="217">
        <f>Input!$XA$11</f>
        <v>0</v>
      </c>
      <c r="E87" s="217">
        <f>Input!$XB$11</f>
        <v>0</v>
      </c>
      <c r="F87" s="217">
        <f>Input!$XC$11</f>
        <v>0</v>
      </c>
      <c r="G87" s="217">
        <f>Input!$XD$11</f>
        <v>0</v>
      </c>
      <c r="H87" s="218">
        <f>Input!$XE$11</f>
        <v>0</v>
      </c>
    </row>
    <row r="88" spans="1:50">
      <c r="A88" s="215" t="s">
        <v>127</v>
      </c>
      <c r="B88" s="219">
        <f>Input!$XF$11</f>
        <v>0</v>
      </c>
      <c r="C88" s="217">
        <f>Input!$XG$11</f>
        <v>0</v>
      </c>
      <c r="D88" s="217">
        <f>Input!$XH$11</f>
        <v>0</v>
      </c>
      <c r="E88" s="217">
        <f>Input!$XI$11</f>
        <v>0</v>
      </c>
      <c r="F88" s="217">
        <f>Input!$XJ$11</f>
        <v>0</v>
      </c>
      <c r="G88" s="217">
        <f>Input!$XK$11</f>
        <v>0</v>
      </c>
      <c r="H88" s="218">
        <f>Input!$XL$11</f>
        <v>0</v>
      </c>
    </row>
    <row r="89" spans="1:50">
      <c r="A89" s="215" t="s">
        <v>127</v>
      </c>
      <c r="B89" s="219">
        <f>Input!$XM$11</f>
        <v>0</v>
      </c>
      <c r="C89" s="217">
        <f>Input!$XN$11</f>
        <v>0</v>
      </c>
      <c r="D89" s="217">
        <f>Input!$XO$11</f>
        <v>0</v>
      </c>
      <c r="E89" s="217">
        <f>Input!$XP$11</f>
        <v>0</v>
      </c>
      <c r="F89" s="217">
        <f>Input!$XQ$11</f>
        <v>0</v>
      </c>
      <c r="G89" s="217">
        <f>Input!$XR$11</f>
        <v>0</v>
      </c>
      <c r="H89" s="218">
        <f>Input!$XS$11</f>
        <v>0</v>
      </c>
    </row>
    <row r="90" spans="1:50" s="228" customFormat="1">
      <c r="A90" s="211" t="s">
        <v>127</v>
      </c>
      <c r="B90" s="220" t="s">
        <v>1011</v>
      </c>
      <c r="C90" s="221">
        <f>SUM(C82:C89)</f>
        <v>0</v>
      </c>
      <c r="D90" s="221">
        <f t="shared" ref="D90:G90" si="5">SUM(D82:D89)</f>
        <v>0</v>
      </c>
      <c r="E90" s="221">
        <f t="shared" si="5"/>
        <v>0</v>
      </c>
      <c r="F90" s="221">
        <f t="shared" si="5"/>
        <v>0</v>
      </c>
      <c r="G90" s="221">
        <f t="shared" si="5"/>
        <v>0</v>
      </c>
      <c r="H90" s="222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C91" s="229"/>
      <c r="D91" s="229"/>
      <c r="E91" s="229"/>
      <c r="F91" s="229"/>
      <c r="G91" s="229"/>
    </row>
    <row r="92" spans="1:50" s="228" customFormat="1">
      <c r="A92" s="211" t="s">
        <v>1012</v>
      </c>
      <c r="B92" s="220"/>
      <c r="C92" s="221"/>
      <c r="D92" s="221"/>
      <c r="E92" s="221"/>
      <c r="F92" s="221"/>
      <c r="G92" s="221"/>
      <c r="H92" s="222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15" t="s">
        <v>1013</v>
      </c>
      <c r="B93" s="180" t="s">
        <v>1014</v>
      </c>
      <c r="C93" s="217">
        <f>Input!$XT$11</f>
        <v>0</v>
      </c>
      <c r="D93" s="217">
        <f>Input!$XU$11</f>
        <v>0</v>
      </c>
      <c r="E93" s="217">
        <f>Input!$XV$11</f>
        <v>0</v>
      </c>
      <c r="F93" s="217">
        <f>Input!$XW$11</f>
        <v>0</v>
      </c>
      <c r="G93" s="217">
        <f>Input!$XX$11</f>
        <v>0</v>
      </c>
      <c r="H93" s="218">
        <f>Input!$XY$11</f>
        <v>0</v>
      </c>
    </row>
    <row r="94" spans="1:50" ht="47.25">
      <c r="A94" s="215" t="s">
        <v>1015</v>
      </c>
      <c r="B94" s="180" t="s">
        <v>1016</v>
      </c>
      <c r="C94" s="217">
        <f>Input!$XZ$11</f>
        <v>0</v>
      </c>
      <c r="D94" s="217">
        <f>Input!$YA$11</f>
        <v>0</v>
      </c>
      <c r="E94" s="217">
        <f>Input!$YB$11</f>
        <v>0</v>
      </c>
      <c r="F94" s="217">
        <f>Input!$YC$11</f>
        <v>0</v>
      </c>
      <c r="G94" s="217">
        <f>Input!$YD$11</f>
        <v>0</v>
      </c>
      <c r="H94" s="218">
        <f>Input!$YE$11</f>
        <v>0</v>
      </c>
    </row>
    <row r="95" spans="1:50" s="228" customFormat="1" ht="30">
      <c r="A95" s="222" t="s">
        <v>1017</v>
      </c>
      <c r="B95" s="220" t="s">
        <v>1018</v>
      </c>
      <c r="C95" s="221">
        <f>SUM(C93:C94)</f>
        <v>0</v>
      </c>
      <c r="D95" s="221">
        <f t="shared" ref="D95:G95" si="6">SUM(D93:D94)</f>
        <v>0</v>
      </c>
      <c r="E95" s="221">
        <f t="shared" si="6"/>
        <v>0</v>
      </c>
      <c r="F95" s="221">
        <f t="shared" si="6"/>
        <v>0</v>
      </c>
      <c r="G95" s="221">
        <f t="shared" si="6"/>
        <v>0</v>
      </c>
      <c r="H95" s="222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29"/>
      <c r="D96" s="229"/>
      <c r="E96" s="229"/>
      <c r="F96" s="229"/>
      <c r="G96" s="229"/>
    </row>
    <row r="97" spans="1:50" s="228" customFormat="1">
      <c r="A97" s="411" t="s">
        <v>1019</v>
      </c>
      <c r="B97" s="412"/>
      <c r="C97" s="221">
        <f>C95+C90+C80+C64+C49+C34+C19</f>
        <v>0</v>
      </c>
      <c r="D97" s="221">
        <f t="shared" ref="D97:G97" si="7">D95+D90+D80+D64+D49+D34+D19</f>
        <v>0</v>
      </c>
      <c r="E97" s="221">
        <f t="shared" si="7"/>
        <v>0</v>
      </c>
      <c r="F97" s="221">
        <f t="shared" si="7"/>
        <v>0</v>
      </c>
      <c r="G97" s="221">
        <f t="shared" si="7"/>
        <v>0</v>
      </c>
      <c r="H97" s="222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29"/>
      <c r="D98" s="229"/>
      <c r="E98" s="229"/>
      <c r="F98" s="229"/>
      <c r="G98" s="229"/>
    </row>
    <row r="99" spans="1:50">
      <c r="B99" s="210" t="s">
        <v>1020</v>
      </c>
      <c r="C99" s="229"/>
      <c r="D99" s="229">
        <f>'UNTS Uses'!C67</f>
        <v>0</v>
      </c>
      <c r="E99" s="229"/>
      <c r="F99" s="229">
        <f>'UNTS Uses'!D67</f>
        <v>0</v>
      </c>
      <c r="G99" s="229">
        <f>'UNTS Uses'!E67</f>
        <v>0</v>
      </c>
    </row>
    <row r="100" spans="1:50">
      <c r="B100" s="210" t="s">
        <v>975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30">
        <f>SUM(C102:G102)</f>
        <v>0</v>
      </c>
    </row>
    <row r="105" spans="1:50" ht="15" customHeight="1">
      <c r="B105" s="150" t="s">
        <v>976</v>
      </c>
    </row>
    <row r="106" spans="1:50" ht="15" customHeight="1">
      <c r="B106" s="150" t="s">
        <v>977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83">
        <f>'UNTS Uses'!D80</f>
        <v>0</v>
      </c>
    </row>
    <row r="112" spans="1:50">
      <c r="E112" s="284">
        <f>Input!F6</f>
        <v>3655</v>
      </c>
    </row>
    <row r="113" spans="5:5">
      <c r="E113" s="146">
        <f>SUM(E110:E112)</f>
        <v>3655</v>
      </c>
    </row>
    <row r="114" spans="5:5">
      <c r="E114" s="146">
        <f>Input!G6</f>
        <v>2014525</v>
      </c>
    </row>
    <row r="115" spans="5:5">
      <c r="E115" s="146">
        <f>E114-E113</f>
        <v>2010870</v>
      </c>
    </row>
    <row r="116" spans="5:5">
      <c r="E116" s="285" t="str">
        <f>IF(E115&lt;&gt;0,"Out of Balance","Balanced")</f>
        <v>Out of Balance</v>
      </c>
    </row>
  </sheetData>
  <mergeCells count="1">
    <mergeCell ref="A97:B97"/>
  </mergeCells>
  <conditionalFormatting sqref="F100">
    <cfRule type="expression" dxfId="9" priority="10">
      <formula>$F$100&lt;&gt;0</formula>
    </cfRule>
  </conditionalFormatting>
  <conditionalFormatting sqref="G100">
    <cfRule type="expression" dxfId="8" priority="9">
      <formula>$G$100&lt;&gt;0</formula>
    </cfRule>
  </conditionalFormatting>
  <conditionalFormatting sqref="F102">
    <cfRule type="expression" dxfId="7" priority="8">
      <formula>$F$102&lt;&gt;""</formula>
    </cfRule>
  </conditionalFormatting>
  <conditionalFormatting sqref="G102">
    <cfRule type="expression" dxfId="6" priority="7">
      <formula>$G$102&lt;&gt;""</formula>
    </cfRule>
  </conditionalFormatting>
  <conditionalFormatting sqref="D100">
    <cfRule type="expression" dxfId="5" priority="6">
      <formula>$D$100&lt;&gt;0</formula>
    </cfRule>
  </conditionalFormatting>
  <conditionalFormatting sqref="D102">
    <cfRule type="expression" dxfId="4" priority="5">
      <formula>$D$102&lt;&gt;""</formula>
    </cfRule>
  </conditionalFormatting>
  <conditionalFormatting sqref="C102">
    <cfRule type="expression" dxfId="3" priority="4">
      <formula>$C$102&lt;&gt;""</formula>
    </cfRule>
  </conditionalFormatting>
  <conditionalFormatting sqref="E102">
    <cfRule type="expression" dxfId="2" priority="3">
      <formula>$E$102&lt;&gt;""</formula>
    </cfRule>
  </conditionalFormatting>
  <conditionalFormatting sqref="H2">
    <cfRule type="expression" dxfId="1" priority="2">
      <formula>OR($C$100&lt;&gt;0,$D$100&lt;&gt;0,$E$100&lt;&gt;0,$F$100&lt;&gt;0,$G$100&lt;&gt;0)</formula>
    </cfRule>
  </conditionalFormatting>
  <conditionalFormatting sqref="H1">
    <cfRule type="expression" dxfId="0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39997558519241921"/>
  </sheetPr>
  <dimension ref="A1:YJ14"/>
  <sheetViews>
    <sheetView showGridLines="0" zoomScale="85" zoomScaleNormal="85" workbookViewId="0">
      <pane xSplit="3" ySplit="5" topLeftCell="D6" activePane="bottomRight" state="frozen"/>
      <selection activeCell="F74" sqref="E74:F74"/>
      <selection pane="topRight" activeCell="F74" sqref="E74:F74"/>
      <selection pane="bottomLeft" activeCell="F74" sqref="E74:F74"/>
      <selection pane="bottomRight" activeCell="H15" sqref="H15"/>
    </sheetView>
  </sheetViews>
  <sheetFormatPr defaultColWidth="9.140625" defaultRowHeight="12.75" outlineLevelCol="1"/>
  <cols>
    <col min="1" max="1" width="9.140625" style="3" customWidth="1"/>
    <col min="2" max="2" width="38" style="4" customWidth="1"/>
    <col min="3" max="3" width="11.42578125" style="3" customWidth="1"/>
    <col min="4" max="4" width="9.140625" style="3"/>
    <col min="5" max="6" width="9.28515625" style="3" bestFit="1" customWidth="1"/>
    <col min="7" max="7" width="10.5703125" style="3" bestFit="1" customWidth="1"/>
    <col min="8" max="13" width="9.140625" style="3"/>
    <col min="14" max="148" width="9.140625" style="3" customWidth="1" outlineLevel="1"/>
    <col min="149" max="150" width="9.140625" style="3"/>
    <col min="151" max="656" width="9.140625" style="3" hidden="1" customWidth="1" outlineLevel="1"/>
    <col min="657" max="657" width="9.140625" style="3" collapsed="1"/>
    <col min="658" max="658" width="12.5703125" style="3" customWidth="1"/>
    <col min="659" max="659" width="14.7109375" style="3" customWidth="1"/>
    <col min="660" max="660" width="20" style="3" customWidth="1"/>
    <col min="661" max="16384" width="9.140625" style="3"/>
  </cols>
  <sheetData>
    <row r="1" spans="1:660" ht="15.75" thickBot="1">
      <c r="A1" s="14"/>
      <c r="B1" s="413" t="s">
        <v>1188</v>
      </c>
      <c r="C1" s="414"/>
    </row>
    <row r="2" spans="1:660" ht="15.75">
      <c r="A2" s="11"/>
      <c r="B2" s="12"/>
      <c r="C2" s="13"/>
    </row>
    <row r="3" spans="1:660" s="246" customFormat="1">
      <c r="B3" s="247"/>
      <c r="J3" s="248"/>
      <c r="K3" s="248"/>
      <c r="L3" s="248"/>
      <c r="M3" s="249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1"/>
      <c r="BL3" s="251"/>
      <c r="BM3" s="251"/>
      <c r="BN3" s="251"/>
      <c r="BO3" s="251"/>
      <c r="BP3" s="251"/>
      <c r="BQ3" s="251"/>
      <c r="BR3" s="251"/>
      <c r="BS3" s="251"/>
      <c r="BT3" s="251"/>
      <c r="BU3" s="251"/>
      <c r="BV3" s="251"/>
      <c r="BW3" s="251"/>
      <c r="BX3" s="251"/>
      <c r="BY3" s="251"/>
      <c r="BZ3" s="251"/>
      <c r="CA3" s="251"/>
      <c r="CB3" s="251"/>
      <c r="CC3" s="251"/>
      <c r="CD3" s="251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3"/>
      <c r="CV3" s="253"/>
      <c r="CW3" s="253"/>
      <c r="CX3" s="253"/>
      <c r="CY3" s="253"/>
      <c r="CZ3" s="253"/>
      <c r="DA3" s="253"/>
      <c r="DB3" s="253"/>
      <c r="DC3" s="253"/>
      <c r="DD3" s="253"/>
      <c r="DE3" s="253"/>
      <c r="DF3" s="253"/>
      <c r="DG3" s="254"/>
      <c r="DH3" s="254"/>
      <c r="DI3" s="254"/>
      <c r="DJ3" s="254"/>
      <c r="DK3" s="255"/>
      <c r="DL3" s="255"/>
      <c r="DM3" s="255"/>
      <c r="DN3" s="255"/>
      <c r="DO3" s="256"/>
      <c r="DP3" s="256"/>
      <c r="DQ3" s="256"/>
      <c r="DR3" s="256"/>
      <c r="DS3" s="250"/>
      <c r="DT3" s="250"/>
      <c r="DU3" s="250"/>
      <c r="DV3" s="250"/>
      <c r="DW3" s="250"/>
      <c r="DX3" s="250"/>
      <c r="DY3" s="250"/>
      <c r="DZ3" s="250"/>
      <c r="EA3" s="250"/>
      <c r="EB3" s="250"/>
      <c r="EC3" s="250"/>
      <c r="ED3" s="250"/>
      <c r="EE3" s="250"/>
      <c r="EF3" s="250"/>
      <c r="EG3" s="250"/>
      <c r="EH3" s="250"/>
      <c r="EI3" s="250"/>
      <c r="EJ3" s="250"/>
      <c r="EK3" s="250"/>
      <c r="EL3" s="250"/>
      <c r="EM3" s="250"/>
      <c r="EN3" s="257"/>
      <c r="EO3" s="257"/>
      <c r="EP3" s="257"/>
      <c r="EQ3" s="257"/>
      <c r="ES3" s="251"/>
      <c r="EU3" s="257"/>
      <c r="EV3" s="257"/>
      <c r="EW3" s="257"/>
      <c r="EX3" s="257"/>
      <c r="EY3" s="257"/>
      <c r="EZ3" s="257"/>
      <c r="FA3" s="257"/>
      <c r="FB3" s="257"/>
      <c r="FC3" s="257"/>
      <c r="FD3" s="257"/>
      <c r="FE3" s="257"/>
      <c r="FF3" s="257"/>
      <c r="FG3" s="257"/>
      <c r="FH3" s="257"/>
      <c r="FI3" s="257"/>
      <c r="FJ3" s="257"/>
      <c r="FK3" s="257"/>
      <c r="FL3" s="257"/>
      <c r="FM3" s="257"/>
      <c r="FN3" s="257"/>
      <c r="FO3" s="257"/>
      <c r="FP3" s="257"/>
      <c r="FQ3" s="257"/>
      <c r="FR3" s="257"/>
      <c r="FS3" s="257"/>
      <c r="FT3" s="257"/>
      <c r="FU3" s="257"/>
      <c r="FV3" s="257"/>
      <c r="FW3" s="257"/>
      <c r="FX3" s="257"/>
      <c r="FY3" s="257"/>
      <c r="FZ3" s="257"/>
      <c r="GA3" s="257"/>
      <c r="GB3" s="257"/>
      <c r="GC3" s="257"/>
      <c r="GD3" s="257"/>
      <c r="GE3" s="257"/>
      <c r="GF3" s="257"/>
      <c r="GG3" s="257"/>
      <c r="GH3" s="257"/>
      <c r="GI3" s="257"/>
      <c r="GJ3" s="257"/>
      <c r="GK3" s="257"/>
      <c r="GL3" s="257"/>
      <c r="GM3" s="257"/>
      <c r="GN3" s="257"/>
      <c r="GO3" s="257"/>
      <c r="GP3" s="257"/>
      <c r="GQ3" s="257"/>
      <c r="GR3" s="257"/>
      <c r="GS3" s="257"/>
      <c r="GT3" s="257"/>
      <c r="GU3" s="257"/>
      <c r="GV3" s="257"/>
      <c r="GW3" s="257"/>
      <c r="GX3" s="257"/>
      <c r="GY3" s="257"/>
      <c r="GZ3" s="257"/>
      <c r="HA3" s="257"/>
      <c r="HB3" s="257"/>
      <c r="HC3" s="257"/>
      <c r="HD3" s="257"/>
      <c r="HE3" s="257"/>
      <c r="HF3" s="257"/>
      <c r="HG3" s="257"/>
      <c r="HH3" s="257"/>
      <c r="HI3" s="257"/>
      <c r="HJ3" s="257"/>
      <c r="HK3" s="257"/>
      <c r="HL3" s="257"/>
      <c r="HM3" s="257"/>
      <c r="HN3" s="257"/>
      <c r="HO3" s="257"/>
      <c r="HP3" s="257"/>
      <c r="HQ3" s="257"/>
      <c r="HR3" s="257"/>
      <c r="HS3" s="257"/>
      <c r="HT3" s="257"/>
      <c r="HU3" s="257"/>
      <c r="HV3" s="257"/>
      <c r="HW3" s="257"/>
      <c r="HX3" s="257"/>
      <c r="HY3" s="257"/>
      <c r="HZ3" s="257"/>
      <c r="IA3" s="257"/>
      <c r="IB3" s="257"/>
      <c r="IC3" s="257"/>
      <c r="ID3" s="258"/>
      <c r="IE3" s="258"/>
      <c r="IF3" s="258"/>
      <c r="IG3" s="258"/>
      <c r="IH3" s="258"/>
      <c r="II3" s="258"/>
      <c r="IJ3" s="258"/>
      <c r="IK3" s="258"/>
      <c r="IL3" s="258"/>
      <c r="IM3" s="258"/>
      <c r="IN3" s="258"/>
      <c r="IO3" s="258"/>
      <c r="IP3" s="258"/>
      <c r="IQ3" s="258"/>
      <c r="IR3" s="258"/>
      <c r="IS3" s="258"/>
      <c r="IT3" s="258"/>
      <c r="IU3" s="258"/>
      <c r="IV3" s="258"/>
      <c r="IW3" s="258"/>
      <c r="IX3" s="258"/>
      <c r="IY3" s="258"/>
      <c r="IZ3" s="258"/>
      <c r="JA3" s="258"/>
      <c r="JB3" s="258"/>
      <c r="JC3" s="258"/>
      <c r="JD3" s="258"/>
      <c r="JE3" s="258"/>
      <c r="JF3" s="258"/>
      <c r="JG3" s="258"/>
      <c r="JH3" s="258"/>
      <c r="JI3" s="258"/>
      <c r="JJ3" s="258"/>
      <c r="JK3" s="258"/>
      <c r="JL3" s="258"/>
      <c r="JM3" s="258"/>
      <c r="JN3" s="258"/>
      <c r="JO3" s="258"/>
      <c r="JP3" s="258"/>
      <c r="JQ3" s="258"/>
      <c r="JR3" s="258"/>
      <c r="JS3" s="258"/>
      <c r="JT3" s="258"/>
      <c r="JU3" s="258"/>
      <c r="JV3" s="258"/>
      <c r="JW3" s="258"/>
      <c r="JX3" s="258"/>
      <c r="JY3" s="258"/>
      <c r="JZ3" s="258"/>
      <c r="KA3" s="258"/>
      <c r="KB3" s="258"/>
      <c r="KC3" s="258"/>
      <c r="KD3" s="258"/>
      <c r="KE3" s="258"/>
      <c r="KF3" s="258"/>
      <c r="KG3" s="258"/>
      <c r="KH3" s="258"/>
      <c r="KI3" s="258"/>
      <c r="KJ3" s="258"/>
      <c r="KK3" s="258"/>
      <c r="KL3" s="258"/>
      <c r="KM3" s="258"/>
      <c r="KN3" s="258"/>
      <c r="KO3" s="258"/>
      <c r="KP3" s="258"/>
      <c r="KQ3" s="258"/>
      <c r="KR3" s="258"/>
      <c r="KS3" s="258"/>
      <c r="KT3" s="258"/>
      <c r="KU3" s="258"/>
      <c r="KV3" s="258"/>
      <c r="KW3" s="258"/>
      <c r="KX3" s="258"/>
      <c r="KY3" s="258"/>
      <c r="KZ3" s="258"/>
      <c r="LA3" s="258"/>
      <c r="LB3" s="258"/>
      <c r="LC3" s="258"/>
      <c r="LD3" s="258"/>
      <c r="LE3" s="258"/>
      <c r="LF3" s="258"/>
      <c r="LG3" s="259"/>
      <c r="LH3" s="259"/>
      <c r="LI3" s="259"/>
      <c r="LJ3" s="259"/>
      <c r="LK3" s="259"/>
      <c r="LL3" s="259"/>
      <c r="LM3" s="259"/>
      <c r="LN3" s="259"/>
      <c r="LO3" s="259"/>
      <c r="LP3" s="259"/>
      <c r="LQ3" s="259"/>
      <c r="LR3" s="259"/>
      <c r="LS3" s="259"/>
      <c r="LT3" s="259"/>
      <c r="LU3" s="259"/>
      <c r="LV3" s="259"/>
      <c r="LW3" s="259"/>
      <c r="LX3" s="259"/>
      <c r="LY3" s="259"/>
      <c r="LZ3" s="259"/>
      <c r="MA3" s="259"/>
      <c r="MB3" s="259"/>
      <c r="MC3" s="259"/>
      <c r="MD3" s="259"/>
      <c r="ME3" s="259"/>
      <c r="MF3" s="259"/>
      <c r="MG3" s="259"/>
      <c r="MH3" s="259"/>
      <c r="MI3" s="259"/>
      <c r="MJ3" s="259"/>
      <c r="MK3" s="259"/>
      <c r="ML3" s="259"/>
      <c r="MM3" s="259"/>
      <c r="MN3" s="259"/>
      <c r="MO3" s="259"/>
      <c r="MP3" s="259"/>
      <c r="MQ3" s="259"/>
      <c r="MR3" s="259"/>
      <c r="MS3" s="259"/>
      <c r="MT3" s="259"/>
      <c r="MU3" s="259"/>
      <c r="MV3" s="259"/>
      <c r="MW3" s="259"/>
      <c r="MX3" s="259"/>
      <c r="MY3" s="259"/>
      <c r="MZ3" s="259"/>
      <c r="NA3" s="259"/>
      <c r="NB3" s="259"/>
      <c r="NC3" s="259"/>
      <c r="ND3" s="259"/>
      <c r="NE3" s="259"/>
      <c r="NF3" s="259"/>
      <c r="NG3" s="259"/>
      <c r="NH3" s="259"/>
      <c r="NI3" s="259"/>
      <c r="NJ3" s="259"/>
      <c r="NK3" s="259"/>
      <c r="NL3" s="259"/>
      <c r="NM3" s="259"/>
      <c r="NN3" s="259"/>
      <c r="NO3" s="259"/>
      <c r="NP3" s="259"/>
      <c r="NQ3" s="259"/>
      <c r="NR3" s="259"/>
      <c r="NS3" s="259"/>
      <c r="NT3" s="259"/>
      <c r="NU3" s="259"/>
      <c r="NV3" s="259"/>
      <c r="NW3" s="259"/>
      <c r="NX3" s="259"/>
      <c r="NY3" s="259"/>
      <c r="NZ3" s="259"/>
      <c r="OA3" s="259"/>
      <c r="OB3" s="259"/>
      <c r="OC3" s="259"/>
      <c r="OD3" s="259"/>
      <c r="OE3" s="259"/>
      <c r="OF3" s="259"/>
      <c r="OG3" s="259"/>
      <c r="OH3" s="259"/>
      <c r="OI3" s="259"/>
      <c r="OJ3" s="259"/>
      <c r="OK3" s="260"/>
      <c r="OL3" s="260"/>
      <c r="OM3" s="260"/>
      <c r="ON3" s="260"/>
      <c r="OO3" s="260"/>
      <c r="OP3" s="260"/>
      <c r="OQ3" s="260"/>
      <c r="OR3" s="260"/>
      <c r="OS3" s="260"/>
      <c r="OT3" s="260"/>
      <c r="OU3" s="260"/>
      <c r="OV3" s="260"/>
      <c r="OW3" s="260"/>
      <c r="OX3" s="260"/>
      <c r="OY3" s="260"/>
      <c r="OZ3" s="260"/>
      <c r="PA3" s="260"/>
      <c r="PB3" s="260"/>
      <c r="PC3" s="260"/>
      <c r="PD3" s="260"/>
      <c r="PE3" s="260"/>
      <c r="PF3" s="260"/>
      <c r="PG3" s="260"/>
      <c r="PH3" s="260"/>
      <c r="PI3" s="260"/>
      <c r="PJ3" s="260"/>
      <c r="PK3" s="260"/>
      <c r="PL3" s="260"/>
      <c r="PM3" s="260"/>
      <c r="PN3" s="260"/>
      <c r="PO3" s="260"/>
      <c r="PP3" s="260"/>
      <c r="PQ3" s="260"/>
      <c r="PR3" s="260"/>
      <c r="PS3" s="260"/>
      <c r="PT3" s="260"/>
      <c r="PU3" s="260"/>
      <c r="PV3" s="260"/>
      <c r="PW3" s="260"/>
      <c r="PX3" s="260"/>
      <c r="PY3" s="260"/>
      <c r="PZ3" s="260"/>
      <c r="QA3" s="260"/>
      <c r="QB3" s="260"/>
      <c r="QC3" s="260"/>
      <c r="QD3" s="260"/>
      <c r="QE3" s="260"/>
      <c r="QF3" s="260"/>
      <c r="QG3" s="260"/>
      <c r="QH3" s="260"/>
      <c r="QI3" s="260"/>
      <c r="QJ3" s="260"/>
      <c r="QK3" s="260"/>
      <c r="QL3" s="260"/>
      <c r="QM3" s="260"/>
      <c r="QN3" s="260"/>
      <c r="QO3" s="260"/>
      <c r="QP3" s="260"/>
      <c r="QQ3" s="260"/>
      <c r="QR3" s="260"/>
      <c r="QS3" s="260"/>
      <c r="QT3" s="260"/>
      <c r="QU3" s="260"/>
      <c r="QV3" s="260"/>
      <c r="QW3" s="260"/>
      <c r="QX3" s="260"/>
      <c r="QY3" s="260"/>
      <c r="QZ3" s="260"/>
      <c r="RA3" s="260"/>
      <c r="RB3" s="260"/>
      <c r="RC3" s="260"/>
      <c r="RD3" s="260"/>
      <c r="RE3" s="260"/>
      <c r="RF3" s="260"/>
      <c r="RG3" s="260"/>
      <c r="RH3" s="260"/>
      <c r="RI3" s="260"/>
      <c r="RJ3" s="260"/>
      <c r="RK3" s="260"/>
      <c r="RL3" s="260"/>
      <c r="RM3" s="260"/>
      <c r="RN3" s="260"/>
      <c r="RO3" s="260"/>
      <c r="RP3" s="260"/>
      <c r="RQ3" s="260"/>
      <c r="RR3" s="260"/>
      <c r="RS3" s="260"/>
      <c r="RT3" s="260"/>
      <c r="RU3" s="260"/>
      <c r="RV3" s="260"/>
      <c r="RW3" s="261"/>
      <c r="RX3" s="261"/>
      <c r="RY3" s="261"/>
      <c r="RZ3" s="261"/>
      <c r="SA3" s="261"/>
      <c r="SB3" s="261"/>
      <c r="SC3" s="261"/>
      <c r="SD3" s="261"/>
      <c r="SE3" s="261"/>
      <c r="SF3" s="261"/>
      <c r="SG3" s="261"/>
      <c r="SH3" s="261"/>
      <c r="SI3" s="261"/>
      <c r="SJ3" s="261"/>
      <c r="SK3" s="261"/>
      <c r="SL3" s="261"/>
      <c r="SM3" s="261"/>
      <c r="SN3" s="261"/>
      <c r="SO3" s="261"/>
      <c r="SP3" s="261"/>
      <c r="SQ3" s="261"/>
      <c r="SR3" s="261"/>
      <c r="SS3" s="261"/>
      <c r="ST3" s="261"/>
      <c r="SU3" s="261"/>
      <c r="SV3" s="261"/>
      <c r="SW3" s="261"/>
      <c r="SX3" s="261"/>
      <c r="SY3" s="261"/>
      <c r="SZ3" s="261"/>
      <c r="TA3" s="261"/>
      <c r="TB3" s="261"/>
      <c r="TC3" s="261"/>
      <c r="TD3" s="261"/>
      <c r="TE3" s="261"/>
      <c r="TF3" s="261"/>
      <c r="TG3" s="261"/>
      <c r="TH3" s="261"/>
      <c r="TI3" s="261"/>
      <c r="TJ3" s="261"/>
      <c r="TK3" s="261"/>
      <c r="TL3" s="261"/>
      <c r="TM3" s="261"/>
      <c r="TN3" s="261"/>
      <c r="TO3" s="261"/>
      <c r="TP3" s="261"/>
      <c r="TQ3" s="261"/>
      <c r="TR3" s="261"/>
      <c r="TS3" s="261"/>
      <c r="TT3" s="261"/>
      <c r="TU3" s="261"/>
      <c r="TV3" s="261"/>
      <c r="TW3" s="261"/>
      <c r="TX3" s="261"/>
      <c r="TY3" s="261"/>
      <c r="TZ3" s="261"/>
      <c r="UA3" s="261"/>
      <c r="UB3" s="261"/>
      <c r="UC3" s="261"/>
      <c r="UD3" s="261"/>
      <c r="UE3" s="261"/>
      <c r="UF3" s="261"/>
      <c r="UG3" s="261"/>
      <c r="UH3" s="261"/>
      <c r="UI3" s="261"/>
      <c r="UJ3" s="261"/>
      <c r="UK3" s="261"/>
      <c r="UL3" s="261"/>
      <c r="UM3" s="261"/>
      <c r="UN3" s="261"/>
      <c r="UO3" s="261"/>
      <c r="UP3" s="261"/>
      <c r="UQ3" s="261"/>
      <c r="UR3" s="261"/>
      <c r="US3" s="261"/>
      <c r="UT3" s="261"/>
      <c r="UU3" s="261"/>
      <c r="UV3" s="261"/>
      <c r="UW3" s="261"/>
      <c r="UX3" s="261"/>
      <c r="UY3" s="261"/>
      <c r="UZ3" s="261"/>
      <c r="VA3" s="261"/>
      <c r="VB3" s="261"/>
      <c r="VC3" s="261"/>
      <c r="VD3" s="261"/>
      <c r="VE3" s="261"/>
      <c r="VF3" s="261"/>
      <c r="VG3" s="261"/>
      <c r="VH3" s="261"/>
      <c r="VI3" s="261"/>
      <c r="VJ3" s="261"/>
      <c r="VK3" s="261"/>
      <c r="VL3" s="261"/>
      <c r="VM3" s="261"/>
      <c r="VN3" s="261"/>
      <c r="VO3" s="261"/>
      <c r="VP3" s="262"/>
      <c r="VQ3" s="262"/>
      <c r="VR3" s="262"/>
      <c r="VS3" s="262"/>
      <c r="VT3" s="262"/>
      <c r="VU3" s="262"/>
      <c r="VV3" s="262"/>
      <c r="VW3" s="262"/>
      <c r="VX3" s="262"/>
      <c r="VY3" s="262"/>
      <c r="VZ3" s="262"/>
      <c r="WA3" s="262"/>
      <c r="WB3" s="262"/>
      <c r="WC3" s="262"/>
      <c r="WD3" s="262"/>
      <c r="WE3" s="262"/>
      <c r="WF3" s="262"/>
      <c r="WG3" s="262"/>
      <c r="WH3" s="262"/>
      <c r="WI3" s="262"/>
      <c r="WJ3" s="262"/>
      <c r="WK3" s="262"/>
      <c r="WL3" s="262"/>
      <c r="WM3" s="262"/>
      <c r="WN3" s="262"/>
      <c r="WO3" s="262"/>
      <c r="WP3" s="262"/>
      <c r="WQ3" s="262"/>
      <c r="WR3" s="262"/>
      <c r="WS3" s="262"/>
      <c r="WT3" s="262"/>
      <c r="WU3" s="262"/>
      <c r="WV3" s="262"/>
      <c r="WW3" s="262"/>
      <c r="WX3" s="262"/>
      <c r="WY3" s="262"/>
      <c r="WZ3" s="262"/>
      <c r="XA3" s="262"/>
      <c r="XB3" s="262"/>
      <c r="XC3" s="262"/>
      <c r="XD3" s="262"/>
      <c r="XE3" s="262"/>
      <c r="XF3" s="262"/>
      <c r="XG3" s="262"/>
      <c r="XH3" s="262"/>
      <c r="XI3" s="262"/>
      <c r="XJ3" s="262"/>
      <c r="XK3" s="262"/>
      <c r="XL3" s="262"/>
      <c r="XM3" s="262"/>
      <c r="XN3" s="262"/>
      <c r="XO3" s="262"/>
      <c r="XP3" s="262"/>
      <c r="XQ3" s="262"/>
      <c r="XR3" s="262"/>
      <c r="XS3" s="262"/>
      <c r="XT3" s="263"/>
      <c r="XU3" s="263"/>
      <c r="XV3" s="263"/>
      <c r="XW3" s="263"/>
      <c r="XX3" s="263"/>
      <c r="XY3" s="263"/>
      <c r="XZ3" s="263"/>
      <c r="YA3" s="263"/>
      <c r="YB3" s="263"/>
      <c r="YC3" s="263"/>
      <c r="YD3" s="263"/>
      <c r="YE3" s="263"/>
      <c r="YG3" s="249"/>
      <c r="YH3" s="415" t="s">
        <v>1099</v>
      </c>
      <c r="YI3" s="416"/>
      <c r="YJ3" s="417"/>
    </row>
    <row r="4" spans="1:660" s="246" customFormat="1" ht="28.5" customHeight="1">
      <c r="M4" s="249"/>
      <c r="N4" s="415" t="s">
        <v>1100</v>
      </c>
      <c r="O4" s="416"/>
      <c r="P4" s="416"/>
      <c r="Q4" s="416"/>
      <c r="R4" s="415" t="s">
        <v>1101</v>
      </c>
      <c r="S4" s="416"/>
      <c r="T4" s="417"/>
      <c r="U4" s="415" t="s">
        <v>1102</v>
      </c>
      <c r="V4" s="416"/>
      <c r="W4" s="416"/>
      <c r="X4" s="416"/>
      <c r="Y4" s="415" t="s">
        <v>1103</v>
      </c>
      <c r="Z4" s="416"/>
      <c r="AA4" s="417"/>
      <c r="AB4" s="415" t="s">
        <v>1104</v>
      </c>
      <c r="AC4" s="416"/>
      <c r="AD4" s="416"/>
      <c r="AE4" s="416"/>
      <c r="AF4" s="415" t="s">
        <v>1105</v>
      </c>
      <c r="AG4" s="416"/>
      <c r="AH4" s="417"/>
      <c r="AI4" s="415" t="s">
        <v>1106</v>
      </c>
      <c r="AJ4" s="416"/>
      <c r="AK4" s="416"/>
      <c r="AL4" s="416"/>
      <c r="AM4" s="415" t="s">
        <v>1107</v>
      </c>
      <c r="AN4" s="416"/>
      <c r="AO4" s="417"/>
      <c r="AP4" s="415" t="s">
        <v>1108</v>
      </c>
      <c r="AQ4" s="416"/>
      <c r="AR4" s="416"/>
      <c r="AS4" s="416"/>
      <c r="AT4" s="415" t="s">
        <v>1109</v>
      </c>
      <c r="AU4" s="416"/>
      <c r="AV4" s="417"/>
      <c r="AW4" s="415" t="s">
        <v>1110</v>
      </c>
      <c r="AX4" s="416"/>
      <c r="AY4" s="416"/>
      <c r="AZ4" s="416"/>
      <c r="BA4" s="415" t="s">
        <v>1111</v>
      </c>
      <c r="BB4" s="416"/>
      <c r="BC4" s="417"/>
      <c r="BD4" s="415" t="s">
        <v>1112</v>
      </c>
      <c r="BE4" s="416"/>
      <c r="BF4" s="416"/>
      <c r="BG4" s="416"/>
      <c r="BH4" s="415" t="s">
        <v>1113</v>
      </c>
      <c r="BI4" s="416"/>
      <c r="BJ4" s="417"/>
      <c r="BK4" s="415" t="s">
        <v>1114</v>
      </c>
      <c r="BL4" s="416"/>
      <c r="BM4" s="416"/>
      <c r="BN4" s="416"/>
      <c r="BO4" s="415" t="s">
        <v>1115</v>
      </c>
      <c r="BP4" s="416"/>
      <c r="BQ4" s="416"/>
      <c r="BR4" s="416"/>
      <c r="BS4" s="415" t="s">
        <v>1116</v>
      </c>
      <c r="BT4" s="416"/>
      <c r="BU4" s="416"/>
      <c r="BV4" s="416"/>
      <c r="BW4" s="415" t="s">
        <v>1117</v>
      </c>
      <c r="BX4" s="416"/>
      <c r="BY4" s="416"/>
      <c r="BZ4" s="416"/>
      <c r="CA4" s="415" t="s">
        <v>1118</v>
      </c>
      <c r="CB4" s="416"/>
      <c r="CC4" s="416"/>
      <c r="CD4" s="416"/>
      <c r="CE4" s="415" t="s">
        <v>1119</v>
      </c>
      <c r="CF4" s="416"/>
      <c r="CG4" s="416"/>
      <c r="CH4" s="416"/>
      <c r="CI4" s="415" t="s">
        <v>1120</v>
      </c>
      <c r="CJ4" s="416"/>
      <c r="CK4" s="416"/>
      <c r="CL4" s="416"/>
      <c r="CM4" s="415" t="s">
        <v>1121</v>
      </c>
      <c r="CN4" s="416"/>
      <c r="CO4" s="416"/>
      <c r="CP4" s="416"/>
      <c r="CQ4" s="415" t="s">
        <v>1122</v>
      </c>
      <c r="CR4" s="416"/>
      <c r="CS4" s="416"/>
      <c r="CT4" s="416"/>
      <c r="CU4" s="415" t="s">
        <v>1123</v>
      </c>
      <c r="CV4" s="416"/>
      <c r="CW4" s="416"/>
      <c r="CX4" s="416"/>
      <c r="CY4" s="415" t="s">
        <v>1124</v>
      </c>
      <c r="CZ4" s="416"/>
      <c r="DA4" s="416"/>
      <c r="DB4" s="416"/>
      <c r="DC4" s="415" t="s">
        <v>1125</v>
      </c>
      <c r="DD4" s="416"/>
      <c r="DE4" s="416"/>
      <c r="DF4" s="416"/>
      <c r="DG4" s="415" t="s">
        <v>1126</v>
      </c>
      <c r="DH4" s="416"/>
      <c r="DI4" s="416"/>
      <c r="DJ4" s="416"/>
      <c r="DK4" s="415" t="s">
        <v>1127</v>
      </c>
      <c r="DL4" s="416"/>
      <c r="DM4" s="416"/>
      <c r="DN4" s="416"/>
      <c r="DO4" s="415" t="s">
        <v>1128</v>
      </c>
      <c r="DP4" s="416"/>
      <c r="DQ4" s="416"/>
      <c r="DR4" s="416"/>
      <c r="DS4" s="415" t="s">
        <v>1129</v>
      </c>
      <c r="DT4" s="416"/>
      <c r="DU4" s="416"/>
      <c r="DV4" s="416"/>
      <c r="DW4" s="415" t="s">
        <v>1130</v>
      </c>
      <c r="DX4" s="416"/>
      <c r="DY4" s="417"/>
      <c r="DZ4" s="415" t="s">
        <v>1131</v>
      </c>
      <c r="EA4" s="416"/>
      <c r="EB4" s="416"/>
      <c r="EC4" s="416"/>
      <c r="ED4" s="415" t="s">
        <v>1132</v>
      </c>
      <c r="EE4" s="416"/>
      <c r="EF4" s="417"/>
      <c r="EG4" s="415" t="s">
        <v>1133</v>
      </c>
      <c r="EH4" s="416"/>
      <c r="EI4" s="416"/>
      <c r="EJ4" s="416"/>
      <c r="EK4" s="415" t="s">
        <v>1134</v>
      </c>
      <c r="EL4" s="416"/>
      <c r="EM4" s="417"/>
      <c r="EN4" s="415" t="s">
        <v>1135</v>
      </c>
      <c r="EO4" s="416"/>
      <c r="EP4" s="416"/>
      <c r="EQ4" s="416"/>
      <c r="ES4" s="251"/>
      <c r="EU4" s="415" t="s">
        <v>1136</v>
      </c>
      <c r="EV4" s="416"/>
      <c r="EW4" s="416"/>
      <c r="EX4" s="416"/>
      <c r="EY4" s="416"/>
      <c r="EZ4" s="417"/>
      <c r="FA4" s="415" t="s">
        <v>1100</v>
      </c>
      <c r="FB4" s="416"/>
      <c r="FC4" s="416"/>
      <c r="FD4" s="416"/>
      <c r="FE4" s="416"/>
      <c r="FF4" s="417"/>
      <c r="FG4" s="415" t="s">
        <v>1101</v>
      </c>
      <c r="FH4" s="416"/>
      <c r="FI4" s="416"/>
      <c r="FJ4" s="416"/>
      <c r="FK4" s="416"/>
      <c r="FL4" s="417"/>
      <c r="FM4" s="415" t="s">
        <v>1102</v>
      </c>
      <c r="FN4" s="416"/>
      <c r="FO4" s="416"/>
      <c r="FP4" s="416"/>
      <c r="FQ4" s="416"/>
      <c r="FR4" s="417"/>
      <c r="FS4" s="415" t="s">
        <v>1103</v>
      </c>
      <c r="FT4" s="416"/>
      <c r="FU4" s="416"/>
      <c r="FV4" s="416"/>
      <c r="FW4" s="416"/>
      <c r="FX4" s="417"/>
      <c r="FY4" s="415" t="s">
        <v>1104</v>
      </c>
      <c r="FZ4" s="416"/>
      <c r="GA4" s="416"/>
      <c r="GB4" s="416"/>
      <c r="GC4" s="416"/>
      <c r="GD4" s="417"/>
      <c r="GE4" s="415" t="s">
        <v>1105</v>
      </c>
      <c r="GF4" s="416"/>
      <c r="GG4" s="416"/>
      <c r="GH4" s="416"/>
      <c r="GI4" s="416"/>
      <c r="GJ4" s="417"/>
      <c r="GK4" s="415" t="s">
        <v>1106</v>
      </c>
      <c r="GL4" s="416"/>
      <c r="GM4" s="416"/>
      <c r="GN4" s="416"/>
      <c r="GO4" s="416"/>
      <c r="GP4" s="417"/>
      <c r="GQ4" s="415" t="s">
        <v>1107</v>
      </c>
      <c r="GR4" s="416"/>
      <c r="GS4" s="416"/>
      <c r="GT4" s="416"/>
      <c r="GU4" s="416"/>
      <c r="GV4" s="417"/>
      <c r="GW4" s="415" t="s">
        <v>1108</v>
      </c>
      <c r="GX4" s="416"/>
      <c r="GY4" s="416"/>
      <c r="GZ4" s="416"/>
      <c r="HA4" s="416"/>
      <c r="HB4" s="417"/>
      <c r="HC4" s="415" t="s">
        <v>1109</v>
      </c>
      <c r="HD4" s="416"/>
      <c r="HE4" s="416"/>
      <c r="HF4" s="416"/>
      <c r="HG4" s="416"/>
      <c r="HH4" s="416"/>
      <c r="HI4" s="417"/>
      <c r="HJ4" s="415" t="s">
        <v>1110</v>
      </c>
      <c r="HK4" s="416"/>
      <c r="HL4" s="416"/>
      <c r="HM4" s="416"/>
      <c r="HN4" s="416"/>
      <c r="HO4" s="416"/>
      <c r="HP4" s="417"/>
      <c r="HQ4" s="415" t="s">
        <v>1111</v>
      </c>
      <c r="HR4" s="416"/>
      <c r="HS4" s="416"/>
      <c r="HT4" s="416"/>
      <c r="HU4" s="416"/>
      <c r="HV4" s="416"/>
      <c r="HW4" s="417"/>
      <c r="HX4" s="415" t="s">
        <v>1112</v>
      </c>
      <c r="HY4" s="416"/>
      <c r="HZ4" s="416"/>
      <c r="IA4" s="416"/>
      <c r="IB4" s="416"/>
      <c r="IC4" s="417"/>
      <c r="ID4" s="415" t="s">
        <v>1137</v>
      </c>
      <c r="IE4" s="416"/>
      <c r="IF4" s="416"/>
      <c r="IG4" s="416"/>
      <c r="IH4" s="416"/>
      <c r="II4" s="417"/>
      <c r="IJ4" s="415" t="s">
        <v>1138</v>
      </c>
      <c r="IK4" s="416"/>
      <c r="IL4" s="416"/>
      <c r="IM4" s="416"/>
      <c r="IN4" s="416"/>
      <c r="IO4" s="417"/>
      <c r="IP4" s="415" t="s">
        <v>1139</v>
      </c>
      <c r="IQ4" s="416"/>
      <c r="IR4" s="416"/>
      <c r="IS4" s="416"/>
      <c r="IT4" s="416"/>
      <c r="IU4" s="417"/>
      <c r="IV4" s="415" t="s">
        <v>1114</v>
      </c>
      <c r="IW4" s="416"/>
      <c r="IX4" s="416"/>
      <c r="IY4" s="416"/>
      <c r="IZ4" s="416"/>
      <c r="JA4" s="417"/>
      <c r="JB4" s="415" t="s">
        <v>1115</v>
      </c>
      <c r="JC4" s="416"/>
      <c r="JD4" s="416"/>
      <c r="JE4" s="416"/>
      <c r="JF4" s="416"/>
      <c r="JG4" s="417"/>
      <c r="JH4" s="415" t="s">
        <v>1116</v>
      </c>
      <c r="JI4" s="416"/>
      <c r="JJ4" s="416"/>
      <c r="JK4" s="416"/>
      <c r="JL4" s="416"/>
      <c r="JM4" s="417"/>
      <c r="JN4" s="415" t="s">
        <v>1117</v>
      </c>
      <c r="JO4" s="416"/>
      <c r="JP4" s="416"/>
      <c r="JQ4" s="416"/>
      <c r="JR4" s="416"/>
      <c r="JS4" s="417"/>
      <c r="JT4" s="415" t="s">
        <v>1118</v>
      </c>
      <c r="JU4" s="416"/>
      <c r="JV4" s="416"/>
      <c r="JW4" s="416"/>
      <c r="JX4" s="416"/>
      <c r="JY4" s="417"/>
      <c r="JZ4" s="415" t="s">
        <v>1140</v>
      </c>
      <c r="KA4" s="416"/>
      <c r="KB4" s="416"/>
      <c r="KC4" s="416"/>
      <c r="KD4" s="416"/>
      <c r="KE4" s="417"/>
      <c r="KF4" s="415" t="s">
        <v>1141</v>
      </c>
      <c r="KG4" s="416"/>
      <c r="KH4" s="416"/>
      <c r="KI4" s="416"/>
      <c r="KJ4" s="416"/>
      <c r="KK4" s="416"/>
      <c r="KL4" s="417"/>
      <c r="KM4" s="415" t="s">
        <v>1142</v>
      </c>
      <c r="KN4" s="416"/>
      <c r="KO4" s="416"/>
      <c r="KP4" s="416"/>
      <c r="KQ4" s="416"/>
      <c r="KR4" s="416"/>
      <c r="KS4" s="417"/>
      <c r="KT4" s="415" t="s">
        <v>1119</v>
      </c>
      <c r="KU4" s="416"/>
      <c r="KV4" s="416"/>
      <c r="KW4" s="416"/>
      <c r="KX4" s="416"/>
      <c r="KY4" s="416"/>
      <c r="KZ4" s="417"/>
      <c r="LA4" s="415" t="s">
        <v>1120</v>
      </c>
      <c r="LB4" s="416"/>
      <c r="LC4" s="416"/>
      <c r="LD4" s="416"/>
      <c r="LE4" s="416"/>
      <c r="LF4" s="417"/>
      <c r="LG4" s="415" t="s">
        <v>1143</v>
      </c>
      <c r="LH4" s="416"/>
      <c r="LI4" s="416"/>
      <c r="LJ4" s="416"/>
      <c r="LK4" s="416"/>
      <c r="LL4" s="417"/>
      <c r="LM4" s="415" t="s">
        <v>1144</v>
      </c>
      <c r="LN4" s="416"/>
      <c r="LO4" s="416"/>
      <c r="LP4" s="416"/>
      <c r="LQ4" s="416"/>
      <c r="LR4" s="417"/>
      <c r="LS4" s="415" t="s">
        <v>1145</v>
      </c>
      <c r="LT4" s="416"/>
      <c r="LU4" s="416"/>
      <c r="LV4" s="416"/>
      <c r="LW4" s="416"/>
      <c r="LX4" s="417"/>
      <c r="LY4" s="415" t="s">
        <v>1123</v>
      </c>
      <c r="LZ4" s="416"/>
      <c r="MA4" s="416"/>
      <c r="MB4" s="416"/>
      <c r="MC4" s="416"/>
      <c r="MD4" s="417"/>
      <c r="ME4" s="415" t="s">
        <v>1124</v>
      </c>
      <c r="MF4" s="416"/>
      <c r="MG4" s="416"/>
      <c r="MH4" s="416"/>
      <c r="MI4" s="416"/>
      <c r="MJ4" s="417"/>
      <c r="MK4" s="415" t="s">
        <v>1125</v>
      </c>
      <c r="ML4" s="416"/>
      <c r="MM4" s="416"/>
      <c r="MN4" s="416"/>
      <c r="MO4" s="416"/>
      <c r="MP4" s="417"/>
      <c r="MQ4" s="415" t="s">
        <v>1146</v>
      </c>
      <c r="MR4" s="416"/>
      <c r="MS4" s="416"/>
      <c r="MT4" s="416"/>
      <c r="MU4" s="416"/>
      <c r="MV4" s="417"/>
      <c r="MW4" s="415" t="s">
        <v>1147</v>
      </c>
      <c r="MX4" s="416"/>
      <c r="MY4" s="416"/>
      <c r="MZ4" s="416"/>
      <c r="NA4" s="416"/>
      <c r="NB4" s="417"/>
      <c r="NC4" s="415" t="s">
        <v>1148</v>
      </c>
      <c r="ND4" s="416"/>
      <c r="NE4" s="416"/>
      <c r="NF4" s="416"/>
      <c r="NG4" s="416"/>
      <c r="NH4" s="416"/>
      <c r="NI4" s="417"/>
      <c r="NJ4" s="415" t="s">
        <v>1126</v>
      </c>
      <c r="NK4" s="416"/>
      <c r="NL4" s="416"/>
      <c r="NM4" s="416"/>
      <c r="NN4" s="416"/>
      <c r="NO4" s="416"/>
      <c r="NP4" s="417"/>
      <c r="NQ4" s="415" t="s">
        <v>1149</v>
      </c>
      <c r="NR4" s="416"/>
      <c r="NS4" s="416"/>
      <c r="NT4" s="416"/>
      <c r="NU4" s="416"/>
      <c r="NV4" s="416"/>
      <c r="NW4" s="417"/>
      <c r="NX4" s="415" t="s">
        <v>1150</v>
      </c>
      <c r="NY4" s="416"/>
      <c r="NZ4" s="416"/>
      <c r="OA4" s="416"/>
      <c r="OB4" s="416"/>
      <c r="OC4" s="416"/>
      <c r="OD4" s="417"/>
      <c r="OE4" s="415" t="s">
        <v>1127</v>
      </c>
      <c r="OF4" s="416"/>
      <c r="OG4" s="416"/>
      <c r="OH4" s="416"/>
      <c r="OI4" s="416"/>
      <c r="OJ4" s="417"/>
      <c r="OK4" s="415" t="s">
        <v>1151</v>
      </c>
      <c r="OL4" s="416"/>
      <c r="OM4" s="416"/>
      <c r="ON4" s="416"/>
      <c r="OO4" s="416"/>
      <c r="OP4" s="416"/>
      <c r="OQ4" s="417"/>
      <c r="OR4" s="415" t="s">
        <v>1128</v>
      </c>
      <c r="OS4" s="416"/>
      <c r="OT4" s="416"/>
      <c r="OU4" s="416"/>
      <c r="OV4" s="416"/>
      <c r="OW4" s="416"/>
      <c r="OX4" s="417"/>
      <c r="OY4" s="415" t="s">
        <v>1152</v>
      </c>
      <c r="OZ4" s="416"/>
      <c r="PA4" s="416"/>
      <c r="PB4" s="416"/>
      <c r="PC4" s="416"/>
      <c r="PD4" s="416"/>
      <c r="PE4" s="417"/>
      <c r="PF4" s="415" t="s">
        <v>1153</v>
      </c>
      <c r="PG4" s="416"/>
      <c r="PH4" s="416"/>
      <c r="PI4" s="416"/>
      <c r="PJ4" s="416"/>
      <c r="PK4" s="416"/>
      <c r="PL4" s="417"/>
      <c r="PM4" s="415" t="s">
        <v>1129</v>
      </c>
      <c r="PN4" s="416"/>
      <c r="PO4" s="416"/>
      <c r="PP4" s="416"/>
      <c r="PQ4" s="416"/>
      <c r="PR4" s="416"/>
      <c r="PS4" s="417"/>
      <c r="PT4" s="415" t="s">
        <v>1130</v>
      </c>
      <c r="PU4" s="416"/>
      <c r="PV4" s="416"/>
      <c r="PW4" s="416"/>
      <c r="PX4" s="416"/>
      <c r="PY4" s="416"/>
      <c r="PZ4" s="417"/>
      <c r="QA4" s="415" t="s">
        <v>1131</v>
      </c>
      <c r="QB4" s="416"/>
      <c r="QC4" s="416"/>
      <c r="QD4" s="416"/>
      <c r="QE4" s="416"/>
      <c r="QF4" s="416"/>
      <c r="QG4" s="417"/>
      <c r="QH4" s="415" t="s">
        <v>1132</v>
      </c>
      <c r="QI4" s="416"/>
      <c r="QJ4" s="416"/>
      <c r="QK4" s="416"/>
      <c r="QL4" s="416"/>
      <c r="QM4" s="416"/>
      <c r="QN4" s="417"/>
      <c r="QO4" s="415" t="s">
        <v>1133</v>
      </c>
      <c r="QP4" s="416"/>
      <c r="QQ4" s="416"/>
      <c r="QR4" s="416"/>
      <c r="QS4" s="416"/>
      <c r="QT4" s="416"/>
      <c r="QU4" s="417"/>
      <c r="QV4" s="415" t="s">
        <v>1134</v>
      </c>
      <c r="QW4" s="416"/>
      <c r="QX4" s="416"/>
      <c r="QY4" s="416"/>
      <c r="QZ4" s="416"/>
      <c r="RA4" s="416"/>
      <c r="RB4" s="417"/>
      <c r="RC4" s="415" t="s">
        <v>1154</v>
      </c>
      <c r="RD4" s="416"/>
      <c r="RE4" s="416"/>
      <c r="RF4" s="416"/>
      <c r="RG4" s="416"/>
      <c r="RH4" s="416"/>
      <c r="RI4" s="417"/>
      <c r="RJ4" s="415" t="s">
        <v>1155</v>
      </c>
      <c r="RK4" s="416"/>
      <c r="RL4" s="416"/>
      <c r="RM4" s="416"/>
      <c r="RN4" s="416"/>
      <c r="RO4" s="416"/>
      <c r="RP4" s="417"/>
      <c r="RQ4" s="416" t="s">
        <v>1156</v>
      </c>
      <c r="RR4" s="416"/>
      <c r="RS4" s="416"/>
      <c r="RT4" s="416"/>
      <c r="RU4" s="416"/>
      <c r="RV4" s="417"/>
      <c r="RW4" s="415" t="s">
        <v>1157</v>
      </c>
      <c r="RX4" s="416"/>
      <c r="RY4" s="416"/>
      <c r="RZ4" s="416"/>
      <c r="SA4" s="416"/>
      <c r="SB4" s="416"/>
      <c r="SC4" s="417"/>
      <c r="SD4" s="415" t="s">
        <v>1158</v>
      </c>
      <c r="SE4" s="416"/>
      <c r="SF4" s="416"/>
      <c r="SG4" s="416"/>
      <c r="SH4" s="416"/>
      <c r="SI4" s="416"/>
      <c r="SJ4" s="417"/>
      <c r="SK4" s="415" t="s">
        <v>1159</v>
      </c>
      <c r="SL4" s="416"/>
      <c r="SM4" s="416"/>
      <c r="SN4" s="416"/>
      <c r="SO4" s="416"/>
      <c r="SP4" s="416"/>
      <c r="SQ4" s="417"/>
      <c r="SR4" s="415" t="s">
        <v>1160</v>
      </c>
      <c r="SS4" s="416"/>
      <c r="ST4" s="416"/>
      <c r="SU4" s="416"/>
      <c r="SV4" s="416"/>
      <c r="SW4" s="416"/>
      <c r="SX4" s="417"/>
      <c r="SY4" s="415" t="s">
        <v>1161</v>
      </c>
      <c r="SZ4" s="416"/>
      <c r="TA4" s="416"/>
      <c r="TB4" s="416"/>
      <c r="TC4" s="416"/>
      <c r="TD4" s="416"/>
      <c r="TE4" s="417"/>
      <c r="TF4" s="415" t="s">
        <v>1162</v>
      </c>
      <c r="TG4" s="416"/>
      <c r="TH4" s="416"/>
      <c r="TI4" s="416"/>
      <c r="TJ4" s="416"/>
      <c r="TK4" s="416"/>
      <c r="TL4" s="417"/>
      <c r="TM4" s="415" t="s">
        <v>1163</v>
      </c>
      <c r="TN4" s="416"/>
      <c r="TO4" s="416"/>
      <c r="TP4" s="416"/>
      <c r="TQ4" s="416"/>
      <c r="TR4" s="416"/>
      <c r="TS4" s="417"/>
      <c r="TT4" s="415" t="s">
        <v>1164</v>
      </c>
      <c r="TU4" s="416"/>
      <c r="TV4" s="416"/>
      <c r="TW4" s="416"/>
      <c r="TX4" s="416"/>
      <c r="TY4" s="416"/>
      <c r="TZ4" s="417"/>
      <c r="UA4" s="415" t="s">
        <v>1165</v>
      </c>
      <c r="UB4" s="416"/>
      <c r="UC4" s="416"/>
      <c r="UD4" s="416"/>
      <c r="UE4" s="416"/>
      <c r="UF4" s="416"/>
      <c r="UG4" s="417"/>
      <c r="UH4" s="415" t="s">
        <v>1166</v>
      </c>
      <c r="UI4" s="416"/>
      <c r="UJ4" s="416"/>
      <c r="UK4" s="416"/>
      <c r="UL4" s="416"/>
      <c r="UM4" s="416"/>
      <c r="UN4" s="417"/>
      <c r="UO4" s="415" t="s">
        <v>1167</v>
      </c>
      <c r="UP4" s="416"/>
      <c r="UQ4" s="416"/>
      <c r="UR4" s="416"/>
      <c r="US4" s="416"/>
      <c r="UT4" s="416"/>
      <c r="UU4" s="417"/>
      <c r="UV4" s="415" t="s">
        <v>1168</v>
      </c>
      <c r="UW4" s="416"/>
      <c r="UX4" s="416"/>
      <c r="UY4" s="416"/>
      <c r="UZ4" s="416"/>
      <c r="VA4" s="416"/>
      <c r="VB4" s="417"/>
      <c r="VC4" s="415" t="s">
        <v>1169</v>
      </c>
      <c r="VD4" s="416"/>
      <c r="VE4" s="416"/>
      <c r="VF4" s="416"/>
      <c r="VG4" s="416"/>
      <c r="VH4" s="416"/>
      <c r="VI4" s="417"/>
      <c r="VJ4" s="416" t="s">
        <v>1170</v>
      </c>
      <c r="VK4" s="416"/>
      <c r="VL4" s="416"/>
      <c r="VM4" s="416"/>
      <c r="VN4" s="416"/>
      <c r="VO4" s="417"/>
      <c r="VP4" s="415" t="s">
        <v>1171</v>
      </c>
      <c r="VQ4" s="416"/>
      <c r="VR4" s="416"/>
      <c r="VS4" s="416"/>
      <c r="VT4" s="416"/>
      <c r="VU4" s="416"/>
      <c r="VV4" s="417"/>
      <c r="VW4" s="415" t="s">
        <v>1172</v>
      </c>
      <c r="VX4" s="416"/>
      <c r="VY4" s="416"/>
      <c r="VZ4" s="416"/>
      <c r="WA4" s="416"/>
      <c r="WB4" s="416"/>
      <c r="WC4" s="417"/>
      <c r="WD4" s="415" t="s">
        <v>1173</v>
      </c>
      <c r="WE4" s="416"/>
      <c r="WF4" s="416"/>
      <c r="WG4" s="416"/>
      <c r="WH4" s="416"/>
      <c r="WI4" s="416"/>
      <c r="WJ4" s="417"/>
      <c r="WK4" s="415" t="s">
        <v>1174</v>
      </c>
      <c r="WL4" s="416"/>
      <c r="WM4" s="416"/>
      <c r="WN4" s="416"/>
      <c r="WO4" s="416"/>
      <c r="WP4" s="416"/>
      <c r="WQ4" s="417"/>
      <c r="WR4" s="415" t="s">
        <v>1175</v>
      </c>
      <c r="WS4" s="416"/>
      <c r="WT4" s="416"/>
      <c r="WU4" s="416"/>
      <c r="WV4" s="416"/>
      <c r="WW4" s="416"/>
      <c r="WX4" s="417"/>
      <c r="WY4" s="415" t="s">
        <v>1176</v>
      </c>
      <c r="WZ4" s="416"/>
      <c r="XA4" s="416"/>
      <c r="XB4" s="416"/>
      <c r="XC4" s="416"/>
      <c r="XD4" s="416"/>
      <c r="XE4" s="417"/>
      <c r="XF4" s="415" t="s">
        <v>1177</v>
      </c>
      <c r="XG4" s="416"/>
      <c r="XH4" s="416"/>
      <c r="XI4" s="416"/>
      <c r="XJ4" s="416"/>
      <c r="XK4" s="416"/>
      <c r="XL4" s="417"/>
      <c r="XM4" s="415" t="s">
        <v>1178</v>
      </c>
      <c r="XN4" s="416"/>
      <c r="XO4" s="416"/>
      <c r="XP4" s="416"/>
      <c r="XQ4" s="416"/>
      <c r="XR4" s="416"/>
      <c r="XS4" s="417"/>
      <c r="XT4" s="416" t="s">
        <v>1179</v>
      </c>
      <c r="XU4" s="416"/>
      <c r="XV4" s="416"/>
      <c r="XW4" s="416"/>
      <c r="XX4" s="416"/>
      <c r="XY4" s="417"/>
      <c r="XZ4" s="416" t="s">
        <v>1180</v>
      </c>
      <c r="YA4" s="416"/>
      <c r="YB4" s="416"/>
      <c r="YC4" s="416"/>
      <c r="YD4" s="416"/>
      <c r="YE4" s="417"/>
      <c r="YG4" s="249"/>
      <c r="YH4" s="264" t="s">
        <v>35</v>
      </c>
      <c r="YI4" s="265" t="s">
        <v>1181</v>
      </c>
      <c r="YJ4" s="266" t="s">
        <v>116</v>
      </c>
    </row>
    <row r="5" spans="1:660" s="248" customFormat="1" ht="25.5">
      <c r="A5" s="248" t="s">
        <v>120</v>
      </c>
      <c r="B5" s="248" t="s">
        <v>34</v>
      </c>
      <c r="C5" s="248" t="s">
        <v>119</v>
      </c>
      <c r="D5" s="248" t="s">
        <v>1182</v>
      </c>
      <c r="E5" s="267" t="s">
        <v>1183</v>
      </c>
      <c r="F5" s="267" t="s">
        <v>131</v>
      </c>
      <c r="G5" s="268" t="s">
        <v>1184</v>
      </c>
      <c r="H5" s="248" t="s">
        <v>1185</v>
      </c>
      <c r="I5" s="248" t="s">
        <v>1186</v>
      </c>
      <c r="M5" s="269"/>
      <c r="N5" s="415"/>
      <c r="O5" s="416"/>
      <c r="P5" s="416"/>
      <c r="Q5" s="417"/>
      <c r="R5" s="415" t="s">
        <v>1187</v>
      </c>
      <c r="S5" s="416"/>
      <c r="T5" s="417"/>
      <c r="U5" s="415"/>
      <c r="V5" s="416"/>
      <c r="W5" s="416"/>
      <c r="X5" s="417"/>
      <c r="Y5" s="415" t="s">
        <v>1187</v>
      </c>
      <c r="Z5" s="416"/>
      <c r="AA5" s="417"/>
      <c r="AB5" s="415"/>
      <c r="AC5" s="416"/>
      <c r="AD5" s="416"/>
      <c r="AE5" s="417"/>
      <c r="AF5" s="415" t="s">
        <v>1187</v>
      </c>
      <c r="AG5" s="416"/>
      <c r="AH5" s="417"/>
      <c r="AI5" s="415"/>
      <c r="AJ5" s="416"/>
      <c r="AK5" s="416"/>
      <c r="AL5" s="417"/>
      <c r="AM5" s="415" t="s">
        <v>1187</v>
      </c>
      <c r="AN5" s="416"/>
      <c r="AO5" s="417"/>
      <c r="AP5" s="415"/>
      <c r="AQ5" s="416"/>
      <c r="AR5" s="416"/>
      <c r="AS5" s="417"/>
      <c r="AT5" s="415" t="s">
        <v>1187</v>
      </c>
      <c r="AU5" s="416"/>
      <c r="AV5" s="417"/>
      <c r="AW5" s="415"/>
      <c r="AX5" s="416"/>
      <c r="AY5" s="416"/>
      <c r="AZ5" s="417"/>
      <c r="BA5" s="415" t="s">
        <v>1187</v>
      </c>
      <c r="BB5" s="416"/>
      <c r="BC5" s="417"/>
      <c r="BD5" s="415"/>
      <c r="BE5" s="416"/>
      <c r="BF5" s="416"/>
      <c r="BG5" s="417"/>
      <c r="BH5" s="415" t="s">
        <v>1187</v>
      </c>
      <c r="BI5" s="416"/>
      <c r="BJ5" s="417"/>
      <c r="BK5" s="415"/>
      <c r="BL5" s="416"/>
      <c r="BM5" s="416"/>
      <c r="BN5" s="417"/>
      <c r="BO5" s="415"/>
      <c r="BP5" s="416"/>
      <c r="BQ5" s="416"/>
      <c r="BR5" s="417"/>
      <c r="BS5" s="415"/>
      <c r="BT5" s="416"/>
      <c r="BU5" s="416"/>
      <c r="BV5" s="417"/>
      <c r="BW5" s="415"/>
      <c r="BX5" s="416"/>
      <c r="BY5" s="416"/>
      <c r="BZ5" s="417"/>
      <c r="CA5" s="415"/>
      <c r="CB5" s="416"/>
      <c r="CC5" s="416"/>
      <c r="CD5" s="417"/>
      <c r="CE5" s="415"/>
      <c r="CF5" s="416"/>
      <c r="CG5" s="416"/>
      <c r="CH5" s="417"/>
      <c r="CI5" s="415"/>
      <c r="CJ5" s="416"/>
      <c r="CK5" s="416"/>
      <c r="CL5" s="417"/>
      <c r="CM5" s="415"/>
      <c r="CN5" s="416"/>
      <c r="CO5" s="416"/>
      <c r="CP5" s="417"/>
      <c r="CQ5" s="415"/>
      <c r="CR5" s="416"/>
      <c r="CS5" s="416"/>
      <c r="CT5" s="417"/>
      <c r="CU5" s="415"/>
      <c r="CV5" s="416"/>
      <c r="CW5" s="416"/>
      <c r="CX5" s="417"/>
      <c r="CY5" s="415"/>
      <c r="CZ5" s="416"/>
      <c r="DA5" s="416"/>
      <c r="DB5" s="417"/>
      <c r="DC5" s="415"/>
      <c r="DD5" s="416"/>
      <c r="DE5" s="416"/>
      <c r="DF5" s="417"/>
      <c r="DG5" s="415"/>
      <c r="DH5" s="416"/>
      <c r="DI5" s="416"/>
      <c r="DJ5" s="417"/>
      <c r="DK5" s="415"/>
      <c r="DL5" s="416"/>
      <c r="DM5" s="416"/>
      <c r="DN5" s="417"/>
      <c r="DO5" s="415"/>
      <c r="DP5" s="416"/>
      <c r="DQ5" s="416"/>
      <c r="DR5" s="417"/>
      <c r="DS5" s="415"/>
      <c r="DT5" s="416"/>
      <c r="DU5" s="416"/>
      <c r="DV5" s="417"/>
      <c r="DW5" s="415" t="s">
        <v>1187</v>
      </c>
      <c r="DX5" s="416"/>
      <c r="DY5" s="417"/>
      <c r="DZ5" s="415"/>
      <c r="EA5" s="416"/>
      <c r="EB5" s="416"/>
      <c r="EC5" s="417"/>
      <c r="ED5" s="415" t="s">
        <v>1187</v>
      </c>
      <c r="EE5" s="416"/>
      <c r="EF5" s="417"/>
      <c r="EG5" s="415"/>
      <c r="EH5" s="416"/>
      <c r="EI5" s="416"/>
      <c r="EJ5" s="417"/>
      <c r="EK5" s="415" t="s">
        <v>1187</v>
      </c>
      <c r="EL5" s="416"/>
      <c r="EM5" s="417"/>
      <c r="EN5" s="415"/>
      <c r="EO5" s="416"/>
      <c r="EP5" s="416"/>
      <c r="EQ5" s="417"/>
      <c r="ER5" s="246"/>
      <c r="ES5" s="251"/>
      <c r="ET5" s="246"/>
      <c r="EU5" s="415"/>
      <c r="EV5" s="416"/>
      <c r="EW5" s="416"/>
      <c r="EX5" s="416"/>
      <c r="EY5" s="416"/>
      <c r="EZ5" s="417"/>
      <c r="FA5" s="415"/>
      <c r="FB5" s="416"/>
      <c r="FC5" s="416"/>
      <c r="FD5" s="416"/>
      <c r="FE5" s="416"/>
      <c r="FF5" s="417"/>
      <c r="FG5" s="415"/>
      <c r="FH5" s="416"/>
      <c r="FI5" s="416"/>
      <c r="FJ5" s="416"/>
      <c r="FK5" s="416"/>
      <c r="FL5" s="417"/>
      <c r="FM5" s="415"/>
      <c r="FN5" s="416"/>
      <c r="FO5" s="416"/>
      <c r="FP5" s="416"/>
      <c r="FQ5" s="416"/>
      <c r="FR5" s="417"/>
      <c r="FS5" s="415"/>
      <c r="FT5" s="416"/>
      <c r="FU5" s="416"/>
      <c r="FV5" s="416"/>
      <c r="FW5" s="416"/>
      <c r="FX5" s="417"/>
      <c r="FY5" s="415"/>
      <c r="FZ5" s="416"/>
      <c r="GA5" s="416"/>
      <c r="GB5" s="416"/>
      <c r="GC5" s="416"/>
      <c r="GD5" s="417"/>
      <c r="GE5" s="415"/>
      <c r="GF5" s="416"/>
      <c r="GG5" s="416"/>
      <c r="GH5" s="416"/>
      <c r="GI5" s="416"/>
      <c r="GJ5" s="417"/>
      <c r="GK5" s="415"/>
      <c r="GL5" s="416"/>
      <c r="GM5" s="416"/>
      <c r="GN5" s="416"/>
      <c r="GO5" s="416"/>
      <c r="GP5" s="417"/>
      <c r="GQ5" s="415"/>
      <c r="GR5" s="416"/>
      <c r="GS5" s="416"/>
      <c r="GT5" s="416"/>
      <c r="GU5" s="416"/>
      <c r="GV5" s="417"/>
      <c r="GW5" s="415"/>
      <c r="GX5" s="416"/>
      <c r="GY5" s="416"/>
      <c r="GZ5" s="416"/>
      <c r="HA5" s="416"/>
      <c r="HB5" s="417"/>
      <c r="HC5" s="270"/>
      <c r="HD5" s="270"/>
      <c r="HE5" s="270"/>
      <c r="HF5" s="270"/>
      <c r="HG5" s="270"/>
      <c r="HH5" s="270"/>
      <c r="HI5" s="271"/>
      <c r="HJ5" s="270"/>
      <c r="HK5" s="270"/>
      <c r="HL5" s="270"/>
      <c r="HM5" s="270"/>
      <c r="HN5" s="270"/>
      <c r="HO5" s="270"/>
      <c r="HP5" s="271"/>
      <c r="HQ5" s="270"/>
      <c r="HR5" s="270"/>
      <c r="HS5" s="270"/>
      <c r="HT5" s="270"/>
      <c r="HU5" s="270"/>
      <c r="HV5" s="270"/>
      <c r="HW5" s="271"/>
      <c r="HX5" s="271"/>
      <c r="HY5" s="271"/>
      <c r="HZ5" s="271"/>
      <c r="IA5" s="271"/>
      <c r="IB5" s="271"/>
      <c r="IC5" s="271"/>
      <c r="ID5" s="271"/>
      <c r="IE5" s="271"/>
      <c r="IF5" s="271"/>
      <c r="IG5" s="271"/>
      <c r="IH5" s="271"/>
      <c r="II5" s="271"/>
      <c r="IJ5" s="271"/>
      <c r="IK5" s="271"/>
      <c r="IL5" s="271"/>
      <c r="IM5" s="271"/>
      <c r="IN5" s="271"/>
      <c r="IO5" s="271"/>
      <c r="IP5" s="271"/>
      <c r="IQ5" s="271"/>
      <c r="IR5" s="271"/>
      <c r="IS5" s="271"/>
      <c r="IT5" s="271"/>
      <c r="IU5" s="271"/>
      <c r="IV5" s="271"/>
      <c r="IW5" s="271"/>
      <c r="IX5" s="271"/>
      <c r="IY5" s="271"/>
      <c r="IZ5" s="271"/>
      <c r="JA5" s="271"/>
      <c r="JB5" s="271"/>
      <c r="JC5" s="271"/>
      <c r="JD5" s="271"/>
      <c r="JE5" s="271"/>
      <c r="JF5" s="271"/>
      <c r="JG5" s="271"/>
      <c r="JH5" s="271"/>
      <c r="JI5" s="271"/>
      <c r="JJ5" s="271"/>
      <c r="JK5" s="271"/>
      <c r="JL5" s="271"/>
      <c r="JM5" s="271"/>
      <c r="JN5" s="271"/>
      <c r="JO5" s="271"/>
      <c r="JP5" s="271"/>
      <c r="JQ5" s="271"/>
      <c r="JR5" s="271"/>
      <c r="JS5" s="271"/>
      <c r="JT5" s="271"/>
      <c r="JU5" s="271"/>
      <c r="JV5" s="271"/>
      <c r="JW5" s="271"/>
      <c r="JX5" s="271"/>
      <c r="JY5" s="271"/>
      <c r="JZ5" s="271"/>
      <c r="KA5" s="271"/>
      <c r="KB5" s="271"/>
      <c r="KC5" s="271"/>
      <c r="KD5" s="271"/>
      <c r="KE5" s="271"/>
      <c r="KF5" s="271"/>
      <c r="KG5" s="271"/>
      <c r="KH5" s="271"/>
      <c r="KI5" s="271"/>
      <c r="KJ5" s="271"/>
      <c r="KK5" s="271"/>
      <c r="KL5" s="271"/>
      <c r="KM5" s="271"/>
      <c r="KN5" s="271"/>
      <c r="KO5" s="271"/>
      <c r="KP5" s="271"/>
      <c r="KQ5" s="271"/>
      <c r="KR5" s="271"/>
      <c r="KS5" s="271"/>
      <c r="KT5" s="271"/>
      <c r="KU5" s="271"/>
      <c r="KV5" s="271"/>
      <c r="KW5" s="271"/>
      <c r="KX5" s="271"/>
      <c r="KY5" s="271"/>
      <c r="KZ5" s="271"/>
      <c r="LA5" s="271"/>
      <c r="LB5" s="271"/>
      <c r="LC5" s="271"/>
      <c r="LD5" s="271"/>
      <c r="LE5" s="271"/>
      <c r="LF5" s="271"/>
      <c r="LG5" s="271"/>
      <c r="LH5" s="271"/>
      <c r="LI5" s="271"/>
      <c r="LJ5" s="271"/>
      <c r="LK5" s="271"/>
      <c r="LL5" s="271"/>
      <c r="LM5" s="271"/>
      <c r="LN5" s="271"/>
      <c r="LO5" s="271"/>
      <c r="LP5" s="271"/>
      <c r="LQ5" s="271"/>
      <c r="LR5" s="271"/>
      <c r="LS5" s="271"/>
      <c r="LT5" s="271"/>
      <c r="LU5" s="271"/>
      <c r="LV5" s="271"/>
      <c r="LW5" s="271"/>
      <c r="LX5" s="271"/>
      <c r="LY5" s="271"/>
      <c r="LZ5" s="271"/>
      <c r="MA5" s="271"/>
      <c r="MB5" s="271"/>
      <c r="MC5" s="271"/>
      <c r="MD5" s="271"/>
      <c r="ME5" s="271"/>
      <c r="MF5" s="271"/>
      <c r="MG5" s="271"/>
      <c r="MH5" s="271"/>
      <c r="MI5" s="271"/>
      <c r="MJ5" s="271"/>
      <c r="MK5" s="271"/>
      <c r="ML5" s="271"/>
      <c r="MM5" s="271"/>
      <c r="MN5" s="271"/>
      <c r="MO5" s="271"/>
      <c r="MP5" s="271"/>
      <c r="MQ5" s="271"/>
      <c r="MR5" s="271"/>
      <c r="MS5" s="271"/>
      <c r="MT5" s="271"/>
      <c r="MU5" s="271"/>
      <c r="MV5" s="271"/>
      <c r="MW5" s="271"/>
      <c r="MX5" s="271"/>
      <c r="MY5" s="271"/>
      <c r="MZ5" s="271"/>
      <c r="NA5" s="271"/>
      <c r="NB5" s="271"/>
      <c r="NC5" s="271"/>
      <c r="ND5" s="271"/>
      <c r="NE5" s="271"/>
      <c r="NF5" s="271"/>
      <c r="NG5" s="271"/>
      <c r="NH5" s="271"/>
      <c r="NI5" s="271"/>
      <c r="NJ5" s="271"/>
      <c r="NK5" s="271"/>
      <c r="NL5" s="271"/>
      <c r="NM5" s="271"/>
      <c r="NN5" s="271"/>
      <c r="NO5" s="271"/>
      <c r="NP5" s="271"/>
      <c r="NQ5" s="271"/>
      <c r="NR5" s="271"/>
      <c r="NS5" s="271"/>
      <c r="NT5" s="271"/>
      <c r="NU5" s="271"/>
      <c r="NV5" s="271"/>
      <c r="NW5" s="271"/>
      <c r="NX5" s="271"/>
      <c r="NY5" s="271"/>
      <c r="NZ5" s="271"/>
      <c r="OA5" s="271"/>
      <c r="OB5" s="271"/>
      <c r="OC5" s="271"/>
      <c r="OD5" s="271"/>
      <c r="OE5" s="271"/>
      <c r="OF5" s="271"/>
      <c r="OG5" s="271"/>
      <c r="OH5" s="271"/>
      <c r="OI5" s="271"/>
      <c r="OJ5" s="271"/>
      <c r="OK5" s="271"/>
      <c r="OL5" s="271"/>
      <c r="OM5" s="271"/>
      <c r="ON5" s="271"/>
      <c r="OO5" s="271"/>
      <c r="OP5" s="271"/>
      <c r="OQ5" s="271"/>
      <c r="OR5" s="271"/>
      <c r="OS5" s="271"/>
      <c r="OT5" s="271"/>
      <c r="OU5" s="271"/>
      <c r="OV5" s="271"/>
      <c r="OW5" s="271"/>
      <c r="OX5" s="271"/>
      <c r="OY5" s="271"/>
      <c r="OZ5" s="271"/>
      <c r="PA5" s="271"/>
      <c r="PB5" s="271"/>
      <c r="PC5" s="271"/>
      <c r="PD5" s="271"/>
      <c r="PE5" s="271"/>
      <c r="PF5" s="271"/>
      <c r="PG5" s="271"/>
      <c r="PH5" s="271"/>
      <c r="PI5" s="271"/>
      <c r="PJ5" s="271"/>
      <c r="PK5" s="271"/>
      <c r="PL5" s="271"/>
      <c r="PM5" s="271"/>
      <c r="PN5" s="271"/>
      <c r="PO5" s="271"/>
      <c r="PP5" s="271"/>
      <c r="PQ5" s="271"/>
      <c r="PR5" s="271"/>
      <c r="PS5" s="271"/>
      <c r="PT5" s="271"/>
      <c r="PU5" s="271"/>
      <c r="PV5" s="271"/>
      <c r="PW5" s="271"/>
      <c r="PX5" s="271"/>
      <c r="PY5" s="271"/>
      <c r="PZ5" s="271"/>
      <c r="QA5" s="271"/>
      <c r="QB5" s="271"/>
      <c r="QC5" s="271"/>
      <c r="QD5" s="271"/>
      <c r="QE5" s="271"/>
      <c r="QF5" s="271"/>
      <c r="QG5" s="271"/>
      <c r="QH5" s="271"/>
      <c r="QI5" s="271"/>
      <c r="QJ5" s="271"/>
      <c r="QK5" s="271"/>
      <c r="QL5" s="271"/>
      <c r="QM5" s="271"/>
      <c r="QN5" s="271"/>
      <c r="QO5" s="271"/>
      <c r="QP5" s="271"/>
      <c r="QQ5" s="271"/>
      <c r="QR5" s="271"/>
      <c r="QS5" s="271"/>
      <c r="QT5" s="271"/>
      <c r="QU5" s="271"/>
      <c r="QV5" s="271"/>
      <c r="QW5" s="271"/>
      <c r="QX5" s="271"/>
      <c r="QY5" s="271"/>
      <c r="QZ5" s="271"/>
      <c r="RA5" s="271"/>
      <c r="RB5" s="271"/>
      <c r="RC5" s="271"/>
      <c r="RD5" s="271"/>
      <c r="RE5" s="271"/>
      <c r="RF5" s="271"/>
      <c r="RG5" s="271"/>
      <c r="RH5" s="271"/>
      <c r="RI5" s="271"/>
      <c r="RJ5" s="271"/>
      <c r="RK5" s="271"/>
      <c r="RL5" s="271"/>
      <c r="RM5" s="271"/>
      <c r="RN5" s="271"/>
      <c r="RO5" s="271"/>
      <c r="RP5" s="271"/>
      <c r="RQ5" s="271"/>
      <c r="RR5" s="271"/>
      <c r="RS5" s="271"/>
      <c r="RT5" s="271"/>
      <c r="RU5" s="271"/>
      <c r="RV5" s="271"/>
      <c r="RW5" s="271"/>
      <c r="RX5" s="271"/>
      <c r="RY5" s="271"/>
      <c r="RZ5" s="271"/>
      <c r="SA5" s="271"/>
      <c r="SB5" s="271"/>
      <c r="SC5" s="271"/>
      <c r="SD5" s="271"/>
      <c r="SE5" s="271"/>
      <c r="SF5" s="271"/>
      <c r="SG5" s="271"/>
      <c r="SH5" s="271"/>
      <c r="SI5" s="271"/>
      <c r="SJ5" s="271"/>
      <c r="SK5" s="271"/>
      <c r="SL5" s="271"/>
      <c r="SM5" s="271"/>
      <c r="SN5" s="271"/>
      <c r="SO5" s="271"/>
      <c r="SP5" s="271"/>
      <c r="SQ5" s="271"/>
      <c r="SR5" s="271"/>
      <c r="SS5" s="271"/>
      <c r="ST5" s="271"/>
      <c r="SU5" s="271"/>
      <c r="SV5" s="271"/>
      <c r="SW5" s="271"/>
      <c r="SX5" s="271"/>
      <c r="SY5" s="271"/>
      <c r="SZ5" s="271"/>
      <c r="TA5" s="271"/>
      <c r="TB5" s="271"/>
      <c r="TC5" s="271"/>
      <c r="TD5" s="271"/>
      <c r="TE5" s="271"/>
      <c r="TF5" s="271"/>
      <c r="TG5" s="271"/>
      <c r="TH5" s="271"/>
      <c r="TI5" s="271"/>
      <c r="TJ5" s="271"/>
      <c r="TK5" s="271"/>
      <c r="TL5" s="271"/>
      <c r="TM5" s="271"/>
      <c r="TN5" s="271"/>
      <c r="TO5" s="271"/>
      <c r="TP5" s="271"/>
      <c r="TQ5" s="271"/>
      <c r="TR5" s="271"/>
      <c r="TS5" s="271"/>
      <c r="TT5" s="271"/>
      <c r="TU5" s="271"/>
      <c r="TV5" s="271"/>
      <c r="TW5" s="271"/>
      <c r="TX5" s="271"/>
      <c r="TY5" s="271"/>
      <c r="TZ5" s="271"/>
      <c r="UA5" s="271"/>
      <c r="UB5" s="271"/>
      <c r="UC5" s="271"/>
      <c r="UD5" s="271"/>
      <c r="UE5" s="271"/>
      <c r="UF5" s="271"/>
      <c r="UG5" s="271"/>
      <c r="UH5" s="271"/>
      <c r="UI5" s="271"/>
      <c r="UJ5" s="271"/>
      <c r="UK5" s="271"/>
      <c r="UL5" s="271"/>
      <c r="UM5" s="271"/>
      <c r="UN5" s="271"/>
      <c r="UO5" s="271"/>
      <c r="UP5" s="271"/>
      <c r="UQ5" s="271"/>
      <c r="UR5" s="271"/>
      <c r="US5" s="271"/>
      <c r="UT5" s="271"/>
      <c r="UU5" s="271"/>
      <c r="UV5" s="271"/>
      <c r="UW5" s="271"/>
      <c r="UX5" s="271"/>
      <c r="UY5" s="271"/>
      <c r="UZ5" s="271"/>
      <c r="VA5" s="271"/>
      <c r="VB5" s="271"/>
      <c r="VC5" s="271"/>
      <c r="VD5" s="271"/>
      <c r="VE5" s="271"/>
      <c r="VF5" s="271"/>
      <c r="VG5" s="271"/>
      <c r="VH5" s="271"/>
      <c r="VI5" s="271"/>
      <c r="VJ5" s="271"/>
      <c r="VK5" s="271"/>
      <c r="VL5" s="271"/>
      <c r="VM5" s="271"/>
      <c r="VN5" s="271"/>
      <c r="VO5" s="271"/>
      <c r="VP5" s="271"/>
      <c r="VQ5" s="271"/>
      <c r="VR5" s="271"/>
      <c r="VS5" s="271"/>
      <c r="VT5" s="271"/>
      <c r="VU5" s="271"/>
      <c r="VV5" s="271"/>
      <c r="VW5" s="271"/>
      <c r="VX5" s="271"/>
      <c r="VY5" s="271"/>
      <c r="VZ5" s="271"/>
      <c r="WA5" s="271"/>
      <c r="WB5" s="271"/>
      <c r="WC5" s="271"/>
      <c r="WD5" s="271"/>
      <c r="WE5" s="271"/>
      <c r="WF5" s="271"/>
      <c r="WG5" s="271"/>
      <c r="WH5" s="271"/>
      <c r="WI5" s="271"/>
      <c r="WJ5" s="271"/>
      <c r="WK5" s="271"/>
      <c r="WL5" s="271"/>
      <c r="WM5" s="271"/>
      <c r="WN5" s="271"/>
      <c r="WO5" s="271"/>
      <c r="WP5" s="271"/>
      <c r="WQ5" s="271"/>
      <c r="WR5" s="271"/>
      <c r="WS5" s="271"/>
      <c r="WT5" s="271"/>
      <c r="WU5" s="271"/>
      <c r="WV5" s="271"/>
      <c r="WW5" s="271"/>
      <c r="WX5" s="271"/>
      <c r="WY5" s="271"/>
      <c r="WZ5" s="271"/>
      <c r="XA5" s="271"/>
      <c r="XB5" s="271"/>
      <c r="XC5" s="271"/>
      <c r="XD5" s="271"/>
      <c r="XE5" s="271"/>
      <c r="XF5" s="271"/>
      <c r="XG5" s="271"/>
      <c r="XH5" s="271"/>
      <c r="XI5" s="271"/>
      <c r="XJ5" s="271"/>
      <c r="XK5" s="271"/>
      <c r="XL5" s="271"/>
      <c r="XM5" s="271"/>
      <c r="XN5" s="271"/>
      <c r="XO5" s="271"/>
      <c r="XP5" s="271"/>
      <c r="XQ5" s="271"/>
      <c r="XR5" s="271"/>
      <c r="XS5" s="271"/>
      <c r="XT5" s="271"/>
      <c r="XU5" s="271"/>
      <c r="XV5" s="271"/>
      <c r="XW5" s="271"/>
      <c r="XX5" s="271"/>
      <c r="XY5" s="271"/>
      <c r="XZ5" s="271"/>
      <c r="YA5" s="271"/>
      <c r="YB5" s="271"/>
      <c r="YC5" s="271"/>
      <c r="YD5" s="271"/>
      <c r="YE5" s="271"/>
      <c r="YF5" s="246"/>
      <c r="YG5" s="269"/>
      <c r="YH5" s="272"/>
    </row>
    <row r="6" spans="1:660" s="28" customFormat="1" ht="20.25" customHeight="1" thickBot="1">
      <c r="A6" s="280" t="s">
        <v>121</v>
      </c>
      <c r="B6" s="38" t="s">
        <v>96</v>
      </c>
      <c r="C6" s="39" t="s">
        <v>97</v>
      </c>
      <c r="D6" s="28" t="s">
        <v>1198</v>
      </c>
      <c r="E6" s="28">
        <v>5</v>
      </c>
      <c r="F6" s="28">
        <v>3655</v>
      </c>
      <c r="G6" s="28">
        <v>2014525</v>
      </c>
      <c r="H6" s="28" t="s">
        <v>1199</v>
      </c>
      <c r="I6" s="28" t="s">
        <v>96</v>
      </c>
      <c r="N6" s="28">
        <v>0</v>
      </c>
      <c r="O6" s="28">
        <v>0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0</v>
      </c>
      <c r="AM6" s="28">
        <v>0</v>
      </c>
      <c r="AN6" s="28">
        <v>0</v>
      </c>
      <c r="AO6" s="28">
        <v>0</v>
      </c>
      <c r="AP6" s="28">
        <v>0</v>
      </c>
      <c r="AQ6" s="28">
        <v>0</v>
      </c>
      <c r="AR6" s="28">
        <v>0</v>
      </c>
      <c r="AS6" s="28">
        <v>0</v>
      </c>
      <c r="AT6" s="28">
        <v>0</v>
      </c>
      <c r="AU6" s="28">
        <v>0</v>
      </c>
      <c r="AV6" s="28">
        <v>0</v>
      </c>
      <c r="AW6" s="28">
        <v>0</v>
      </c>
      <c r="AX6" s="28">
        <v>0</v>
      </c>
      <c r="AY6" s="28">
        <v>0</v>
      </c>
      <c r="AZ6" s="28">
        <v>0</v>
      </c>
      <c r="BA6" s="28">
        <v>0</v>
      </c>
      <c r="BB6" s="28">
        <v>0</v>
      </c>
      <c r="BC6" s="28">
        <v>0</v>
      </c>
      <c r="BD6" s="28">
        <v>0</v>
      </c>
      <c r="BE6" s="28">
        <v>0</v>
      </c>
      <c r="BF6" s="28">
        <v>0</v>
      </c>
      <c r="BG6" s="28">
        <v>0</v>
      </c>
      <c r="BH6" s="28">
        <v>0</v>
      </c>
      <c r="BI6" s="28">
        <v>0</v>
      </c>
      <c r="BJ6" s="28">
        <v>0</v>
      </c>
      <c r="BK6" s="28">
        <v>0</v>
      </c>
      <c r="BL6" s="28">
        <v>0</v>
      </c>
      <c r="BM6" s="28">
        <v>0</v>
      </c>
      <c r="BN6" s="28">
        <v>0</v>
      </c>
      <c r="BO6" s="28">
        <v>0</v>
      </c>
      <c r="BP6" s="28">
        <v>0</v>
      </c>
      <c r="BQ6" s="28">
        <v>0</v>
      </c>
      <c r="BR6" s="28">
        <v>0</v>
      </c>
      <c r="BS6" s="28">
        <v>0</v>
      </c>
      <c r="BT6" s="28">
        <v>0</v>
      </c>
      <c r="BU6" s="28">
        <v>0</v>
      </c>
      <c r="BV6" s="28">
        <v>0</v>
      </c>
      <c r="BW6" s="28">
        <v>0</v>
      </c>
      <c r="BX6" s="28">
        <v>0</v>
      </c>
      <c r="BY6" s="28">
        <v>0</v>
      </c>
      <c r="BZ6" s="28">
        <v>0</v>
      </c>
      <c r="CA6" s="28">
        <v>0</v>
      </c>
      <c r="CB6" s="28">
        <v>0</v>
      </c>
      <c r="CC6" s="28">
        <v>0</v>
      </c>
      <c r="CD6" s="28">
        <v>0</v>
      </c>
      <c r="CE6" s="28">
        <v>0</v>
      </c>
      <c r="CF6" s="28">
        <v>0</v>
      </c>
      <c r="CG6" s="28">
        <v>0</v>
      </c>
      <c r="CH6" s="28">
        <v>0</v>
      </c>
      <c r="CI6" s="28">
        <v>0</v>
      </c>
      <c r="CJ6" s="28">
        <v>0</v>
      </c>
      <c r="CK6" s="28">
        <v>0</v>
      </c>
      <c r="CL6" s="28">
        <v>0</v>
      </c>
      <c r="CM6" s="28">
        <v>0</v>
      </c>
      <c r="CN6" s="28">
        <v>0</v>
      </c>
      <c r="CO6" s="28">
        <v>0</v>
      </c>
      <c r="CP6" s="28">
        <v>0</v>
      </c>
      <c r="CQ6" s="28">
        <v>0</v>
      </c>
      <c r="CR6" s="28">
        <v>0</v>
      </c>
      <c r="CS6" s="28">
        <v>0</v>
      </c>
      <c r="CT6" s="28">
        <v>0</v>
      </c>
      <c r="CU6" s="28">
        <v>0</v>
      </c>
      <c r="CV6" s="28">
        <v>0</v>
      </c>
      <c r="CW6" s="28">
        <v>0</v>
      </c>
      <c r="CX6" s="28">
        <v>0</v>
      </c>
      <c r="CY6" s="28">
        <v>0</v>
      </c>
      <c r="CZ6" s="28">
        <v>0</v>
      </c>
      <c r="DA6" s="28">
        <v>0</v>
      </c>
      <c r="DB6" s="28">
        <v>0</v>
      </c>
      <c r="DC6" s="28">
        <v>0</v>
      </c>
      <c r="DD6" s="28">
        <v>0</v>
      </c>
      <c r="DE6" s="28">
        <v>0</v>
      </c>
      <c r="DF6" s="28">
        <v>0</v>
      </c>
      <c r="DG6" s="28">
        <v>0</v>
      </c>
      <c r="DH6" s="28">
        <v>0</v>
      </c>
      <c r="DI6" s="28">
        <v>0</v>
      </c>
      <c r="DJ6" s="28">
        <v>0</v>
      </c>
      <c r="DK6" s="28">
        <v>0</v>
      </c>
      <c r="DL6" s="28">
        <v>0</v>
      </c>
      <c r="DM6" s="28">
        <v>0</v>
      </c>
      <c r="DN6" s="28">
        <v>0</v>
      </c>
      <c r="DO6" s="28">
        <v>0</v>
      </c>
      <c r="DP6" s="28">
        <v>670290</v>
      </c>
      <c r="DQ6" s="28">
        <v>0</v>
      </c>
      <c r="DR6" s="28" t="s">
        <v>1200</v>
      </c>
      <c r="DS6" s="28">
        <v>0</v>
      </c>
      <c r="DT6" s="28">
        <v>0</v>
      </c>
      <c r="DU6" s="28">
        <v>0</v>
      </c>
      <c r="DV6" s="28">
        <v>0</v>
      </c>
      <c r="DW6" s="28">
        <v>0</v>
      </c>
      <c r="DX6" s="28">
        <v>0</v>
      </c>
      <c r="DY6" s="28">
        <v>0</v>
      </c>
      <c r="DZ6" s="28">
        <v>0</v>
      </c>
      <c r="EA6" s="28">
        <v>0</v>
      </c>
      <c r="EB6" s="28">
        <v>0</v>
      </c>
      <c r="EC6" s="28">
        <v>0</v>
      </c>
      <c r="ED6" s="28">
        <v>0</v>
      </c>
      <c r="EE6" s="28">
        <v>0</v>
      </c>
      <c r="EF6" s="28">
        <v>0</v>
      </c>
      <c r="EG6" s="28">
        <v>0</v>
      </c>
      <c r="EH6" s="28">
        <v>0</v>
      </c>
      <c r="EI6" s="28">
        <v>0</v>
      </c>
      <c r="EJ6" s="28">
        <v>0</v>
      </c>
      <c r="EK6" s="28">
        <v>0</v>
      </c>
      <c r="EL6" s="28">
        <v>0</v>
      </c>
      <c r="EM6" s="28">
        <v>0</v>
      </c>
      <c r="EN6" s="28">
        <v>0</v>
      </c>
      <c r="EO6" s="28">
        <v>0</v>
      </c>
      <c r="EP6" s="28">
        <v>0</v>
      </c>
      <c r="EQ6" s="28">
        <v>0</v>
      </c>
      <c r="EU6" s="28">
        <v>0</v>
      </c>
      <c r="EV6" s="28">
        <v>0</v>
      </c>
      <c r="EW6" s="28">
        <v>0</v>
      </c>
      <c r="EX6" s="28">
        <v>0</v>
      </c>
      <c r="EY6" s="28">
        <v>0</v>
      </c>
      <c r="EZ6" s="28">
        <v>0</v>
      </c>
      <c r="FA6" s="28">
        <v>0</v>
      </c>
      <c r="FB6" s="28">
        <v>0</v>
      </c>
      <c r="FC6" s="28">
        <v>0</v>
      </c>
      <c r="FD6" s="28">
        <v>0</v>
      </c>
      <c r="FE6" s="28">
        <v>0</v>
      </c>
      <c r="FF6" s="28">
        <v>0</v>
      </c>
      <c r="FG6" s="28">
        <v>0</v>
      </c>
      <c r="FH6" s="28">
        <v>0</v>
      </c>
      <c r="FI6" s="28">
        <v>0</v>
      </c>
      <c r="FJ6" s="28">
        <v>0</v>
      </c>
      <c r="FK6" s="28">
        <v>0</v>
      </c>
      <c r="FL6" s="28">
        <v>0</v>
      </c>
      <c r="FM6" s="28">
        <v>0</v>
      </c>
      <c r="FN6" s="28">
        <v>0</v>
      </c>
      <c r="FO6" s="28">
        <v>0</v>
      </c>
      <c r="FP6" s="28">
        <v>0</v>
      </c>
      <c r="FQ6" s="28">
        <v>0</v>
      </c>
      <c r="FR6" s="28">
        <v>0</v>
      </c>
      <c r="FS6" s="28">
        <v>0</v>
      </c>
      <c r="FT6" s="28">
        <v>0</v>
      </c>
      <c r="FU6" s="28">
        <v>0</v>
      </c>
      <c r="FV6" s="28">
        <v>0</v>
      </c>
      <c r="FW6" s="28">
        <v>0</v>
      </c>
      <c r="FX6" s="28">
        <v>0</v>
      </c>
      <c r="FY6" s="28">
        <v>0</v>
      </c>
      <c r="FZ6" s="28">
        <v>0</v>
      </c>
      <c r="GA6" s="28">
        <v>0</v>
      </c>
      <c r="GB6" s="28">
        <v>0</v>
      </c>
      <c r="GC6" s="28">
        <v>0</v>
      </c>
      <c r="GD6" s="28">
        <v>0</v>
      </c>
      <c r="GE6" s="28">
        <v>0</v>
      </c>
      <c r="GF6" s="28">
        <v>0</v>
      </c>
      <c r="GG6" s="28">
        <v>0</v>
      </c>
      <c r="GH6" s="28">
        <v>0</v>
      </c>
      <c r="GI6" s="28">
        <v>0</v>
      </c>
      <c r="GJ6" s="28">
        <v>0</v>
      </c>
      <c r="GK6" s="28">
        <v>0</v>
      </c>
      <c r="GL6" s="28">
        <v>0</v>
      </c>
      <c r="GM6" s="28">
        <v>0</v>
      </c>
      <c r="GN6" s="28">
        <v>0</v>
      </c>
      <c r="GO6" s="28">
        <v>0</v>
      </c>
      <c r="GP6" s="28">
        <v>0</v>
      </c>
      <c r="GQ6" s="28">
        <v>0</v>
      </c>
      <c r="GR6" s="28">
        <v>0</v>
      </c>
      <c r="GS6" s="28">
        <v>0</v>
      </c>
      <c r="GT6" s="28">
        <v>0</v>
      </c>
      <c r="GU6" s="28">
        <v>0</v>
      </c>
      <c r="GV6" s="28">
        <v>0</v>
      </c>
      <c r="GW6" s="28">
        <v>0</v>
      </c>
      <c r="GX6" s="28">
        <v>0</v>
      </c>
      <c r="GY6" s="28">
        <v>0</v>
      </c>
      <c r="GZ6" s="28">
        <v>0</v>
      </c>
      <c r="HA6" s="28">
        <v>0</v>
      </c>
      <c r="HB6" s="28">
        <v>0</v>
      </c>
      <c r="HC6" s="28">
        <v>0</v>
      </c>
      <c r="HD6" s="28">
        <v>0</v>
      </c>
      <c r="HE6" s="28">
        <v>0</v>
      </c>
      <c r="HF6" s="28">
        <v>0</v>
      </c>
      <c r="HG6" s="28">
        <v>0</v>
      </c>
      <c r="HH6" s="28">
        <v>0</v>
      </c>
      <c r="HI6" s="28">
        <v>0</v>
      </c>
      <c r="HJ6" s="28">
        <v>0</v>
      </c>
      <c r="HK6" s="28">
        <v>0</v>
      </c>
      <c r="HL6" s="28">
        <v>0</v>
      </c>
      <c r="HM6" s="28">
        <v>0</v>
      </c>
      <c r="HN6" s="28">
        <v>0</v>
      </c>
      <c r="HO6" s="28">
        <v>0</v>
      </c>
      <c r="HP6" s="28">
        <v>0</v>
      </c>
      <c r="HQ6" s="28">
        <v>0</v>
      </c>
      <c r="HR6" s="28">
        <v>0</v>
      </c>
      <c r="HS6" s="28">
        <v>0</v>
      </c>
      <c r="HT6" s="28">
        <v>0</v>
      </c>
      <c r="HU6" s="28">
        <v>0</v>
      </c>
      <c r="HV6" s="28">
        <v>0</v>
      </c>
      <c r="HW6" s="28">
        <v>0</v>
      </c>
      <c r="HX6" s="28">
        <v>0</v>
      </c>
      <c r="HY6" s="28">
        <v>0</v>
      </c>
      <c r="HZ6" s="28">
        <v>0</v>
      </c>
      <c r="IA6" s="28">
        <v>0</v>
      </c>
      <c r="IB6" s="28">
        <v>0</v>
      </c>
      <c r="IC6" s="28">
        <v>0</v>
      </c>
      <c r="ID6" s="28">
        <v>0</v>
      </c>
      <c r="IE6" s="28">
        <v>0</v>
      </c>
      <c r="IF6" s="28">
        <v>0</v>
      </c>
      <c r="IG6" s="28">
        <v>0</v>
      </c>
      <c r="IH6" s="28">
        <v>0</v>
      </c>
      <c r="II6" s="28">
        <v>0</v>
      </c>
      <c r="IJ6" s="28">
        <v>0</v>
      </c>
      <c r="IK6" s="28">
        <v>0</v>
      </c>
      <c r="IL6" s="28">
        <v>0</v>
      </c>
      <c r="IM6" s="28">
        <v>0</v>
      </c>
      <c r="IN6" s="28">
        <v>0</v>
      </c>
      <c r="IO6" s="28">
        <v>0</v>
      </c>
      <c r="IP6" s="28">
        <v>0</v>
      </c>
      <c r="IQ6" s="28">
        <v>0</v>
      </c>
      <c r="IR6" s="28">
        <v>0</v>
      </c>
      <c r="IS6" s="28">
        <v>0</v>
      </c>
      <c r="IT6" s="28">
        <v>0</v>
      </c>
      <c r="IU6" s="28">
        <v>0</v>
      </c>
      <c r="IV6" s="28">
        <v>0</v>
      </c>
      <c r="IW6" s="28">
        <v>0</v>
      </c>
      <c r="IX6" s="28">
        <v>0</v>
      </c>
      <c r="IY6" s="28">
        <v>0</v>
      </c>
      <c r="IZ6" s="28">
        <v>0</v>
      </c>
      <c r="JA6" s="28">
        <v>0</v>
      </c>
      <c r="JB6" s="28">
        <v>0</v>
      </c>
      <c r="JC6" s="28">
        <v>0</v>
      </c>
      <c r="JD6" s="28">
        <v>0</v>
      </c>
      <c r="JE6" s="28">
        <v>0</v>
      </c>
      <c r="JF6" s="28">
        <v>0</v>
      </c>
      <c r="JG6" s="28">
        <v>0</v>
      </c>
      <c r="JH6" s="28">
        <v>0</v>
      </c>
      <c r="JI6" s="28">
        <v>0</v>
      </c>
      <c r="JJ6" s="28">
        <v>0</v>
      </c>
      <c r="JK6" s="28">
        <v>0</v>
      </c>
      <c r="JL6" s="28">
        <v>0</v>
      </c>
      <c r="JM6" s="28">
        <v>0</v>
      </c>
      <c r="JN6" s="28">
        <v>0</v>
      </c>
      <c r="JO6" s="28">
        <v>0</v>
      </c>
      <c r="JP6" s="28">
        <v>0</v>
      </c>
      <c r="JQ6" s="28">
        <v>0</v>
      </c>
      <c r="JR6" s="28">
        <v>0</v>
      </c>
      <c r="JS6" s="28">
        <v>0</v>
      </c>
      <c r="JT6" s="28">
        <v>0</v>
      </c>
      <c r="JU6" s="28">
        <v>0</v>
      </c>
      <c r="JV6" s="28">
        <v>0</v>
      </c>
      <c r="JW6" s="28">
        <v>0</v>
      </c>
      <c r="JX6" s="28">
        <v>0</v>
      </c>
      <c r="JY6" s="28">
        <v>0</v>
      </c>
      <c r="JZ6" s="28">
        <v>0</v>
      </c>
      <c r="KA6" s="28">
        <v>0</v>
      </c>
      <c r="KB6" s="28">
        <v>0</v>
      </c>
      <c r="KC6" s="28">
        <v>0</v>
      </c>
      <c r="KD6" s="28">
        <v>0</v>
      </c>
      <c r="KE6" s="28">
        <v>0</v>
      </c>
      <c r="KF6" s="28">
        <v>0</v>
      </c>
      <c r="KG6" s="28">
        <v>0</v>
      </c>
      <c r="KH6" s="28">
        <v>0</v>
      </c>
      <c r="KI6" s="28">
        <v>0</v>
      </c>
      <c r="KJ6" s="28">
        <v>0</v>
      </c>
      <c r="KK6" s="28">
        <v>0</v>
      </c>
      <c r="KL6" s="28">
        <v>0</v>
      </c>
      <c r="KM6" s="28">
        <v>0</v>
      </c>
      <c r="KN6" s="28">
        <v>0</v>
      </c>
      <c r="KO6" s="28">
        <v>0</v>
      </c>
      <c r="KP6" s="28">
        <v>0</v>
      </c>
      <c r="KQ6" s="28">
        <v>0</v>
      </c>
      <c r="KR6" s="28">
        <v>0</v>
      </c>
      <c r="KS6" s="28">
        <v>0</v>
      </c>
      <c r="KT6" s="28">
        <v>0</v>
      </c>
      <c r="KU6" s="28">
        <v>0</v>
      </c>
      <c r="KV6" s="28">
        <v>0</v>
      </c>
      <c r="KW6" s="28">
        <v>0</v>
      </c>
      <c r="KX6" s="28">
        <v>0</v>
      </c>
      <c r="KY6" s="28">
        <v>0</v>
      </c>
      <c r="KZ6" s="28">
        <v>0</v>
      </c>
      <c r="LA6" s="28">
        <v>0</v>
      </c>
      <c r="LB6" s="28">
        <v>0</v>
      </c>
      <c r="LC6" s="28">
        <v>0</v>
      </c>
      <c r="LD6" s="28">
        <v>0</v>
      </c>
      <c r="LE6" s="28">
        <v>0</v>
      </c>
      <c r="LF6" s="28">
        <v>0</v>
      </c>
      <c r="LG6" s="28">
        <v>0</v>
      </c>
      <c r="LH6" s="28">
        <v>0</v>
      </c>
      <c r="LI6" s="28">
        <v>0</v>
      </c>
      <c r="LJ6" s="28">
        <v>0</v>
      </c>
      <c r="LK6" s="28">
        <v>0</v>
      </c>
      <c r="LL6" s="28">
        <v>0</v>
      </c>
      <c r="LM6" s="28">
        <v>0</v>
      </c>
      <c r="LN6" s="28">
        <v>0</v>
      </c>
      <c r="LO6" s="28">
        <v>0</v>
      </c>
      <c r="LP6" s="28">
        <v>0</v>
      </c>
      <c r="LQ6" s="28">
        <v>0</v>
      </c>
      <c r="LR6" s="28">
        <v>0</v>
      </c>
      <c r="LS6" s="28">
        <v>0</v>
      </c>
      <c r="LT6" s="28">
        <v>0</v>
      </c>
      <c r="LU6" s="28">
        <v>0</v>
      </c>
      <c r="LV6" s="28">
        <v>0</v>
      </c>
      <c r="LW6" s="28">
        <v>0</v>
      </c>
      <c r="LX6" s="28">
        <v>0</v>
      </c>
      <c r="LY6" s="28">
        <v>0</v>
      </c>
      <c r="LZ6" s="28">
        <v>0</v>
      </c>
      <c r="MA6" s="28">
        <v>0</v>
      </c>
      <c r="MB6" s="28">
        <v>0</v>
      </c>
      <c r="MC6" s="28">
        <v>0</v>
      </c>
      <c r="MD6" s="28">
        <v>0</v>
      </c>
      <c r="ME6" s="28">
        <v>0</v>
      </c>
      <c r="MF6" s="28">
        <v>0</v>
      </c>
      <c r="MG6" s="28">
        <v>0</v>
      </c>
      <c r="MH6" s="28">
        <v>0</v>
      </c>
      <c r="MI6" s="28">
        <v>0</v>
      </c>
      <c r="MJ6" s="28">
        <v>0</v>
      </c>
      <c r="MK6" s="28">
        <v>0</v>
      </c>
      <c r="ML6" s="28">
        <v>0</v>
      </c>
      <c r="MM6" s="28">
        <v>0</v>
      </c>
      <c r="MN6" s="28">
        <v>0</v>
      </c>
      <c r="MO6" s="28">
        <v>0</v>
      </c>
      <c r="MP6" s="28">
        <v>0</v>
      </c>
      <c r="MQ6" s="28">
        <v>0</v>
      </c>
      <c r="MR6" s="28">
        <v>0</v>
      </c>
      <c r="MS6" s="28">
        <v>0</v>
      </c>
      <c r="MT6" s="28">
        <v>0</v>
      </c>
      <c r="MU6" s="28">
        <v>0</v>
      </c>
      <c r="MV6" s="28">
        <v>0</v>
      </c>
      <c r="MW6" s="28">
        <v>0</v>
      </c>
      <c r="MX6" s="28">
        <v>0</v>
      </c>
      <c r="MY6" s="28">
        <v>0</v>
      </c>
      <c r="MZ6" s="28">
        <v>0</v>
      </c>
      <c r="NA6" s="28">
        <v>0</v>
      </c>
      <c r="NB6" s="28">
        <v>0</v>
      </c>
      <c r="NC6" s="28" t="s">
        <v>1201</v>
      </c>
      <c r="ND6" s="28">
        <v>0</v>
      </c>
      <c r="NE6" s="28">
        <v>0</v>
      </c>
      <c r="NF6" s="28">
        <v>670290</v>
      </c>
      <c r="NG6" s="28">
        <v>670290</v>
      </c>
      <c r="NH6" s="28">
        <v>0</v>
      </c>
      <c r="NI6" s="28" t="s">
        <v>1202</v>
      </c>
      <c r="NJ6" s="28">
        <v>0</v>
      </c>
      <c r="NK6" s="28">
        <v>0</v>
      </c>
      <c r="NL6" s="28">
        <v>0</v>
      </c>
      <c r="NM6" s="28">
        <v>0</v>
      </c>
      <c r="NN6" s="28">
        <v>0</v>
      </c>
      <c r="NO6" s="28">
        <v>0</v>
      </c>
      <c r="NP6" s="28">
        <v>0</v>
      </c>
      <c r="NQ6" s="28">
        <v>0</v>
      </c>
      <c r="NR6" s="28">
        <v>0</v>
      </c>
      <c r="NS6" s="28">
        <v>0</v>
      </c>
      <c r="NT6" s="28">
        <v>0</v>
      </c>
      <c r="NU6" s="28">
        <v>0</v>
      </c>
      <c r="NV6" s="28">
        <v>0</v>
      </c>
      <c r="NW6" s="28">
        <v>0</v>
      </c>
      <c r="NX6" s="28">
        <v>0</v>
      </c>
      <c r="NY6" s="28">
        <v>0</v>
      </c>
      <c r="NZ6" s="28">
        <v>0</v>
      </c>
      <c r="OA6" s="28">
        <v>0</v>
      </c>
      <c r="OB6" s="28">
        <v>0</v>
      </c>
      <c r="OC6" s="28">
        <v>0</v>
      </c>
      <c r="OD6" s="28">
        <v>0</v>
      </c>
      <c r="OE6" s="28">
        <v>0</v>
      </c>
      <c r="OF6" s="28">
        <v>0</v>
      </c>
      <c r="OG6" s="28">
        <v>0</v>
      </c>
      <c r="OH6" s="28">
        <v>0</v>
      </c>
      <c r="OI6" s="28">
        <v>0</v>
      </c>
      <c r="OJ6" s="28">
        <v>0</v>
      </c>
      <c r="OK6" s="28">
        <v>0</v>
      </c>
      <c r="OL6" s="28">
        <v>0</v>
      </c>
      <c r="OM6" s="28">
        <v>0</v>
      </c>
      <c r="ON6" s="28">
        <v>0</v>
      </c>
      <c r="OO6" s="28">
        <v>0</v>
      </c>
      <c r="OP6" s="28">
        <v>0</v>
      </c>
      <c r="OQ6" s="28">
        <v>0</v>
      </c>
      <c r="OR6" s="28">
        <v>0</v>
      </c>
      <c r="OS6" s="28">
        <v>0</v>
      </c>
      <c r="OT6" s="28">
        <v>0</v>
      </c>
      <c r="OU6" s="28">
        <v>0</v>
      </c>
      <c r="OV6" s="28">
        <v>0</v>
      </c>
      <c r="OW6" s="28">
        <v>0</v>
      </c>
      <c r="OX6" s="28">
        <v>0</v>
      </c>
      <c r="OY6" s="28">
        <v>0</v>
      </c>
      <c r="OZ6" s="28">
        <v>0</v>
      </c>
      <c r="PA6" s="28">
        <v>0</v>
      </c>
      <c r="PB6" s="28">
        <v>0</v>
      </c>
      <c r="PC6" s="28">
        <v>0</v>
      </c>
      <c r="PD6" s="28">
        <v>0</v>
      </c>
      <c r="PE6" s="28">
        <v>0</v>
      </c>
      <c r="PF6" s="28">
        <v>0</v>
      </c>
      <c r="PG6" s="28">
        <v>0</v>
      </c>
      <c r="PH6" s="28">
        <v>0</v>
      </c>
      <c r="PI6" s="28">
        <v>0</v>
      </c>
      <c r="PJ6" s="28">
        <v>0</v>
      </c>
      <c r="PK6" s="28">
        <v>0</v>
      </c>
      <c r="PL6" s="28">
        <v>0</v>
      </c>
      <c r="PM6" s="28">
        <v>0</v>
      </c>
      <c r="PN6" s="28">
        <v>0</v>
      </c>
      <c r="PO6" s="28">
        <v>0</v>
      </c>
      <c r="PP6" s="28">
        <v>0</v>
      </c>
      <c r="PQ6" s="28">
        <v>0</v>
      </c>
      <c r="PR6" s="28">
        <v>0</v>
      </c>
      <c r="PS6" s="28">
        <v>0</v>
      </c>
      <c r="PT6" s="28">
        <v>0</v>
      </c>
      <c r="PU6" s="28">
        <v>0</v>
      </c>
      <c r="PV6" s="28">
        <v>0</v>
      </c>
      <c r="PW6" s="28">
        <v>0</v>
      </c>
      <c r="PX6" s="28">
        <v>0</v>
      </c>
      <c r="PY6" s="28">
        <v>0</v>
      </c>
      <c r="PZ6" s="28">
        <v>0</v>
      </c>
      <c r="QA6" s="28">
        <v>0</v>
      </c>
      <c r="QB6" s="28">
        <v>0</v>
      </c>
      <c r="QC6" s="28">
        <v>0</v>
      </c>
      <c r="QD6" s="28">
        <v>0</v>
      </c>
      <c r="QE6" s="28">
        <v>0</v>
      </c>
      <c r="QF6" s="28">
        <v>0</v>
      </c>
      <c r="QG6" s="28">
        <v>0</v>
      </c>
      <c r="QH6" s="28">
        <v>0</v>
      </c>
      <c r="QI6" s="28">
        <v>0</v>
      </c>
      <c r="QJ6" s="28">
        <v>0</v>
      </c>
      <c r="QK6" s="28">
        <v>0</v>
      </c>
      <c r="QL6" s="28">
        <v>0</v>
      </c>
      <c r="QM6" s="28">
        <v>0</v>
      </c>
      <c r="QN6" s="28">
        <v>0</v>
      </c>
      <c r="QO6" s="28">
        <v>0</v>
      </c>
      <c r="QP6" s="28">
        <v>0</v>
      </c>
      <c r="QQ6" s="28">
        <v>0</v>
      </c>
      <c r="QR6" s="28">
        <v>0</v>
      </c>
      <c r="QS6" s="28">
        <v>0</v>
      </c>
      <c r="QT6" s="28">
        <v>0</v>
      </c>
      <c r="QU6" s="28">
        <v>0</v>
      </c>
      <c r="QV6" s="28">
        <v>0</v>
      </c>
      <c r="QW6" s="28">
        <v>0</v>
      </c>
      <c r="QX6" s="28">
        <v>0</v>
      </c>
      <c r="QY6" s="28">
        <v>0</v>
      </c>
      <c r="QZ6" s="28">
        <v>0</v>
      </c>
      <c r="RA6" s="28">
        <v>0</v>
      </c>
      <c r="RB6" s="28">
        <v>0</v>
      </c>
      <c r="RC6" s="28">
        <v>0</v>
      </c>
      <c r="RD6" s="28">
        <v>0</v>
      </c>
      <c r="RE6" s="28">
        <v>0</v>
      </c>
      <c r="RF6" s="28">
        <v>0</v>
      </c>
      <c r="RG6" s="28">
        <v>0</v>
      </c>
      <c r="RH6" s="28">
        <v>0</v>
      </c>
      <c r="RI6" s="28">
        <v>0</v>
      </c>
      <c r="RJ6" s="28">
        <v>0</v>
      </c>
      <c r="RK6" s="28">
        <v>0</v>
      </c>
      <c r="RL6" s="28">
        <v>0</v>
      </c>
      <c r="RM6" s="28">
        <v>0</v>
      </c>
      <c r="RN6" s="28">
        <v>0</v>
      </c>
      <c r="RO6" s="28">
        <v>0</v>
      </c>
      <c r="RP6" s="28">
        <v>0</v>
      </c>
      <c r="RQ6" s="28">
        <v>0</v>
      </c>
      <c r="RR6" s="28">
        <v>0</v>
      </c>
      <c r="RS6" s="28">
        <v>0</v>
      </c>
      <c r="RT6" s="28">
        <v>0</v>
      </c>
      <c r="RU6" s="28">
        <v>0</v>
      </c>
      <c r="RV6" s="28">
        <v>0</v>
      </c>
      <c r="RW6" s="28">
        <v>0</v>
      </c>
      <c r="RX6" s="28">
        <v>0</v>
      </c>
      <c r="RY6" s="28">
        <v>0</v>
      </c>
      <c r="RZ6" s="28">
        <v>0</v>
      </c>
      <c r="SA6" s="28">
        <v>0</v>
      </c>
      <c r="SB6" s="28">
        <v>0</v>
      </c>
      <c r="SC6" s="28">
        <v>0</v>
      </c>
      <c r="SD6" s="28">
        <v>0</v>
      </c>
      <c r="SE6" s="28">
        <v>0</v>
      </c>
      <c r="SF6" s="28">
        <v>0</v>
      </c>
      <c r="SG6" s="28">
        <v>0</v>
      </c>
      <c r="SH6" s="28">
        <v>0</v>
      </c>
      <c r="SI6" s="28">
        <v>0</v>
      </c>
      <c r="SJ6" s="28">
        <v>0</v>
      </c>
      <c r="SK6" s="28">
        <v>0</v>
      </c>
      <c r="SL6" s="28">
        <v>0</v>
      </c>
      <c r="SM6" s="28">
        <v>0</v>
      </c>
      <c r="SN6" s="28">
        <v>0</v>
      </c>
      <c r="SO6" s="28">
        <v>0</v>
      </c>
      <c r="SP6" s="28">
        <v>0</v>
      </c>
      <c r="SQ6" s="28">
        <v>0</v>
      </c>
      <c r="SR6" s="28">
        <v>0</v>
      </c>
      <c r="SS6" s="28">
        <v>0</v>
      </c>
      <c r="ST6" s="28">
        <v>0</v>
      </c>
      <c r="SU6" s="28">
        <v>0</v>
      </c>
      <c r="SV6" s="28">
        <v>0</v>
      </c>
      <c r="SW6" s="28">
        <v>0</v>
      </c>
      <c r="SX6" s="28">
        <v>0</v>
      </c>
      <c r="SY6" s="28">
        <v>0</v>
      </c>
      <c r="SZ6" s="28">
        <v>0</v>
      </c>
      <c r="TA6" s="28">
        <v>0</v>
      </c>
      <c r="TB6" s="28">
        <v>0</v>
      </c>
      <c r="TC6" s="28">
        <v>0</v>
      </c>
      <c r="TD6" s="28">
        <v>0</v>
      </c>
      <c r="TE6" s="28">
        <v>0</v>
      </c>
      <c r="TF6" s="28">
        <v>0</v>
      </c>
      <c r="TG6" s="28">
        <v>0</v>
      </c>
      <c r="TH6" s="28">
        <v>0</v>
      </c>
      <c r="TI6" s="28">
        <v>0</v>
      </c>
      <c r="TJ6" s="28">
        <v>0</v>
      </c>
      <c r="TK6" s="28">
        <v>0</v>
      </c>
      <c r="TL6" s="28">
        <v>0</v>
      </c>
      <c r="TM6" s="28">
        <v>0</v>
      </c>
      <c r="TN6" s="28">
        <v>0</v>
      </c>
      <c r="TO6" s="28">
        <v>0</v>
      </c>
      <c r="TP6" s="28">
        <v>0</v>
      </c>
      <c r="TQ6" s="28">
        <v>0</v>
      </c>
      <c r="TR6" s="28">
        <v>0</v>
      </c>
      <c r="TS6" s="28">
        <v>0</v>
      </c>
      <c r="TT6" s="28">
        <v>0</v>
      </c>
      <c r="TU6" s="28">
        <v>0</v>
      </c>
      <c r="TV6" s="28">
        <v>0</v>
      </c>
      <c r="TW6" s="28">
        <v>0</v>
      </c>
      <c r="TX6" s="28">
        <v>0</v>
      </c>
      <c r="TY6" s="28">
        <v>0</v>
      </c>
      <c r="TZ6" s="28">
        <v>0</v>
      </c>
      <c r="UA6" s="28">
        <v>0</v>
      </c>
      <c r="UB6" s="28">
        <v>0</v>
      </c>
      <c r="UC6" s="28">
        <v>0</v>
      </c>
      <c r="UD6" s="28">
        <v>0</v>
      </c>
      <c r="UE6" s="28">
        <v>0</v>
      </c>
      <c r="UF6" s="28">
        <v>0</v>
      </c>
      <c r="UG6" s="28">
        <v>0</v>
      </c>
      <c r="UH6" s="28">
        <v>0</v>
      </c>
      <c r="UI6" s="28">
        <v>0</v>
      </c>
      <c r="UJ6" s="28">
        <v>0</v>
      </c>
      <c r="UK6" s="28">
        <v>0</v>
      </c>
      <c r="UL6" s="28">
        <v>0</v>
      </c>
      <c r="UM6" s="28">
        <v>0</v>
      </c>
      <c r="UN6" s="28">
        <v>0</v>
      </c>
      <c r="UO6" s="28">
        <v>0</v>
      </c>
      <c r="UP6" s="28">
        <v>0</v>
      </c>
      <c r="UQ6" s="28">
        <v>0</v>
      </c>
      <c r="UR6" s="28">
        <v>0</v>
      </c>
      <c r="US6" s="28">
        <v>0</v>
      </c>
      <c r="UT6" s="28">
        <v>0</v>
      </c>
      <c r="UU6" s="28">
        <v>0</v>
      </c>
      <c r="UV6" s="28">
        <v>0</v>
      </c>
      <c r="UW6" s="28">
        <v>0</v>
      </c>
      <c r="UX6" s="28">
        <v>0</v>
      </c>
      <c r="UY6" s="28">
        <v>0</v>
      </c>
      <c r="UZ6" s="28">
        <v>0</v>
      </c>
      <c r="VA6" s="28">
        <v>0</v>
      </c>
      <c r="VB6" s="28">
        <v>0</v>
      </c>
      <c r="VC6" s="28">
        <v>0</v>
      </c>
      <c r="VD6" s="28">
        <v>0</v>
      </c>
      <c r="VE6" s="28">
        <v>0</v>
      </c>
      <c r="VF6" s="28">
        <v>0</v>
      </c>
      <c r="VG6" s="28">
        <v>0</v>
      </c>
      <c r="VH6" s="28">
        <v>0</v>
      </c>
      <c r="VI6" s="28">
        <v>0</v>
      </c>
      <c r="VJ6" s="28">
        <v>0</v>
      </c>
      <c r="VK6" s="28">
        <v>0</v>
      </c>
      <c r="VL6" s="28">
        <v>0</v>
      </c>
      <c r="VM6" s="28">
        <v>0</v>
      </c>
      <c r="VN6" s="28">
        <v>0</v>
      </c>
      <c r="VO6" s="28">
        <v>0</v>
      </c>
      <c r="VP6" s="28">
        <v>0</v>
      </c>
      <c r="VQ6" s="28">
        <v>0</v>
      </c>
      <c r="VR6" s="28">
        <v>0</v>
      </c>
      <c r="VS6" s="28">
        <v>0</v>
      </c>
      <c r="VT6" s="28">
        <v>0</v>
      </c>
      <c r="VU6" s="28">
        <v>0</v>
      </c>
      <c r="VV6" s="28">
        <v>0</v>
      </c>
      <c r="VW6" s="28">
        <v>0</v>
      </c>
      <c r="VX6" s="28">
        <v>0</v>
      </c>
      <c r="VY6" s="28">
        <v>0</v>
      </c>
      <c r="VZ6" s="28">
        <v>0</v>
      </c>
      <c r="WA6" s="28">
        <v>0</v>
      </c>
      <c r="WB6" s="28">
        <v>0</v>
      </c>
      <c r="WC6" s="28">
        <v>0</v>
      </c>
      <c r="WD6" s="28">
        <v>0</v>
      </c>
      <c r="WE6" s="28">
        <v>0</v>
      </c>
      <c r="WF6" s="28">
        <v>0</v>
      </c>
      <c r="WG6" s="28">
        <v>0</v>
      </c>
      <c r="WH6" s="28">
        <v>0</v>
      </c>
      <c r="WI6" s="28">
        <v>0</v>
      </c>
      <c r="WJ6" s="28">
        <v>0</v>
      </c>
      <c r="WK6" s="28">
        <v>0</v>
      </c>
      <c r="WL6" s="28">
        <v>0</v>
      </c>
      <c r="WM6" s="28">
        <v>0</v>
      </c>
      <c r="WN6" s="28">
        <v>0</v>
      </c>
      <c r="WO6" s="28">
        <v>0</v>
      </c>
      <c r="WP6" s="28">
        <v>0</v>
      </c>
      <c r="WQ6" s="28">
        <v>0</v>
      </c>
      <c r="WR6" s="28">
        <v>0</v>
      </c>
      <c r="WS6" s="28">
        <v>0</v>
      </c>
      <c r="WT6" s="28">
        <v>0</v>
      </c>
      <c r="WU6" s="28">
        <v>0</v>
      </c>
      <c r="WV6" s="28">
        <v>0</v>
      </c>
      <c r="WW6" s="28">
        <v>0</v>
      </c>
      <c r="WX6" s="28">
        <v>0</v>
      </c>
      <c r="WY6" s="28">
        <v>0</v>
      </c>
      <c r="WZ6" s="28">
        <v>0</v>
      </c>
      <c r="XA6" s="28">
        <v>0</v>
      </c>
      <c r="XB6" s="28">
        <v>0</v>
      </c>
      <c r="XC6" s="28">
        <v>0</v>
      </c>
      <c r="XD6" s="28">
        <v>0</v>
      </c>
      <c r="XE6" s="28">
        <v>0</v>
      </c>
      <c r="XF6" s="28">
        <v>0</v>
      </c>
      <c r="XG6" s="28">
        <v>0</v>
      </c>
      <c r="XH6" s="28">
        <v>0</v>
      </c>
      <c r="XI6" s="28">
        <v>0</v>
      </c>
      <c r="XJ6" s="28">
        <v>0</v>
      </c>
      <c r="XK6" s="28">
        <v>0</v>
      </c>
      <c r="XL6" s="28">
        <v>0</v>
      </c>
      <c r="XM6" s="28">
        <v>0</v>
      </c>
      <c r="XN6" s="28">
        <v>0</v>
      </c>
      <c r="XO6" s="28">
        <v>0</v>
      </c>
      <c r="XP6" s="28">
        <v>0</v>
      </c>
      <c r="XQ6" s="28">
        <v>0</v>
      </c>
      <c r="XR6" s="28">
        <v>0</v>
      </c>
      <c r="XS6" s="28">
        <v>0</v>
      </c>
      <c r="XT6" s="28">
        <v>0</v>
      </c>
      <c r="XU6" s="28">
        <v>0</v>
      </c>
      <c r="XV6" s="28">
        <v>0</v>
      </c>
      <c r="XW6" s="28">
        <v>0</v>
      </c>
      <c r="XX6" s="28">
        <v>0</v>
      </c>
      <c r="XY6" s="28">
        <v>0</v>
      </c>
      <c r="XZ6" s="28">
        <v>0</v>
      </c>
      <c r="YA6" s="28">
        <v>0</v>
      </c>
      <c r="YB6" s="28">
        <v>0</v>
      </c>
      <c r="YC6" s="28">
        <v>0</v>
      </c>
      <c r="YD6" s="28">
        <v>0</v>
      </c>
      <c r="YE6" s="28">
        <v>0</v>
      </c>
      <c r="YH6" s="28" t="s">
        <v>1203</v>
      </c>
      <c r="YI6" s="28" t="s">
        <v>1205</v>
      </c>
      <c r="YJ6" s="28" t="s">
        <v>1204</v>
      </c>
    </row>
    <row r="7" spans="1:660" s="28" customFormat="1" ht="20.25" customHeight="1" thickBot="1">
      <c r="A7" s="280" t="s">
        <v>122</v>
      </c>
      <c r="B7" s="38" t="s">
        <v>98</v>
      </c>
      <c r="C7" s="39" t="s">
        <v>99</v>
      </c>
      <c r="D7" s="28" t="s">
        <v>1198</v>
      </c>
      <c r="E7" s="28">
        <v>5</v>
      </c>
      <c r="F7" s="28">
        <v>3629</v>
      </c>
      <c r="G7" s="28">
        <v>9281018</v>
      </c>
      <c r="H7" s="28" t="s">
        <v>1199</v>
      </c>
      <c r="I7" s="28" t="s">
        <v>98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0</v>
      </c>
      <c r="AB7" s="28">
        <v>0</v>
      </c>
      <c r="AC7" s="28">
        <v>0</v>
      </c>
      <c r="AD7" s="28">
        <v>0</v>
      </c>
      <c r="AE7" s="28">
        <v>0</v>
      </c>
      <c r="AF7" s="28">
        <v>0</v>
      </c>
      <c r="AG7" s="28">
        <v>0</v>
      </c>
      <c r="AH7" s="28">
        <v>0</v>
      </c>
      <c r="AI7" s="28">
        <v>0</v>
      </c>
      <c r="AJ7" s="28">
        <v>0</v>
      </c>
      <c r="AK7" s="28">
        <v>0</v>
      </c>
      <c r="AL7" s="28">
        <v>0</v>
      </c>
      <c r="AM7" s="28">
        <v>0</v>
      </c>
      <c r="AN7" s="28">
        <v>0</v>
      </c>
      <c r="AO7" s="28">
        <v>0</v>
      </c>
      <c r="AP7" s="28">
        <v>0</v>
      </c>
      <c r="AQ7" s="28">
        <v>0</v>
      </c>
      <c r="AR7" s="28">
        <v>0</v>
      </c>
      <c r="AS7" s="28">
        <v>0</v>
      </c>
      <c r="AT7" s="28">
        <v>0</v>
      </c>
      <c r="AU7" s="28">
        <v>0</v>
      </c>
      <c r="AV7" s="28">
        <v>0</v>
      </c>
      <c r="AW7" s="28">
        <v>0</v>
      </c>
      <c r="AX7" s="28">
        <v>0</v>
      </c>
      <c r="AY7" s="28">
        <v>0</v>
      </c>
      <c r="AZ7" s="28">
        <v>0</v>
      </c>
      <c r="BA7" s="28">
        <v>0</v>
      </c>
      <c r="BB7" s="28">
        <v>0</v>
      </c>
      <c r="BC7" s="28">
        <v>0</v>
      </c>
      <c r="BD7" s="28">
        <v>0</v>
      </c>
      <c r="BE7" s="28">
        <v>0</v>
      </c>
      <c r="BF7" s="28">
        <v>0</v>
      </c>
      <c r="BG7" s="28">
        <v>0</v>
      </c>
      <c r="BH7" s="28">
        <v>0</v>
      </c>
      <c r="BI7" s="28">
        <v>0</v>
      </c>
      <c r="BJ7" s="28">
        <v>0</v>
      </c>
      <c r="BK7" s="28">
        <v>0</v>
      </c>
      <c r="BL7" s="28">
        <v>0</v>
      </c>
      <c r="BM7" s="28">
        <v>0</v>
      </c>
      <c r="BN7" s="28">
        <v>0</v>
      </c>
      <c r="BO7" s="28">
        <v>0</v>
      </c>
      <c r="BP7" s="28">
        <v>0</v>
      </c>
      <c r="BQ7" s="28">
        <v>0</v>
      </c>
      <c r="BR7" s="28">
        <v>0</v>
      </c>
      <c r="BS7" s="28">
        <v>0</v>
      </c>
      <c r="BT7" s="28">
        <v>0</v>
      </c>
      <c r="BU7" s="28">
        <v>0</v>
      </c>
      <c r="BV7" s="28">
        <v>0</v>
      </c>
      <c r="BW7" s="28">
        <v>0</v>
      </c>
      <c r="BX7" s="28">
        <v>0</v>
      </c>
      <c r="BY7" s="28">
        <v>0</v>
      </c>
      <c r="BZ7" s="28">
        <v>0</v>
      </c>
      <c r="CA7" s="28">
        <v>0</v>
      </c>
      <c r="CB7" s="28">
        <v>0</v>
      </c>
      <c r="CC7" s="28">
        <v>0</v>
      </c>
      <c r="CD7" s="28">
        <v>0</v>
      </c>
      <c r="CE7" s="28">
        <v>0</v>
      </c>
      <c r="CF7" s="28">
        <v>0</v>
      </c>
      <c r="CG7" s="28">
        <v>0</v>
      </c>
      <c r="CH7" s="28">
        <v>0</v>
      </c>
      <c r="CI7" s="28">
        <v>0</v>
      </c>
      <c r="CJ7" s="28">
        <v>0</v>
      </c>
      <c r="CK7" s="28">
        <v>0</v>
      </c>
      <c r="CL7" s="28">
        <v>0</v>
      </c>
      <c r="CM7" s="28">
        <v>0</v>
      </c>
      <c r="CN7" s="28">
        <v>0</v>
      </c>
      <c r="CO7" s="28">
        <v>0</v>
      </c>
      <c r="CP7" s="28">
        <v>0</v>
      </c>
      <c r="CQ7" s="28">
        <v>0</v>
      </c>
      <c r="CR7" s="28">
        <v>0</v>
      </c>
      <c r="CS7" s="28">
        <v>0</v>
      </c>
      <c r="CT7" s="28">
        <v>0</v>
      </c>
      <c r="CU7" s="28">
        <v>0</v>
      </c>
      <c r="CV7" s="28">
        <v>0</v>
      </c>
      <c r="CW7" s="28">
        <v>0</v>
      </c>
      <c r="CX7" s="28">
        <v>0</v>
      </c>
      <c r="CY7" s="28">
        <v>0</v>
      </c>
      <c r="CZ7" s="28">
        <v>0</v>
      </c>
      <c r="DA7" s="28">
        <v>0</v>
      </c>
      <c r="DB7" s="28">
        <v>0</v>
      </c>
      <c r="DC7" s="28">
        <v>0</v>
      </c>
      <c r="DD7" s="28">
        <v>0</v>
      </c>
      <c r="DE7" s="28">
        <v>0</v>
      </c>
      <c r="DF7" s="28">
        <v>0</v>
      </c>
      <c r="DG7" s="28">
        <v>0</v>
      </c>
      <c r="DH7" s="28">
        <v>0</v>
      </c>
      <c r="DI7" s="28">
        <v>0</v>
      </c>
      <c r="DJ7" s="28">
        <v>0</v>
      </c>
      <c r="DK7" s="28">
        <v>0</v>
      </c>
      <c r="DL7" s="28">
        <v>0</v>
      </c>
      <c r="DM7" s="28">
        <v>0</v>
      </c>
      <c r="DN7" s="28">
        <v>0</v>
      </c>
      <c r="DO7" s="28">
        <v>904840</v>
      </c>
      <c r="DP7" s="28">
        <v>1666627</v>
      </c>
      <c r="DQ7" s="28">
        <v>0</v>
      </c>
      <c r="DR7" s="28" t="s">
        <v>1209</v>
      </c>
      <c r="DS7" s="28">
        <v>0</v>
      </c>
      <c r="DT7" s="28">
        <v>0</v>
      </c>
      <c r="DU7" s="28">
        <v>0</v>
      </c>
      <c r="DV7" s="28">
        <v>0</v>
      </c>
      <c r="DW7" s="28">
        <v>0</v>
      </c>
      <c r="DX7" s="28">
        <v>0</v>
      </c>
      <c r="DY7" s="28">
        <v>0</v>
      </c>
      <c r="DZ7" s="28">
        <v>0</v>
      </c>
      <c r="EA7" s="28">
        <v>0</v>
      </c>
      <c r="EB7" s="28">
        <v>0</v>
      </c>
      <c r="EC7" s="28">
        <v>0</v>
      </c>
      <c r="ED7" s="28">
        <v>0</v>
      </c>
      <c r="EE7" s="28">
        <v>0</v>
      </c>
      <c r="EF7" s="28">
        <v>0</v>
      </c>
      <c r="EG7" s="28">
        <v>0</v>
      </c>
      <c r="EH7" s="28">
        <v>0</v>
      </c>
      <c r="EI7" s="28">
        <v>0</v>
      </c>
      <c r="EJ7" s="28">
        <v>0</v>
      </c>
      <c r="EK7" s="28">
        <v>0</v>
      </c>
      <c r="EL7" s="28">
        <v>0</v>
      </c>
      <c r="EM7" s="28">
        <v>0</v>
      </c>
      <c r="EN7" s="28">
        <v>0</v>
      </c>
      <c r="EO7" s="28">
        <v>0</v>
      </c>
      <c r="EP7" s="28">
        <v>0</v>
      </c>
      <c r="EQ7" s="28">
        <v>0</v>
      </c>
      <c r="EU7" s="28">
        <v>0</v>
      </c>
      <c r="EV7" s="28">
        <v>0</v>
      </c>
      <c r="EW7" s="28">
        <v>0</v>
      </c>
      <c r="EX7" s="28">
        <v>0</v>
      </c>
      <c r="EY7" s="28">
        <v>0</v>
      </c>
      <c r="EZ7" s="28">
        <v>0</v>
      </c>
      <c r="FA7" s="28">
        <v>0</v>
      </c>
      <c r="FB7" s="28">
        <v>0</v>
      </c>
      <c r="FC7" s="28">
        <v>0</v>
      </c>
      <c r="FD7" s="28">
        <v>0</v>
      </c>
      <c r="FE7" s="28">
        <v>0</v>
      </c>
      <c r="FF7" s="28">
        <v>0</v>
      </c>
      <c r="FG7" s="28">
        <v>0</v>
      </c>
      <c r="FH7" s="28">
        <v>0</v>
      </c>
      <c r="FI7" s="28">
        <v>0</v>
      </c>
      <c r="FJ7" s="28">
        <v>0</v>
      </c>
      <c r="FK7" s="28">
        <v>0</v>
      </c>
      <c r="FL7" s="28">
        <v>0</v>
      </c>
      <c r="FM7" s="28">
        <v>0</v>
      </c>
      <c r="FN7" s="28">
        <v>0</v>
      </c>
      <c r="FO7" s="28">
        <v>0</v>
      </c>
      <c r="FP7" s="28">
        <v>0</v>
      </c>
      <c r="FQ7" s="28">
        <v>0</v>
      </c>
      <c r="FR7" s="28">
        <v>0</v>
      </c>
      <c r="FS7" s="28">
        <v>0</v>
      </c>
      <c r="FT7" s="28">
        <v>0</v>
      </c>
      <c r="FU7" s="28">
        <v>0</v>
      </c>
      <c r="FV7" s="28">
        <v>0</v>
      </c>
      <c r="FW7" s="28">
        <v>0</v>
      </c>
      <c r="FX7" s="28">
        <v>0</v>
      </c>
      <c r="FY7" s="28">
        <v>0</v>
      </c>
      <c r="FZ7" s="28">
        <v>0</v>
      </c>
      <c r="GA7" s="28">
        <v>0</v>
      </c>
      <c r="GB7" s="28">
        <v>0</v>
      </c>
      <c r="GC7" s="28">
        <v>0</v>
      </c>
      <c r="GD7" s="28">
        <v>0</v>
      </c>
      <c r="GE7" s="28">
        <v>0</v>
      </c>
      <c r="GF7" s="28">
        <v>0</v>
      </c>
      <c r="GG7" s="28">
        <v>0</v>
      </c>
      <c r="GH7" s="28">
        <v>0</v>
      </c>
      <c r="GI7" s="28">
        <v>0</v>
      </c>
      <c r="GJ7" s="28">
        <v>0</v>
      </c>
      <c r="GK7" s="28">
        <v>0</v>
      </c>
      <c r="GL7" s="28">
        <v>0</v>
      </c>
      <c r="GM7" s="28">
        <v>0</v>
      </c>
      <c r="GN7" s="28">
        <v>0</v>
      </c>
      <c r="GO7" s="28">
        <v>0</v>
      </c>
      <c r="GP7" s="28">
        <v>0</v>
      </c>
      <c r="GQ7" s="28">
        <v>0</v>
      </c>
      <c r="GR7" s="28">
        <v>0</v>
      </c>
      <c r="GS7" s="28">
        <v>0</v>
      </c>
      <c r="GT7" s="28">
        <v>0</v>
      </c>
      <c r="GU7" s="28">
        <v>0</v>
      </c>
      <c r="GV7" s="28">
        <v>0</v>
      </c>
      <c r="GW7" s="28">
        <v>0</v>
      </c>
      <c r="GX7" s="28">
        <v>0</v>
      </c>
      <c r="GY7" s="28">
        <v>0</v>
      </c>
      <c r="GZ7" s="28">
        <v>0</v>
      </c>
      <c r="HA7" s="28">
        <v>0</v>
      </c>
      <c r="HB7" s="28">
        <v>0</v>
      </c>
      <c r="HC7" s="28" t="s">
        <v>1210</v>
      </c>
      <c r="HD7" s="28">
        <v>1411135</v>
      </c>
      <c r="HE7" s="28">
        <v>904840</v>
      </c>
      <c r="HF7" s="28">
        <v>0</v>
      </c>
      <c r="HG7" s="28">
        <v>506295</v>
      </c>
      <c r="HH7" s="28">
        <v>0</v>
      </c>
      <c r="HI7" s="28" t="s">
        <v>1211</v>
      </c>
      <c r="HJ7" s="28">
        <v>0</v>
      </c>
      <c r="HK7" s="28">
        <v>0</v>
      </c>
      <c r="HL7" s="28">
        <v>0</v>
      </c>
      <c r="HM7" s="28">
        <v>0</v>
      </c>
      <c r="HN7" s="28">
        <v>0</v>
      </c>
      <c r="HO7" s="28">
        <v>0</v>
      </c>
      <c r="HP7" s="28">
        <v>0</v>
      </c>
      <c r="HQ7" s="28">
        <v>0</v>
      </c>
      <c r="HR7" s="28">
        <v>0</v>
      </c>
      <c r="HS7" s="28">
        <v>0</v>
      </c>
      <c r="HT7" s="28">
        <v>0</v>
      </c>
      <c r="HU7" s="28">
        <v>0</v>
      </c>
      <c r="HV7" s="28">
        <v>0</v>
      </c>
      <c r="HW7" s="28">
        <v>0</v>
      </c>
      <c r="HX7" s="28">
        <v>0</v>
      </c>
      <c r="HY7" s="28">
        <v>0</v>
      </c>
      <c r="HZ7" s="28">
        <v>0</v>
      </c>
      <c r="IA7" s="28">
        <v>0</v>
      </c>
      <c r="IB7" s="28">
        <v>0</v>
      </c>
      <c r="IC7" s="28">
        <v>0</v>
      </c>
      <c r="ID7" s="28">
        <v>0</v>
      </c>
      <c r="IE7" s="28">
        <v>0</v>
      </c>
      <c r="IF7" s="28">
        <v>0</v>
      </c>
      <c r="IG7" s="28">
        <v>0</v>
      </c>
      <c r="IH7" s="28">
        <v>0</v>
      </c>
      <c r="II7" s="28">
        <v>0</v>
      </c>
      <c r="IJ7" s="28">
        <v>0</v>
      </c>
      <c r="IK7" s="28">
        <v>0</v>
      </c>
      <c r="IL7" s="28">
        <v>0</v>
      </c>
      <c r="IM7" s="28">
        <v>0</v>
      </c>
      <c r="IN7" s="28">
        <v>0</v>
      </c>
      <c r="IO7" s="28">
        <v>0</v>
      </c>
      <c r="IP7" s="28">
        <v>0</v>
      </c>
      <c r="IQ7" s="28">
        <v>0</v>
      </c>
      <c r="IR7" s="28">
        <v>0</v>
      </c>
      <c r="IS7" s="28">
        <v>0</v>
      </c>
      <c r="IT7" s="28">
        <v>0</v>
      </c>
      <c r="IU7" s="28">
        <v>0</v>
      </c>
      <c r="IV7" s="28">
        <v>0</v>
      </c>
      <c r="IW7" s="28">
        <v>0</v>
      </c>
      <c r="IX7" s="28">
        <v>0</v>
      </c>
      <c r="IY7" s="28">
        <v>0</v>
      </c>
      <c r="IZ7" s="28">
        <v>0</v>
      </c>
      <c r="JA7" s="28">
        <v>0</v>
      </c>
      <c r="JB7" s="28">
        <v>0</v>
      </c>
      <c r="JC7" s="28">
        <v>0</v>
      </c>
      <c r="JD7" s="28">
        <v>0</v>
      </c>
      <c r="JE7" s="28">
        <v>0</v>
      </c>
      <c r="JF7" s="28">
        <v>0</v>
      </c>
      <c r="JG7" s="28">
        <v>0</v>
      </c>
      <c r="JH7" s="28">
        <v>0</v>
      </c>
      <c r="JI7" s="28">
        <v>0</v>
      </c>
      <c r="JJ7" s="28">
        <v>0</v>
      </c>
      <c r="JK7" s="28">
        <v>0</v>
      </c>
      <c r="JL7" s="28">
        <v>0</v>
      </c>
      <c r="JM7" s="28">
        <v>0</v>
      </c>
      <c r="JN7" s="28">
        <v>0</v>
      </c>
      <c r="JO7" s="28">
        <v>0</v>
      </c>
      <c r="JP7" s="28">
        <v>0</v>
      </c>
      <c r="JQ7" s="28">
        <v>0</v>
      </c>
      <c r="JR7" s="28">
        <v>0</v>
      </c>
      <c r="JS7" s="28">
        <v>0</v>
      </c>
      <c r="JT7" s="28">
        <v>0</v>
      </c>
      <c r="JU7" s="28">
        <v>0</v>
      </c>
      <c r="JV7" s="28">
        <v>0</v>
      </c>
      <c r="JW7" s="28">
        <v>0</v>
      </c>
      <c r="JX7" s="28">
        <v>0</v>
      </c>
      <c r="JY7" s="28">
        <v>0</v>
      </c>
      <c r="JZ7" s="28">
        <v>0</v>
      </c>
      <c r="KA7" s="28">
        <v>0</v>
      </c>
      <c r="KB7" s="28">
        <v>0</v>
      </c>
      <c r="KC7" s="28">
        <v>0</v>
      </c>
      <c r="KD7" s="28">
        <v>0</v>
      </c>
      <c r="KE7" s="28">
        <v>0</v>
      </c>
      <c r="KF7" s="28" t="s">
        <v>1212</v>
      </c>
      <c r="KG7" s="28">
        <v>0</v>
      </c>
      <c r="KH7" s="28">
        <v>0</v>
      </c>
      <c r="KI7" s="28">
        <v>1160332</v>
      </c>
      <c r="KJ7" s="28">
        <v>1160332</v>
      </c>
      <c r="KK7" s="28">
        <v>0</v>
      </c>
      <c r="KL7" s="28" t="s">
        <v>1213</v>
      </c>
      <c r="KM7" s="28" t="s">
        <v>1214</v>
      </c>
      <c r="KN7" s="28">
        <v>0</v>
      </c>
      <c r="KO7" s="28">
        <v>0</v>
      </c>
      <c r="KP7" s="28">
        <v>17955</v>
      </c>
      <c r="KQ7" s="28">
        <v>0</v>
      </c>
      <c r="KR7" s="28">
        <v>0</v>
      </c>
      <c r="KS7" s="28" t="s">
        <v>1215</v>
      </c>
      <c r="KT7" s="28">
        <v>0</v>
      </c>
      <c r="KU7" s="28">
        <v>0</v>
      </c>
      <c r="KV7" s="28">
        <v>0</v>
      </c>
      <c r="KW7" s="28">
        <v>0</v>
      </c>
      <c r="KX7" s="28">
        <v>0</v>
      </c>
      <c r="KY7" s="28">
        <v>0</v>
      </c>
      <c r="KZ7" s="28">
        <v>0</v>
      </c>
      <c r="LA7" s="28">
        <v>0</v>
      </c>
      <c r="LB7" s="28">
        <v>0</v>
      </c>
      <c r="LC7" s="28">
        <v>0</v>
      </c>
      <c r="LD7" s="28">
        <v>0</v>
      </c>
      <c r="LE7" s="28">
        <v>0</v>
      </c>
      <c r="LF7" s="28">
        <v>0</v>
      </c>
      <c r="LG7" s="28">
        <v>0</v>
      </c>
      <c r="LH7" s="28">
        <v>0</v>
      </c>
      <c r="LI7" s="28">
        <v>0</v>
      </c>
      <c r="LJ7" s="28">
        <v>0</v>
      </c>
      <c r="LK7" s="28">
        <v>0</v>
      </c>
      <c r="LL7" s="28">
        <v>0</v>
      </c>
      <c r="LM7" s="28">
        <v>0</v>
      </c>
      <c r="LN7" s="28">
        <v>0</v>
      </c>
      <c r="LO7" s="28">
        <v>0</v>
      </c>
      <c r="LP7" s="28">
        <v>0</v>
      </c>
      <c r="LQ7" s="28">
        <v>0</v>
      </c>
      <c r="LR7" s="28">
        <v>0</v>
      </c>
      <c r="LS7" s="28">
        <v>0</v>
      </c>
      <c r="LT7" s="28">
        <v>0</v>
      </c>
      <c r="LU7" s="28">
        <v>0</v>
      </c>
      <c r="LV7" s="28">
        <v>0</v>
      </c>
      <c r="LW7" s="28">
        <v>0</v>
      </c>
      <c r="LX7" s="28">
        <v>0</v>
      </c>
      <c r="LY7" s="28">
        <v>0</v>
      </c>
      <c r="LZ7" s="28">
        <v>0</v>
      </c>
      <c r="MA7" s="28">
        <v>0</v>
      </c>
      <c r="MB7" s="28">
        <v>0</v>
      </c>
      <c r="MC7" s="28">
        <v>0</v>
      </c>
      <c r="MD7" s="28">
        <v>0</v>
      </c>
      <c r="ME7" s="28">
        <v>0</v>
      </c>
      <c r="MF7" s="28">
        <v>0</v>
      </c>
      <c r="MG7" s="28">
        <v>0</v>
      </c>
      <c r="MH7" s="28">
        <v>0</v>
      </c>
      <c r="MI7" s="28">
        <v>0</v>
      </c>
      <c r="MJ7" s="28">
        <v>0</v>
      </c>
      <c r="MK7" s="28">
        <v>0</v>
      </c>
      <c r="ML7" s="28">
        <v>0</v>
      </c>
      <c r="MM7" s="28">
        <v>0</v>
      </c>
      <c r="MN7" s="28">
        <v>0</v>
      </c>
      <c r="MO7" s="28">
        <v>0</v>
      </c>
      <c r="MP7" s="28">
        <v>0</v>
      </c>
      <c r="MQ7" s="28">
        <v>0</v>
      </c>
      <c r="MR7" s="28">
        <v>0</v>
      </c>
      <c r="MS7" s="28">
        <v>0</v>
      </c>
      <c r="MT7" s="28">
        <v>0</v>
      </c>
      <c r="MU7" s="28">
        <v>0</v>
      </c>
      <c r="MV7" s="28">
        <v>0</v>
      </c>
      <c r="MW7" s="28">
        <v>0</v>
      </c>
      <c r="MX7" s="28">
        <v>0</v>
      </c>
      <c r="MY7" s="28">
        <v>0</v>
      </c>
      <c r="MZ7" s="28">
        <v>0</v>
      </c>
      <c r="NA7" s="28">
        <v>0</v>
      </c>
      <c r="NB7" s="28">
        <v>0</v>
      </c>
      <c r="NC7" s="28" t="s">
        <v>1216</v>
      </c>
      <c r="ND7" s="28">
        <v>0</v>
      </c>
      <c r="NE7" s="28">
        <v>0</v>
      </c>
      <c r="NF7" s="28">
        <v>1545033</v>
      </c>
      <c r="NG7" s="28">
        <v>0</v>
      </c>
      <c r="NH7" s="28">
        <v>0</v>
      </c>
      <c r="NI7" s="28" t="s">
        <v>1213</v>
      </c>
      <c r="NJ7" s="28">
        <v>0</v>
      </c>
      <c r="NK7" s="28">
        <v>0</v>
      </c>
      <c r="NL7" s="28">
        <v>0</v>
      </c>
      <c r="NM7" s="28">
        <v>0</v>
      </c>
      <c r="NN7" s="28">
        <v>0</v>
      </c>
      <c r="NO7" s="28">
        <v>0</v>
      </c>
      <c r="NP7" s="28">
        <v>0</v>
      </c>
      <c r="NQ7" s="28">
        <v>0</v>
      </c>
      <c r="NR7" s="28">
        <v>0</v>
      </c>
      <c r="NS7" s="28">
        <v>0</v>
      </c>
      <c r="NT7" s="28">
        <v>0</v>
      </c>
      <c r="NU7" s="28">
        <v>0</v>
      </c>
      <c r="NV7" s="28">
        <v>0</v>
      </c>
      <c r="NW7" s="28">
        <v>0</v>
      </c>
      <c r="NX7" s="28">
        <v>0</v>
      </c>
      <c r="NY7" s="28">
        <v>0</v>
      </c>
      <c r="NZ7" s="28">
        <v>0</v>
      </c>
      <c r="OA7" s="28">
        <v>0</v>
      </c>
      <c r="OB7" s="28">
        <v>0</v>
      </c>
      <c r="OC7" s="28">
        <v>0</v>
      </c>
      <c r="OD7" s="28">
        <v>0</v>
      </c>
      <c r="OE7" s="28">
        <v>0</v>
      </c>
      <c r="OF7" s="28">
        <v>0</v>
      </c>
      <c r="OG7" s="28">
        <v>0</v>
      </c>
      <c r="OH7" s="28">
        <v>0</v>
      </c>
      <c r="OI7" s="28">
        <v>0</v>
      </c>
      <c r="OJ7" s="28">
        <v>0</v>
      </c>
      <c r="OK7" s="28">
        <v>0</v>
      </c>
      <c r="OL7" s="28">
        <v>0</v>
      </c>
      <c r="OM7" s="28">
        <v>0</v>
      </c>
      <c r="ON7" s="28">
        <v>0</v>
      </c>
      <c r="OO7" s="28">
        <v>0</v>
      </c>
      <c r="OP7" s="28">
        <v>0</v>
      </c>
      <c r="OQ7" s="28">
        <v>0</v>
      </c>
      <c r="OR7" s="28">
        <v>0</v>
      </c>
      <c r="OS7" s="28">
        <v>0</v>
      </c>
      <c r="OT7" s="28">
        <v>0</v>
      </c>
      <c r="OU7" s="28">
        <v>0</v>
      </c>
      <c r="OV7" s="28">
        <v>0</v>
      </c>
      <c r="OW7" s="28">
        <v>0</v>
      </c>
      <c r="OX7" s="28">
        <v>0</v>
      </c>
      <c r="OY7" s="28">
        <v>0</v>
      </c>
      <c r="OZ7" s="28">
        <v>0</v>
      </c>
      <c r="PA7" s="28">
        <v>0</v>
      </c>
      <c r="PB7" s="28">
        <v>0</v>
      </c>
      <c r="PC7" s="28">
        <v>0</v>
      </c>
      <c r="PD7" s="28">
        <v>0</v>
      </c>
      <c r="PE7" s="28">
        <v>0</v>
      </c>
      <c r="PF7" s="28">
        <v>0</v>
      </c>
      <c r="PG7" s="28">
        <v>0</v>
      </c>
      <c r="PH7" s="28">
        <v>0</v>
      </c>
      <c r="PI7" s="28">
        <v>0</v>
      </c>
      <c r="PJ7" s="28">
        <v>0</v>
      </c>
      <c r="PK7" s="28">
        <v>0</v>
      </c>
      <c r="PL7" s="28">
        <v>0</v>
      </c>
      <c r="PM7" s="28">
        <v>0</v>
      </c>
      <c r="PN7" s="28">
        <v>0</v>
      </c>
      <c r="PO7" s="28">
        <v>0</v>
      </c>
      <c r="PP7" s="28">
        <v>0</v>
      </c>
      <c r="PQ7" s="28">
        <v>0</v>
      </c>
      <c r="PR7" s="28">
        <v>0</v>
      </c>
      <c r="PS7" s="28">
        <v>0</v>
      </c>
      <c r="PT7" s="28">
        <v>0</v>
      </c>
      <c r="PU7" s="28">
        <v>0</v>
      </c>
      <c r="PV7" s="28">
        <v>0</v>
      </c>
      <c r="PW7" s="28">
        <v>0</v>
      </c>
      <c r="PX7" s="28">
        <v>0</v>
      </c>
      <c r="PY7" s="28">
        <v>0</v>
      </c>
      <c r="PZ7" s="28">
        <v>0</v>
      </c>
      <c r="QA7" s="28">
        <v>0</v>
      </c>
      <c r="QB7" s="28">
        <v>0</v>
      </c>
      <c r="QC7" s="28">
        <v>0</v>
      </c>
      <c r="QD7" s="28">
        <v>0</v>
      </c>
      <c r="QE7" s="28">
        <v>0</v>
      </c>
      <c r="QF7" s="28">
        <v>0</v>
      </c>
      <c r="QG7" s="28">
        <v>0</v>
      </c>
      <c r="QH7" s="28">
        <v>0</v>
      </c>
      <c r="QI7" s="28">
        <v>0</v>
      </c>
      <c r="QJ7" s="28">
        <v>0</v>
      </c>
      <c r="QK7" s="28">
        <v>0</v>
      </c>
      <c r="QL7" s="28">
        <v>0</v>
      </c>
      <c r="QM7" s="28">
        <v>0</v>
      </c>
      <c r="QN7" s="28">
        <v>0</v>
      </c>
      <c r="QO7" s="28">
        <v>0</v>
      </c>
      <c r="QP7" s="28">
        <v>0</v>
      </c>
      <c r="QQ7" s="28">
        <v>0</v>
      </c>
      <c r="QR7" s="28">
        <v>0</v>
      </c>
      <c r="QS7" s="28">
        <v>0</v>
      </c>
      <c r="QT7" s="28">
        <v>0</v>
      </c>
      <c r="QU7" s="28">
        <v>0</v>
      </c>
      <c r="QV7" s="28">
        <v>0</v>
      </c>
      <c r="QW7" s="28">
        <v>0</v>
      </c>
      <c r="QX7" s="28">
        <v>0</v>
      </c>
      <c r="QY7" s="28">
        <v>0</v>
      </c>
      <c r="QZ7" s="28">
        <v>0</v>
      </c>
      <c r="RA7" s="28">
        <v>0</v>
      </c>
      <c r="RB7" s="28">
        <v>0</v>
      </c>
      <c r="RC7" s="28">
        <v>0</v>
      </c>
      <c r="RD7" s="28">
        <v>0</v>
      </c>
      <c r="RE7" s="28">
        <v>0</v>
      </c>
      <c r="RF7" s="28">
        <v>0</v>
      </c>
      <c r="RG7" s="28">
        <v>0</v>
      </c>
      <c r="RH7" s="28">
        <v>0</v>
      </c>
      <c r="RI7" s="28">
        <v>0</v>
      </c>
      <c r="RJ7" s="28">
        <v>0</v>
      </c>
      <c r="RK7" s="28">
        <v>0</v>
      </c>
      <c r="RL7" s="28">
        <v>0</v>
      </c>
      <c r="RM7" s="28">
        <v>0</v>
      </c>
      <c r="RN7" s="28">
        <v>0</v>
      </c>
      <c r="RO7" s="28">
        <v>0</v>
      </c>
      <c r="RP7" s="28">
        <v>0</v>
      </c>
      <c r="RQ7" s="28">
        <v>0</v>
      </c>
      <c r="RR7" s="28">
        <v>0</v>
      </c>
      <c r="RS7" s="28">
        <v>0</v>
      </c>
      <c r="RT7" s="28">
        <v>0</v>
      </c>
      <c r="RU7" s="28">
        <v>0</v>
      </c>
      <c r="RV7" s="28">
        <v>0</v>
      </c>
      <c r="RW7" s="28">
        <v>0</v>
      </c>
      <c r="RX7" s="28">
        <v>0</v>
      </c>
      <c r="RY7" s="28">
        <v>0</v>
      </c>
      <c r="RZ7" s="28">
        <v>0</v>
      </c>
      <c r="SA7" s="28">
        <v>0</v>
      </c>
      <c r="SB7" s="28">
        <v>0</v>
      </c>
      <c r="SC7" s="28">
        <v>0</v>
      </c>
      <c r="SD7" s="28">
        <v>0</v>
      </c>
      <c r="SE7" s="28">
        <v>0</v>
      </c>
      <c r="SF7" s="28">
        <v>0</v>
      </c>
      <c r="SG7" s="28">
        <v>0</v>
      </c>
      <c r="SH7" s="28">
        <v>0</v>
      </c>
      <c r="SI7" s="28">
        <v>0</v>
      </c>
      <c r="SJ7" s="28">
        <v>0</v>
      </c>
      <c r="SK7" s="28">
        <v>0</v>
      </c>
      <c r="SL7" s="28">
        <v>0</v>
      </c>
      <c r="SM7" s="28">
        <v>0</v>
      </c>
      <c r="SN7" s="28">
        <v>0</v>
      </c>
      <c r="SO7" s="28">
        <v>0</v>
      </c>
      <c r="SP7" s="28">
        <v>0</v>
      </c>
      <c r="SQ7" s="28">
        <v>0</v>
      </c>
      <c r="SR7" s="28">
        <v>0</v>
      </c>
      <c r="SS7" s="28">
        <v>0</v>
      </c>
      <c r="ST7" s="28">
        <v>0</v>
      </c>
      <c r="SU7" s="28">
        <v>0</v>
      </c>
      <c r="SV7" s="28">
        <v>0</v>
      </c>
      <c r="SW7" s="28">
        <v>0</v>
      </c>
      <c r="SX7" s="28">
        <v>0</v>
      </c>
      <c r="SY7" s="28">
        <v>0</v>
      </c>
      <c r="SZ7" s="28">
        <v>0</v>
      </c>
      <c r="TA7" s="28">
        <v>0</v>
      </c>
      <c r="TB7" s="28">
        <v>0</v>
      </c>
      <c r="TC7" s="28">
        <v>0</v>
      </c>
      <c r="TD7" s="28">
        <v>0</v>
      </c>
      <c r="TE7" s="28">
        <v>0</v>
      </c>
      <c r="TF7" s="28">
        <v>0</v>
      </c>
      <c r="TG7" s="28">
        <v>0</v>
      </c>
      <c r="TH7" s="28">
        <v>0</v>
      </c>
      <c r="TI7" s="28">
        <v>0</v>
      </c>
      <c r="TJ7" s="28">
        <v>0</v>
      </c>
      <c r="TK7" s="28">
        <v>0</v>
      </c>
      <c r="TL7" s="28">
        <v>0</v>
      </c>
      <c r="TM7" s="28">
        <v>0</v>
      </c>
      <c r="TN7" s="28">
        <v>0</v>
      </c>
      <c r="TO7" s="28">
        <v>0</v>
      </c>
      <c r="TP7" s="28">
        <v>0</v>
      </c>
      <c r="TQ7" s="28">
        <v>0</v>
      </c>
      <c r="TR7" s="28">
        <v>0</v>
      </c>
      <c r="TS7" s="28">
        <v>0</v>
      </c>
      <c r="TT7" s="28">
        <v>0</v>
      </c>
      <c r="TU7" s="28">
        <v>0</v>
      </c>
      <c r="TV7" s="28">
        <v>0</v>
      </c>
      <c r="TW7" s="28">
        <v>0</v>
      </c>
      <c r="TX7" s="28">
        <v>0</v>
      </c>
      <c r="TY7" s="28">
        <v>0</v>
      </c>
      <c r="TZ7" s="28">
        <v>0</v>
      </c>
      <c r="UA7" s="28">
        <v>0</v>
      </c>
      <c r="UB7" s="28">
        <v>0</v>
      </c>
      <c r="UC7" s="28">
        <v>0</v>
      </c>
      <c r="UD7" s="28">
        <v>0</v>
      </c>
      <c r="UE7" s="28">
        <v>0</v>
      </c>
      <c r="UF7" s="28">
        <v>0</v>
      </c>
      <c r="UG7" s="28">
        <v>0</v>
      </c>
      <c r="UH7" s="28">
        <v>0</v>
      </c>
      <c r="UI7" s="28">
        <v>0</v>
      </c>
      <c r="UJ7" s="28">
        <v>0</v>
      </c>
      <c r="UK7" s="28">
        <v>0</v>
      </c>
      <c r="UL7" s="28">
        <v>0</v>
      </c>
      <c r="UM7" s="28">
        <v>0</v>
      </c>
      <c r="UN7" s="28">
        <v>0</v>
      </c>
      <c r="UO7" s="28">
        <v>0</v>
      </c>
      <c r="UP7" s="28">
        <v>0</v>
      </c>
      <c r="UQ7" s="28">
        <v>0</v>
      </c>
      <c r="UR7" s="28">
        <v>0</v>
      </c>
      <c r="US7" s="28">
        <v>0</v>
      </c>
      <c r="UT7" s="28">
        <v>0</v>
      </c>
      <c r="UU7" s="28">
        <v>0</v>
      </c>
      <c r="UV7" s="28">
        <v>0</v>
      </c>
      <c r="UW7" s="28">
        <v>0</v>
      </c>
      <c r="UX7" s="28">
        <v>0</v>
      </c>
      <c r="UY7" s="28">
        <v>0</v>
      </c>
      <c r="UZ7" s="28">
        <v>0</v>
      </c>
      <c r="VA7" s="28">
        <v>0</v>
      </c>
      <c r="VB7" s="28">
        <v>0</v>
      </c>
      <c r="VC7" s="28">
        <v>0</v>
      </c>
      <c r="VD7" s="28">
        <v>0</v>
      </c>
      <c r="VE7" s="28">
        <v>0</v>
      </c>
      <c r="VF7" s="28">
        <v>0</v>
      </c>
      <c r="VG7" s="28">
        <v>0</v>
      </c>
      <c r="VH7" s="28">
        <v>0</v>
      </c>
      <c r="VI7" s="28">
        <v>0</v>
      </c>
      <c r="VJ7" s="28">
        <v>0</v>
      </c>
      <c r="VK7" s="28">
        <v>0</v>
      </c>
      <c r="VL7" s="28">
        <v>0</v>
      </c>
      <c r="VM7" s="28">
        <v>0</v>
      </c>
      <c r="VN7" s="28">
        <v>0</v>
      </c>
      <c r="VO7" s="28">
        <v>0</v>
      </c>
      <c r="VP7" s="28">
        <v>0</v>
      </c>
      <c r="VQ7" s="28">
        <v>0</v>
      </c>
      <c r="VR7" s="28">
        <v>0</v>
      </c>
      <c r="VS7" s="28">
        <v>0</v>
      </c>
      <c r="VT7" s="28">
        <v>0</v>
      </c>
      <c r="VU7" s="28">
        <v>0</v>
      </c>
      <c r="VV7" s="28">
        <v>0</v>
      </c>
      <c r="VW7" s="28">
        <v>0</v>
      </c>
      <c r="VX7" s="28">
        <v>0</v>
      </c>
      <c r="VY7" s="28">
        <v>0</v>
      </c>
      <c r="VZ7" s="28">
        <v>0</v>
      </c>
      <c r="WA7" s="28">
        <v>0</v>
      </c>
      <c r="WB7" s="28">
        <v>0</v>
      </c>
      <c r="WC7" s="28">
        <v>0</v>
      </c>
      <c r="WD7" s="28">
        <v>0</v>
      </c>
      <c r="WE7" s="28">
        <v>0</v>
      </c>
      <c r="WF7" s="28">
        <v>0</v>
      </c>
      <c r="WG7" s="28">
        <v>0</v>
      </c>
      <c r="WH7" s="28">
        <v>0</v>
      </c>
      <c r="WI7" s="28">
        <v>0</v>
      </c>
      <c r="WJ7" s="28">
        <v>0</v>
      </c>
      <c r="WK7" s="28">
        <v>0</v>
      </c>
      <c r="WL7" s="28">
        <v>0</v>
      </c>
      <c r="WM7" s="28">
        <v>0</v>
      </c>
      <c r="WN7" s="28">
        <v>0</v>
      </c>
      <c r="WO7" s="28">
        <v>0</v>
      </c>
      <c r="WP7" s="28">
        <v>0</v>
      </c>
      <c r="WQ7" s="28">
        <v>0</v>
      </c>
      <c r="WR7" s="28">
        <v>0</v>
      </c>
      <c r="WS7" s="28">
        <v>0</v>
      </c>
      <c r="WT7" s="28">
        <v>0</v>
      </c>
      <c r="WU7" s="28">
        <v>0</v>
      </c>
      <c r="WV7" s="28">
        <v>0</v>
      </c>
      <c r="WW7" s="28">
        <v>0</v>
      </c>
      <c r="WX7" s="28">
        <v>0</v>
      </c>
      <c r="WY7" s="28">
        <v>0</v>
      </c>
      <c r="WZ7" s="28">
        <v>0</v>
      </c>
      <c r="XA7" s="28">
        <v>0</v>
      </c>
      <c r="XB7" s="28">
        <v>0</v>
      </c>
      <c r="XC7" s="28">
        <v>0</v>
      </c>
      <c r="XD7" s="28">
        <v>0</v>
      </c>
      <c r="XE7" s="28">
        <v>0</v>
      </c>
      <c r="XF7" s="28">
        <v>0</v>
      </c>
      <c r="XG7" s="28">
        <v>0</v>
      </c>
      <c r="XH7" s="28">
        <v>0</v>
      </c>
      <c r="XI7" s="28">
        <v>0</v>
      </c>
      <c r="XJ7" s="28">
        <v>0</v>
      </c>
      <c r="XK7" s="28">
        <v>0</v>
      </c>
      <c r="XL7" s="28">
        <v>0</v>
      </c>
      <c r="XM7" s="28">
        <v>0</v>
      </c>
      <c r="XN7" s="28">
        <v>0</v>
      </c>
      <c r="XO7" s="28">
        <v>0</v>
      </c>
      <c r="XP7" s="28">
        <v>0</v>
      </c>
      <c r="XQ7" s="28">
        <v>0</v>
      </c>
      <c r="XR7" s="28">
        <v>0</v>
      </c>
      <c r="XS7" s="28">
        <v>0</v>
      </c>
      <c r="XT7" s="28">
        <v>0</v>
      </c>
      <c r="XU7" s="28">
        <v>0</v>
      </c>
      <c r="XV7" s="28">
        <v>0</v>
      </c>
      <c r="XW7" s="28">
        <v>0</v>
      </c>
      <c r="XX7" s="28">
        <v>0</v>
      </c>
      <c r="XY7" s="28">
        <v>0</v>
      </c>
      <c r="XZ7" s="28">
        <v>0</v>
      </c>
      <c r="YA7" s="28">
        <v>0</v>
      </c>
      <c r="YB7" s="28">
        <v>0</v>
      </c>
      <c r="YC7" s="28">
        <v>0</v>
      </c>
      <c r="YD7" s="28">
        <v>0</v>
      </c>
      <c r="YE7" s="28">
        <v>0</v>
      </c>
      <c r="YH7" s="28" t="s">
        <v>1217</v>
      </c>
      <c r="YI7" s="28" t="s">
        <v>1218</v>
      </c>
      <c r="YJ7" s="28" t="s">
        <v>1219</v>
      </c>
    </row>
    <row r="8" spans="1:660" s="28" customFormat="1" ht="20.25" customHeight="1" thickBot="1">
      <c r="A8" s="280" t="s">
        <v>123</v>
      </c>
      <c r="B8" s="38" t="s">
        <v>100</v>
      </c>
      <c r="C8" s="39" t="s">
        <v>139</v>
      </c>
      <c r="D8" s="28" t="s">
        <v>1198</v>
      </c>
      <c r="E8" s="28">
        <v>5</v>
      </c>
      <c r="F8" s="28">
        <v>11721</v>
      </c>
      <c r="G8" s="28">
        <v>11721</v>
      </c>
      <c r="H8" s="28" t="s">
        <v>1199</v>
      </c>
      <c r="I8" s="28" t="s">
        <v>100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  <c r="AJ8" s="28">
        <v>0</v>
      </c>
      <c r="AK8" s="28">
        <v>0</v>
      </c>
      <c r="AL8" s="28">
        <v>0</v>
      </c>
      <c r="AM8" s="28">
        <v>0</v>
      </c>
      <c r="AN8" s="28">
        <v>0</v>
      </c>
      <c r="AO8" s="28">
        <v>0</v>
      </c>
      <c r="AP8" s="28">
        <v>0</v>
      </c>
      <c r="AQ8" s="28">
        <v>0</v>
      </c>
      <c r="AR8" s="28">
        <v>0</v>
      </c>
      <c r="AS8" s="28">
        <v>0</v>
      </c>
      <c r="AT8" s="28">
        <v>0</v>
      </c>
      <c r="AU8" s="28">
        <v>0</v>
      </c>
      <c r="AV8" s="28">
        <v>0</v>
      </c>
      <c r="AW8" s="28">
        <v>0</v>
      </c>
      <c r="AX8" s="28">
        <v>0</v>
      </c>
      <c r="AY8" s="28">
        <v>0</v>
      </c>
      <c r="AZ8" s="28">
        <v>0</v>
      </c>
      <c r="BA8" s="28">
        <v>0</v>
      </c>
      <c r="BB8" s="28">
        <v>0</v>
      </c>
      <c r="BC8" s="28">
        <v>0</v>
      </c>
      <c r="BD8" s="28">
        <v>0</v>
      </c>
      <c r="BE8" s="28">
        <v>0</v>
      </c>
      <c r="BF8" s="28">
        <v>0</v>
      </c>
      <c r="BG8" s="28">
        <v>0</v>
      </c>
      <c r="BH8" s="28">
        <v>0</v>
      </c>
      <c r="BI8" s="28">
        <v>0</v>
      </c>
      <c r="BJ8" s="28">
        <v>0</v>
      </c>
      <c r="BK8" s="28">
        <v>0</v>
      </c>
      <c r="BL8" s="28">
        <v>0</v>
      </c>
      <c r="BM8" s="28">
        <v>0</v>
      </c>
      <c r="BN8" s="28">
        <v>0</v>
      </c>
      <c r="BO8" s="28">
        <v>0</v>
      </c>
      <c r="BP8" s="28">
        <v>0</v>
      </c>
      <c r="BQ8" s="28">
        <v>0</v>
      </c>
      <c r="BR8" s="28">
        <v>0</v>
      </c>
      <c r="BS8" s="28">
        <v>0</v>
      </c>
      <c r="BT8" s="28">
        <v>0</v>
      </c>
      <c r="BU8" s="28">
        <v>0</v>
      </c>
      <c r="BV8" s="28">
        <v>0</v>
      </c>
      <c r="BW8" s="28">
        <v>0</v>
      </c>
      <c r="BX8" s="28">
        <v>0</v>
      </c>
      <c r="BY8" s="28">
        <v>0</v>
      </c>
      <c r="BZ8" s="28">
        <v>0</v>
      </c>
      <c r="CA8" s="28">
        <v>0</v>
      </c>
      <c r="CB8" s="28">
        <v>0</v>
      </c>
      <c r="CC8" s="28">
        <v>0</v>
      </c>
      <c r="CD8" s="28">
        <v>0</v>
      </c>
      <c r="CE8" s="28">
        <v>0</v>
      </c>
      <c r="CF8" s="28">
        <v>0</v>
      </c>
      <c r="CG8" s="28">
        <v>0</v>
      </c>
      <c r="CH8" s="28">
        <v>0</v>
      </c>
      <c r="CI8" s="28">
        <v>0</v>
      </c>
      <c r="CJ8" s="28">
        <v>0</v>
      </c>
      <c r="CK8" s="28">
        <v>0</v>
      </c>
      <c r="CL8" s="28">
        <v>0</v>
      </c>
      <c r="CM8" s="28">
        <v>0</v>
      </c>
      <c r="CN8" s="28">
        <v>0</v>
      </c>
      <c r="CO8" s="28">
        <v>0</v>
      </c>
      <c r="CP8" s="28">
        <v>0</v>
      </c>
      <c r="CQ8" s="28">
        <v>0</v>
      </c>
      <c r="CR8" s="28">
        <v>0</v>
      </c>
      <c r="CS8" s="28">
        <v>0</v>
      </c>
      <c r="CT8" s="28">
        <v>0</v>
      </c>
      <c r="CU8" s="28">
        <v>0</v>
      </c>
      <c r="CV8" s="28">
        <v>0</v>
      </c>
      <c r="CW8" s="28">
        <v>0</v>
      </c>
      <c r="CX8" s="28">
        <v>0</v>
      </c>
      <c r="CY8" s="28">
        <v>0</v>
      </c>
      <c r="CZ8" s="28">
        <v>0</v>
      </c>
      <c r="DA8" s="28">
        <v>0</v>
      </c>
      <c r="DB8" s="28">
        <v>0</v>
      </c>
      <c r="DC8" s="28">
        <v>0</v>
      </c>
      <c r="DD8" s="28">
        <v>0</v>
      </c>
      <c r="DE8" s="28">
        <v>0</v>
      </c>
      <c r="DF8" s="28">
        <v>0</v>
      </c>
      <c r="DG8" s="28">
        <v>0</v>
      </c>
      <c r="DH8" s="28">
        <v>0</v>
      </c>
      <c r="DI8" s="28">
        <v>0</v>
      </c>
      <c r="DJ8" s="28">
        <v>0</v>
      </c>
      <c r="DK8" s="28">
        <v>0</v>
      </c>
      <c r="DL8" s="28">
        <v>0</v>
      </c>
      <c r="DM8" s="28">
        <v>0</v>
      </c>
      <c r="DN8" s="28">
        <v>0</v>
      </c>
      <c r="DO8" s="28">
        <v>0</v>
      </c>
      <c r="DP8" s="28">
        <v>0</v>
      </c>
      <c r="DQ8" s="28">
        <v>0</v>
      </c>
      <c r="DR8" s="28">
        <v>0</v>
      </c>
      <c r="DS8" s="28">
        <v>0</v>
      </c>
      <c r="DT8" s="28">
        <v>0</v>
      </c>
      <c r="DU8" s="28">
        <v>0</v>
      </c>
      <c r="DV8" s="28">
        <v>0</v>
      </c>
      <c r="DW8" s="28">
        <v>0</v>
      </c>
      <c r="DX8" s="28">
        <v>0</v>
      </c>
      <c r="DY8" s="28">
        <v>0</v>
      </c>
      <c r="DZ8" s="28">
        <v>0</v>
      </c>
      <c r="EA8" s="28">
        <v>0</v>
      </c>
      <c r="EB8" s="28">
        <v>0</v>
      </c>
      <c r="EC8" s="28">
        <v>0</v>
      </c>
      <c r="ED8" s="28">
        <v>0</v>
      </c>
      <c r="EE8" s="28">
        <v>0</v>
      </c>
      <c r="EF8" s="28">
        <v>0</v>
      </c>
      <c r="EG8" s="28">
        <v>0</v>
      </c>
      <c r="EH8" s="28">
        <v>0</v>
      </c>
      <c r="EI8" s="28">
        <v>0</v>
      </c>
      <c r="EJ8" s="28">
        <v>0</v>
      </c>
      <c r="EK8" s="28">
        <v>0</v>
      </c>
      <c r="EL8" s="28">
        <v>0</v>
      </c>
      <c r="EM8" s="28">
        <v>0</v>
      </c>
      <c r="EN8" s="28">
        <v>0</v>
      </c>
      <c r="EO8" s="28">
        <v>0</v>
      </c>
      <c r="EP8" s="28">
        <v>0</v>
      </c>
      <c r="EQ8" s="28">
        <v>0</v>
      </c>
      <c r="EU8" s="28">
        <v>0</v>
      </c>
      <c r="EV8" s="28">
        <v>0</v>
      </c>
      <c r="EW8" s="28">
        <v>0</v>
      </c>
      <c r="EX8" s="28">
        <v>0</v>
      </c>
      <c r="EY8" s="28">
        <v>0</v>
      </c>
      <c r="EZ8" s="28">
        <v>0</v>
      </c>
      <c r="FA8" s="28">
        <v>0</v>
      </c>
      <c r="FB8" s="28">
        <v>0</v>
      </c>
      <c r="FC8" s="28">
        <v>0</v>
      </c>
      <c r="FD8" s="28">
        <v>0</v>
      </c>
      <c r="FE8" s="28">
        <v>0</v>
      </c>
      <c r="FF8" s="28">
        <v>0</v>
      </c>
      <c r="FG8" s="28">
        <v>0</v>
      </c>
      <c r="FH8" s="28">
        <v>0</v>
      </c>
      <c r="FI8" s="28">
        <v>0</v>
      </c>
      <c r="FJ8" s="28">
        <v>0</v>
      </c>
      <c r="FK8" s="28">
        <v>0</v>
      </c>
      <c r="FL8" s="28">
        <v>0</v>
      </c>
      <c r="FM8" s="28">
        <v>0</v>
      </c>
      <c r="FN8" s="28">
        <v>0</v>
      </c>
      <c r="FO8" s="28">
        <v>0</v>
      </c>
      <c r="FP8" s="28">
        <v>0</v>
      </c>
      <c r="FQ8" s="28">
        <v>0</v>
      </c>
      <c r="FR8" s="28">
        <v>0</v>
      </c>
      <c r="FS8" s="28">
        <v>0</v>
      </c>
      <c r="FT8" s="28">
        <v>0</v>
      </c>
      <c r="FU8" s="28">
        <v>0</v>
      </c>
      <c r="FV8" s="28">
        <v>0</v>
      </c>
      <c r="FW8" s="28">
        <v>0</v>
      </c>
      <c r="FX8" s="28">
        <v>0</v>
      </c>
      <c r="FY8" s="28">
        <v>0</v>
      </c>
      <c r="FZ8" s="28">
        <v>0</v>
      </c>
      <c r="GA8" s="28">
        <v>0</v>
      </c>
      <c r="GB8" s="28">
        <v>0</v>
      </c>
      <c r="GC8" s="28">
        <v>0</v>
      </c>
      <c r="GD8" s="28">
        <v>0</v>
      </c>
      <c r="GE8" s="28">
        <v>0</v>
      </c>
      <c r="GF8" s="28">
        <v>0</v>
      </c>
      <c r="GG8" s="28">
        <v>0</v>
      </c>
      <c r="GH8" s="28">
        <v>0</v>
      </c>
      <c r="GI8" s="28">
        <v>0</v>
      </c>
      <c r="GJ8" s="28">
        <v>0</v>
      </c>
      <c r="GK8" s="28">
        <v>0</v>
      </c>
      <c r="GL8" s="28">
        <v>0</v>
      </c>
      <c r="GM8" s="28">
        <v>0</v>
      </c>
      <c r="GN8" s="28">
        <v>0</v>
      </c>
      <c r="GO8" s="28">
        <v>0</v>
      </c>
      <c r="GP8" s="28">
        <v>0</v>
      </c>
      <c r="GQ8" s="28">
        <v>0</v>
      </c>
      <c r="GR8" s="28">
        <v>0</v>
      </c>
      <c r="GS8" s="28">
        <v>0</v>
      </c>
      <c r="GT8" s="28">
        <v>0</v>
      </c>
      <c r="GU8" s="28">
        <v>0</v>
      </c>
      <c r="GV8" s="28">
        <v>0</v>
      </c>
      <c r="GW8" s="28">
        <v>0</v>
      </c>
      <c r="GX8" s="28">
        <v>0</v>
      </c>
      <c r="GY8" s="28">
        <v>0</v>
      </c>
      <c r="GZ8" s="28">
        <v>0</v>
      </c>
      <c r="HA8" s="28">
        <v>0</v>
      </c>
      <c r="HB8" s="28">
        <v>0</v>
      </c>
      <c r="HC8" s="28">
        <v>0</v>
      </c>
      <c r="HD8" s="28">
        <v>0</v>
      </c>
      <c r="HE8" s="28">
        <v>0</v>
      </c>
      <c r="HF8" s="28">
        <v>0</v>
      </c>
      <c r="HG8" s="28">
        <v>0</v>
      </c>
      <c r="HH8" s="28">
        <v>0</v>
      </c>
      <c r="HI8" s="28">
        <v>0</v>
      </c>
      <c r="HJ8" s="28">
        <v>0</v>
      </c>
      <c r="HK8" s="28">
        <v>0</v>
      </c>
      <c r="HL8" s="28">
        <v>0</v>
      </c>
      <c r="HM8" s="28">
        <v>0</v>
      </c>
      <c r="HN8" s="28">
        <v>0</v>
      </c>
      <c r="HO8" s="28">
        <v>0</v>
      </c>
      <c r="HP8" s="28">
        <v>0</v>
      </c>
      <c r="HQ8" s="28">
        <v>0</v>
      </c>
      <c r="HR8" s="28">
        <v>0</v>
      </c>
      <c r="HS8" s="28">
        <v>0</v>
      </c>
      <c r="HT8" s="28">
        <v>0</v>
      </c>
      <c r="HU8" s="28">
        <v>0</v>
      </c>
      <c r="HV8" s="28">
        <v>0</v>
      </c>
      <c r="HW8" s="28">
        <v>0</v>
      </c>
      <c r="HX8" s="28">
        <v>0</v>
      </c>
      <c r="HY8" s="28">
        <v>0</v>
      </c>
      <c r="HZ8" s="28">
        <v>0</v>
      </c>
      <c r="IA8" s="28">
        <v>0</v>
      </c>
      <c r="IB8" s="28">
        <v>0</v>
      </c>
      <c r="IC8" s="28">
        <v>0</v>
      </c>
      <c r="ID8" s="28">
        <v>0</v>
      </c>
      <c r="IE8" s="28">
        <v>0</v>
      </c>
      <c r="IF8" s="28">
        <v>0</v>
      </c>
      <c r="IG8" s="28">
        <v>0</v>
      </c>
      <c r="IH8" s="28">
        <v>0</v>
      </c>
      <c r="II8" s="28">
        <v>0</v>
      </c>
      <c r="IJ8" s="28">
        <v>0</v>
      </c>
      <c r="IK8" s="28">
        <v>0</v>
      </c>
      <c r="IL8" s="28">
        <v>0</v>
      </c>
      <c r="IM8" s="28">
        <v>0</v>
      </c>
      <c r="IN8" s="28">
        <v>0</v>
      </c>
      <c r="IO8" s="28">
        <v>0</v>
      </c>
      <c r="IP8" s="28">
        <v>0</v>
      </c>
      <c r="IQ8" s="28">
        <v>0</v>
      </c>
      <c r="IR8" s="28">
        <v>0</v>
      </c>
      <c r="IS8" s="28">
        <v>0</v>
      </c>
      <c r="IT8" s="28">
        <v>0</v>
      </c>
      <c r="IU8" s="28">
        <v>0</v>
      </c>
      <c r="IV8" s="28">
        <v>0</v>
      </c>
      <c r="IW8" s="28">
        <v>0</v>
      </c>
      <c r="IX8" s="28">
        <v>0</v>
      </c>
      <c r="IY8" s="28">
        <v>0</v>
      </c>
      <c r="IZ8" s="28">
        <v>0</v>
      </c>
      <c r="JA8" s="28">
        <v>0</v>
      </c>
      <c r="JB8" s="28">
        <v>0</v>
      </c>
      <c r="JC8" s="28">
        <v>0</v>
      </c>
      <c r="JD8" s="28">
        <v>0</v>
      </c>
      <c r="JE8" s="28">
        <v>0</v>
      </c>
      <c r="JF8" s="28">
        <v>0</v>
      </c>
      <c r="JG8" s="28">
        <v>0</v>
      </c>
      <c r="JH8" s="28">
        <v>0</v>
      </c>
      <c r="JI8" s="28">
        <v>0</v>
      </c>
      <c r="JJ8" s="28">
        <v>0</v>
      </c>
      <c r="JK8" s="28">
        <v>0</v>
      </c>
      <c r="JL8" s="28">
        <v>0</v>
      </c>
      <c r="JM8" s="28">
        <v>0</v>
      </c>
      <c r="JN8" s="28">
        <v>0</v>
      </c>
      <c r="JO8" s="28">
        <v>0</v>
      </c>
      <c r="JP8" s="28">
        <v>0</v>
      </c>
      <c r="JQ8" s="28">
        <v>0</v>
      </c>
      <c r="JR8" s="28">
        <v>0</v>
      </c>
      <c r="JS8" s="28">
        <v>0</v>
      </c>
      <c r="JT8" s="28">
        <v>0</v>
      </c>
      <c r="JU8" s="28">
        <v>0</v>
      </c>
      <c r="JV8" s="28">
        <v>0</v>
      </c>
      <c r="JW8" s="28">
        <v>0</v>
      </c>
      <c r="JX8" s="28">
        <v>0</v>
      </c>
      <c r="JY8" s="28">
        <v>0</v>
      </c>
      <c r="JZ8" s="28">
        <v>0</v>
      </c>
      <c r="KA8" s="28">
        <v>0</v>
      </c>
      <c r="KB8" s="28">
        <v>0</v>
      </c>
      <c r="KC8" s="28">
        <v>0</v>
      </c>
      <c r="KD8" s="28">
        <v>0</v>
      </c>
      <c r="KE8" s="28">
        <v>0</v>
      </c>
      <c r="KF8" s="28">
        <v>0</v>
      </c>
      <c r="KG8" s="28">
        <v>0</v>
      </c>
      <c r="KH8" s="28">
        <v>0</v>
      </c>
      <c r="KI8" s="28">
        <v>0</v>
      </c>
      <c r="KJ8" s="28">
        <v>0</v>
      </c>
      <c r="KK8" s="28">
        <v>0</v>
      </c>
      <c r="KL8" s="28">
        <v>0</v>
      </c>
      <c r="KM8" s="28">
        <v>0</v>
      </c>
      <c r="KN8" s="28">
        <v>0</v>
      </c>
      <c r="KO8" s="28">
        <v>0</v>
      </c>
      <c r="KP8" s="28">
        <v>0</v>
      </c>
      <c r="KQ8" s="28">
        <v>0</v>
      </c>
      <c r="KR8" s="28">
        <v>0</v>
      </c>
      <c r="KS8" s="28">
        <v>0</v>
      </c>
      <c r="KT8" s="28">
        <v>0</v>
      </c>
      <c r="KU8" s="28">
        <v>0</v>
      </c>
      <c r="KV8" s="28">
        <v>0</v>
      </c>
      <c r="KW8" s="28">
        <v>0</v>
      </c>
      <c r="KX8" s="28">
        <v>0</v>
      </c>
      <c r="KY8" s="28">
        <v>0</v>
      </c>
      <c r="KZ8" s="28">
        <v>0</v>
      </c>
      <c r="LA8" s="28">
        <v>0</v>
      </c>
      <c r="LB8" s="28">
        <v>0</v>
      </c>
      <c r="LC8" s="28">
        <v>0</v>
      </c>
      <c r="LD8" s="28">
        <v>0</v>
      </c>
      <c r="LE8" s="28">
        <v>0</v>
      </c>
      <c r="LF8" s="28">
        <v>0</v>
      </c>
      <c r="LG8" s="28">
        <v>0</v>
      </c>
      <c r="LH8" s="28">
        <v>0</v>
      </c>
      <c r="LI8" s="28">
        <v>0</v>
      </c>
      <c r="LJ8" s="28">
        <v>0</v>
      </c>
      <c r="LK8" s="28">
        <v>0</v>
      </c>
      <c r="LL8" s="28">
        <v>0</v>
      </c>
      <c r="LM8" s="28">
        <v>0</v>
      </c>
      <c r="LN8" s="28">
        <v>0</v>
      </c>
      <c r="LO8" s="28">
        <v>0</v>
      </c>
      <c r="LP8" s="28">
        <v>0</v>
      </c>
      <c r="LQ8" s="28">
        <v>0</v>
      </c>
      <c r="LR8" s="28">
        <v>0</v>
      </c>
      <c r="LS8" s="28">
        <v>0</v>
      </c>
      <c r="LT8" s="28">
        <v>0</v>
      </c>
      <c r="LU8" s="28">
        <v>0</v>
      </c>
      <c r="LV8" s="28">
        <v>0</v>
      </c>
      <c r="LW8" s="28">
        <v>0</v>
      </c>
      <c r="LX8" s="28">
        <v>0</v>
      </c>
      <c r="LY8" s="28">
        <v>0</v>
      </c>
      <c r="LZ8" s="28">
        <v>0</v>
      </c>
      <c r="MA8" s="28">
        <v>0</v>
      </c>
      <c r="MB8" s="28">
        <v>0</v>
      </c>
      <c r="MC8" s="28">
        <v>0</v>
      </c>
      <c r="MD8" s="28">
        <v>0</v>
      </c>
      <c r="ME8" s="28">
        <v>0</v>
      </c>
      <c r="MF8" s="28">
        <v>0</v>
      </c>
      <c r="MG8" s="28">
        <v>0</v>
      </c>
      <c r="MH8" s="28">
        <v>0</v>
      </c>
      <c r="MI8" s="28">
        <v>0</v>
      </c>
      <c r="MJ8" s="28">
        <v>0</v>
      </c>
      <c r="MK8" s="28">
        <v>0</v>
      </c>
      <c r="ML8" s="28">
        <v>0</v>
      </c>
      <c r="MM8" s="28">
        <v>0</v>
      </c>
      <c r="MN8" s="28">
        <v>0</v>
      </c>
      <c r="MO8" s="28">
        <v>0</v>
      </c>
      <c r="MP8" s="28">
        <v>0</v>
      </c>
      <c r="MQ8" s="28">
        <v>0</v>
      </c>
      <c r="MR8" s="28">
        <v>0</v>
      </c>
      <c r="MS8" s="28">
        <v>0</v>
      </c>
      <c r="MT8" s="28">
        <v>0</v>
      </c>
      <c r="MU8" s="28">
        <v>0</v>
      </c>
      <c r="MV8" s="28">
        <v>0</v>
      </c>
      <c r="MW8" s="28">
        <v>0</v>
      </c>
      <c r="MX8" s="28">
        <v>0</v>
      </c>
      <c r="MY8" s="28">
        <v>0</v>
      </c>
      <c r="MZ8" s="28">
        <v>0</v>
      </c>
      <c r="NA8" s="28">
        <v>0</v>
      </c>
      <c r="NB8" s="28">
        <v>0</v>
      </c>
      <c r="NC8" s="28">
        <v>0</v>
      </c>
      <c r="ND8" s="28">
        <v>0</v>
      </c>
      <c r="NE8" s="28">
        <v>0</v>
      </c>
      <c r="NF8" s="28">
        <v>0</v>
      </c>
      <c r="NG8" s="28">
        <v>0</v>
      </c>
      <c r="NH8" s="28">
        <v>0</v>
      </c>
      <c r="NI8" s="28">
        <v>0</v>
      </c>
      <c r="NJ8" s="28">
        <v>0</v>
      </c>
      <c r="NK8" s="28">
        <v>0</v>
      </c>
      <c r="NL8" s="28">
        <v>0</v>
      </c>
      <c r="NM8" s="28">
        <v>0</v>
      </c>
      <c r="NN8" s="28">
        <v>0</v>
      </c>
      <c r="NO8" s="28">
        <v>0</v>
      </c>
      <c r="NP8" s="28">
        <v>0</v>
      </c>
      <c r="NQ8" s="28">
        <v>0</v>
      </c>
      <c r="NR8" s="28">
        <v>0</v>
      </c>
      <c r="NS8" s="28">
        <v>0</v>
      </c>
      <c r="NT8" s="28">
        <v>0</v>
      </c>
      <c r="NU8" s="28">
        <v>0</v>
      </c>
      <c r="NV8" s="28">
        <v>0</v>
      </c>
      <c r="NW8" s="28">
        <v>0</v>
      </c>
      <c r="NX8" s="28">
        <v>0</v>
      </c>
      <c r="NY8" s="28">
        <v>0</v>
      </c>
      <c r="NZ8" s="28">
        <v>0</v>
      </c>
      <c r="OA8" s="28">
        <v>0</v>
      </c>
      <c r="OB8" s="28">
        <v>0</v>
      </c>
      <c r="OC8" s="28">
        <v>0</v>
      </c>
      <c r="OD8" s="28">
        <v>0</v>
      </c>
      <c r="OE8" s="28">
        <v>0</v>
      </c>
      <c r="OF8" s="28">
        <v>0</v>
      </c>
      <c r="OG8" s="28">
        <v>0</v>
      </c>
      <c r="OH8" s="28">
        <v>0</v>
      </c>
      <c r="OI8" s="28">
        <v>0</v>
      </c>
      <c r="OJ8" s="28">
        <v>0</v>
      </c>
      <c r="OK8" s="28">
        <v>0</v>
      </c>
      <c r="OL8" s="28">
        <v>0</v>
      </c>
      <c r="OM8" s="28">
        <v>0</v>
      </c>
      <c r="ON8" s="28">
        <v>0</v>
      </c>
      <c r="OO8" s="28">
        <v>0</v>
      </c>
      <c r="OP8" s="28">
        <v>0</v>
      </c>
      <c r="OQ8" s="28">
        <v>0</v>
      </c>
      <c r="OR8" s="28">
        <v>0</v>
      </c>
      <c r="OS8" s="28">
        <v>0</v>
      </c>
      <c r="OT8" s="28">
        <v>0</v>
      </c>
      <c r="OU8" s="28">
        <v>0</v>
      </c>
      <c r="OV8" s="28">
        <v>0</v>
      </c>
      <c r="OW8" s="28">
        <v>0</v>
      </c>
      <c r="OX8" s="28">
        <v>0</v>
      </c>
      <c r="OY8" s="28">
        <v>0</v>
      </c>
      <c r="OZ8" s="28">
        <v>0</v>
      </c>
      <c r="PA8" s="28">
        <v>0</v>
      </c>
      <c r="PB8" s="28">
        <v>0</v>
      </c>
      <c r="PC8" s="28">
        <v>0</v>
      </c>
      <c r="PD8" s="28">
        <v>0</v>
      </c>
      <c r="PE8" s="28">
        <v>0</v>
      </c>
      <c r="PF8" s="28">
        <v>0</v>
      </c>
      <c r="PG8" s="28">
        <v>0</v>
      </c>
      <c r="PH8" s="28">
        <v>0</v>
      </c>
      <c r="PI8" s="28">
        <v>0</v>
      </c>
      <c r="PJ8" s="28">
        <v>0</v>
      </c>
      <c r="PK8" s="28">
        <v>0</v>
      </c>
      <c r="PL8" s="28">
        <v>0</v>
      </c>
      <c r="PM8" s="28">
        <v>0</v>
      </c>
      <c r="PN8" s="28">
        <v>0</v>
      </c>
      <c r="PO8" s="28">
        <v>0</v>
      </c>
      <c r="PP8" s="28">
        <v>0</v>
      </c>
      <c r="PQ8" s="28">
        <v>0</v>
      </c>
      <c r="PR8" s="28">
        <v>0</v>
      </c>
      <c r="PS8" s="28">
        <v>0</v>
      </c>
      <c r="PT8" s="28">
        <v>0</v>
      </c>
      <c r="PU8" s="28">
        <v>0</v>
      </c>
      <c r="PV8" s="28">
        <v>0</v>
      </c>
      <c r="PW8" s="28">
        <v>0</v>
      </c>
      <c r="PX8" s="28">
        <v>0</v>
      </c>
      <c r="PY8" s="28">
        <v>0</v>
      </c>
      <c r="PZ8" s="28">
        <v>0</v>
      </c>
      <c r="QA8" s="28">
        <v>0</v>
      </c>
      <c r="QB8" s="28">
        <v>0</v>
      </c>
      <c r="QC8" s="28">
        <v>0</v>
      </c>
      <c r="QD8" s="28">
        <v>0</v>
      </c>
      <c r="QE8" s="28">
        <v>0</v>
      </c>
      <c r="QF8" s="28">
        <v>0</v>
      </c>
      <c r="QG8" s="28">
        <v>0</v>
      </c>
      <c r="QH8" s="28">
        <v>0</v>
      </c>
      <c r="QI8" s="28">
        <v>0</v>
      </c>
      <c r="QJ8" s="28">
        <v>0</v>
      </c>
      <c r="QK8" s="28">
        <v>0</v>
      </c>
      <c r="QL8" s="28">
        <v>0</v>
      </c>
      <c r="QM8" s="28">
        <v>0</v>
      </c>
      <c r="QN8" s="28">
        <v>0</v>
      </c>
      <c r="QO8" s="28">
        <v>0</v>
      </c>
      <c r="QP8" s="28">
        <v>0</v>
      </c>
      <c r="QQ8" s="28">
        <v>0</v>
      </c>
      <c r="QR8" s="28">
        <v>0</v>
      </c>
      <c r="QS8" s="28">
        <v>0</v>
      </c>
      <c r="QT8" s="28">
        <v>0</v>
      </c>
      <c r="QU8" s="28">
        <v>0</v>
      </c>
      <c r="QV8" s="28">
        <v>0</v>
      </c>
      <c r="QW8" s="28">
        <v>0</v>
      </c>
      <c r="QX8" s="28">
        <v>0</v>
      </c>
      <c r="QY8" s="28">
        <v>0</v>
      </c>
      <c r="QZ8" s="28">
        <v>0</v>
      </c>
      <c r="RA8" s="28">
        <v>0</v>
      </c>
      <c r="RB8" s="28">
        <v>0</v>
      </c>
      <c r="RC8" s="28">
        <v>0</v>
      </c>
      <c r="RD8" s="28">
        <v>0</v>
      </c>
      <c r="RE8" s="28">
        <v>0</v>
      </c>
      <c r="RF8" s="28">
        <v>0</v>
      </c>
      <c r="RG8" s="28">
        <v>0</v>
      </c>
      <c r="RH8" s="28">
        <v>0</v>
      </c>
      <c r="RI8" s="28">
        <v>0</v>
      </c>
      <c r="RJ8" s="28">
        <v>0</v>
      </c>
      <c r="RK8" s="28">
        <v>0</v>
      </c>
      <c r="RL8" s="28">
        <v>0</v>
      </c>
      <c r="RM8" s="28">
        <v>0</v>
      </c>
      <c r="RN8" s="28">
        <v>0</v>
      </c>
      <c r="RO8" s="28">
        <v>0</v>
      </c>
      <c r="RP8" s="28">
        <v>0</v>
      </c>
      <c r="RQ8" s="28">
        <v>0</v>
      </c>
      <c r="RR8" s="28">
        <v>0</v>
      </c>
      <c r="RS8" s="28">
        <v>0</v>
      </c>
      <c r="RT8" s="28">
        <v>0</v>
      </c>
      <c r="RU8" s="28">
        <v>0</v>
      </c>
      <c r="RV8" s="28">
        <v>0</v>
      </c>
      <c r="RW8" s="28">
        <v>0</v>
      </c>
      <c r="RX8" s="28">
        <v>0</v>
      </c>
      <c r="RY8" s="28">
        <v>0</v>
      </c>
      <c r="RZ8" s="28">
        <v>0</v>
      </c>
      <c r="SA8" s="28">
        <v>0</v>
      </c>
      <c r="SB8" s="28">
        <v>0</v>
      </c>
      <c r="SC8" s="28">
        <v>0</v>
      </c>
      <c r="SD8" s="28">
        <v>0</v>
      </c>
      <c r="SE8" s="28">
        <v>0</v>
      </c>
      <c r="SF8" s="28">
        <v>0</v>
      </c>
      <c r="SG8" s="28">
        <v>0</v>
      </c>
      <c r="SH8" s="28">
        <v>0</v>
      </c>
      <c r="SI8" s="28">
        <v>0</v>
      </c>
      <c r="SJ8" s="28">
        <v>0</v>
      </c>
      <c r="SK8" s="28">
        <v>0</v>
      </c>
      <c r="SL8" s="28">
        <v>0</v>
      </c>
      <c r="SM8" s="28">
        <v>0</v>
      </c>
      <c r="SN8" s="28">
        <v>0</v>
      </c>
      <c r="SO8" s="28">
        <v>0</v>
      </c>
      <c r="SP8" s="28">
        <v>0</v>
      </c>
      <c r="SQ8" s="28">
        <v>0</v>
      </c>
      <c r="SR8" s="28">
        <v>0</v>
      </c>
      <c r="SS8" s="28">
        <v>0</v>
      </c>
      <c r="ST8" s="28">
        <v>0</v>
      </c>
      <c r="SU8" s="28">
        <v>0</v>
      </c>
      <c r="SV8" s="28">
        <v>0</v>
      </c>
      <c r="SW8" s="28">
        <v>0</v>
      </c>
      <c r="SX8" s="28">
        <v>0</v>
      </c>
      <c r="SY8" s="28">
        <v>0</v>
      </c>
      <c r="SZ8" s="28">
        <v>0</v>
      </c>
      <c r="TA8" s="28">
        <v>0</v>
      </c>
      <c r="TB8" s="28">
        <v>0</v>
      </c>
      <c r="TC8" s="28">
        <v>0</v>
      </c>
      <c r="TD8" s="28">
        <v>0</v>
      </c>
      <c r="TE8" s="28">
        <v>0</v>
      </c>
      <c r="TF8" s="28">
        <v>0</v>
      </c>
      <c r="TG8" s="28">
        <v>0</v>
      </c>
      <c r="TH8" s="28">
        <v>0</v>
      </c>
      <c r="TI8" s="28">
        <v>0</v>
      </c>
      <c r="TJ8" s="28">
        <v>0</v>
      </c>
      <c r="TK8" s="28">
        <v>0</v>
      </c>
      <c r="TL8" s="28">
        <v>0</v>
      </c>
      <c r="TM8" s="28">
        <v>0</v>
      </c>
      <c r="TN8" s="28">
        <v>0</v>
      </c>
      <c r="TO8" s="28">
        <v>0</v>
      </c>
      <c r="TP8" s="28">
        <v>0</v>
      </c>
      <c r="TQ8" s="28">
        <v>0</v>
      </c>
      <c r="TR8" s="28">
        <v>0</v>
      </c>
      <c r="TS8" s="28">
        <v>0</v>
      </c>
      <c r="TT8" s="28">
        <v>0</v>
      </c>
      <c r="TU8" s="28">
        <v>0</v>
      </c>
      <c r="TV8" s="28">
        <v>0</v>
      </c>
      <c r="TW8" s="28">
        <v>0</v>
      </c>
      <c r="TX8" s="28">
        <v>0</v>
      </c>
      <c r="TY8" s="28">
        <v>0</v>
      </c>
      <c r="TZ8" s="28">
        <v>0</v>
      </c>
      <c r="UA8" s="28">
        <v>0</v>
      </c>
      <c r="UB8" s="28">
        <v>0</v>
      </c>
      <c r="UC8" s="28">
        <v>0</v>
      </c>
      <c r="UD8" s="28">
        <v>0</v>
      </c>
      <c r="UE8" s="28">
        <v>0</v>
      </c>
      <c r="UF8" s="28">
        <v>0</v>
      </c>
      <c r="UG8" s="28">
        <v>0</v>
      </c>
      <c r="UH8" s="28">
        <v>0</v>
      </c>
      <c r="UI8" s="28">
        <v>0</v>
      </c>
      <c r="UJ8" s="28">
        <v>0</v>
      </c>
      <c r="UK8" s="28">
        <v>0</v>
      </c>
      <c r="UL8" s="28">
        <v>0</v>
      </c>
      <c r="UM8" s="28">
        <v>0</v>
      </c>
      <c r="UN8" s="28">
        <v>0</v>
      </c>
      <c r="UO8" s="28">
        <v>0</v>
      </c>
      <c r="UP8" s="28">
        <v>0</v>
      </c>
      <c r="UQ8" s="28">
        <v>0</v>
      </c>
      <c r="UR8" s="28">
        <v>0</v>
      </c>
      <c r="US8" s="28">
        <v>0</v>
      </c>
      <c r="UT8" s="28">
        <v>0</v>
      </c>
      <c r="UU8" s="28">
        <v>0</v>
      </c>
      <c r="UV8" s="28">
        <v>0</v>
      </c>
      <c r="UW8" s="28">
        <v>0</v>
      </c>
      <c r="UX8" s="28">
        <v>0</v>
      </c>
      <c r="UY8" s="28">
        <v>0</v>
      </c>
      <c r="UZ8" s="28">
        <v>0</v>
      </c>
      <c r="VA8" s="28">
        <v>0</v>
      </c>
      <c r="VB8" s="28">
        <v>0</v>
      </c>
      <c r="VC8" s="28">
        <v>0</v>
      </c>
      <c r="VD8" s="28">
        <v>0</v>
      </c>
      <c r="VE8" s="28">
        <v>0</v>
      </c>
      <c r="VF8" s="28">
        <v>0</v>
      </c>
      <c r="VG8" s="28">
        <v>0</v>
      </c>
      <c r="VH8" s="28">
        <v>0</v>
      </c>
      <c r="VI8" s="28">
        <v>0</v>
      </c>
      <c r="VJ8" s="28">
        <v>0</v>
      </c>
      <c r="VK8" s="28">
        <v>0</v>
      </c>
      <c r="VL8" s="28">
        <v>0</v>
      </c>
      <c r="VM8" s="28">
        <v>0</v>
      </c>
      <c r="VN8" s="28">
        <v>0</v>
      </c>
      <c r="VO8" s="28">
        <v>0</v>
      </c>
      <c r="VP8" s="28">
        <v>0</v>
      </c>
      <c r="VQ8" s="28">
        <v>0</v>
      </c>
      <c r="VR8" s="28">
        <v>0</v>
      </c>
      <c r="VS8" s="28">
        <v>0</v>
      </c>
      <c r="VT8" s="28">
        <v>0</v>
      </c>
      <c r="VU8" s="28">
        <v>0</v>
      </c>
      <c r="VV8" s="28">
        <v>0</v>
      </c>
      <c r="VW8" s="28">
        <v>0</v>
      </c>
      <c r="VX8" s="28">
        <v>0</v>
      </c>
      <c r="VY8" s="28">
        <v>0</v>
      </c>
      <c r="VZ8" s="28">
        <v>0</v>
      </c>
      <c r="WA8" s="28">
        <v>0</v>
      </c>
      <c r="WB8" s="28">
        <v>0</v>
      </c>
      <c r="WC8" s="28">
        <v>0</v>
      </c>
      <c r="WD8" s="28">
        <v>0</v>
      </c>
      <c r="WE8" s="28">
        <v>0</v>
      </c>
      <c r="WF8" s="28">
        <v>0</v>
      </c>
      <c r="WG8" s="28">
        <v>0</v>
      </c>
      <c r="WH8" s="28">
        <v>0</v>
      </c>
      <c r="WI8" s="28">
        <v>0</v>
      </c>
      <c r="WJ8" s="28">
        <v>0</v>
      </c>
      <c r="WK8" s="28">
        <v>0</v>
      </c>
      <c r="WL8" s="28">
        <v>0</v>
      </c>
      <c r="WM8" s="28">
        <v>0</v>
      </c>
      <c r="WN8" s="28">
        <v>0</v>
      </c>
      <c r="WO8" s="28">
        <v>0</v>
      </c>
      <c r="WP8" s="28">
        <v>0</v>
      </c>
      <c r="WQ8" s="28">
        <v>0</v>
      </c>
      <c r="WR8" s="28">
        <v>0</v>
      </c>
      <c r="WS8" s="28">
        <v>0</v>
      </c>
      <c r="WT8" s="28">
        <v>0</v>
      </c>
      <c r="WU8" s="28">
        <v>0</v>
      </c>
      <c r="WV8" s="28">
        <v>0</v>
      </c>
      <c r="WW8" s="28">
        <v>0</v>
      </c>
      <c r="WX8" s="28">
        <v>0</v>
      </c>
      <c r="WY8" s="28">
        <v>0</v>
      </c>
      <c r="WZ8" s="28">
        <v>0</v>
      </c>
      <c r="XA8" s="28">
        <v>0</v>
      </c>
      <c r="XB8" s="28">
        <v>0</v>
      </c>
      <c r="XC8" s="28">
        <v>0</v>
      </c>
      <c r="XD8" s="28">
        <v>0</v>
      </c>
      <c r="XE8" s="28">
        <v>0</v>
      </c>
      <c r="XF8" s="28">
        <v>0</v>
      </c>
      <c r="XG8" s="28">
        <v>0</v>
      </c>
      <c r="XH8" s="28">
        <v>0</v>
      </c>
      <c r="XI8" s="28">
        <v>0</v>
      </c>
      <c r="XJ8" s="28">
        <v>0</v>
      </c>
      <c r="XK8" s="28">
        <v>0</v>
      </c>
      <c r="XL8" s="28">
        <v>0</v>
      </c>
      <c r="XM8" s="28">
        <v>0</v>
      </c>
      <c r="XN8" s="28">
        <v>0</v>
      </c>
      <c r="XO8" s="28">
        <v>0</v>
      </c>
      <c r="XP8" s="28">
        <v>0</v>
      </c>
      <c r="XQ8" s="28">
        <v>0</v>
      </c>
      <c r="XR8" s="28">
        <v>0</v>
      </c>
      <c r="XS8" s="28">
        <v>0</v>
      </c>
      <c r="XT8" s="28">
        <v>0</v>
      </c>
      <c r="XU8" s="28">
        <v>0</v>
      </c>
      <c r="XV8" s="28">
        <v>0</v>
      </c>
      <c r="XW8" s="28">
        <v>0</v>
      </c>
      <c r="XX8" s="28">
        <v>0</v>
      </c>
      <c r="XY8" s="28">
        <v>0</v>
      </c>
      <c r="XZ8" s="28">
        <v>0</v>
      </c>
      <c r="YA8" s="28">
        <v>0</v>
      </c>
      <c r="YB8" s="28">
        <v>0</v>
      </c>
      <c r="YC8" s="28">
        <v>0</v>
      </c>
      <c r="YD8" s="28">
        <v>0</v>
      </c>
      <c r="YE8" s="28">
        <v>0</v>
      </c>
      <c r="YH8" s="28" t="s">
        <v>1220</v>
      </c>
      <c r="YI8" s="28">
        <v>0</v>
      </c>
      <c r="YJ8" s="28" t="s">
        <v>1221</v>
      </c>
    </row>
    <row r="9" spans="1:660" s="28" customFormat="1" ht="20.25" customHeight="1" thickBot="1">
      <c r="A9" s="280" t="s">
        <v>124</v>
      </c>
      <c r="B9" s="38" t="s">
        <v>101</v>
      </c>
      <c r="C9" s="39" t="s">
        <v>102</v>
      </c>
      <c r="D9" s="28" t="s">
        <v>1198</v>
      </c>
      <c r="E9" s="28">
        <v>5</v>
      </c>
      <c r="F9" s="28">
        <v>110</v>
      </c>
      <c r="G9" s="28">
        <v>110</v>
      </c>
      <c r="H9" s="28" t="s">
        <v>1199</v>
      </c>
      <c r="I9" s="28" t="s">
        <v>101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  <c r="AC9" s="28">
        <v>0</v>
      </c>
      <c r="AD9" s="28">
        <v>0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  <c r="AJ9" s="28">
        <v>0</v>
      </c>
      <c r="AK9" s="28">
        <v>0</v>
      </c>
      <c r="AL9" s="28">
        <v>0</v>
      </c>
      <c r="AM9" s="28">
        <v>0</v>
      </c>
      <c r="AN9" s="28">
        <v>0</v>
      </c>
      <c r="AO9" s="28">
        <v>0</v>
      </c>
      <c r="AP9" s="28">
        <v>0</v>
      </c>
      <c r="AQ9" s="28">
        <v>0</v>
      </c>
      <c r="AR9" s="28">
        <v>0</v>
      </c>
      <c r="AS9" s="28">
        <v>0</v>
      </c>
      <c r="AT9" s="28">
        <v>0</v>
      </c>
      <c r="AU9" s="28">
        <v>0</v>
      </c>
      <c r="AV9" s="28">
        <v>0</v>
      </c>
      <c r="AW9" s="28">
        <v>0</v>
      </c>
      <c r="AX9" s="28">
        <v>0</v>
      </c>
      <c r="AY9" s="28">
        <v>0</v>
      </c>
      <c r="AZ9" s="28">
        <v>0</v>
      </c>
      <c r="BA9" s="28">
        <v>0</v>
      </c>
      <c r="BB9" s="28">
        <v>0</v>
      </c>
      <c r="BC9" s="28">
        <v>0</v>
      </c>
      <c r="BD9" s="28">
        <v>0</v>
      </c>
      <c r="BE9" s="28">
        <v>0</v>
      </c>
      <c r="BF9" s="28">
        <v>0</v>
      </c>
      <c r="BG9" s="28">
        <v>0</v>
      </c>
      <c r="BH9" s="28">
        <v>0</v>
      </c>
      <c r="BI9" s="28">
        <v>0</v>
      </c>
      <c r="BJ9" s="28">
        <v>0</v>
      </c>
      <c r="BK9" s="28">
        <v>0</v>
      </c>
      <c r="BL9" s="28">
        <v>0</v>
      </c>
      <c r="BM9" s="28">
        <v>0</v>
      </c>
      <c r="BN9" s="28">
        <v>0</v>
      </c>
      <c r="BO9" s="28">
        <v>0</v>
      </c>
      <c r="BP9" s="28">
        <v>0</v>
      </c>
      <c r="BQ9" s="28">
        <v>0</v>
      </c>
      <c r="BR9" s="28">
        <v>0</v>
      </c>
      <c r="BS9" s="28">
        <v>0</v>
      </c>
      <c r="BT9" s="28">
        <v>0</v>
      </c>
      <c r="BU9" s="28">
        <v>0</v>
      </c>
      <c r="BV9" s="28">
        <v>0</v>
      </c>
      <c r="BW9" s="28">
        <v>0</v>
      </c>
      <c r="BX9" s="28">
        <v>0</v>
      </c>
      <c r="BY9" s="28">
        <v>0</v>
      </c>
      <c r="BZ9" s="28">
        <v>0</v>
      </c>
      <c r="CA9" s="28">
        <v>0</v>
      </c>
      <c r="CB9" s="28">
        <v>0</v>
      </c>
      <c r="CC9" s="28">
        <v>0</v>
      </c>
      <c r="CD9" s="28">
        <v>0</v>
      </c>
      <c r="CE9" s="28">
        <v>0</v>
      </c>
      <c r="CF9" s="28">
        <v>0</v>
      </c>
      <c r="CG9" s="28">
        <v>0</v>
      </c>
      <c r="CH9" s="28">
        <v>0</v>
      </c>
      <c r="CI9" s="28">
        <v>0</v>
      </c>
      <c r="CJ9" s="28">
        <v>0</v>
      </c>
      <c r="CK9" s="28">
        <v>0</v>
      </c>
      <c r="CL9" s="28">
        <v>0</v>
      </c>
      <c r="CM9" s="28">
        <v>0</v>
      </c>
      <c r="CN9" s="28">
        <v>0</v>
      </c>
      <c r="CO9" s="28">
        <v>0</v>
      </c>
      <c r="CP9" s="28">
        <v>0</v>
      </c>
      <c r="CQ9" s="28">
        <v>0</v>
      </c>
      <c r="CR9" s="28">
        <v>0</v>
      </c>
      <c r="CS9" s="28">
        <v>0</v>
      </c>
      <c r="CT9" s="28">
        <v>0</v>
      </c>
      <c r="CU9" s="28">
        <v>0</v>
      </c>
      <c r="CV9" s="28">
        <v>0</v>
      </c>
      <c r="CW9" s="28">
        <v>0</v>
      </c>
      <c r="CX9" s="28">
        <v>0</v>
      </c>
      <c r="CY9" s="28">
        <v>0</v>
      </c>
      <c r="CZ9" s="28">
        <v>0</v>
      </c>
      <c r="DA9" s="28">
        <v>0</v>
      </c>
      <c r="DB9" s="28">
        <v>0</v>
      </c>
      <c r="DC9" s="28">
        <v>0</v>
      </c>
      <c r="DD9" s="28">
        <v>0</v>
      </c>
      <c r="DE9" s="28">
        <v>0</v>
      </c>
      <c r="DF9" s="28">
        <v>0</v>
      </c>
      <c r="DG9" s="28">
        <v>0</v>
      </c>
      <c r="DH9" s="28">
        <v>0</v>
      </c>
      <c r="DI9" s="28">
        <v>0</v>
      </c>
      <c r="DJ9" s="28">
        <v>0</v>
      </c>
      <c r="DK9" s="28">
        <v>0</v>
      </c>
      <c r="DL9" s="28">
        <v>0</v>
      </c>
      <c r="DM9" s="28">
        <v>0</v>
      </c>
      <c r="DN9" s="28">
        <v>0</v>
      </c>
      <c r="DO9" s="28">
        <v>0</v>
      </c>
      <c r="DP9" s="28">
        <v>0</v>
      </c>
      <c r="DQ9" s="28">
        <v>0</v>
      </c>
      <c r="DR9" s="28">
        <v>0</v>
      </c>
      <c r="DS9" s="28">
        <v>0</v>
      </c>
      <c r="DT9" s="28">
        <v>0</v>
      </c>
      <c r="DU9" s="28">
        <v>0</v>
      </c>
      <c r="DV9" s="28">
        <v>0</v>
      </c>
      <c r="DW9" s="28">
        <v>0</v>
      </c>
      <c r="DX9" s="28">
        <v>0</v>
      </c>
      <c r="DY9" s="28">
        <v>0</v>
      </c>
      <c r="DZ9" s="28">
        <v>0</v>
      </c>
      <c r="EA9" s="28">
        <v>0</v>
      </c>
      <c r="EB9" s="28">
        <v>0</v>
      </c>
      <c r="EC9" s="28">
        <v>0</v>
      </c>
      <c r="ED9" s="28">
        <v>0</v>
      </c>
      <c r="EE9" s="28">
        <v>0</v>
      </c>
      <c r="EF9" s="28">
        <v>0</v>
      </c>
      <c r="EG9" s="28">
        <v>0</v>
      </c>
      <c r="EH9" s="28">
        <v>0</v>
      </c>
      <c r="EI9" s="28">
        <v>0</v>
      </c>
      <c r="EJ9" s="28">
        <v>0</v>
      </c>
      <c r="EK9" s="28">
        <v>0</v>
      </c>
      <c r="EL9" s="28">
        <v>0</v>
      </c>
      <c r="EM9" s="28">
        <v>0</v>
      </c>
      <c r="EN9" s="28">
        <v>0</v>
      </c>
      <c r="EO9" s="28">
        <v>0</v>
      </c>
      <c r="EP9" s="28">
        <v>0</v>
      </c>
      <c r="EQ9" s="28">
        <v>0</v>
      </c>
      <c r="EU9" s="28">
        <v>0</v>
      </c>
      <c r="EV9" s="28">
        <v>0</v>
      </c>
      <c r="EW9" s="28">
        <v>0</v>
      </c>
      <c r="EX9" s="28">
        <v>0</v>
      </c>
      <c r="EY9" s="28">
        <v>0</v>
      </c>
      <c r="EZ9" s="28">
        <v>0</v>
      </c>
      <c r="FA9" s="28">
        <v>0</v>
      </c>
      <c r="FB9" s="28">
        <v>0</v>
      </c>
      <c r="FC9" s="28">
        <v>0</v>
      </c>
      <c r="FD9" s="28">
        <v>0</v>
      </c>
      <c r="FE9" s="28">
        <v>0</v>
      </c>
      <c r="FF9" s="28">
        <v>0</v>
      </c>
      <c r="FG9" s="28">
        <v>0</v>
      </c>
      <c r="FH9" s="28">
        <v>0</v>
      </c>
      <c r="FI9" s="28">
        <v>0</v>
      </c>
      <c r="FJ9" s="28">
        <v>0</v>
      </c>
      <c r="FK9" s="28">
        <v>0</v>
      </c>
      <c r="FL9" s="28">
        <v>0</v>
      </c>
      <c r="FM9" s="28">
        <v>0</v>
      </c>
      <c r="FN9" s="28">
        <v>0</v>
      </c>
      <c r="FO9" s="28">
        <v>0</v>
      </c>
      <c r="FP9" s="28">
        <v>0</v>
      </c>
      <c r="FQ9" s="28">
        <v>0</v>
      </c>
      <c r="FR9" s="28">
        <v>0</v>
      </c>
      <c r="FS9" s="28">
        <v>0</v>
      </c>
      <c r="FT9" s="28">
        <v>0</v>
      </c>
      <c r="FU9" s="28">
        <v>0</v>
      </c>
      <c r="FV9" s="28">
        <v>0</v>
      </c>
      <c r="FW9" s="28">
        <v>0</v>
      </c>
      <c r="FX9" s="28">
        <v>0</v>
      </c>
      <c r="FY9" s="28">
        <v>0</v>
      </c>
      <c r="FZ9" s="28">
        <v>0</v>
      </c>
      <c r="GA9" s="28">
        <v>0</v>
      </c>
      <c r="GB9" s="28">
        <v>0</v>
      </c>
      <c r="GC9" s="28">
        <v>0</v>
      </c>
      <c r="GD9" s="28">
        <v>0</v>
      </c>
      <c r="GE9" s="28">
        <v>0</v>
      </c>
      <c r="GF9" s="28">
        <v>0</v>
      </c>
      <c r="GG9" s="28">
        <v>0</v>
      </c>
      <c r="GH9" s="28">
        <v>0</v>
      </c>
      <c r="GI9" s="28">
        <v>0</v>
      </c>
      <c r="GJ9" s="28">
        <v>0</v>
      </c>
      <c r="GK9" s="28">
        <v>0</v>
      </c>
      <c r="GL9" s="28">
        <v>0</v>
      </c>
      <c r="GM9" s="28">
        <v>0</v>
      </c>
      <c r="GN9" s="28">
        <v>0</v>
      </c>
      <c r="GO9" s="28">
        <v>0</v>
      </c>
      <c r="GP9" s="28">
        <v>0</v>
      </c>
      <c r="GQ9" s="28">
        <v>0</v>
      </c>
      <c r="GR9" s="28">
        <v>0</v>
      </c>
      <c r="GS9" s="28">
        <v>0</v>
      </c>
      <c r="GT9" s="28">
        <v>0</v>
      </c>
      <c r="GU9" s="28">
        <v>0</v>
      </c>
      <c r="GV9" s="28">
        <v>0</v>
      </c>
      <c r="GW9" s="28">
        <v>0</v>
      </c>
      <c r="GX9" s="28">
        <v>0</v>
      </c>
      <c r="GY9" s="28">
        <v>0</v>
      </c>
      <c r="GZ9" s="28">
        <v>0</v>
      </c>
      <c r="HA9" s="28">
        <v>0</v>
      </c>
      <c r="HB9" s="28">
        <v>0</v>
      </c>
      <c r="HC9" s="28">
        <v>0</v>
      </c>
      <c r="HD9" s="28">
        <v>0</v>
      </c>
      <c r="HE9" s="28">
        <v>0</v>
      </c>
      <c r="HF9" s="28">
        <v>0</v>
      </c>
      <c r="HG9" s="28">
        <v>0</v>
      </c>
      <c r="HH9" s="28">
        <v>0</v>
      </c>
      <c r="HI9" s="28">
        <v>0</v>
      </c>
      <c r="HJ9" s="28">
        <v>0</v>
      </c>
      <c r="HK9" s="28">
        <v>0</v>
      </c>
      <c r="HL9" s="28">
        <v>0</v>
      </c>
      <c r="HM9" s="28">
        <v>0</v>
      </c>
      <c r="HN9" s="28">
        <v>0</v>
      </c>
      <c r="HO9" s="28">
        <v>0</v>
      </c>
      <c r="HP9" s="28">
        <v>0</v>
      </c>
      <c r="HQ9" s="28">
        <v>0</v>
      </c>
      <c r="HR9" s="28">
        <v>0</v>
      </c>
      <c r="HS9" s="28">
        <v>0</v>
      </c>
      <c r="HT9" s="28">
        <v>0</v>
      </c>
      <c r="HU9" s="28">
        <v>0</v>
      </c>
      <c r="HV9" s="28">
        <v>0</v>
      </c>
      <c r="HW9" s="28">
        <v>0</v>
      </c>
      <c r="HX9" s="28">
        <v>0</v>
      </c>
      <c r="HY9" s="28">
        <v>0</v>
      </c>
      <c r="HZ9" s="28">
        <v>0</v>
      </c>
      <c r="IA9" s="28">
        <v>0</v>
      </c>
      <c r="IB9" s="28">
        <v>0</v>
      </c>
      <c r="IC9" s="28">
        <v>0</v>
      </c>
      <c r="ID9" s="28">
        <v>0</v>
      </c>
      <c r="IE9" s="28">
        <v>0</v>
      </c>
      <c r="IF9" s="28">
        <v>0</v>
      </c>
      <c r="IG9" s="28">
        <v>0</v>
      </c>
      <c r="IH9" s="28">
        <v>0</v>
      </c>
      <c r="II9" s="28">
        <v>0</v>
      </c>
      <c r="IJ9" s="28">
        <v>0</v>
      </c>
      <c r="IK9" s="28">
        <v>0</v>
      </c>
      <c r="IL9" s="28">
        <v>0</v>
      </c>
      <c r="IM9" s="28">
        <v>0</v>
      </c>
      <c r="IN9" s="28">
        <v>0</v>
      </c>
      <c r="IO9" s="28">
        <v>0</v>
      </c>
      <c r="IP9" s="28">
        <v>0</v>
      </c>
      <c r="IQ9" s="28">
        <v>0</v>
      </c>
      <c r="IR9" s="28">
        <v>0</v>
      </c>
      <c r="IS9" s="28">
        <v>0</v>
      </c>
      <c r="IT9" s="28">
        <v>0</v>
      </c>
      <c r="IU9" s="28">
        <v>0</v>
      </c>
      <c r="IV9" s="28">
        <v>0</v>
      </c>
      <c r="IW9" s="28">
        <v>0</v>
      </c>
      <c r="IX9" s="28">
        <v>0</v>
      </c>
      <c r="IY9" s="28">
        <v>0</v>
      </c>
      <c r="IZ9" s="28">
        <v>0</v>
      </c>
      <c r="JA9" s="28">
        <v>0</v>
      </c>
      <c r="JB9" s="28">
        <v>0</v>
      </c>
      <c r="JC9" s="28">
        <v>0</v>
      </c>
      <c r="JD9" s="28">
        <v>0</v>
      </c>
      <c r="JE9" s="28">
        <v>0</v>
      </c>
      <c r="JF9" s="28">
        <v>0</v>
      </c>
      <c r="JG9" s="28">
        <v>0</v>
      </c>
      <c r="JH9" s="28">
        <v>0</v>
      </c>
      <c r="JI9" s="28">
        <v>0</v>
      </c>
      <c r="JJ9" s="28">
        <v>0</v>
      </c>
      <c r="JK9" s="28">
        <v>0</v>
      </c>
      <c r="JL9" s="28">
        <v>0</v>
      </c>
      <c r="JM9" s="28">
        <v>0</v>
      </c>
      <c r="JN9" s="28">
        <v>0</v>
      </c>
      <c r="JO9" s="28">
        <v>0</v>
      </c>
      <c r="JP9" s="28">
        <v>0</v>
      </c>
      <c r="JQ9" s="28">
        <v>0</v>
      </c>
      <c r="JR9" s="28">
        <v>0</v>
      </c>
      <c r="JS9" s="28">
        <v>0</v>
      </c>
      <c r="JT9" s="28">
        <v>0</v>
      </c>
      <c r="JU9" s="28">
        <v>0</v>
      </c>
      <c r="JV9" s="28">
        <v>0</v>
      </c>
      <c r="JW9" s="28">
        <v>0</v>
      </c>
      <c r="JX9" s="28">
        <v>0</v>
      </c>
      <c r="JY9" s="28">
        <v>0</v>
      </c>
      <c r="JZ9" s="28">
        <v>0</v>
      </c>
      <c r="KA9" s="28">
        <v>0</v>
      </c>
      <c r="KB9" s="28">
        <v>0</v>
      </c>
      <c r="KC9" s="28">
        <v>0</v>
      </c>
      <c r="KD9" s="28">
        <v>0</v>
      </c>
      <c r="KE9" s="28">
        <v>0</v>
      </c>
      <c r="KF9" s="28">
        <v>0</v>
      </c>
      <c r="KG9" s="28">
        <v>0</v>
      </c>
      <c r="KH9" s="28">
        <v>0</v>
      </c>
      <c r="KI9" s="28">
        <v>0</v>
      </c>
      <c r="KJ9" s="28">
        <v>0</v>
      </c>
      <c r="KK9" s="28">
        <v>0</v>
      </c>
      <c r="KL9" s="28">
        <v>0</v>
      </c>
      <c r="KM9" s="28">
        <v>0</v>
      </c>
      <c r="KN9" s="28">
        <v>0</v>
      </c>
      <c r="KO9" s="28">
        <v>0</v>
      </c>
      <c r="KP9" s="28">
        <v>0</v>
      </c>
      <c r="KQ9" s="28">
        <v>0</v>
      </c>
      <c r="KR9" s="28">
        <v>0</v>
      </c>
      <c r="KS9" s="28">
        <v>0</v>
      </c>
      <c r="KT9" s="28">
        <v>0</v>
      </c>
      <c r="KU9" s="28">
        <v>0</v>
      </c>
      <c r="KV9" s="28">
        <v>0</v>
      </c>
      <c r="KW9" s="28">
        <v>0</v>
      </c>
      <c r="KX9" s="28">
        <v>0</v>
      </c>
      <c r="KY9" s="28">
        <v>0</v>
      </c>
      <c r="KZ9" s="28">
        <v>0</v>
      </c>
      <c r="LA9" s="28">
        <v>0</v>
      </c>
      <c r="LB9" s="28">
        <v>0</v>
      </c>
      <c r="LC9" s="28">
        <v>0</v>
      </c>
      <c r="LD9" s="28">
        <v>0</v>
      </c>
      <c r="LE9" s="28">
        <v>0</v>
      </c>
      <c r="LF9" s="28">
        <v>0</v>
      </c>
      <c r="LG9" s="28">
        <v>0</v>
      </c>
      <c r="LH9" s="28">
        <v>0</v>
      </c>
      <c r="LI9" s="28">
        <v>0</v>
      </c>
      <c r="LJ9" s="28">
        <v>0</v>
      </c>
      <c r="LK9" s="28">
        <v>0</v>
      </c>
      <c r="LL9" s="28">
        <v>0</v>
      </c>
      <c r="LM9" s="28">
        <v>0</v>
      </c>
      <c r="LN9" s="28">
        <v>0</v>
      </c>
      <c r="LO9" s="28">
        <v>0</v>
      </c>
      <c r="LP9" s="28">
        <v>0</v>
      </c>
      <c r="LQ9" s="28">
        <v>0</v>
      </c>
      <c r="LR9" s="28">
        <v>0</v>
      </c>
      <c r="LS9" s="28">
        <v>0</v>
      </c>
      <c r="LT9" s="28">
        <v>0</v>
      </c>
      <c r="LU9" s="28">
        <v>0</v>
      </c>
      <c r="LV9" s="28">
        <v>0</v>
      </c>
      <c r="LW9" s="28">
        <v>0</v>
      </c>
      <c r="LX9" s="28">
        <v>0</v>
      </c>
      <c r="LY9" s="28">
        <v>0</v>
      </c>
      <c r="LZ9" s="28">
        <v>0</v>
      </c>
      <c r="MA9" s="28">
        <v>0</v>
      </c>
      <c r="MB9" s="28">
        <v>0</v>
      </c>
      <c r="MC9" s="28">
        <v>0</v>
      </c>
      <c r="MD9" s="28">
        <v>0</v>
      </c>
      <c r="ME9" s="28">
        <v>0</v>
      </c>
      <c r="MF9" s="28">
        <v>0</v>
      </c>
      <c r="MG9" s="28">
        <v>0</v>
      </c>
      <c r="MH9" s="28">
        <v>0</v>
      </c>
      <c r="MI9" s="28">
        <v>0</v>
      </c>
      <c r="MJ9" s="28">
        <v>0</v>
      </c>
      <c r="MK9" s="28">
        <v>0</v>
      </c>
      <c r="ML9" s="28">
        <v>0</v>
      </c>
      <c r="MM9" s="28">
        <v>0</v>
      </c>
      <c r="MN9" s="28">
        <v>0</v>
      </c>
      <c r="MO9" s="28">
        <v>0</v>
      </c>
      <c r="MP9" s="28">
        <v>0</v>
      </c>
      <c r="MQ9" s="28">
        <v>0</v>
      </c>
      <c r="MR9" s="28">
        <v>0</v>
      </c>
      <c r="MS9" s="28">
        <v>0</v>
      </c>
      <c r="MT9" s="28">
        <v>0</v>
      </c>
      <c r="MU9" s="28">
        <v>0</v>
      </c>
      <c r="MV9" s="28">
        <v>0</v>
      </c>
      <c r="MW9" s="28">
        <v>0</v>
      </c>
      <c r="MX9" s="28">
        <v>0</v>
      </c>
      <c r="MY9" s="28">
        <v>0</v>
      </c>
      <c r="MZ9" s="28">
        <v>0</v>
      </c>
      <c r="NA9" s="28">
        <v>0</v>
      </c>
      <c r="NB9" s="28">
        <v>0</v>
      </c>
      <c r="NC9" s="28">
        <v>0</v>
      </c>
      <c r="ND9" s="28">
        <v>0</v>
      </c>
      <c r="NE9" s="28">
        <v>0</v>
      </c>
      <c r="NF9" s="28">
        <v>0</v>
      </c>
      <c r="NG9" s="28">
        <v>0</v>
      </c>
      <c r="NH9" s="28">
        <v>0</v>
      </c>
      <c r="NI9" s="28">
        <v>0</v>
      </c>
      <c r="NJ9" s="28">
        <v>0</v>
      </c>
      <c r="NK9" s="28">
        <v>0</v>
      </c>
      <c r="NL9" s="28">
        <v>0</v>
      </c>
      <c r="NM9" s="28">
        <v>0</v>
      </c>
      <c r="NN9" s="28">
        <v>0</v>
      </c>
      <c r="NO9" s="28">
        <v>0</v>
      </c>
      <c r="NP9" s="28">
        <v>0</v>
      </c>
      <c r="NQ9" s="28">
        <v>0</v>
      </c>
      <c r="NR9" s="28">
        <v>0</v>
      </c>
      <c r="NS9" s="28">
        <v>0</v>
      </c>
      <c r="NT9" s="28">
        <v>0</v>
      </c>
      <c r="NU9" s="28">
        <v>0</v>
      </c>
      <c r="NV9" s="28">
        <v>0</v>
      </c>
      <c r="NW9" s="28">
        <v>0</v>
      </c>
      <c r="NX9" s="28">
        <v>0</v>
      </c>
      <c r="NY9" s="28">
        <v>0</v>
      </c>
      <c r="NZ9" s="28">
        <v>0</v>
      </c>
      <c r="OA9" s="28">
        <v>0</v>
      </c>
      <c r="OB9" s="28">
        <v>0</v>
      </c>
      <c r="OC9" s="28">
        <v>0</v>
      </c>
      <c r="OD9" s="28">
        <v>0</v>
      </c>
      <c r="OE9" s="28">
        <v>0</v>
      </c>
      <c r="OF9" s="28">
        <v>0</v>
      </c>
      <c r="OG9" s="28">
        <v>0</v>
      </c>
      <c r="OH9" s="28">
        <v>0</v>
      </c>
      <c r="OI9" s="28">
        <v>0</v>
      </c>
      <c r="OJ9" s="28">
        <v>0</v>
      </c>
      <c r="OK9" s="28">
        <v>0</v>
      </c>
      <c r="OL9" s="28">
        <v>0</v>
      </c>
      <c r="OM9" s="28">
        <v>0</v>
      </c>
      <c r="ON9" s="28">
        <v>0</v>
      </c>
      <c r="OO9" s="28">
        <v>0</v>
      </c>
      <c r="OP9" s="28">
        <v>0</v>
      </c>
      <c r="OQ9" s="28">
        <v>0</v>
      </c>
      <c r="OR9" s="28">
        <v>0</v>
      </c>
      <c r="OS9" s="28">
        <v>0</v>
      </c>
      <c r="OT9" s="28">
        <v>0</v>
      </c>
      <c r="OU9" s="28">
        <v>0</v>
      </c>
      <c r="OV9" s="28">
        <v>0</v>
      </c>
      <c r="OW9" s="28">
        <v>0</v>
      </c>
      <c r="OX9" s="28">
        <v>0</v>
      </c>
      <c r="OY9" s="28">
        <v>0</v>
      </c>
      <c r="OZ9" s="28">
        <v>0</v>
      </c>
      <c r="PA9" s="28">
        <v>0</v>
      </c>
      <c r="PB9" s="28">
        <v>0</v>
      </c>
      <c r="PC9" s="28">
        <v>0</v>
      </c>
      <c r="PD9" s="28">
        <v>0</v>
      </c>
      <c r="PE9" s="28">
        <v>0</v>
      </c>
      <c r="PF9" s="28">
        <v>0</v>
      </c>
      <c r="PG9" s="28">
        <v>0</v>
      </c>
      <c r="PH9" s="28">
        <v>0</v>
      </c>
      <c r="PI9" s="28">
        <v>0</v>
      </c>
      <c r="PJ9" s="28">
        <v>0</v>
      </c>
      <c r="PK9" s="28">
        <v>0</v>
      </c>
      <c r="PL9" s="28">
        <v>0</v>
      </c>
      <c r="PM9" s="28">
        <v>0</v>
      </c>
      <c r="PN9" s="28">
        <v>0</v>
      </c>
      <c r="PO9" s="28">
        <v>0</v>
      </c>
      <c r="PP9" s="28">
        <v>0</v>
      </c>
      <c r="PQ9" s="28">
        <v>0</v>
      </c>
      <c r="PR9" s="28">
        <v>0</v>
      </c>
      <c r="PS9" s="28">
        <v>0</v>
      </c>
      <c r="PT9" s="28">
        <v>0</v>
      </c>
      <c r="PU9" s="28">
        <v>0</v>
      </c>
      <c r="PV9" s="28">
        <v>0</v>
      </c>
      <c r="PW9" s="28">
        <v>0</v>
      </c>
      <c r="PX9" s="28">
        <v>0</v>
      </c>
      <c r="PY9" s="28">
        <v>0</v>
      </c>
      <c r="PZ9" s="28">
        <v>0</v>
      </c>
      <c r="QA9" s="28">
        <v>0</v>
      </c>
      <c r="QB9" s="28">
        <v>0</v>
      </c>
      <c r="QC9" s="28">
        <v>0</v>
      </c>
      <c r="QD9" s="28">
        <v>0</v>
      </c>
      <c r="QE9" s="28">
        <v>0</v>
      </c>
      <c r="QF9" s="28">
        <v>0</v>
      </c>
      <c r="QG9" s="28">
        <v>0</v>
      </c>
      <c r="QH9" s="28">
        <v>0</v>
      </c>
      <c r="QI9" s="28">
        <v>0</v>
      </c>
      <c r="QJ9" s="28">
        <v>0</v>
      </c>
      <c r="QK9" s="28">
        <v>0</v>
      </c>
      <c r="QL9" s="28">
        <v>0</v>
      </c>
      <c r="QM9" s="28">
        <v>0</v>
      </c>
      <c r="QN9" s="28">
        <v>0</v>
      </c>
      <c r="QO9" s="28">
        <v>0</v>
      </c>
      <c r="QP9" s="28">
        <v>0</v>
      </c>
      <c r="QQ9" s="28">
        <v>0</v>
      </c>
      <c r="QR9" s="28">
        <v>0</v>
      </c>
      <c r="QS9" s="28">
        <v>0</v>
      </c>
      <c r="QT9" s="28">
        <v>0</v>
      </c>
      <c r="QU9" s="28">
        <v>0</v>
      </c>
      <c r="QV9" s="28">
        <v>0</v>
      </c>
      <c r="QW9" s="28">
        <v>0</v>
      </c>
      <c r="QX9" s="28">
        <v>0</v>
      </c>
      <c r="QY9" s="28">
        <v>0</v>
      </c>
      <c r="QZ9" s="28">
        <v>0</v>
      </c>
      <c r="RA9" s="28">
        <v>0</v>
      </c>
      <c r="RB9" s="28">
        <v>0</v>
      </c>
      <c r="RC9" s="28">
        <v>0</v>
      </c>
      <c r="RD9" s="28">
        <v>0</v>
      </c>
      <c r="RE9" s="28">
        <v>0</v>
      </c>
      <c r="RF9" s="28">
        <v>0</v>
      </c>
      <c r="RG9" s="28">
        <v>0</v>
      </c>
      <c r="RH9" s="28">
        <v>0</v>
      </c>
      <c r="RI9" s="28">
        <v>0</v>
      </c>
      <c r="RJ9" s="28">
        <v>0</v>
      </c>
      <c r="RK9" s="28">
        <v>0</v>
      </c>
      <c r="RL9" s="28">
        <v>0</v>
      </c>
      <c r="RM9" s="28">
        <v>0</v>
      </c>
      <c r="RN9" s="28">
        <v>0</v>
      </c>
      <c r="RO9" s="28">
        <v>0</v>
      </c>
      <c r="RP9" s="28">
        <v>0</v>
      </c>
      <c r="RQ9" s="28">
        <v>0</v>
      </c>
      <c r="RR9" s="28">
        <v>0</v>
      </c>
      <c r="RS9" s="28">
        <v>0</v>
      </c>
      <c r="RT9" s="28">
        <v>0</v>
      </c>
      <c r="RU9" s="28">
        <v>0</v>
      </c>
      <c r="RV9" s="28">
        <v>0</v>
      </c>
      <c r="RW9" s="28">
        <v>0</v>
      </c>
      <c r="RX9" s="28">
        <v>0</v>
      </c>
      <c r="RY9" s="28">
        <v>0</v>
      </c>
      <c r="RZ9" s="28">
        <v>0</v>
      </c>
      <c r="SA9" s="28">
        <v>0</v>
      </c>
      <c r="SB9" s="28">
        <v>0</v>
      </c>
      <c r="SC9" s="28">
        <v>0</v>
      </c>
      <c r="SD9" s="28">
        <v>0</v>
      </c>
      <c r="SE9" s="28">
        <v>0</v>
      </c>
      <c r="SF9" s="28">
        <v>0</v>
      </c>
      <c r="SG9" s="28">
        <v>0</v>
      </c>
      <c r="SH9" s="28">
        <v>0</v>
      </c>
      <c r="SI9" s="28">
        <v>0</v>
      </c>
      <c r="SJ9" s="28">
        <v>0</v>
      </c>
      <c r="SK9" s="28">
        <v>0</v>
      </c>
      <c r="SL9" s="28">
        <v>0</v>
      </c>
      <c r="SM9" s="28">
        <v>0</v>
      </c>
      <c r="SN9" s="28">
        <v>0</v>
      </c>
      <c r="SO9" s="28">
        <v>0</v>
      </c>
      <c r="SP9" s="28">
        <v>0</v>
      </c>
      <c r="SQ9" s="28">
        <v>0</v>
      </c>
      <c r="SR9" s="28">
        <v>0</v>
      </c>
      <c r="SS9" s="28">
        <v>0</v>
      </c>
      <c r="ST9" s="28">
        <v>0</v>
      </c>
      <c r="SU9" s="28">
        <v>0</v>
      </c>
      <c r="SV9" s="28">
        <v>0</v>
      </c>
      <c r="SW9" s="28">
        <v>0</v>
      </c>
      <c r="SX9" s="28">
        <v>0</v>
      </c>
      <c r="SY9" s="28">
        <v>0</v>
      </c>
      <c r="SZ9" s="28">
        <v>0</v>
      </c>
      <c r="TA9" s="28">
        <v>0</v>
      </c>
      <c r="TB9" s="28">
        <v>0</v>
      </c>
      <c r="TC9" s="28">
        <v>0</v>
      </c>
      <c r="TD9" s="28">
        <v>0</v>
      </c>
      <c r="TE9" s="28">
        <v>0</v>
      </c>
      <c r="TF9" s="28">
        <v>0</v>
      </c>
      <c r="TG9" s="28">
        <v>0</v>
      </c>
      <c r="TH9" s="28">
        <v>0</v>
      </c>
      <c r="TI9" s="28">
        <v>0</v>
      </c>
      <c r="TJ9" s="28">
        <v>0</v>
      </c>
      <c r="TK9" s="28">
        <v>0</v>
      </c>
      <c r="TL9" s="28">
        <v>0</v>
      </c>
      <c r="TM9" s="28">
        <v>0</v>
      </c>
      <c r="TN9" s="28">
        <v>0</v>
      </c>
      <c r="TO9" s="28">
        <v>0</v>
      </c>
      <c r="TP9" s="28">
        <v>0</v>
      </c>
      <c r="TQ9" s="28">
        <v>0</v>
      </c>
      <c r="TR9" s="28">
        <v>0</v>
      </c>
      <c r="TS9" s="28">
        <v>0</v>
      </c>
      <c r="TT9" s="28">
        <v>0</v>
      </c>
      <c r="TU9" s="28">
        <v>0</v>
      </c>
      <c r="TV9" s="28">
        <v>0</v>
      </c>
      <c r="TW9" s="28">
        <v>0</v>
      </c>
      <c r="TX9" s="28">
        <v>0</v>
      </c>
      <c r="TY9" s="28">
        <v>0</v>
      </c>
      <c r="TZ9" s="28">
        <v>0</v>
      </c>
      <c r="UA9" s="28">
        <v>0</v>
      </c>
      <c r="UB9" s="28">
        <v>0</v>
      </c>
      <c r="UC9" s="28">
        <v>0</v>
      </c>
      <c r="UD9" s="28">
        <v>0</v>
      </c>
      <c r="UE9" s="28">
        <v>0</v>
      </c>
      <c r="UF9" s="28">
        <v>0</v>
      </c>
      <c r="UG9" s="28">
        <v>0</v>
      </c>
      <c r="UH9" s="28">
        <v>0</v>
      </c>
      <c r="UI9" s="28">
        <v>0</v>
      </c>
      <c r="UJ9" s="28">
        <v>0</v>
      </c>
      <c r="UK9" s="28">
        <v>0</v>
      </c>
      <c r="UL9" s="28">
        <v>0</v>
      </c>
      <c r="UM9" s="28">
        <v>0</v>
      </c>
      <c r="UN9" s="28">
        <v>0</v>
      </c>
      <c r="UO9" s="28">
        <v>0</v>
      </c>
      <c r="UP9" s="28">
        <v>0</v>
      </c>
      <c r="UQ9" s="28">
        <v>0</v>
      </c>
      <c r="UR9" s="28">
        <v>0</v>
      </c>
      <c r="US9" s="28">
        <v>0</v>
      </c>
      <c r="UT9" s="28">
        <v>0</v>
      </c>
      <c r="UU9" s="28">
        <v>0</v>
      </c>
      <c r="UV9" s="28">
        <v>0</v>
      </c>
      <c r="UW9" s="28">
        <v>0</v>
      </c>
      <c r="UX9" s="28">
        <v>0</v>
      </c>
      <c r="UY9" s="28">
        <v>0</v>
      </c>
      <c r="UZ9" s="28">
        <v>0</v>
      </c>
      <c r="VA9" s="28">
        <v>0</v>
      </c>
      <c r="VB9" s="28">
        <v>0</v>
      </c>
      <c r="VC9" s="28">
        <v>0</v>
      </c>
      <c r="VD9" s="28">
        <v>0</v>
      </c>
      <c r="VE9" s="28">
        <v>0</v>
      </c>
      <c r="VF9" s="28">
        <v>0</v>
      </c>
      <c r="VG9" s="28">
        <v>0</v>
      </c>
      <c r="VH9" s="28">
        <v>0</v>
      </c>
      <c r="VI9" s="28">
        <v>0</v>
      </c>
      <c r="VJ9" s="28">
        <v>0</v>
      </c>
      <c r="VK9" s="28">
        <v>0</v>
      </c>
      <c r="VL9" s="28">
        <v>0</v>
      </c>
      <c r="VM9" s="28">
        <v>0</v>
      </c>
      <c r="VN9" s="28">
        <v>0</v>
      </c>
      <c r="VO9" s="28">
        <v>0</v>
      </c>
      <c r="VP9" s="28">
        <v>0</v>
      </c>
      <c r="VQ9" s="28">
        <v>0</v>
      </c>
      <c r="VR9" s="28">
        <v>0</v>
      </c>
      <c r="VS9" s="28">
        <v>0</v>
      </c>
      <c r="VT9" s="28">
        <v>0</v>
      </c>
      <c r="VU9" s="28">
        <v>0</v>
      </c>
      <c r="VV9" s="28">
        <v>0</v>
      </c>
      <c r="VW9" s="28">
        <v>0</v>
      </c>
      <c r="VX9" s="28">
        <v>0</v>
      </c>
      <c r="VY9" s="28">
        <v>0</v>
      </c>
      <c r="VZ9" s="28">
        <v>0</v>
      </c>
      <c r="WA9" s="28">
        <v>0</v>
      </c>
      <c r="WB9" s="28">
        <v>0</v>
      </c>
      <c r="WC9" s="28">
        <v>0</v>
      </c>
      <c r="WD9" s="28">
        <v>0</v>
      </c>
      <c r="WE9" s="28">
        <v>0</v>
      </c>
      <c r="WF9" s="28">
        <v>0</v>
      </c>
      <c r="WG9" s="28">
        <v>0</v>
      </c>
      <c r="WH9" s="28">
        <v>0</v>
      </c>
      <c r="WI9" s="28">
        <v>0</v>
      </c>
      <c r="WJ9" s="28">
        <v>0</v>
      </c>
      <c r="WK9" s="28">
        <v>0</v>
      </c>
      <c r="WL9" s="28">
        <v>0</v>
      </c>
      <c r="WM9" s="28">
        <v>0</v>
      </c>
      <c r="WN9" s="28">
        <v>0</v>
      </c>
      <c r="WO9" s="28">
        <v>0</v>
      </c>
      <c r="WP9" s="28">
        <v>0</v>
      </c>
      <c r="WQ9" s="28">
        <v>0</v>
      </c>
      <c r="WR9" s="28">
        <v>0</v>
      </c>
      <c r="WS9" s="28">
        <v>0</v>
      </c>
      <c r="WT9" s="28">
        <v>0</v>
      </c>
      <c r="WU9" s="28">
        <v>0</v>
      </c>
      <c r="WV9" s="28">
        <v>0</v>
      </c>
      <c r="WW9" s="28">
        <v>0</v>
      </c>
      <c r="WX9" s="28">
        <v>0</v>
      </c>
      <c r="WY9" s="28">
        <v>0</v>
      </c>
      <c r="WZ9" s="28">
        <v>0</v>
      </c>
      <c r="XA9" s="28">
        <v>0</v>
      </c>
      <c r="XB9" s="28">
        <v>0</v>
      </c>
      <c r="XC9" s="28">
        <v>0</v>
      </c>
      <c r="XD9" s="28">
        <v>0</v>
      </c>
      <c r="XE9" s="28">
        <v>0</v>
      </c>
      <c r="XF9" s="28">
        <v>0</v>
      </c>
      <c r="XG9" s="28">
        <v>0</v>
      </c>
      <c r="XH9" s="28">
        <v>0</v>
      </c>
      <c r="XI9" s="28">
        <v>0</v>
      </c>
      <c r="XJ9" s="28">
        <v>0</v>
      </c>
      <c r="XK9" s="28">
        <v>0</v>
      </c>
      <c r="XL9" s="28">
        <v>0</v>
      </c>
      <c r="XM9" s="28">
        <v>0</v>
      </c>
      <c r="XN9" s="28">
        <v>0</v>
      </c>
      <c r="XO9" s="28">
        <v>0</v>
      </c>
      <c r="XP9" s="28">
        <v>0</v>
      </c>
      <c r="XQ9" s="28">
        <v>0</v>
      </c>
      <c r="XR9" s="28">
        <v>0</v>
      </c>
      <c r="XS9" s="28">
        <v>0</v>
      </c>
      <c r="XT9" s="28">
        <v>0</v>
      </c>
      <c r="XU9" s="28">
        <v>0</v>
      </c>
      <c r="XV9" s="28">
        <v>0</v>
      </c>
      <c r="XW9" s="28">
        <v>0</v>
      </c>
      <c r="XX9" s="28">
        <v>0</v>
      </c>
      <c r="XY9" s="28">
        <v>0</v>
      </c>
      <c r="XZ9" s="28">
        <v>0</v>
      </c>
      <c r="YA9" s="28">
        <v>0</v>
      </c>
      <c r="YB9" s="28">
        <v>0</v>
      </c>
      <c r="YC9" s="28">
        <v>0</v>
      </c>
      <c r="YD9" s="28">
        <v>0</v>
      </c>
      <c r="YE9" s="28">
        <v>0</v>
      </c>
      <c r="YH9" s="28" t="s">
        <v>1206</v>
      </c>
      <c r="YI9" s="28" t="s">
        <v>1207</v>
      </c>
      <c r="YJ9" s="28" t="s">
        <v>1208</v>
      </c>
    </row>
    <row r="10" spans="1:660" s="28" customFormat="1" ht="20.25" customHeight="1" thickBot="1">
      <c r="A10" s="280" t="s">
        <v>125</v>
      </c>
      <c r="B10" s="38" t="s">
        <v>103</v>
      </c>
      <c r="C10" s="39" t="s">
        <v>104</v>
      </c>
      <c r="D10" s="28" t="s">
        <v>1198</v>
      </c>
      <c r="E10" s="28">
        <v>5</v>
      </c>
      <c r="F10" s="28">
        <v>439154</v>
      </c>
      <c r="G10" s="28">
        <v>439154</v>
      </c>
      <c r="H10" s="28" t="s">
        <v>1199</v>
      </c>
      <c r="I10" s="28" t="s">
        <v>103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8">
        <v>0</v>
      </c>
      <c r="AZ10" s="28">
        <v>0</v>
      </c>
      <c r="BA10" s="28">
        <v>0</v>
      </c>
      <c r="BB10" s="28">
        <v>0</v>
      </c>
      <c r="BC10" s="28">
        <v>0</v>
      </c>
      <c r="BD10" s="28">
        <v>0</v>
      </c>
      <c r="BE10" s="28">
        <v>0</v>
      </c>
      <c r="BF10" s="28">
        <v>0</v>
      </c>
      <c r="BG10" s="28">
        <v>0</v>
      </c>
      <c r="BH10" s="28">
        <v>0</v>
      </c>
      <c r="BI10" s="28">
        <v>0</v>
      </c>
      <c r="BJ10" s="28">
        <v>0</v>
      </c>
      <c r="BK10" s="28">
        <v>0</v>
      </c>
      <c r="BL10" s="28">
        <v>0</v>
      </c>
      <c r="BM10" s="28">
        <v>0</v>
      </c>
      <c r="BN10" s="28">
        <v>0</v>
      </c>
      <c r="BO10" s="28">
        <v>0</v>
      </c>
      <c r="BP10" s="28">
        <v>0</v>
      </c>
      <c r="BQ10" s="28">
        <v>0</v>
      </c>
      <c r="BR10" s="28">
        <v>0</v>
      </c>
      <c r="BS10" s="28">
        <v>0</v>
      </c>
      <c r="BT10" s="28">
        <v>0</v>
      </c>
      <c r="BU10" s="28">
        <v>0</v>
      </c>
      <c r="BV10" s="28">
        <v>0</v>
      </c>
      <c r="BW10" s="28">
        <v>0</v>
      </c>
      <c r="BX10" s="28">
        <v>0</v>
      </c>
      <c r="BY10" s="28">
        <v>0</v>
      </c>
      <c r="BZ10" s="28">
        <v>0</v>
      </c>
      <c r="CA10" s="28">
        <v>0</v>
      </c>
      <c r="CB10" s="28">
        <v>0</v>
      </c>
      <c r="CC10" s="28">
        <v>0</v>
      </c>
      <c r="CD10" s="28">
        <v>0</v>
      </c>
      <c r="CE10" s="28">
        <v>0</v>
      </c>
      <c r="CF10" s="28">
        <v>0</v>
      </c>
      <c r="CG10" s="28">
        <v>0</v>
      </c>
      <c r="CH10" s="28">
        <v>0</v>
      </c>
      <c r="CI10" s="28">
        <v>0</v>
      </c>
      <c r="CJ10" s="28">
        <v>0</v>
      </c>
      <c r="CK10" s="28">
        <v>0</v>
      </c>
      <c r="CL10" s="28">
        <v>0</v>
      </c>
      <c r="CM10" s="28">
        <v>0</v>
      </c>
      <c r="CN10" s="28">
        <v>0</v>
      </c>
      <c r="CO10" s="28">
        <v>0</v>
      </c>
      <c r="CP10" s="28">
        <v>0</v>
      </c>
      <c r="CQ10" s="28">
        <v>0</v>
      </c>
      <c r="CR10" s="28">
        <v>0</v>
      </c>
      <c r="CS10" s="28">
        <v>0</v>
      </c>
      <c r="CT10" s="28">
        <v>0</v>
      </c>
      <c r="CU10" s="28">
        <v>0</v>
      </c>
      <c r="CV10" s="28">
        <v>0</v>
      </c>
      <c r="CW10" s="28">
        <v>0</v>
      </c>
      <c r="CX10" s="28">
        <v>0</v>
      </c>
      <c r="CY10" s="28">
        <v>0</v>
      </c>
      <c r="CZ10" s="28">
        <v>0</v>
      </c>
      <c r="DA10" s="28">
        <v>0</v>
      </c>
      <c r="DB10" s="28">
        <v>0</v>
      </c>
      <c r="DC10" s="28">
        <v>0</v>
      </c>
      <c r="DD10" s="28">
        <v>0</v>
      </c>
      <c r="DE10" s="28">
        <v>0</v>
      </c>
      <c r="DF10" s="28">
        <v>0</v>
      </c>
      <c r="DG10" s="28">
        <v>0</v>
      </c>
      <c r="DH10" s="28">
        <v>0</v>
      </c>
      <c r="DI10" s="28">
        <v>0</v>
      </c>
      <c r="DJ10" s="28">
        <v>0</v>
      </c>
      <c r="DK10" s="28">
        <v>0</v>
      </c>
      <c r="DL10" s="28">
        <v>0</v>
      </c>
      <c r="DM10" s="28">
        <v>0</v>
      </c>
      <c r="DN10" s="28">
        <v>0</v>
      </c>
      <c r="DO10" s="28">
        <v>0</v>
      </c>
      <c r="DP10" s="28">
        <v>0</v>
      </c>
      <c r="DQ10" s="28">
        <v>0</v>
      </c>
      <c r="DR10" s="28">
        <v>0</v>
      </c>
      <c r="DS10" s="28">
        <v>0</v>
      </c>
      <c r="DT10" s="28">
        <v>0</v>
      </c>
      <c r="DU10" s="28">
        <v>0</v>
      </c>
      <c r="DV10" s="28">
        <v>0</v>
      </c>
      <c r="DW10" s="28">
        <v>0</v>
      </c>
      <c r="DX10" s="28">
        <v>0</v>
      </c>
      <c r="DY10" s="28">
        <v>0</v>
      </c>
      <c r="DZ10" s="28">
        <v>0</v>
      </c>
      <c r="EA10" s="28">
        <v>0</v>
      </c>
      <c r="EB10" s="28">
        <v>0</v>
      </c>
      <c r="EC10" s="28">
        <v>0</v>
      </c>
      <c r="ED10" s="28">
        <v>0</v>
      </c>
      <c r="EE10" s="28">
        <v>0</v>
      </c>
      <c r="EF10" s="28">
        <v>0</v>
      </c>
      <c r="EG10" s="28">
        <v>0</v>
      </c>
      <c r="EH10" s="28">
        <v>0</v>
      </c>
      <c r="EI10" s="28">
        <v>0</v>
      </c>
      <c r="EJ10" s="28">
        <v>0</v>
      </c>
      <c r="EK10" s="28">
        <v>0</v>
      </c>
      <c r="EL10" s="28">
        <v>0</v>
      </c>
      <c r="EM10" s="28">
        <v>0</v>
      </c>
      <c r="EN10" s="28">
        <v>0</v>
      </c>
      <c r="EO10" s="28">
        <v>0</v>
      </c>
      <c r="EP10" s="28">
        <v>0</v>
      </c>
      <c r="EQ10" s="28">
        <v>0</v>
      </c>
      <c r="EU10" s="28">
        <v>0</v>
      </c>
      <c r="EV10" s="28">
        <v>0</v>
      </c>
      <c r="EW10" s="28">
        <v>0</v>
      </c>
      <c r="EX10" s="28">
        <v>0</v>
      </c>
      <c r="EY10" s="28">
        <v>0</v>
      </c>
      <c r="EZ10" s="28">
        <v>0</v>
      </c>
      <c r="FA10" s="28">
        <v>0</v>
      </c>
      <c r="FB10" s="28">
        <v>0</v>
      </c>
      <c r="FC10" s="28">
        <v>0</v>
      </c>
      <c r="FD10" s="28">
        <v>0</v>
      </c>
      <c r="FE10" s="28">
        <v>0</v>
      </c>
      <c r="FF10" s="28">
        <v>0</v>
      </c>
      <c r="FG10" s="28">
        <v>0</v>
      </c>
      <c r="FH10" s="28">
        <v>0</v>
      </c>
      <c r="FI10" s="28">
        <v>0</v>
      </c>
      <c r="FJ10" s="28">
        <v>0</v>
      </c>
      <c r="FK10" s="28">
        <v>0</v>
      </c>
      <c r="FL10" s="28">
        <v>0</v>
      </c>
      <c r="FM10" s="28">
        <v>0</v>
      </c>
      <c r="FN10" s="28">
        <v>0</v>
      </c>
      <c r="FO10" s="28">
        <v>0</v>
      </c>
      <c r="FP10" s="28">
        <v>0</v>
      </c>
      <c r="FQ10" s="28">
        <v>0</v>
      </c>
      <c r="FR10" s="28">
        <v>0</v>
      </c>
      <c r="FS10" s="28">
        <v>0</v>
      </c>
      <c r="FT10" s="28">
        <v>0</v>
      </c>
      <c r="FU10" s="28">
        <v>0</v>
      </c>
      <c r="FV10" s="28">
        <v>0</v>
      </c>
      <c r="FW10" s="28">
        <v>0</v>
      </c>
      <c r="FX10" s="28">
        <v>0</v>
      </c>
      <c r="FY10" s="28">
        <v>0</v>
      </c>
      <c r="FZ10" s="28">
        <v>0</v>
      </c>
      <c r="GA10" s="28">
        <v>0</v>
      </c>
      <c r="GB10" s="28">
        <v>0</v>
      </c>
      <c r="GC10" s="28">
        <v>0</v>
      </c>
      <c r="GD10" s="28">
        <v>0</v>
      </c>
      <c r="GE10" s="28">
        <v>0</v>
      </c>
      <c r="GF10" s="28">
        <v>0</v>
      </c>
      <c r="GG10" s="28">
        <v>0</v>
      </c>
      <c r="GH10" s="28">
        <v>0</v>
      </c>
      <c r="GI10" s="28">
        <v>0</v>
      </c>
      <c r="GJ10" s="28">
        <v>0</v>
      </c>
      <c r="GK10" s="28">
        <v>0</v>
      </c>
      <c r="GL10" s="28">
        <v>0</v>
      </c>
      <c r="GM10" s="28">
        <v>0</v>
      </c>
      <c r="GN10" s="28">
        <v>0</v>
      </c>
      <c r="GO10" s="28">
        <v>0</v>
      </c>
      <c r="GP10" s="28">
        <v>0</v>
      </c>
      <c r="GQ10" s="28">
        <v>0</v>
      </c>
      <c r="GR10" s="28">
        <v>0</v>
      </c>
      <c r="GS10" s="28">
        <v>0</v>
      </c>
      <c r="GT10" s="28">
        <v>0</v>
      </c>
      <c r="GU10" s="28">
        <v>0</v>
      </c>
      <c r="GV10" s="28">
        <v>0</v>
      </c>
      <c r="GW10" s="28">
        <v>0</v>
      </c>
      <c r="GX10" s="28">
        <v>0</v>
      </c>
      <c r="GY10" s="28">
        <v>0</v>
      </c>
      <c r="GZ10" s="28">
        <v>0</v>
      </c>
      <c r="HA10" s="28">
        <v>0</v>
      </c>
      <c r="HB10" s="28">
        <v>0</v>
      </c>
      <c r="HC10" s="28">
        <v>0</v>
      </c>
      <c r="HD10" s="28">
        <v>0</v>
      </c>
      <c r="HE10" s="28">
        <v>0</v>
      </c>
      <c r="HF10" s="28">
        <v>0</v>
      </c>
      <c r="HG10" s="28">
        <v>0</v>
      </c>
      <c r="HH10" s="28">
        <v>0</v>
      </c>
      <c r="HI10" s="28">
        <v>0</v>
      </c>
      <c r="HJ10" s="28">
        <v>0</v>
      </c>
      <c r="HK10" s="28">
        <v>0</v>
      </c>
      <c r="HL10" s="28">
        <v>0</v>
      </c>
      <c r="HM10" s="28">
        <v>0</v>
      </c>
      <c r="HN10" s="28">
        <v>0</v>
      </c>
      <c r="HO10" s="28">
        <v>0</v>
      </c>
      <c r="HP10" s="28">
        <v>0</v>
      </c>
      <c r="HQ10" s="28">
        <v>0</v>
      </c>
      <c r="HR10" s="28">
        <v>0</v>
      </c>
      <c r="HS10" s="28">
        <v>0</v>
      </c>
      <c r="HT10" s="28">
        <v>0</v>
      </c>
      <c r="HU10" s="28">
        <v>0</v>
      </c>
      <c r="HV10" s="28">
        <v>0</v>
      </c>
      <c r="HW10" s="28">
        <v>0</v>
      </c>
      <c r="HX10" s="28">
        <v>0</v>
      </c>
      <c r="HY10" s="28">
        <v>0</v>
      </c>
      <c r="HZ10" s="28">
        <v>0</v>
      </c>
      <c r="IA10" s="28">
        <v>0</v>
      </c>
      <c r="IB10" s="28">
        <v>0</v>
      </c>
      <c r="IC10" s="28">
        <v>0</v>
      </c>
      <c r="ID10" s="28">
        <v>0</v>
      </c>
      <c r="IE10" s="28">
        <v>0</v>
      </c>
      <c r="IF10" s="28">
        <v>0</v>
      </c>
      <c r="IG10" s="28">
        <v>0</v>
      </c>
      <c r="IH10" s="28">
        <v>0</v>
      </c>
      <c r="II10" s="28">
        <v>0</v>
      </c>
      <c r="IJ10" s="28">
        <v>0</v>
      </c>
      <c r="IK10" s="28">
        <v>0</v>
      </c>
      <c r="IL10" s="28">
        <v>0</v>
      </c>
      <c r="IM10" s="28">
        <v>0</v>
      </c>
      <c r="IN10" s="28">
        <v>0</v>
      </c>
      <c r="IO10" s="28">
        <v>0</v>
      </c>
      <c r="IP10" s="28">
        <v>0</v>
      </c>
      <c r="IQ10" s="28">
        <v>0</v>
      </c>
      <c r="IR10" s="28">
        <v>0</v>
      </c>
      <c r="IS10" s="28">
        <v>0</v>
      </c>
      <c r="IT10" s="28">
        <v>0</v>
      </c>
      <c r="IU10" s="28">
        <v>0</v>
      </c>
      <c r="IV10" s="28">
        <v>0</v>
      </c>
      <c r="IW10" s="28">
        <v>0</v>
      </c>
      <c r="IX10" s="28">
        <v>0</v>
      </c>
      <c r="IY10" s="28">
        <v>0</v>
      </c>
      <c r="IZ10" s="28">
        <v>0</v>
      </c>
      <c r="JA10" s="28">
        <v>0</v>
      </c>
      <c r="JB10" s="28">
        <v>0</v>
      </c>
      <c r="JC10" s="28">
        <v>0</v>
      </c>
      <c r="JD10" s="28">
        <v>0</v>
      </c>
      <c r="JE10" s="28">
        <v>0</v>
      </c>
      <c r="JF10" s="28">
        <v>0</v>
      </c>
      <c r="JG10" s="28">
        <v>0</v>
      </c>
      <c r="JH10" s="28">
        <v>0</v>
      </c>
      <c r="JI10" s="28">
        <v>0</v>
      </c>
      <c r="JJ10" s="28">
        <v>0</v>
      </c>
      <c r="JK10" s="28">
        <v>0</v>
      </c>
      <c r="JL10" s="28">
        <v>0</v>
      </c>
      <c r="JM10" s="28">
        <v>0</v>
      </c>
      <c r="JN10" s="28">
        <v>0</v>
      </c>
      <c r="JO10" s="28">
        <v>0</v>
      </c>
      <c r="JP10" s="28">
        <v>0</v>
      </c>
      <c r="JQ10" s="28">
        <v>0</v>
      </c>
      <c r="JR10" s="28">
        <v>0</v>
      </c>
      <c r="JS10" s="28">
        <v>0</v>
      </c>
      <c r="JT10" s="28">
        <v>0</v>
      </c>
      <c r="JU10" s="28">
        <v>0</v>
      </c>
      <c r="JV10" s="28">
        <v>0</v>
      </c>
      <c r="JW10" s="28">
        <v>0</v>
      </c>
      <c r="JX10" s="28">
        <v>0</v>
      </c>
      <c r="JY10" s="28">
        <v>0</v>
      </c>
      <c r="JZ10" s="28">
        <v>0</v>
      </c>
      <c r="KA10" s="28">
        <v>0</v>
      </c>
      <c r="KB10" s="28">
        <v>0</v>
      </c>
      <c r="KC10" s="28">
        <v>0</v>
      </c>
      <c r="KD10" s="28">
        <v>0</v>
      </c>
      <c r="KE10" s="28">
        <v>0</v>
      </c>
      <c r="KF10" s="28">
        <v>0</v>
      </c>
      <c r="KG10" s="28">
        <v>0</v>
      </c>
      <c r="KH10" s="28">
        <v>0</v>
      </c>
      <c r="KI10" s="28">
        <v>0</v>
      </c>
      <c r="KJ10" s="28">
        <v>0</v>
      </c>
      <c r="KK10" s="28">
        <v>0</v>
      </c>
      <c r="KL10" s="28">
        <v>0</v>
      </c>
      <c r="KM10" s="28">
        <v>0</v>
      </c>
      <c r="KN10" s="28">
        <v>0</v>
      </c>
      <c r="KO10" s="28">
        <v>0</v>
      </c>
      <c r="KP10" s="28">
        <v>0</v>
      </c>
      <c r="KQ10" s="28">
        <v>0</v>
      </c>
      <c r="KR10" s="28">
        <v>0</v>
      </c>
      <c r="KS10" s="28">
        <v>0</v>
      </c>
      <c r="KT10" s="28">
        <v>0</v>
      </c>
      <c r="KU10" s="28">
        <v>0</v>
      </c>
      <c r="KV10" s="28">
        <v>0</v>
      </c>
      <c r="KW10" s="28">
        <v>0</v>
      </c>
      <c r="KX10" s="28">
        <v>0</v>
      </c>
      <c r="KY10" s="28">
        <v>0</v>
      </c>
      <c r="KZ10" s="28">
        <v>0</v>
      </c>
      <c r="LA10" s="28">
        <v>0</v>
      </c>
      <c r="LB10" s="28">
        <v>0</v>
      </c>
      <c r="LC10" s="28">
        <v>0</v>
      </c>
      <c r="LD10" s="28">
        <v>0</v>
      </c>
      <c r="LE10" s="28">
        <v>0</v>
      </c>
      <c r="LF10" s="28">
        <v>0</v>
      </c>
      <c r="LG10" s="28">
        <v>0</v>
      </c>
      <c r="LH10" s="28">
        <v>0</v>
      </c>
      <c r="LI10" s="28">
        <v>0</v>
      </c>
      <c r="LJ10" s="28">
        <v>0</v>
      </c>
      <c r="LK10" s="28">
        <v>0</v>
      </c>
      <c r="LL10" s="28">
        <v>0</v>
      </c>
      <c r="LM10" s="28">
        <v>0</v>
      </c>
      <c r="LN10" s="28">
        <v>0</v>
      </c>
      <c r="LO10" s="28">
        <v>0</v>
      </c>
      <c r="LP10" s="28">
        <v>0</v>
      </c>
      <c r="LQ10" s="28">
        <v>0</v>
      </c>
      <c r="LR10" s="28">
        <v>0</v>
      </c>
      <c r="LS10" s="28">
        <v>0</v>
      </c>
      <c r="LT10" s="28">
        <v>0</v>
      </c>
      <c r="LU10" s="28">
        <v>0</v>
      </c>
      <c r="LV10" s="28">
        <v>0</v>
      </c>
      <c r="LW10" s="28">
        <v>0</v>
      </c>
      <c r="LX10" s="28">
        <v>0</v>
      </c>
      <c r="LY10" s="28">
        <v>0</v>
      </c>
      <c r="LZ10" s="28">
        <v>0</v>
      </c>
      <c r="MA10" s="28">
        <v>0</v>
      </c>
      <c r="MB10" s="28">
        <v>0</v>
      </c>
      <c r="MC10" s="28">
        <v>0</v>
      </c>
      <c r="MD10" s="28">
        <v>0</v>
      </c>
      <c r="ME10" s="28">
        <v>0</v>
      </c>
      <c r="MF10" s="28">
        <v>0</v>
      </c>
      <c r="MG10" s="28">
        <v>0</v>
      </c>
      <c r="MH10" s="28">
        <v>0</v>
      </c>
      <c r="MI10" s="28">
        <v>0</v>
      </c>
      <c r="MJ10" s="28">
        <v>0</v>
      </c>
      <c r="MK10" s="28">
        <v>0</v>
      </c>
      <c r="ML10" s="28">
        <v>0</v>
      </c>
      <c r="MM10" s="28">
        <v>0</v>
      </c>
      <c r="MN10" s="28">
        <v>0</v>
      </c>
      <c r="MO10" s="28">
        <v>0</v>
      </c>
      <c r="MP10" s="28">
        <v>0</v>
      </c>
      <c r="MQ10" s="28">
        <v>0</v>
      </c>
      <c r="MR10" s="28">
        <v>0</v>
      </c>
      <c r="MS10" s="28">
        <v>0</v>
      </c>
      <c r="MT10" s="28">
        <v>0</v>
      </c>
      <c r="MU10" s="28">
        <v>0</v>
      </c>
      <c r="MV10" s="28">
        <v>0</v>
      </c>
      <c r="MW10" s="28">
        <v>0</v>
      </c>
      <c r="MX10" s="28">
        <v>0</v>
      </c>
      <c r="MY10" s="28">
        <v>0</v>
      </c>
      <c r="MZ10" s="28">
        <v>0</v>
      </c>
      <c r="NA10" s="28">
        <v>0</v>
      </c>
      <c r="NB10" s="28">
        <v>0</v>
      </c>
      <c r="NC10" s="28">
        <v>0</v>
      </c>
      <c r="ND10" s="28">
        <v>0</v>
      </c>
      <c r="NE10" s="28">
        <v>0</v>
      </c>
      <c r="NF10" s="28">
        <v>0</v>
      </c>
      <c r="NG10" s="28">
        <v>0</v>
      </c>
      <c r="NH10" s="28">
        <v>0</v>
      </c>
      <c r="NI10" s="28">
        <v>0</v>
      </c>
      <c r="NJ10" s="28">
        <v>0</v>
      </c>
      <c r="NK10" s="28">
        <v>0</v>
      </c>
      <c r="NL10" s="28">
        <v>0</v>
      </c>
      <c r="NM10" s="28">
        <v>0</v>
      </c>
      <c r="NN10" s="28">
        <v>0</v>
      </c>
      <c r="NO10" s="28">
        <v>0</v>
      </c>
      <c r="NP10" s="28">
        <v>0</v>
      </c>
      <c r="NQ10" s="28">
        <v>0</v>
      </c>
      <c r="NR10" s="28">
        <v>0</v>
      </c>
      <c r="NS10" s="28">
        <v>0</v>
      </c>
      <c r="NT10" s="28">
        <v>0</v>
      </c>
      <c r="NU10" s="28">
        <v>0</v>
      </c>
      <c r="NV10" s="28">
        <v>0</v>
      </c>
      <c r="NW10" s="28">
        <v>0</v>
      </c>
      <c r="NX10" s="28">
        <v>0</v>
      </c>
      <c r="NY10" s="28">
        <v>0</v>
      </c>
      <c r="NZ10" s="28">
        <v>0</v>
      </c>
      <c r="OA10" s="28">
        <v>0</v>
      </c>
      <c r="OB10" s="28">
        <v>0</v>
      </c>
      <c r="OC10" s="28">
        <v>0</v>
      </c>
      <c r="OD10" s="28">
        <v>0</v>
      </c>
      <c r="OE10" s="28">
        <v>0</v>
      </c>
      <c r="OF10" s="28">
        <v>0</v>
      </c>
      <c r="OG10" s="28">
        <v>0</v>
      </c>
      <c r="OH10" s="28">
        <v>0</v>
      </c>
      <c r="OI10" s="28">
        <v>0</v>
      </c>
      <c r="OJ10" s="28">
        <v>0</v>
      </c>
      <c r="OK10" s="28">
        <v>0</v>
      </c>
      <c r="OL10" s="28">
        <v>0</v>
      </c>
      <c r="OM10" s="28">
        <v>0</v>
      </c>
      <c r="ON10" s="28">
        <v>0</v>
      </c>
      <c r="OO10" s="28">
        <v>0</v>
      </c>
      <c r="OP10" s="28">
        <v>0</v>
      </c>
      <c r="OQ10" s="28">
        <v>0</v>
      </c>
      <c r="OR10" s="28">
        <v>0</v>
      </c>
      <c r="OS10" s="28">
        <v>0</v>
      </c>
      <c r="OT10" s="28">
        <v>0</v>
      </c>
      <c r="OU10" s="28">
        <v>0</v>
      </c>
      <c r="OV10" s="28">
        <v>0</v>
      </c>
      <c r="OW10" s="28">
        <v>0</v>
      </c>
      <c r="OX10" s="28">
        <v>0</v>
      </c>
      <c r="OY10" s="28">
        <v>0</v>
      </c>
      <c r="OZ10" s="28">
        <v>0</v>
      </c>
      <c r="PA10" s="28">
        <v>0</v>
      </c>
      <c r="PB10" s="28">
        <v>0</v>
      </c>
      <c r="PC10" s="28">
        <v>0</v>
      </c>
      <c r="PD10" s="28">
        <v>0</v>
      </c>
      <c r="PE10" s="28">
        <v>0</v>
      </c>
      <c r="PF10" s="28">
        <v>0</v>
      </c>
      <c r="PG10" s="28">
        <v>0</v>
      </c>
      <c r="PH10" s="28">
        <v>0</v>
      </c>
      <c r="PI10" s="28">
        <v>0</v>
      </c>
      <c r="PJ10" s="28">
        <v>0</v>
      </c>
      <c r="PK10" s="28">
        <v>0</v>
      </c>
      <c r="PL10" s="28">
        <v>0</v>
      </c>
      <c r="PM10" s="28">
        <v>0</v>
      </c>
      <c r="PN10" s="28">
        <v>0</v>
      </c>
      <c r="PO10" s="28">
        <v>0</v>
      </c>
      <c r="PP10" s="28">
        <v>0</v>
      </c>
      <c r="PQ10" s="28">
        <v>0</v>
      </c>
      <c r="PR10" s="28">
        <v>0</v>
      </c>
      <c r="PS10" s="28">
        <v>0</v>
      </c>
      <c r="PT10" s="28">
        <v>0</v>
      </c>
      <c r="PU10" s="28">
        <v>0</v>
      </c>
      <c r="PV10" s="28">
        <v>0</v>
      </c>
      <c r="PW10" s="28">
        <v>0</v>
      </c>
      <c r="PX10" s="28">
        <v>0</v>
      </c>
      <c r="PY10" s="28">
        <v>0</v>
      </c>
      <c r="PZ10" s="28">
        <v>0</v>
      </c>
      <c r="QA10" s="28">
        <v>0</v>
      </c>
      <c r="QB10" s="28">
        <v>0</v>
      </c>
      <c r="QC10" s="28">
        <v>0</v>
      </c>
      <c r="QD10" s="28">
        <v>0</v>
      </c>
      <c r="QE10" s="28">
        <v>0</v>
      </c>
      <c r="QF10" s="28">
        <v>0</v>
      </c>
      <c r="QG10" s="28">
        <v>0</v>
      </c>
      <c r="QH10" s="28">
        <v>0</v>
      </c>
      <c r="QI10" s="28">
        <v>0</v>
      </c>
      <c r="QJ10" s="28">
        <v>0</v>
      </c>
      <c r="QK10" s="28">
        <v>0</v>
      </c>
      <c r="QL10" s="28">
        <v>0</v>
      </c>
      <c r="QM10" s="28">
        <v>0</v>
      </c>
      <c r="QN10" s="28">
        <v>0</v>
      </c>
      <c r="QO10" s="28">
        <v>0</v>
      </c>
      <c r="QP10" s="28">
        <v>0</v>
      </c>
      <c r="QQ10" s="28">
        <v>0</v>
      </c>
      <c r="QR10" s="28">
        <v>0</v>
      </c>
      <c r="QS10" s="28">
        <v>0</v>
      </c>
      <c r="QT10" s="28">
        <v>0</v>
      </c>
      <c r="QU10" s="28">
        <v>0</v>
      </c>
      <c r="QV10" s="28">
        <v>0</v>
      </c>
      <c r="QW10" s="28">
        <v>0</v>
      </c>
      <c r="QX10" s="28">
        <v>0</v>
      </c>
      <c r="QY10" s="28">
        <v>0</v>
      </c>
      <c r="QZ10" s="28">
        <v>0</v>
      </c>
      <c r="RA10" s="28">
        <v>0</v>
      </c>
      <c r="RB10" s="28">
        <v>0</v>
      </c>
      <c r="RC10" s="28">
        <v>0</v>
      </c>
      <c r="RD10" s="28">
        <v>0</v>
      </c>
      <c r="RE10" s="28">
        <v>0</v>
      </c>
      <c r="RF10" s="28">
        <v>0</v>
      </c>
      <c r="RG10" s="28">
        <v>0</v>
      </c>
      <c r="RH10" s="28">
        <v>0</v>
      </c>
      <c r="RI10" s="28">
        <v>0</v>
      </c>
      <c r="RJ10" s="28">
        <v>0</v>
      </c>
      <c r="RK10" s="28">
        <v>0</v>
      </c>
      <c r="RL10" s="28">
        <v>0</v>
      </c>
      <c r="RM10" s="28">
        <v>0</v>
      </c>
      <c r="RN10" s="28">
        <v>0</v>
      </c>
      <c r="RO10" s="28">
        <v>0</v>
      </c>
      <c r="RP10" s="28">
        <v>0</v>
      </c>
      <c r="RQ10" s="28">
        <v>0</v>
      </c>
      <c r="RR10" s="28">
        <v>0</v>
      </c>
      <c r="RS10" s="28">
        <v>0</v>
      </c>
      <c r="RT10" s="28">
        <v>0</v>
      </c>
      <c r="RU10" s="28">
        <v>0</v>
      </c>
      <c r="RV10" s="28">
        <v>0</v>
      </c>
      <c r="RW10" s="28">
        <v>0</v>
      </c>
      <c r="RX10" s="28">
        <v>0</v>
      </c>
      <c r="RY10" s="28">
        <v>0</v>
      </c>
      <c r="RZ10" s="28">
        <v>0</v>
      </c>
      <c r="SA10" s="28">
        <v>0</v>
      </c>
      <c r="SB10" s="28">
        <v>0</v>
      </c>
      <c r="SC10" s="28">
        <v>0</v>
      </c>
      <c r="SD10" s="28">
        <v>0</v>
      </c>
      <c r="SE10" s="28">
        <v>0</v>
      </c>
      <c r="SF10" s="28">
        <v>0</v>
      </c>
      <c r="SG10" s="28">
        <v>0</v>
      </c>
      <c r="SH10" s="28">
        <v>0</v>
      </c>
      <c r="SI10" s="28">
        <v>0</v>
      </c>
      <c r="SJ10" s="28">
        <v>0</v>
      </c>
      <c r="SK10" s="28">
        <v>0</v>
      </c>
      <c r="SL10" s="28">
        <v>0</v>
      </c>
      <c r="SM10" s="28">
        <v>0</v>
      </c>
      <c r="SN10" s="28">
        <v>0</v>
      </c>
      <c r="SO10" s="28">
        <v>0</v>
      </c>
      <c r="SP10" s="28">
        <v>0</v>
      </c>
      <c r="SQ10" s="28">
        <v>0</v>
      </c>
      <c r="SR10" s="28">
        <v>0</v>
      </c>
      <c r="SS10" s="28">
        <v>0</v>
      </c>
      <c r="ST10" s="28">
        <v>0</v>
      </c>
      <c r="SU10" s="28">
        <v>0</v>
      </c>
      <c r="SV10" s="28">
        <v>0</v>
      </c>
      <c r="SW10" s="28">
        <v>0</v>
      </c>
      <c r="SX10" s="28">
        <v>0</v>
      </c>
      <c r="SY10" s="28">
        <v>0</v>
      </c>
      <c r="SZ10" s="28">
        <v>0</v>
      </c>
      <c r="TA10" s="28">
        <v>0</v>
      </c>
      <c r="TB10" s="28">
        <v>0</v>
      </c>
      <c r="TC10" s="28">
        <v>0</v>
      </c>
      <c r="TD10" s="28">
        <v>0</v>
      </c>
      <c r="TE10" s="28">
        <v>0</v>
      </c>
      <c r="TF10" s="28">
        <v>0</v>
      </c>
      <c r="TG10" s="28">
        <v>0</v>
      </c>
      <c r="TH10" s="28">
        <v>0</v>
      </c>
      <c r="TI10" s="28">
        <v>0</v>
      </c>
      <c r="TJ10" s="28">
        <v>0</v>
      </c>
      <c r="TK10" s="28">
        <v>0</v>
      </c>
      <c r="TL10" s="28">
        <v>0</v>
      </c>
      <c r="TM10" s="28">
        <v>0</v>
      </c>
      <c r="TN10" s="28">
        <v>0</v>
      </c>
      <c r="TO10" s="28">
        <v>0</v>
      </c>
      <c r="TP10" s="28">
        <v>0</v>
      </c>
      <c r="TQ10" s="28">
        <v>0</v>
      </c>
      <c r="TR10" s="28">
        <v>0</v>
      </c>
      <c r="TS10" s="28">
        <v>0</v>
      </c>
      <c r="TT10" s="28">
        <v>0</v>
      </c>
      <c r="TU10" s="28">
        <v>0</v>
      </c>
      <c r="TV10" s="28">
        <v>0</v>
      </c>
      <c r="TW10" s="28">
        <v>0</v>
      </c>
      <c r="TX10" s="28">
        <v>0</v>
      </c>
      <c r="TY10" s="28">
        <v>0</v>
      </c>
      <c r="TZ10" s="28">
        <v>0</v>
      </c>
      <c r="UA10" s="28">
        <v>0</v>
      </c>
      <c r="UB10" s="28">
        <v>0</v>
      </c>
      <c r="UC10" s="28">
        <v>0</v>
      </c>
      <c r="UD10" s="28">
        <v>0</v>
      </c>
      <c r="UE10" s="28">
        <v>0</v>
      </c>
      <c r="UF10" s="28">
        <v>0</v>
      </c>
      <c r="UG10" s="28">
        <v>0</v>
      </c>
      <c r="UH10" s="28">
        <v>0</v>
      </c>
      <c r="UI10" s="28">
        <v>0</v>
      </c>
      <c r="UJ10" s="28">
        <v>0</v>
      </c>
      <c r="UK10" s="28">
        <v>0</v>
      </c>
      <c r="UL10" s="28">
        <v>0</v>
      </c>
      <c r="UM10" s="28">
        <v>0</v>
      </c>
      <c r="UN10" s="28">
        <v>0</v>
      </c>
      <c r="UO10" s="28">
        <v>0</v>
      </c>
      <c r="UP10" s="28">
        <v>0</v>
      </c>
      <c r="UQ10" s="28">
        <v>0</v>
      </c>
      <c r="UR10" s="28">
        <v>0</v>
      </c>
      <c r="US10" s="28">
        <v>0</v>
      </c>
      <c r="UT10" s="28">
        <v>0</v>
      </c>
      <c r="UU10" s="28">
        <v>0</v>
      </c>
      <c r="UV10" s="28">
        <v>0</v>
      </c>
      <c r="UW10" s="28">
        <v>0</v>
      </c>
      <c r="UX10" s="28">
        <v>0</v>
      </c>
      <c r="UY10" s="28">
        <v>0</v>
      </c>
      <c r="UZ10" s="28">
        <v>0</v>
      </c>
      <c r="VA10" s="28">
        <v>0</v>
      </c>
      <c r="VB10" s="28">
        <v>0</v>
      </c>
      <c r="VC10" s="28">
        <v>0</v>
      </c>
      <c r="VD10" s="28">
        <v>0</v>
      </c>
      <c r="VE10" s="28">
        <v>0</v>
      </c>
      <c r="VF10" s="28">
        <v>0</v>
      </c>
      <c r="VG10" s="28">
        <v>0</v>
      </c>
      <c r="VH10" s="28">
        <v>0</v>
      </c>
      <c r="VI10" s="28">
        <v>0</v>
      </c>
      <c r="VJ10" s="28">
        <v>0</v>
      </c>
      <c r="VK10" s="28">
        <v>0</v>
      </c>
      <c r="VL10" s="28">
        <v>0</v>
      </c>
      <c r="VM10" s="28">
        <v>0</v>
      </c>
      <c r="VN10" s="28">
        <v>0</v>
      </c>
      <c r="VO10" s="28">
        <v>0</v>
      </c>
      <c r="VP10" s="28">
        <v>0</v>
      </c>
      <c r="VQ10" s="28">
        <v>0</v>
      </c>
      <c r="VR10" s="28">
        <v>0</v>
      </c>
      <c r="VS10" s="28">
        <v>0</v>
      </c>
      <c r="VT10" s="28">
        <v>0</v>
      </c>
      <c r="VU10" s="28">
        <v>0</v>
      </c>
      <c r="VV10" s="28">
        <v>0</v>
      </c>
      <c r="VW10" s="28">
        <v>0</v>
      </c>
      <c r="VX10" s="28">
        <v>0</v>
      </c>
      <c r="VY10" s="28">
        <v>0</v>
      </c>
      <c r="VZ10" s="28">
        <v>0</v>
      </c>
      <c r="WA10" s="28">
        <v>0</v>
      </c>
      <c r="WB10" s="28">
        <v>0</v>
      </c>
      <c r="WC10" s="28">
        <v>0</v>
      </c>
      <c r="WD10" s="28">
        <v>0</v>
      </c>
      <c r="WE10" s="28">
        <v>0</v>
      </c>
      <c r="WF10" s="28">
        <v>0</v>
      </c>
      <c r="WG10" s="28">
        <v>0</v>
      </c>
      <c r="WH10" s="28">
        <v>0</v>
      </c>
      <c r="WI10" s="28">
        <v>0</v>
      </c>
      <c r="WJ10" s="28">
        <v>0</v>
      </c>
      <c r="WK10" s="28">
        <v>0</v>
      </c>
      <c r="WL10" s="28">
        <v>0</v>
      </c>
      <c r="WM10" s="28">
        <v>0</v>
      </c>
      <c r="WN10" s="28">
        <v>0</v>
      </c>
      <c r="WO10" s="28">
        <v>0</v>
      </c>
      <c r="WP10" s="28">
        <v>0</v>
      </c>
      <c r="WQ10" s="28">
        <v>0</v>
      </c>
      <c r="WR10" s="28">
        <v>0</v>
      </c>
      <c r="WS10" s="28">
        <v>0</v>
      </c>
      <c r="WT10" s="28">
        <v>0</v>
      </c>
      <c r="WU10" s="28">
        <v>0</v>
      </c>
      <c r="WV10" s="28">
        <v>0</v>
      </c>
      <c r="WW10" s="28">
        <v>0</v>
      </c>
      <c r="WX10" s="28">
        <v>0</v>
      </c>
      <c r="WY10" s="28">
        <v>0</v>
      </c>
      <c r="WZ10" s="28">
        <v>0</v>
      </c>
      <c r="XA10" s="28">
        <v>0</v>
      </c>
      <c r="XB10" s="28">
        <v>0</v>
      </c>
      <c r="XC10" s="28">
        <v>0</v>
      </c>
      <c r="XD10" s="28">
        <v>0</v>
      </c>
      <c r="XE10" s="28">
        <v>0</v>
      </c>
      <c r="XF10" s="28">
        <v>0</v>
      </c>
      <c r="XG10" s="28">
        <v>0</v>
      </c>
      <c r="XH10" s="28">
        <v>0</v>
      </c>
      <c r="XI10" s="28">
        <v>0</v>
      </c>
      <c r="XJ10" s="28">
        <v>0</v>
      </c>
      <c r="XK10" s="28">
        <v>0</v>
      </c>
      <c r="XL10" s="28">
        <v>0</v>
      </c>
      <c r="XM10" s="28">
        <v>0</v>
      </c>
      <c r="XN10" s="28">
        <v>0</v>
      </c>
      <c r="XO10" s="28">
        <v>0</v>
      </c>
      <c r="XP10" s="28">
        <v>0</v>
      </c>
      <c r="XQ10" s="28">
        <v>0</v>
      </c>
      <c r="XR10" s="28">
        <v>0</v>
      </c>
      <c r="XS10" s="28">
        <v>0</v>
      </c>
      <c r="XT10" s="28">
        <v>0</v>
      </c>
      <c r="XU10" s="28">
        <v>0</v>
      </c>
      <c r="XV10" s="28">
        <v>0</v>
      </c>
      <c r="XW10" s="28">
        <v>0</v>
      </c>
      <c r="XX10" s="28">
        <v>0</v>
      </c>
      <c r="XY10" s="28">
        <v>0</v>
      </c>
      <c r="XZ10" s="28">
        <v>0</v>
      </c>
      <c r="YA10" s="28">
        <v>0</v>
      </c>
      <c r="YB10" s="28">
        <v>0</v>
      </c>
      <c r="YC10" s="28">
        <v>0</v>
      </c>
      <c r="YD10" s="28">
        <v>0</v>
      </c>
      <c r="YE10" s="28">
        <v>0</v>
      </c>
      <c r="YH10" s="28" t="s">
        <v>1222</v>
      </c>
      <c r="YI10" s="28" t="s">
        <v>1223</v>
      </c>
      <c r="YJ10" s="28" t="s">
        <v>1224</v>
      </c>
    </row>
    <row r="11" spans="1:660" s="28" customFormat="1" ht="20.25" customHeight="1" thickBot="1">
      <c r="A11" s="280" t="s">
        <v>126</v>
      </c>
      <c r="B11" s="38" t="s">
        <v>105</v>
      </c>
      <c r="C11" s="39" t="s">
        <v>106</v>
      </c>
      <c r="D11" s="28" t="s">
        <v>1198</v>
      </c>
      <c r="E11" s="28">
        <v>5</v>
      </c>
      <c r="F11" s="28">
        <v>103594</v>
      </c>
      <c r="G11" s="28">
        <v>103594</v>
      </c>
      <c r="H11" s="28" t="s">
        <v>1199</v>
      </c>
      <c r="I11" s="28" t="s">
        <v>105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v>0</v>
      </c>
      <c r="AW11" s="28">
        <v>0</v>
      </c>
      <c r="AX11" s="28">
        <v>0</v>
      </c>
      <c r="AY11" s="28">
        <v>0</v>
      </c>
      <c r="AZ11" s="28">
        <v>0</v>
      </c>
      <c r="BA11" s="28">
        <v>0</v>
      </c>
      <c r="BB11" s="28">
        <v>0</v>
      </c>
      <c r="BC11" s="28">
        <v>0</v>
      </c>
      <c r="BD11" s="28">
        <v>0</v>
      </c>
      <c r="BE11" s="28">
        <v>0</v>
      </c>
      <c r="BF11" s="28">
        <v>0</v>
      </c>
      <c r="BG11" s="28">
        <v>0</v>
      </c>
      <c r="BH11" s="28">
        <v>0</v>
      </c>
      <c r="BI11" s="28">
        <v>0</v>
      </c>
      <c r="BJ11" s="28">
        <v>0</v>
      </c>
      <c r="BK11" s="28">
        <v>0</v>
      </c>
      <c r="BL11" s="28">
        <v>0</v>
      </c>
      <c r="BM11" s="28">
        <v>0</v>
      </c>
      <c r="BN11" s="28">
        <v>0</v>
      </c>
      <c r="BO11" s="28">
        <v>0</v>
      </c>
      <c r="BP11" s="28">
        <v>0</v>
      </c>
      <c r="BQ11" s="28">
        <v>0</v>
      </c>
      <c r="BR11" s="28">
        <v>0</v>
      </c>
      <c r="BS11" s="28">
        <v>0</v>
      </c>
      <c r="BT11" s="28">
        <v>0</v>
      </c>
      <c r="BU11" s="28">
        <v>0</v>
      </c>
      <c r="BV11" s="28">
        <v>0</v>
      </c>
      <c r="BW11" s="28">
        <v>0</v>
      </c>
      <c r="BX11" s="28">
        <v>0</v>
      </c>
      <c r="BY11" s="28">
        <v>0</v>
      </c>
      <c r="BZ11" s="28">
        <v>0</v>
      </c>
      <c r="CA11" s="28">
        <v>0</v>
      </c>
      <c r="CB11" s="28">
        <v>0</v>
      </c>
      <c r="CC11" s="28">
        <v>0</v>
      </c>
      <c r="CD11" s="28">
        <v>0</v>
      </c>
      <c r="CE11" s="28">
        <v>0</v>
      </c>
      <c r="CF11" s="28">
        <v>0</v>
      </c>
      <c r="CG11" s="28">
        <v>0</v>
      </c>
      <c r="CH11" s="28">
        <v>0</v>
      </c>
      <c r="CI11" s="28">
        <v>0</v>
      </c>
      <c r="CJ11" s="28">
        <v>0</v>
      </c>
      <c r="CK11" s="28">
        <v>0</v>
      </c>
      <c r="CL11" s="28">
        <v>0</v>
      </c>
      <c r="CM11" s="28">
        <v>0</v>
      </c>
      <c r="CN11" s="28">
        <v>0</v>
      </c>
      <c r="CO11" s="28">
        <v>0</v>
      </c>
      <c r="CP11" s="28">
        <v>0</v>
      </c>
      <c r="CQ11" s="28">
        <v>0</v>
      </c>
      <c r="CR11" s="28">
        <v>0</v>
      </c>
      <c r="CS11" s="28">
        <v>0</v>
      </c>
      <c r="CT11" s="28">
        <v>0</v>
      </c>
      <c r="CU11" s="28">
        <v>0</v>
      </c>
      <c r="CV11" s="28">
        <v>0</v>
      </c>
      <c r="CW11" s="28">
        <v>0</v>
      </c>
      <c r="CX11" s="28">
        <v>0</v>
      </c>
      <c r="CY11" s="28">
        <v>0</v>
      </c>
      <c r="CZ11" s="28">
        <v>0</v>
      </c>
      <c r="DA11" s="28">
        <v>0</v>
      </c>
      <c r="DB11" s="28">
        <v>0</v>
      </c>
      <c r="DC11" s="28">
        <v>0</v>
      </c>
      <c r="DD11" s="28">
        <v>0</v>
      </c>
      <c r="DE11" s="28">
        <v>0</v>
      </c>
      <c r="DF11" s="28">
        <v>0</v>
      </c>
      <c r="DG11" s="28">
        <v>0</v>
      </c>
      <c r="DH11" s="28">
        <v>0</v>
      </c>
      <c r="DI11" s="28">
        <v>0</v>
      </c>
      <c r="DJ11" s="28">
        <v>0</v>
      </c>
      <c r="DK11" s="28">
        <v>0</v>
      </c>
      <c r="DL11" s="28">
        <v>0</v>
      </c>
      <c r="DM11" s="28">
        <v>0</v>
      </c>
      <c r="DN11" s="28">
        <v>0</v>
      </c>
      <c r="DO11" s="28">
        <v>0</v>
      </c>
      <c r="DP11" s="28">
        <v>0</v>
      </c>
      <c r="DQ11" s="28">
        <v>0</v>
      </c>
      <c r="DR11" s="28">
        <v>0</v>
      </c>
      <c r="DS11" s="28">
        <v>0</v>
      </c>
      <c r="DT11" s="28">
        <v>0</v>
      </c>
      <c r="DU11" s="28">
        <v>0</v>
      </c>
      <c r="DV11" s="28">
        <v>0</v>
      </c>
      <c r="DW11" s="28">
        <v>0</v>
      </c>
      <c r="DX11" s="28">
        <v>0</v>
      </c>
      <c r="DY11" s="28">
        <v>0</v>
      </c>
      <c r="DZ11" s="28">
        <v>0</v>
      </c>
      <c r="EA11" s="28">
        <v>0</v>
      </c>
      <c r="EB11" s="28">
        <v>0</v>
      </c>
      <c r="EC11" s="28">
        <v>0</v>
      </c>
      <c r="ED11" s="28">
        <v>0</v>
      </c>
      <c r="EE11" s="28">
        <v>0</v>
      </c>
      <c r="EF11" s="28">
        <v>0</v>
      </c>
      <c r="EG11" s="28">
        <v>0</v>
      </c>
      <c r="EH11" s="28">
        <v>0</v>
      </c>
      <c r="EI11" s="28">
        <v>0</v>
      </c>
      <c r="EJ11" s="28">
        <v>0</v>
      </c>
      <c r="EK11" s="28">
        <v>0</v>
      </c>
      <c r="EL11" s="28">
        <v>0</v>
      </c>
      <c r="EM11" s="28">
        <v>0</v>
      </c>
      <c r="EN11" s="28">
        <v>0</v>
      </c>
      <c r="EO11" s="28">
        <v>0</v>
      </c>
      <c r="EP11" s="28">
        <v>0</v>
      </c>
      <c r="EQ11" s="28">
        <v>0</v>
      </c>
      <c r="EU11" s="28">
        <v>0</v>
      </c>
      <c r="EV11" s="28">
        <v>0</v>
      </c>
      <c r="EW11" s="28">
        <v>0</v>
      </c>
      <c r="EX11" s="28">
        <v>0</v>
      </c>
      <c r="EY11" s="28">
        <v>0</v>
      </c>
      <c r="EZ11" s="28">
        <v>0</v>
      </c>
      <c r="FA11" s="28">
        <v>0</v>
      </c>
      <c r="FB11" s="28">
        <v>0</v>
      </c>
      <c r="FC11" s="28">
        <v>0</v>
      </c>
      <c r="FD11" s="28">
        <v>0</v>
      </c>
      <c r="FE11" s="28">
        <v>0</v>
      </c>
      <c r="FF11" s="28">
        <v>0</v>
      </c>
      <c r="FG11" s="28">
        <v>0</v>
      </c>
      <c r="FH11" s="28">
        <v>0</v>
      </c>
      <c r="FI11" s="28">
        <v>0</v>
      </c>
      <c r="FJ11" s="28">
        <v>0</v>
      </c>
      <c r="FK11" s="28">
        <v>0</v>
      </c>
      <c r="FL11" s="28">
        <v>0</v>
      </c>
      <c r="FM11" s="28">
        <v>0</v>
      </c>
      <c r="FN11" s="28">
        <v>0</v>
      </c>
      <c r="FO11" s="28">
        <v>0</v>
      </c>
      <c r="FP11" s="28">
        <v>0</v>
      </c>
      <c r="FQ11" s="28">
        <v>0</v>
      </c>
      <c r="FR11" s="28">
        <v>0</v>
      </c>
      <c r="FS11" s="28">
        <v>0</v>
      </c>
      <c r="FT11" s="28">
        <v>0</v>
      </c>
      <c r="FU11" s="28">
        <v>0</v>
      </c>
      <c r="FV11" s="28">
        <v>0</v>
      </c>
      <c r="FW11" s="28">
        <v>0</v>
      </c>
      <c r="FX11" s="28">
        <v>0</v>
      </c>
      <c r="FY11" s="28">
        <v>0</v>
      </c>
      <c r="FZ11" s="28">
        <v>0</v>
      </c>
      <c r="GA11" s="28">
        <v>0</v>
      </c>
      <c r="GB11" s="28">
        <v>0</v>
      </c>
      <c r="GC11" s="28">
        <v>0</v>
      </c>
      <c r="GD11" s="28">
        <v>0</v>
      </c>
      <c r="GE11" s="28">
        <v>0</v>
      </c>
      <c r="GF11" s="28">
        <v>0</v>
      </c>
      <c r="GG11" s="28">
        <v>0</v>
      </c>
      <c r="GH11" s="28">
        <v>0</v>
      </c>
      <c r="GI11" s="28">
        <v>0</v>
      </c>
      <c r="GJ11" s="28">
        <v>0</v>
      </c>
      <c r="GK11" s="28">
        <v>0</v>
      </c>
      <c r="GL11" s="28">
        <v>0</v>
      </c>
      <c r="GM11" s="28">
        <v>0</v>
      </c>
      <c r="GN11" s="28">
        <v>0</v>
      </c>
      <c r="GO11" s="28">
        <v>0</v>
      </c>
      <c r="GP11" s="28">
        <v>0</v>
      </c>
      <c r="GQ11" s="28">
        <v>0</v>
      </c>
      <c r="GR11" s="28">
        <v>0</v>
      </c>
      <c r="GS11" s="28">
        <v>0</v>
      </c>
      <c r="GT11" s="28">
        <v>0</v>
      </c>
      <c r="GU11" s="28">
        <v>0</v>
      </c>
      <c r="GV11" s="28">
        <v>0</v>
      </c>
      <c r="GW11" s="28">
        <v>0</v>
      </c>
      <c r="GX11" s="28">
        <v>0</v>
      </c>
      <c r="GY11" s="28">
        <v>0</v>
      </c>
      <c r="GZ11" s="28">
        <v>0</v>
      </c>
      <c r="HA11" s="28">
        <v>0</v>
      </c>
      <c r="HB11" s="28">
        <v>0</v>
      </c>
      <c r="HC11" s="28">
        <v>0</v>
      </c>
      <c r="HD11" s="28">
        <v>0</v>
      </c>
      <c r="HE11" s="28">
        <v>0</v>
      </c>
      <c r="HF11" s="28">
        <v>0</v>
      </c>
      <c r="HG11" s="28">
        <v>0</v>
      </c>
      <c r="HH11" s="28">
        <v>0</v>
      </c>
      <c r="HI11" s="28">
        <v>0</v>
      </c>
      <c r="HJ11" s="28">
        <v>0</v>
      </c>
      <c r="HK11" s="28">
        <v>0</v>
      </c>
      <c r="HL11" s="28">
        <v>0</v>
      </c>
      <c r="HM11" s="28">
        <v>0</v>
      </c>
      <c r="HN11" s="28">
        <v>0</v>
      </c>
      <c r="HO11" s="28">
        <v>0</v>
      </c>
      <c r="HP11" s="28">
        <v>0</v>
      </c>
      <c r="HQ11" s="28">
        <v>0</v>
      </c>
      <c r="HR11" s="28">
        <v>0</v>
      </c>
      <c r="HS11" s="28">
        <v>0</v>
      </c>
      <c r="HT11" s="28">
        <v>0</v>
      </c>
      <c r="HU11" s="28">
        <v>0</v>
      </c>
      <c r="HV11" s="28">
        <v>0</v>
      </c>
      <c r="HW11" s="28">
        <v>0</v>
      </c>
      <c r="HX11" s="28">
        <v>0</v>
      </c>
      <c r="HY11" s="28">
        <v>0</v>
      </c>
      <c r="HZ11" s="28">
        <v>0</v>
      </c>
      <c r="IA11" s="28">
        <v>0</v>
      </c>
      <c r="IB11" s="28">
        <v>0</v>
      </c>
      <c r="IC11" s="28">
        <v>0</v>
      </c>
      <c r="ID11" s="28">
        <v>0</v>
      </c>
      <c r="IE11" s="28">
        <v>0</v>
      </c>
      <c r="IF11" s="28">
        <v>0</v>
      </c>
      <c r="IG11" s="28">
        <v>0</v>
      </c>
      <c r="IH11" s="28">
        <v>0</v>
      </c>
      <c r="II11" s="28">
        <v>0</v>
      </c>
      <c r="IJ11" s="28">
        <v>0</v>
      </c>
      <c r="IK11" s="28">
        <v>0</v>
      </c>
      <c r="IL11" s="28">
        <v>0</v>
      </c>
      <c r="IM11" s="28">
        <v>0</v>
      </c>
      <c r="IN11" s="28">
        <v>0</v>
      </c>
      <c r="IO11" s="28">
        <v>0</v>
      </c>
      <c r="IP11" s="28">
        <v>0</v>
      </c>
      <c r="IQ11" s="28">
        <v>0</v>
      </c>
      <c r="IR11" s="28">
        <v>0</v>
      </c>
      <c r="IS11" s="28">
        <v>0</v>
      </c>
      <c r="IT11" s="28">
        <v>0</v>
      </c>
      <c r="IU11" s="28">
        <v>0</v>
      </c>
      <c r="IV11" s="28">
        <v>0</v>
      </c>
      <c r="IW11" s="28">
        <v>0</v>
      </c>
      <c r="IX11" s="28">
        <v>0</v>
      </c>
      <c r="IY11" s="28">
        <v>0</v>
      </c>
      <c r="IZ11" s="28">
        <v>0</v>
      </c>
      <c r="JA11" s="28">
        <v>0</v>
      </c>
      <c r="JB11" s="28">
        <v>0</v>
      </c>
      <c r="JC11" s="28">
        <v>0</v>
      </c>
      <c r="JD11" s="28">
        <v>0</v>
      </c>
      <c r="JE11" s="28">
        <v>0</v>
      </c>
      <c r="JF11" s="28">
        <v>0</v>
      </c>
      <c r="JG11" s="28">
        <v>0</v>
      </c>
      <c r="JH11" s="28">
        <v>0</v>
      </c>
      <c r="JI11" s="28">
        <v>0</v>
      </c>
      <c r="JJ11" s="28">
        <v>0</v>
      </c>
      <c r="JK11" s="28">
        <v>0</v>
      </c>
      <c r="JL11" s="28">
        <v>0</v>
      </c>
      <c r="JM11" s="28">
        <v>0</v>
      </c>
      <c r="JN11" s="28">
        <v>0</v>
      </c>
      <c r="JO11" s="28">
        <v>0</v>
      </c>
      <c r="JP11" s="28">
        <v>0</v>
      </c>
      <c r="JQ11" s="28">
        <v>0</v>
      </c>
      <c r="JR11" s="28">
        <v>0</v>
      </c>
      <c r="JS11" s="28">
        <v>0</v>
      </c>
      <c r="JT11" s="28">
        <v>0</v>
      </c>
      <c r="JU11" s="28">
        <v>0</v>
      </c>
      <c r="JV11" s="28">
        <v>0</v>
      </c>
      <c r="JW11" s="28">
        <v>0</v>
      </c>
      <c r="JX11" s="28">
        <v>0</v>
      </c>
      <c r="JY11" s="28">
        <v>0</v>
      </c>
      <c r="JZ11" s="28">
        <v>0</v>
      </c>
      <c r="KA11" s="28">
        <v>0</v>
      </c>
      <c r="KB11" s="28">
        <v>0</v>
      </c>
      <c r="KC11" s="28">
        <v>0</v>
      </c>
      <c r="KD11" s="28">
        <v>0</v>
      </c>
      <c r="KE11" s="28">
        <v>0</v>
      </c>
      <c r="KF11" s="28">
        <v>0</v>
      </c>
      <c r="KG11" s="28">
        <v>0</v>
      </c>
      <c r="KH11" s="28">
        <v>0</v>
      </c>
      <c r="KI11" s="28">
        <v>0</v>
      </c>
      <c r="KJ11" s="28">
        <v>0</v>
      </c>
      <c r="KK11" s="28">
        <v>0</v>
      </c>
      <c r="KL11" s="28">
        <v>0</v>
      </c>
      <c r="KM11" s="28">
        <v>0</v>
      </c>
      <c r="KN11" s="28">
        <v>0</v>
      </c>
      <c r="KO11" s="28">
        <v>0</v>
      </c>
      <c r="KP11" s="28">
        <v>0</v>
      </c>
      <c r="KQ11" s="28">
        <v>0</v>
      </c>
      <c r="KR11" s="28">
        <v>0</v>
      </c>
      <c r="KS11" s="28">
        <v>0</v>
      </c>
      <c r="KT11" s="28">
        <v>0</v>
      </c>
      <c r="KU11" s="28">
        <v>0</v>
      </c>
      <c r="KV11" s="28">
        <v>0</v>
      </c>
      <c r="KW11" s="28">
        <v>0</v>
      </c>
      <c r="KX11" s="28">
        <v>0</v>
      </c>
      <c r="KY11" s="28">
        <v>0</v>
      </c>
      <c r="KZ11" s="28">
        <v>0</v>
      </c>
      <c r="LA11" s="28">
        <v>0</v>
      </c>
      <c r="LB11" s="28">
        <v>0</v>
      </c>
      <c r="LC11" s="28">
        <v>0</v>
      </c>
      <c r="LD11" s="28">
        <v>0</v>
      </c>
      <c r="LE11" s="28">
        <v>0</v>
      </c>
      <c r="LF11" s="28">
        <v>0</v>
      </c>
      <c r="LG11" s="28">
        <v>0</v>
      </c>
      <c r="LH11" s="28">
        <v>0</v>
      </c>
      <c r="LI11" s="28">
        <v>0</v>
      </c>
      <c r="LJ11" s="28">
        <v>0</v>
      </c>
      <c r="LK11" s="28">
        <v>0</v>
      </c>
      <c r="LL11" s="28">
        <v>0</v>
      </c>
      <c r="LM11" s="28">
        <v>0</v>
      </c>
      <c r="LN11" s="28">
        <v>0</v>
      </c>
      <c r="LO11" s="28">
        <v>0</v>
      </c>
      <c r="LP11" s="28">
        <v>0</v>
      </c>
      <c r="LQ11" s="28">
        <v>0</v>
      </c>
      <c r="LR11" s="28">
        <v>0</v>
      </c>
      <c r="LS11" s="28">
        <v>0</v>
      </c>
      <c r="LT11" s="28">
        <v>0</v>
      </c>
      <c r="LU11" s="28">
        <v>0</v>
      </c>
      <c r="LV11" s="28">
        <v>0</v>
      </c>
      <c r="LW11" s="28">
        <v>0</v>
      </c>
      <c r="LX11" s="28">
        <v>0</v>
      </c>
      <c r="LY11" s="28">
        <v>0</v>
      </c>
      <c r="LZ11" s="28">
        <v>0</v>
      </c>
      <c r="MA11" s="28">
        <v>0</v>
      </c>
      <c r="MB11" s="28">
        <v>0</v>
      </c>
      <c r="MC11" s="28">
        <v>0</v>
      </c>
      <c r="MD11" s="28">
        <v>0</v>
      </c>
      <c r="ME11" s="28">
        <v>0</v>
      </c>
      <c r="MF11" s="28">
        <v>0</v>
      </c>
      <c r="MG11" s="28">
        <v>0</v>
      </c>
      <c r="MH11" s="28">
        <v>0</v>
      </c>
      <c r="MI11" s="28">
        <v>0</v>
      </c>
      <c r="MJ11" s="28">
        <v>0</v>
      </c>
      <c r="MK11" s="28">
        <v>0</v>
      </c>
      <c r="ML11" s="28">
        <v>0</v>
      </c>
      <c r="MM11" s="28">
        <v>0</v>
      </c>
      <c r="MN11" s="28">
        <v>0</v>
      </c>
      <c r="MO11" s="28">
        <v>0</v>
      </c>
      <c r="MP11" s="28">
        <v>0</v>
      </c>
      <c r="MQ11" s="28">
        <v>0</v>
      </c>
      <c r="MR11" s="28">
        <v>0</v>
      </c>
      <c r="MS11" s="28">
        <v>0</v>
      </c>
      <c r="MT11" s="28">
        <v>0</v>
      </c>
      <c r="MU11" s="28">
        <v>0</v>
      </c>
      <c r="MV11" s="28">
        <v>0</v>
      </c>
      <c r="MW11" s="28">
        <v>0</v>
      </c>
      <c r="MX11" s="28">
        <v>0</v>
      </c>
      <c r="MY11" s="28">
        <v>0</v>
      </c>
      <c r="MZ11" s="28">
        <v>0</v>
      </c>
      <c r="NA11" s="28">
        <v>0</v>
      </c>
      <c r="NB11" s="28">
        <v>0</v>
      </c>
      <c r="NC11" s="28">
        <v>0</v>
      </c>
      <c r="ND11" s="28">
        <v>0</v>
      </c>
      <c r="NE11" s="28">
        <v>0</v>
      </c>
      <c r="NF11" s="28">
        <v>0</v>
      </c>
      <c r="NG11" s="28">
        <v>0</v>
      </c>
      <c r="NH11" s="28">
        <v>0</v>
      </c>
      <c r="NI11" s="28">
        <v>0</v>
      </c>
      <c r="NJ11" s="28">
        <v>0</v>
      </c>
      <c r="NK11" s="28">
        <v>0</v>
      </c>
      <c r="NL11" s="28">
        <v>0</v>
      </c>
      <c r="NM11" s="28">
        <v>0</v>
      </c>
      <c r="NN11" s="28">
        <v>0</v>
      </c>
      <c r="NO11" s="28">
        <v>0</v>
      </c>
      <c r="NP11" s="28">
        <v>0</v>
      </c>
      <c r="NQ11" s="28">
        <v>0</v>
      </c>
      <c r="NR11" s="28">
        <v>0</v>
      </c>
      <c r="NS11" s="28">
        <v>0</v>
      </c>
      <c r="NT11" s="28">
        <v>0</v>
      </c>
      <c r="NU11" s="28">
        <v>0</v>
      </c>
      <c r="NV11" s="28">
        <v>0</v>
      </c>
      <c r="NW11" s="28">
        <v>0</v>
      </c>
      <c r="NX11" s="28">
        <v>0</v>
      </c>
      <c r="NY11" s="28">
        <v>0</v>
      </c>
      <c r="NZ11" s="28">
        <v>0</v>
      </c>
      <c r="OA11" s="28">
        <v>0</v>
      </c>
      <c r="OB11" s="28">
        <v>0</v>
      </c>
      <c r="OC11" s="28">
        <v>0</v>
      </c>
      <c r="OD11" s="28">
        <v>0</v>
      </c>
      <c r="OE11" s="28">
        <v>0</v>
      </c>
      <c r="OF11" s="28">
        <v>0</v>
      </c>
      <c r="OG11" s="28">
        <v>0</v>
      </c>
      <c r="OH11" s="28">
        <v>0</v>
      </c>
      <c r="OI11" s="28">
        <v>0</v>
      </c>
      <c r="OJ11" s="28">
        <v>0</v>
      </c>
      <c r="OK11" s="28">
        <v>0</v>
      </c>
      <c r="OL11" s="28">
        <v>0</v>
      </c>
      <c r="OM11" s="28">
        <v>0</v>
      </c>
      <c r="ON11" s="28">
        <v>0</v>
      </c>
      <c r="OO11" s="28">
        <v>0</v>
      </c>
      <c r="OP11" s="28">
        <v>0</v>
      </c>
      <c r="OQ11" s="28">
        <v>0</v>
      </c>
      <c r="OR11" s="28">
        <v>0</v>
      </c>
      <c r="OS11" s="28">
        <v>0</v>
      </c>
      <c r="OT11" s="28">
        <v>0</v>
      </c>
      <c r="OU11" s="28">
        <v>0</v>
      </c>
      <c r="OV11" s="28">
        <v>0</v>
      </c>
      <c r="OW11" s="28">
        <v>0</v>
      </c>
      <c r="OX11" s="28">
        <v>0</v>
      </c>
      <c r="OY11" s="28">
        <v>0</v>
      </c>
      <c r="OZ11" s="28">
        <v>0</v>
      </c>
      <c r="PA11" s="28">
        <v>0</v>
      </c>
      <c r="PB11" s="28">
        <v>0</v>
      </c>
      <c r="PC11" s="28">
        <v>0</v>
      </c>
      <c r="PD11" s="28">
        <v>0</v>
      </c>
      <c r="PE11" s="28">
        <v>0</v>
      </c>
      <c r="PF11" s="28">
        <v>0</v>
      </c>
      <c r="PG11" s="28">
        <v>0</v>
      </c>
      <c r="PH11" s="28">
        <v>0</v>
      </c>
      <c r="PI11" s="28">
        <v>0</v>
      </c>
      <c r="PJ11" s="28">
        <v>0</v>
      </c>
      <c r="PK11" s="28">
        <v>0</v>
      </c>
      <c r="PL11" s="28">
        <v>0</v>
      </c>
      <c r="PM11" s="28">
        <v>0</v>
      </c>
      <c r="PN11" s="28">
        <v>0</v>
      </c>
      <c r="PO11" s="28">
        <v>0</v>
      </c>
      <c r="PP11" s="28">
        <v>0</v>
      </c>
      <c r="PQ11" s="28">
        <v>0</v>
      </c>
      <c r="PR11" s="28">
        <v>0</v>
      </c>
      <c r="PS11" s="28">
        <v>0</v>
      </c>
      <c r="PT11" s="28">
        <v>0</v>
      </c>
      <c r="PU11" s="28">
        <v>0</v>
      </c>
      <c r="PV11" s="28">
        <v>0</v>
      </c>
      <c r="PW11" s="28">
        <v>0</v>
      </c>
      <c r="PX11" s="28">
        <v>0</v>
      </c>
      <c r="PY11" s="28">
        <v>0</v>
      </c>
      <c r="PZ11" s="28">
        <v>0</v>
      </c>
      <c r="QA11" s="28">
        <v>0</v>
      </c>
      <c r="QB11" s="28">
        <v>0</v>
      </c>
      <c r="QC11" s="28">
        <v>0</v>
      </c>
      <c r="QD11" s="28">
        <v>0</v>
      </c>
      <c r="QE11" s="28">
        <v>0</v>
      </c>
      <c r="QF11" s="28">
        <v>0</v>
      </c>
      <c r="QG11" s="28">
        <v>0</v>
      </c>
      <c r="QH11" s="28">
        <v>0</v>
      </c>
      <c r="QI11" s="28">
        <v>0</v>
      </c>
      <c r="QJ11" s="28">
        <v>0</v>
      </c>
      <c r="QK11" s="28">
        <v>0</v>
      </c>
      <c r="QL11" s="28">
        <v>0</v>
      </c>
      <c r="QM11" s="28">
        <v>0</v>
      </c>
      <c r="QN11" s="28">
        <v>0</v>
      </c>
      <c r="QO11" s="28">
        <v>0</v>
      </c>
      <c r="QP11" s="28">
        <v>0</v>
      </c>
      <c r="QQ11" s="28">
        <v>0</v>
      </c>
      <c r="QR11" s="28">
        <v>0</v>
      </c>
      <c r="QS11" s="28">
        <v>0</v>
      </c>
      <c r="QT11" s="28">
        <v>0</v>
      </c>
      <c r="QU11" s="28">
        <v>0</v>
      </c>
      <c r="QV11" s="28">
        <v>0</v>
      </c>
      <c r="QW11" s="28">
        <v>0</v>
      </c>
      <c r="QX11" s="28">
        <v>0</v>
      </c>
      <c r="QY11" s="28">
        <v>0</v>
      </c>
      <c r="QZ11" s="28">
        <v>0</v>
      </c>
      <c r="RA11" s="28">
        <v>0</v>
      </c>
      <c r="RB11" s="28">
        <v>0</v>
      </c>
      <c r="RC11" s="28">
        <v>0</v>
      </c>
      <c r="RD11" s="28">
        <v>0</v>
      </c>
      <c r="RE11" s="28">
        <v>0</v>
      </c>
      <c r="RF11" s="28">
        <v>0</v>
      </c>
      <c r="RG11" s="28">
        <v>0</v>
      </c>
      <c r="RH11" s="28">
        <v>0</v>
      </c>
      <c r="RI11" s="28">
        <v>0</v>
      </c>
      <c r="RJ11" s="28">
        <v>0</v>
      </c>
      <c r="RK11" s="28">
        <v>0</v>
      </c>
      <c r="RL11" s="28">
        <v>0</v>
      </c>
      <c r="RM11" s="28">
        <v>0</v>
      </c>
      <c r="RN11" s="28">
        <v>0</v>
      </c>
      <c r="RO11" s="28">
        <v>0</v>
      </c>
      <c r="RP11" s="28">
        <v>0</v>
      </c>
      <c r="RQ11" s="28">
        <v>0</v>
      </c>
      <c r="RR11" s="28">
        <v>0</v>
      </c>
      <c r="RS11" s="28">
        <v>0</v>
      </c>
      <c r="RT11" s="28">
        <v>0</v>
      </c>
      <c r="RU11" s="28">
        <v>0</v>
      </c>
      <c r="RV11" s="28">
        <v>0</v>
      </c>
      <c r="RW11" s="28">
        <v>0</v>
      </c>
      <c r="RX11" s="28">
        <v>0</v>
      </c>
      <c r="RY11" s="28">
        <v>0</v>
      </c>
      <c r="RZ11" s="28">
        <v>0</v>
      </c>
      <c r="SA11" s="28">
        <v>0</v>
      </c>
      <c r="SB11" s="28">
        <v>0</v>
      </c>
      <c r="SC11" s="28">
        <v>0</v>
      </c>
      <c r="SD11" s="28">
        <v>0</v>
      </c>
      <c r="SE11" s="28">
        <v>0</v>
      </c>
      <c r="SF11" s="28">
        <v>0</v>
      </c>
      <c r="SG11" s="28">
        <v>0</v>
      </c>
      <c r="SH11" s="28">
        <v>0</v>
      </c>
      <c r="SI11" s="28">
        <v>0</v>
      </c>
      <c r="SJ11" s="28">
        <v>0</v>
      </c>
      <c r="SK11" s="28">
        <v>0</v>
      </c>
      <c r="SL11" s="28">
        <v>0</v>
      </c>
      <c r="SM11" s="28">
        <v>0</v>
      </c>
      <c r="SN11" s="28">
        <v>0</v>
      </c>
      <c r="SO11" s="28">
        <v>0</v>
      </c>
      <c r="SP11" s="28">
        <v>0</v>
      </c>
      <c r="SQ11" s="28">
        <v>0</v>
      </c>
      <c r="SR11" s="28">
        <v>0</v>
      </c>
      <c r="SS11" s="28">
        <v>0</v>
      </c>
      <c r="ST11" s="28">
        <v>0</v>
      </c>
      <c r="SU11" s="28">
        <v>0</v>
      </c>
      <c r="SV11" s="28">
        <v>0</v>
      </c>
      <c r="SW11" s="28">
        <v>0</v>
      </c>
      <c r="SX11" s="28">
        <v>0</v>
      </c>
      <c r="SY11" s="28">
        <v>0</v>
      </c>
      <c r="SZ11" s="28">
        <v>0</v>
      </c>
      <c r="TA11" s="28">
        <v>0</v>
      </c>
      <c r="TB11" s="28">
        <v>0</v>
      </c>
      <c r="TC11" s="28">
        <v>0</v>
      </c>
      <c r="TD11" s="28">
        <v>0</v>
      </c>
      <c r="TE11" s="28">
        <v>0</v>
      </c>
      <c r="TF11" s="28">
        <v>0</v>
      </c>
      <c r="TG11" s="28">
        <v>0</v>
      </c>
      <c r="TH11" s="28">
        <v>0</v>
      </c>
      <c r="TI11" s="28">
        <v>0</v>
      </c>
      <c r="TJ11" s="28">
        <v>0</v>
      </c>
      <c r="TK11" s="28">
        <v>0</v>
      </c>
      <c r="TL11" s="28">
        <v>0</v>
      </c>
      <c r="TM11" s="28">
        <v>0</v>
      </c>
      <c r="TN11" s="28">
        <v>0</v>
      </c>
      <c r="TO11" s="28">
        <v>0</v>
      </c>
      <c r="TP11" s="28">
        <v>0</v>
      </c>
      <c r="TQ11" s="28">
        <v>0</v>
      </c>
      <c r="TR11" s="28">
        <v>0</v>
      </c>
      <c r="TS11" s="28">
        <v>0</v>
      </c>
      <c r="TT11" s="28">
        <v>0</v>
      </c>
      <c r="TU11" s="28">
        <v>0</v>
      </c>
      <c r="TV11" s="28">
        <v>0</v>
      </c>
      <c r="TW11" s="28">
        <v>0</v>
      </c>
      <c r="TX11" s="28">
        <v>0</v>
      </c>
      <c r="TY11" s="28">
        <v>0</v>
      </c>
      <c r="TZ11" s="28">
        <v>0</v>
      </c>
      <c r="UA11" s="28">
        <v>0</v>
      </c>
      <c r="UB11" s="28">
        <v>0</v>
      </c>
      <c r="UC11" s="28">
        <v>0</v>
      </c>
      <c r="UD11" s="28">
        <v>0</v>
      </c>
      <c r="UE11" s="28">
        <v>0</v>
      </c>
      <c r="UF11" s="28">
        <v>0</v>
      </c>
      <c r="UG11" s="28">
        <v>0</v>
      </c>
      <c r="UH11" s="28">
        <v>0</v>
      </c>
      <c r="UI11" s="28">
        <v>0</v>
      </c>
      <c r="UJ11" s="28">
        <v>0</v>
      </c>
      <c r="UK11" s="28">
        <v>0</v>
      </c>
      <c r="UL11" s="28">
        <v>0</v>
      </c>
      <c r="UM11" s="28">
        <v>0</v>
      </c>
      <c r="UN11" s="28">
        <v>0</v>
      </c>
      <c r="UO11" s="28">
        <v>0</v>
      </c>
      <c r="UP11" s="28">
        <v>0</v>
      </c>
      <c r="UQ11" s="28">
        <v>0</v>
      </c>
      <c r="UR11" s="28">
        <v>0</v>
      </c>
      <c r="US11" s="28">
        <v>0</v>
      </c>
      <c r="UT11" s="28">
        <v>0</v>
      </c>
      <c r="UU11" s="28">
        <v>0</v>
      </c>
      <c r="UV11" s="28">
        <v>0</v>
      </c>
      <c r="UW11" s="28">
        <v>0</v>
      </c>
      <c r="UX11" s="28">
        <v>0</v>
      </c>
      <c r="UY11" s="28">
        <v>0</v>
      </c>
      <c r="UZ11" s="28">
        <v>0</v>
      </c>
      <c r="VA11" s="28">
        <v>0</v>
      </c>
      <c r="VB11" s="28">
        <v>0</v>
      </c>
      <c r="VC11" s="28">
        <v>0</v>
      </c>
      <c r="VD11" s="28">
        <v>0</v>
      </c>
      <c r="VE11" s="28">
        <v>0</v>
      </c>
      <c r="VF11" s="28">
        <v>0</v>
      </c>
      <c r="VG11" s="28">
        <v>0</v>
      </c>
      <c r="VH11" s="28">
        <v>0</v>
      </c>
      <c r="VI11" s="28">
        <v>0</v>
      </c>
      <c r="VJ11" s="28">
        <v>0</v>
      </c>
      <c r="VK11" s="28">
        <v>0</v>
      </c>
      <c r="VL11" s="28">
        <v>0</v>
      </c>
      <c r="VM11" s="28">
        <v>0</v>
      </c>
      <c r="VN11" s="28">
        <v>0</v>
      </c>
      <c r="VO11" s="28">
        <v>0</v>
      </c>
      <c r="VP11" s="28">
        <v>0</v>
      </c>
      <c r="VQ11" s="28">
        <v>0</v>
      </c>
      <c r="VR11" s="28">
        <v>0</v>
      </c>
      <c r="VS11" s="28">
        <v>0</v>
      </c>
      <c r="VT11" s="28">
        <v>0</v>
      </c>
      <c r="VU11" s="28">
        <v>0</v>
      </c>
      <c r="VV11" s="28">
        <v>0</v>
      </c>
      <c r="VW11" s="28">
        <v>0</v>
      </c>
      <c r="VX11" s="28">
        <v>0</v>
      </c>
      <c r="VY11" s="28">
        <v>0</v>
      </c>
      <c r="VZ11" s="28">
        <v>0</v>
      </c>
      <c r="WA11" s="28">
        <v>0</v>
      </c>
      <c r="WB11" s="28">
        <v>0</v>
      </c>
      <c r="WC11" s="28">
        <v>0</v>
      </c>
      <c r="WD11" s="28">
        <v>0</v>
      </c>
      <c r="WE11" s="28">
        <v>0</v>
      </c>
      <c r="WF11" s="28">
        <v>0</v>
      </c>
      <c r="WG11" s="28">
        <v>0</v>
      </c>
      <c r="WH11" s="28">
        <v>0</v>
      </c>
      <c r="WI11" s="28">
        <v>0</v>
      </c>
      <c r="WJ11" s="28">
        <v>0</v>
      </c>
      <c r="WK11" s="28">
        <v>0</v>
      </c>
      <c r="WL11" s="28">
        <v>0</v>
      </c>
      <c r="WM11" s="28">
        <v>0</v>
      </c>
      <c r="WN11" s="28">
        <v>0</v>
      </c>
      <c r="WO11" s="28">
        <v>0</v>
      </c>
      <c r="WP11" s="28">
        <v>0</v>
      </c>
      <c r="WQ11" s="28">
        <v>0</v>
      </c>
      <c r="WR11" s="28">
        <v>0</v>
      </c>
      <c r="WS11" s="28">
        <v>0</v>
      </c>
      <c r="WT11" s="28">
        <v>0</v>
      </c>
      <c r="WU11" s="28">
        <v>0</v>
      </c>
      <c r="WV11" s="28">
        <v>0</v>
      </c>
      <c r="WW11" s="28">
        <v>0</v>
      </c>
      <c r="WX11" s="28">
        <v>0</v>
      </c>
      <c r="WY11" s="28">
        <v>0</v>
      </c>
      <c r="WZ11" s="28">
        <v>0</v>
      </c>
      <c r="XA11" s="28">
        <v>0</v>
      </c>
      <c r="XB11" s="28">
        <v>0</v>
      </c>
      <c r="XC11" s="28">
        <v>0</v>
      </c>
      <c r="XD11" s="28">
        <v>0</v>
      </c>
      <c r="XE11" s="28">
        <v>0</v>
      </c>
      <c r="XF11" s="28">
        <v>0</v>
      </c>
      <c r="XG11" s="28">
        <v>0</v>
      </c>
      <c r="XH11" s="28">
        <v>0</v>
      </c>
      <c r="XI11" s="28">
        <v>0</v>
      </c>
      <c r="XJ11" s="28">
        <v>0</v>
      </c>
      <c r="XK11" s="28">
        <v>0</v>
      </c>
      <c r="XL11" s="28">
        <v>0</v>
      </c>
      <c r="XM11" s="28">
        <v>0</v>
      </c>
      <c r="XN11" s="28">
        <v>0</v>
      </c>
      <c r="XO11" s="28">
        <v>0</v>
      </c>
      <c r="XP11" s="28">
        <v>0</v>
      </c>
      <c r="XQ11" s="28">
        <v>0</v>
      </c>
      <c r="XR11" s="28">
        <v>0</v>
      </c>
      <c r="XS11" s="28">
        <v>0</v>
      </c>
      <c r="XT11" s="28">
        <v>0</v>
      </c>
      <c r="XU11" s="28">
        <v>0</v>
      </c>
      <c r="XV11" s="28">
        <v>0</v>
      </c>
      <c r="XW11" s="28">
        <v>0</v>
      </c>
      <c r="XX11" s="28">
        <v>0</v>
      </c>
      <c r="XY11" s="28">
        <v>0</v>
      </c>
      <c r="XZ11" s="28">
        <v>0</v>
      </c>
      <c r="YA11" s="28">
        <v>0</v>
      </c>
      <c r="YB11" s="28">
        <v>0</v>
      </c>
      <c r="YC11" s="28">
        <v>0</v>
      </c>
      <c r="YD11" s="28">
        <v>0</v>
      </c>
      <c r="YE11" s="28">
        <v>0</v>
      </c>
      <c r="YH11" s="28" t="s">
        <v>1225</v>
      </c>
      <c r="YI11" s="28" t="s">
        <v>1226</v>
      </c>
      <c r="YJ11" s="28" t="s">
        <v>1227</v>
      </c>
    </row>
    <row r="12" spans="1:660" s="17" customFormat="1" ht="20.25" customHeight="1" thickBot="1">
      <c r="A12" s="280"/>
      <c r="B12" s="38"/>
      <c r="C12" s="39"/>
    </row>
    <row r="13" spans="1:660" s="17" customFormat="1" ht="20.25" customHeight="1" thickBot="1">
      <c r="A13" s="281"/>
      <c r="B13" s="38"/>
      <c r="C13" s="39"/>
    </row>
    <row r="14" spans="1:660" ht="15.75">
      <c r="A14" s="11"/>
      <c r="B14" s="12"/>
      <c r="C14" s="13"/>
    </row>
  </sheetData>
  <mergeCells count="161">
    <mergeCell ref="GE5:GJ5"/>
    <mergeCell ref="GK5:GP5"/>
    <mergeCell ref="GQ5:GV5"/>
    <mergeCell ref="GW5:HB5"/>
    <mergeCell ref="FA5:FF5"/>
    <mergeCell ref="FG5:FL5"/>
    <mergeCell ref="FM5:FR5"/>
    <mergeCell ref="FS5:FX5"/>
    <mergeCell ref="FY5:GD5"/>
    <mergeCell ref="ED5:EF5"/>
    <mergeCell ref="EG5:EJ5"/>
    <mergeCell ref="EK5:EM5"/>
    <mergeCell ref="EN5:EQ5"/>
    <mergeCell ref="EU5:EZ5"/>
    <mergeCell ref="DK5:DN5"/>
    <mergeCell ref="DO5:DR5"/>
    <mergeCell ref="DS5:DV5"/>
    <mergeCell ref="DW5:DY5"/>
    <mergeCell ref="DZ5:EC5"/>
    <mergeCell ref="CQ5:CT5"/>
    <mergeCell ref="CU5:CX5"/>
    <mergeCell ref="CY5:DB5"/>
    <mergeCell ref="DC5:DF5"/>
    <mergeCell ref="DG5:DJ5"/>
    <mergeCell ref="BW5:BZ5"/>
    <mergeCell ref="CA5:CD5"/>
    <mergeCell ref="CE5:CH5"/>
    <mergeCell ref="CI5:CL5"/>
    <mergeCell ref="CM5:CP5"/>
    <mergeCell ref="BD5:BG5"/>
    <mergeCell ref="BH5:BJ5"/>
    <mergeCell ref="BK5:BN5"/>
    <mergeCell ref="BO5:BR5"/>
    <mergeCell ref="BS5:BV5"/>
    <mergeCell ref="XF4:XL4"/>
    <mergeCell ref="XM4:XS4"/>
    <mergeCell ref="XT4:XY4"/>
    <mergeCell ref="XZ4:YE4"/>
    <mergeCell ref="QV4:RB4"/>
    <mergeCell ref="RC4:RI4"/>
    <mergeCell ref="RJ4:RP4"/>
    <mergeCell ref="RQ4:RV4"/>
    <mergeCell ref="PF4:PL4"/>
    <mergeCell ref="PM4:PS4"/>
    <mergeCell ref="PT4:PZ4"/>
    <mergeCell ref="QA4:QG4"/>
    <mergeCell ref="QH4:QN4"/>
    <mergeCell ref="NX4:OD4"/>
    <mergeCell ref="OE4:OJ4"/>
    <mergeCell ref="OK4:OQ4"/>
    <mergeCell ref="OR4:OX4"/>
    <mergeCell ref="OY4:PE4"/>
    <mergeCell ref="MQ4:MV4"/>
    <mergeCell ref="N5:Q5"/>
    <mergeCell ref="R5:T5"/>
    <mergeCell ref="U5:X5"/>
    <mergeCell ref="Y5:AA5"/>
    <mergeCell ref="AB5:AE5"/>
    <mergeCell ref="AF5:AH5"/>
    <mergeCell ref="AI5:AL5"/>
    <mergeCell ref="AM5:AO5"/>
    <mergeCell ref="AP5:AS5"/>
    <mergeCell ref="AT5:AV5"/>
    <mergeCell ref="AW5:AZ5"/>
    <mergeCell ref="BA5:BC5"/>
    <mergeCell ref="VW4:WC4"/>
    <mergeCell ref="WD4:WJ4"/>
    <mergeCell ref="WK4:WQ4"/>
    <mergeCell ref="WR4:WX4"/>
    <mergeCell ref="WY4:XE4"/>
    <mergeCell ref="UO4:UU4"/>
    <mergeCell ref="UV4:VB4"/>
    <mergeCell ref="VC4:VI4"/>
    <mergeCell ref="VJ4:VO4"/>
    <mergeCell ref="VP4:VV4"/>
    <mergeCell ref="TF4:TL4"/>
    <mergeCell ref="TM4:TS4"/>
    <mergeCell ref="TT4:TZ4"/>
    <mergeCell ref="UA4:UG4"/>
    <mergeCell ref="UH4:UN4"/>
    <mergeCell ref="RW4:SC4"/>
    <mergeCell ref="SD4:SJ4"/>
    <mergeCell ref="SK4:SQ4"/>
    <mergeCell ref="SR4:SX4"/>
    <mergeCell ref="SY4:TE4"/>
    <mergeCell ref="QO4:QU4"/>
    <mergeCell ref="MW4:NB4"/>
    <mergeCell ref="NC4:NI4"/>
    <mergeCell ref="NJ4:NP4"/>
    <mergeCell ref="NQ4:NW4"/>
    <mergeCell ref="LM4:LR4"/>
    <mergeCell ref="LS4:LX4"/>
    <mergeCell ref="LY4:MD4"/>
    <mergeCell ref="ME4:MJ4"/>
    <mergeCell ref="MK4:MP4"/>
    <mergeCell ref="KF4:KL4"/>
    <mergeCell ref="KM4:KS4"/>
    <mergeCell ref="KT4:KZ4"/>
    <mergeCell ref="LA4:LF4"/>
    <mergeCell ref="LG4:LL4"/>
    <mergeCell ref="JB4:JG4"/>
    <mergeCell ref="JH4:JM4"/>
    <mergeCell ref="JN4:JS4"/>
    <mergeCell ref="JT4:JY4"/>
    <mergeCell ref="JZ4:KE4"/>
    <mergeCell ref="HX4:IC4"/>
    <mergeCell ref="ID4:II4"/>
    <mergeCell ref="IJ4:IO4"/>
    <mergeCell ref="IP4:IU4"/>
    <mergeCell ref="IV4:JA4"/>
    <mergeCell ref="GQ4:GV4"/>
    <mergeCell ref="GW4:HB4"/>
    <mergeCell ref="HC4:HI4"/>
    <mergeCell ref="HJ4:HP4"/>
    <mergeCell ref="HQ4:HW4"/>
    <mergeCell ref="FM4:FR4"/>
    <mergeCell ref="FS4:FX4"/>
    <mergeCell ref="FY4:GD4"/>
    <mergeCell ref="GE4:GJ4"/>
    <mergeCell ref="GK4:GP4"/>
    <mergeCell ref="EK4:EM4"/>
    <mergeCell ref="EN4:EQ4"/>
    <mergeCell ref="EU4:EZ4"/>
    <mergeCell ref="FA4:FF4"/>
    <mergeCell ref="FG4:FL4"/>
    <mergeCell ref="BW4:BZ4"/>
    <mergeCell ref="CA4:CD4"/>
    <mergeCell ref="DS4:DV4"/>
    <mergeCell ref="DW4:DY4"/>
    <mergeCell ref="DZ4:EC4"/>
    <mergeCell ref="ED4:EF4"/>
    <mergeCell ref="EG4:EJ4"/>
    <mergeCell ref="CY4:DB4"/>
    <mergeCell ref="DC4:DF4"/>
    <mergeCell ref="DG4:DJ4"/>
    <mergeCell ref="DK4:DN4"/>
    <mergeCell ref="DO4:DR4"/>
    <mergeCell ref="B1:C1"/>
    <mergeCell ref="YH3:YJ3"/>
    <mergeCell ref="N4:Q4"/>
    <mergeCell ref="R4:T4"/>
    <mergeCell ref="U4:X4"/>
    <mergeCell ref="Y4:AA4"/>
    <mergeCell ref="AB4:AE4"/>
    <mergeCell ref="AF4:AH4"/>
    <mergeCell ref="AI4:AL4"/>
    <mergeCell ref="AM4:AO4"/>
    <mergeCell ref="AP4:AS4"/>
    <mergeCell ref="AT4:AV4"/>
    <mergeCell ref="AW4:AZ4"/>
    <mergeCell ref="BA4:BC4"/>
    <mergeCell ref="BD4:BG4"/>
    <mergeCell ref="BH4:BJ4"/>
    <mergeCell ref="CE4:CH4"/>
    <mergeCell ref="CI4:CL4"/>
    <mergeCell ref="CM4:CP4"/>
    <mergeCell ref="CQ4:CT4"/>
    <mergeCell ref="CU4:CX4"/>
    <mergeCell ref="BK4:BN4"/>
    <mergeCell ref="BO4:BR4"/>
    <mergeCell ref="BS4:BV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1"/>
  <sheetViews>
    <sheetView showGridLines="0" zoomScale="90" zoomScaleNormal="90" workbookViewId="0">
      <pane ySplit="8" topLeftCell="A9" activePane="bottomLeft" state="frozen"/>
      <selection activeCell="B79" sqref="B79"/>
      <selection pane="bottomLeft" activeCell="B9" sqref="B9"/>
    </sheetView>
  </sheetViews>
  <sheetFormatPr defaultColWidth="9.28515625" defaultRowHeight="12.75"/>
  <cols>
    <col min="1" max="1" width="0.28515625" style="3" customWidth="1"/>
    <col min="2" max="2" width="72" style="4" customWidth="1"/>
    <col min="3" max="3" width="9.28515625" style="4" customWidth="1"/>
    <col min="4" max="4" width="9.7109375" style="232" customWidth="1"/>
    <col min="5" max="5" width="14.7109375" style="3" customWidth="1"/>
    <col min="6" max="6" width="10.28515625" style="3" customWidth="1"/>
    <col min="7" max="7" width="62.28515625" style="3" customWidth="1"/>
    <col min="8" max="248" width="9.7109375" style="3" customWidth="1"/>
    <col min="249" max="16384" width="9.28515625" style="3"/>
  </cols>
  <sheetData>
    <row r="1" spans="2:7" ht="15.75">
      <c r="D1" s="231" t="s">
        <v>1022</v>
      </c>
    </row>
    <row r="2" spans="2:7" ht="15.75">
      <c r="D2" s="231" t="s">
        <v>109</v>
      </c>
    </row>
    <row r="3" spans="2:7" ht="15.75">
      <c r="D3" s="231"/>
    </row>
    <row r="4" spans="2:7" ht="15.75">
      <c r="D4" s="231" t="s">
        <v>110</v>
      </c>
    </row>
    <row r="6" spans="2:7" ht="21.75" customHeight="1">
      <c r="B6" s="418" t="s">
        <v>34</v>
      </c>
      <c r="C6" s="141"/>
      <c r="D6" s="29"/>
      <c r="E6" s="141"/>
      <c r="F6" s="141"/>
      <c r="G6" s="141" t="s">
        <v>111</v>
      </c>
    </row>
    <row r="7" spans="2:7" ht="42" customHeight="1">
      <c r="B7" s="419"/>
      <c r="C7" s="142" t="s">
        <v>1023</v>
      </c>
      <c r="D7" s="142" t="s">
        <v>27</v>
      </c>
      <c r="E7" s="142" t="s">
        <v>119</v>
      </c>
      <c r="F7" s="142" t="s">
        <v>120</v>
      </c>
      <c r="G7" s="142" t="s">
        <v>112</v>
      </c>
    </row>
    <row r="8" spans="2:7" ht="16.5" customHeight="1">
      <c r="B8" s="233"/>
      <c r="C8" s="233"/>
      <c r="E8" s="233"/>
      <c r="F8" s="233"/>
      <c r="G8" s="233"/>
    </row>
    <row r="9" spans="2:7" ht="15.75" customHeight="1">
      <c r="B9" s="234" t="s">
        <v>96</v>
      </c>
      <c r="C9" s="139">
        <v>5</v>
      </c>
      <c r="D9" s="138">
        <v>3655</v>
      </c>
      <c r="E9" s="139" t="s">
        <v>97</v>
      </c>
      <c r="F9" s="139" t="s">
        <v>121</v>
      </c>
      <c r="G9" s="140" t="s">
        <v>1024</v>
      </c>
    </row>
    <row r="10" spans="2:7" ht="15.75" customHeight="1">
      <c r="B10" s="140" t="s">
        <v>29</v>
      </c>
      <c r="C10" s="139">
        <v>1</v>
      </c>
      <c r="D10" s="138">
        <v>3656</v>
      </c>
      <c r="E10" s="139" t="s">
        <v>36</v>
      </c>
      <c r="F10" s="139">
        <v>40</v>
      </c>
      <c r="G10" s="140" t="s">
        <v>1025</v>
      </c>
    </row>
    <row r="11" spans="2:7" ht="15.75" customHeight="1">
      <c r="B11" s="234" t="s">
        <v>155</v>
      </c>
      <c r="C11" s="139">
        <v>1</v>
      </c>
      <c r="D11" s="138">
        <v>3658</v>
      </c>
      <c r="E11" s="233" t="s">
        <v>37</v>
      </c>
      <c r="F11" s="233">
        <v>50</v>
      </c>
      <c r="G11" s="234" t="s">
        <v>1026</v>
      </c>
    </row>
    <row r="12" spans="2:7" ht="15.75" customHeight="1">
      <c r="B12" s="234" t="s">
        <v>153</v>
      </c>
      <c r="C12" s="139">
        <v>1</v>
      </c>
      <c r="D12" s="138">
        <v>3658</v>
      </c>
      <c r="E12" s="233" t="s">
        <v>154</v>
      </c>
      <c r="F12" s="233">
        <v>51</v>
      </c>
      <c r="G12" s="234" t="s">
        <v>1027</v>
      </c>
    </row>
    <row r="13" spans="2:7" ht="15.75" customHeight="1">
      <c r="B13" s="140" t="s">
        <v>1</v>
      </c>
      <c r="C13" s="139">
        <v>1</v>
      </c>
      <c r="D13" s="138">
        <v>9741</v>
      </c>
      <c r="E13" s="139" t="s">
        <v>38</v>
      </c>
      <c r="F13" s="139">
        <v>60</v>
      </c>
      <c r="G13" s="140" t="s">
        <v>1028</v>
      </c>
    </row>
    <row r="14" spans="2:7" ht="15.75" customHeight="1">
      <c r="B14" s="140" t="s">
        <v>2</v>
      </c>
      <c r="C14" s="139">
        <v>1</v>
      </c>
      <c r="D14" s="138">
        <v>3661</v>
      </c>
      <c r="E14" s="139" t="s">
        <v>39</v>
      </c>
      <c r="F14" s="139">
        <v>70</v>
      </c>
      <c r="G14" s="140" t="s">
        <v>1029</v>
      </c>
    </row>
    <row r="15" spans="2:7" ht="15.75" customHeight="1">
      <c r="B15" s="234" t="s">
        <v>156</v>
      </c>
      <c r="C15" s="139">
        <v>1</v>
      </c>
      <c r="D15" s="138">
        <v>3599</v>
      </c>
      <c r="E15" s="233" t="s">
        <v>157</v>
      </c>
      <c r="F15" s="233">
        <v>90</v>
      </c>
      <c r="G15" s="234" t="s">
        <v>1030</v>
      </c>
    </row>
    <row r="16" spans="2:7" ht="15.75" customHeight="1">
      <c r="B16" s="234" t="s">
        <v>152</v>
      </c>
      <c r="C16" s="139">
        <v>1</v>
      </c>
      <c r="D16" s="138">
        <v>3599</v>
      </c>
      <c r="E16" s="233" t="s">
        <v>158</v>
      </c>
      <c r="F16" s="233">
        <v>91</v>
      </c>
      <c r="G16" s="234" t="s">
        <v>1031</v>
      </c>
    </row>
    <row r="17" spans="2:7" ht="15.75" customHeight="1">
      <c r="B17" s="140" t="s">
        <v>3</v>
      </c>
      <c r="C17" s="139">
        <v>1</v>
      </c>
      <c r="D17" s="138">
        <v>9930</v>
      </c>
      <c r="E17" s="139" t="s">
        <v>40</v>
      </c>
      <c r="F17" s="139">
        <v>100</v>
      </c>
      <c r="G17" s="140" t="s">
        <v>1032</v>
      </c>
    </row>
    <row r="18" spans="2:7" ht="15.75" customHeight="1">
      <c r="B18" s="140" t="s">
        <v>4</v>
      </c>
      <c r="C18" s="139">
        <v>1</v>
      </c>
      <c r="D18" s="138">
        <v>10115</v>
      </c>
      <c r="E18" s="139" t="s">
        <v>41</v>
      </c>
      <c r="F18" s="139">
        <v>110</v>
      </c>
      <c r="G18" s="140" t="s">
        <v>1033</v>
      </c>
    </row>
    <row r="19" spans="2:7" ht="15.75" customHeight="1">
      <c r="B19" s="140" t="s">
        <v>5</v>
      </c>
      <c r="C19" s="139">
        <v>1</v>
      </c>
      <c r="D19" s="138">
        <v>11163</v>
      </c>
      <c r="E19" s="139" t="s">
        <v>42</v>
      </c>
      <c r="F19" s="139">
        <v>120</v>
      </c>
      <c r="G19" s="140" t="s">
        <v>1034</v>
      </c>
    </row>
    <row r="20" spans="2:7" ht="15.75" customHeight="1">
      <c r="B20" s="234" t="s">
        <v>98</v>
      </c>
      <c r="C20" s="139">
        <v>5</v>
      </c>
      <c r="D20" s="138">
        <v>3629</v>
      </c>
      <c r="E20" s="139" t="s">
        <v>99</v>
      </c>
      <c r="F20" s="139" t="s">
        <v>122</v>
      </c>
      <c r="G20" s="140" t="s">
        <v>1035</v>
      </c>
    </row>
    <row r="21" spans="2:7" ht="15.75" customHeight="1">
      <c r="B21" s="140" t="s">
        <v>6</v>
      </c>
      <c r="C21" s="139">
        <v>1</v>
      </c>
      <c r="D21" s="138">
        <v>3632</v>
      </c>
      <c r="E21" s="139" t="s">
        <v>43</v>
      </c>
      <c r="F21" s="139">
        <v>130</v>
      </c>
      <c r="G21" s="140" t="s">
        <v>1036</v>
      </c>
    </row>
    <row r="22" spans="2:7" ht="15.75" customHeight="1">
      <c r="B22" s="140" t="s">
        <v>7</v>
      </c>
      <c r="C22" s="139">
        <v>1</v>
      </c>
      <c r="D22" s="138">
        <v>10298</v>
      </c>
      <c r="E22" s="139" t="s">
        <v>44</v>
      </c>
      <c r="F22" s="139">
        <v>140</v>
      </c>
      <c r="G22" s="140" t="s">
        <v>1037</v>
      </c>
    </row>
    <row r="23" spans="2:7" ht="15.75" customHeight="1">
      <c r="B23" s="140" t="s">
        <v>8</v>
      </c>
      <c r="C23" s="139">
        <v>1</v>
      </c>
      <c r="D23" s="138">
        <v>3630</v>
      </c>
      <c r="E23" s="139" t="s">
        <v>45</v>
      </c>
      <c r="F23" s="139">
        <v>150</v>
      </c>
      <c r="G23" s="140" t="s">
        <v>1038</v>
      </c>
    </row>
    <row r="24" spans="2:7" ht="15.75" customHeight="1">
      <c r="B24" s="140" t="s">
        <v>9</v>
      </c>
      <c r="C24" s="139">
        <v>1</v>
      </c>
      <c r="D24" s="138">
        <v>3631</v>
      </c>
      <c r="E24" s="139" t="s">
        <v>46</v>
      </c>
      <c r="F24" s="139">
        <v>160</v>
      </c>
      <c r="G24" s="140" t="s">
        <v>1039</v>
      </c>
    </row>
    <row r="25" spans="2:7" ht="15.75" customHeight="1">
      <c r="B25" s="140" t="s">
        <v>10</v>
      </c>
      <c r="C25" s="139">
        <v>1</v>
      </c>
      <c r="D25" s="138">
        <v>11161</v>
      </c>
      <c r="E25" s="139" t="s">
        <v>47</v>
      </c>
      <c r="F25" s="139">
        <v>170</v>
      </c>
      <c r="G25" s="140" t="s">
        <v>1040</v>
      </c>
    </row>
    <row r="26" spans="2:7" ht="15.75" customHeight="1">
      <c r="B26" s="140" t="s">
        <v>11</v>
      </c>
      <c r="C26" s="139">
        <v>1</v>
      </c>
      <c r="D26" s="138">
        <v>3639</v>
      </c>
      <c r="E26" s="139" t="s">
        <v>48</v>
      </c>
      <c r="F26" s="139">
        <v>180</v>
      </c>
      <c r="G26" s="140" t="s">
        <v>1041</v>
      </c>
    </row>
    <row r="27" spans="2:7" ht="15.75" customHeight="1">
      <c r="B27" s="140" t="s">
        <v>12</v>
      </c>
      <c r="C27" s="139">
        <v>1</v>
      </c>
      <c r="D27" s="138">
        <v>9651</v>
      </c>
      <c r="E27" s="139" t="s">
        <v>49</v>
      </c>
      <c r="F27" s="139">
        <v>190</v>
      </c>
      <c r="G27" s="140" t="s">
        <v>1042</v>
      </c>
    </row>
    <row r="28" spans="2:7" ht="15.75" customHeight="1">
      <c r="B28" s="140" t="s">
        <v>13</v>
      </c>
      <c r="C28" s="139">
        <v>1</v>
      </c>
      <c r="D28" s="138">
        <v>3665</v>
      </c>
      <c r="E28" s="139" t="s">
        <v>50</v>
      </c>
      <c r="F28" s="139">
        <v>200</v>
      </c>
      <c r="G28" s="140" t="s">
        <v>1043</v>
      </c>
    </row>
    <row r="29" spans="2:7" ht="15.75" customHeight="1">
      <c r="B29" s="140" t="s">
        <v>14</v>
      </c>
      <c r="C29" s="139">
        <v>1</v>
      </c>
      <c r="D29" s="138">
        <v>3565</v>
      </c>
      <c r="E29" s="139" t="s">
        <v>51</v>
      </c>
      <c r="F29" s="139">
        <v>210</v>
      </c>
      <c r="G29" s="140" t="s">
        <v>1044</v>
      </c>
    </row>
    <row r="30" spans="2:7" ht="15.75" customHeight="1">
      <c r="B30" s="140" t="s">
        <v>15</v>
      </c>
      <c r="C30" s="139">
        <v>1</v>
      </c>
      <c r="D30" s="138">
        <v>29269</v>
      </c>
      <c r="E30" s="139" t="s">
        <v>52</v>
      </c>
      <c r="F30" s="139">
        <v>220</v>
      </c>
      <c r="G30" s="140" t="s">
        <v>1045</v>
      </c>
    </row>
    <row r="31" spans="2:7" ht="15.75" customHeight="1">
      <c r="B31" s="235" t="s">
        <v>32</v>
      </c>
      <c r="C31" s="139">
        <v>1</v>
      </c>
      <c r="D31" s="138">
        <v>42295</v>
      </c>
      <c r="E31" s="139" t="s">
        <v>53</v>
      </c>
      <c r="F31" s="139">
        <v>223</v>
      </c>
      <c r="G31" s="140" t="s">
        <v>1046</v>
      </c>
    </row>
    <row r="32" spans="2:7" ht="15.75" customHeight="1">
      <c r="B32" s="235" t="s">
        <v>33</v>
      </c>
      <c r="C32" s="139">
        <v>1</v>
      </c>
      <c r="D32" s="138">
        <v>42485</v>
      </c>
      <c r="E32" s="139" t="s">
        <v>54</v>
      </c>
      <c r="F32" s="139">
        <v>226</v>
      </c>
      <c r="G32" s="140" t="s">
        <v>1047</v>
      </c>
    </row>
    <row r="33" spans="2:7" ht="15.75" customHeight="1">
      <c r="B33" s="236" t="s">
        <v>100</v>
      </c>
      <c r="C33" s="139">
        <v>5</v>
      </c>
      <c r="D33" s="138">
        <v>11721</v>
      </c>
      <c r="E33" s="139" t="s">
        <v>139</v>
      </c>
      <c r="F33" s="139" t="s">
        <v>123</v>
      </c>
      <c r="G33" s="140" t="s">
        <v>1048</v>
      </c>
    </row>
    <row r="34" spans="2:7" ht="15.75" customHeight="1">
      <c r="B34" s="236" t="s">
        <v>881</v>
      </c>
      <c r="C34" s="139">
        <v>1</v>
      </c>
      <c r="D34" s="237">
        <v>3652</v>
      </c>
      <c r="E34" s="233" t="s">
        <v>55</v>
      </c>
      <c r="F34" s="233">
        <v>230</v>
      </c>
      <c r="G34" s="234" t="s">
        <v>1049</v>
      </c>
    </row>
    <row r="35" spans="2:7" ht="15.75" customHeight="1">
      <c r="B35" s="236" t="s">
        <v>882</v>
      </c>
      <c r="C35" s="139">
        <v>1</v>
      </c>
      <c r="D35" s="237">
        <v>3652</v>
      </c>
      <c r="E35" s="233" t="s">
        <v>883</v>
      </c>
      <c r="F35" s="233">
        <v>231</v>
      </c>
      <c r="G35" s="234" t="s">
        <v>1050</v>
      </c>
    </row>
    <row r="36" spans="2:7" ht="15.75" customHeight="1">
      <c r="B36" s="235" t="s">
        <v>16</v>
      </c>
      <c r="C36" s="139">
        <v>1</v>
      </c>
      <c r="D36" s="138">
        <v>11711</v>
      </c>
      <c r="E36" s="139" t="s">
        <v>56</v>
      </c>
      <c r="F36" s="139">
        <v>240</v>
      </c>
      <c r="G36" s="140" t="s">
        <v>1051</v>
      </c>
    </row>
    <row r="37" spans="2:7" ht="15.75" customHeight="1">
      <c r="B37" s="235" t="s">
        <v>17</v>
      </c>
      <c r="C37" s="139">
        <v>1</v>
      </c>
      <c r="D37" s="138">
        <v>12826</v>
      </c>
      <c r="E37" s="139" t="s">
        <v>57</v>
      </c>
      <c r="F37" s="139">
        <v>250</v>
      </c>
      <c r="G37" s="140" t="s">
        <v>1052</v>
      </c>
    </row>
    <row r="38" spans="2:7" ht="15.75" customHeight="1">
      <c r="B38" s="235" t="s">
        <v>18</v>
      </c>
      <c r="C38" s="139">
        <v>1</v>
      </c>
      <c r="D38" s="138">
        <v>13231</v>
      </c>
      <c r="E38" s="139" t="s">
        <v>58</v>
      </c>
      <c r="F38" s="139">
        <v>260</v>
      </c>
      <c r="G38" s="140" t="s">
        <v>1053</v>
      </c>
    </row>
    <row r="39" spans="2:7" ht="15.75" customHeight="1">
      <c r="B39" s="236" t="s">
        <v>101</v>
      </c>
      <c r="C39" s="139">
        <v>5</v>
      </c>
      <c r="D39" s="138">
        <v>110</v>
      </c>
      <c r="E39" s="139" t="s">
        <v>102</v>
      </c>
      <c r="F39" s="139" t="s">
        <v>124</v>
      </c>
      <c r="G39" s="140" t="s">
        <v>1054</v>
      </c>
    </row>
    <row r="40" spans="2:7" ht="15.75" customHeight="1">
      <c r="B40" s="235" t="s">
        <v>28</v>
      </c>
      <c r="C40" s="139">
        <v>1</v>
      </c>
      <c r="D40" s="138">
        <v>3581</v>
      </c>
      <c r="E40" s="139" t="s">
        <v>59</v>
      </c>
      <c r="F40" s="139">
        <v>270</v>
      </c>
      <c r="G40" s="140" t="s">
        <v>1055</v>
      </c>
    </row>
    <row r="41" spans="2:7" ht="15.75" customHeight="1">
      <c r="B41" s="236" t="s">
        <v>884</v>
      </c>
      <c r="C41" s="139">
        <v>1</v>
      </c>
      <c r="D41" s="237">
        <v>3606</v>
      </c>
      <c r="E41" s="233" t="s">
        <v>60</v>
      </c>
      <c r="F41" s="233">
        <v>280</v>
      </c>
      <c r="G41" s="234" t="s">
        <v>1056</v>
      </c>
    </row>
    <row r="42" spans="2:7" ht="15.75" customHeight="1">
      <c r="B42" s="236" t="s">
        <v>885</v>
      </c>
      <c r="C42" s="139">
        <v>1</v>
      </c>
      <c r="D42" s="237">
        <v>3606</v>
      </c>
      <c r="E42" s="233" t="s">
        <v>886</v>
      </c>
      <c r="F42" s="233">
        <v>281</v>
      </c>
      <c r="G42" s="234" t="s">
        <v>1057</v>
      </c>
    </row>
    <row r="43" spans="2:7" ht="15.75" customHeight="1">
      <c r="B43" s="235" t="s">
        <v>138</v>
      </c>
      <c r="C43" s="139">
        <v>1</v>
      </c>
      <c r="D43" s="138">
        <v>3615</v>
      </c>
      <c r="E43" s="139" t="s">
        <v>61</v>
      </c>
      <c r="F43" s="139">
        <v>290</v>
      </c>
      <c r="G43" s="140" t="s">
        <v>1058</v>
      </c>
    </row>
    <row r="44" spans="2:7" ht="15.75" customHeight="1">
      <c r="B44" s="235" t="s">
        <v>19</v>
      </c>
      <c r="C44" s="139">
        <v>1</v>
      </c>
      <c r="D44" s="138">
        <v>3625</v>
      </c>
      <c r="E44" s="139" t="s">
        <v>62</v>
      </c>
      <c r="F44" s="139">
        <v>300</v>
      </c>
      <c r="G44" s="140" t="s">
        <v>1059</v>
      </c>
    </row>
    <row r="45" spans="2:7" ht="15.75" customHeight="1">
      <c r="B45" s="236" t="s">
        <v>103</v>
      </c>
      <c r="C45" s="139">
        <v>5</v>
      </c>
      <c r="D45" s="138">
        <v>439154</v>
      </c>
      <c r="E45" s="139" t="s">
        <v>104</v>
      </c>
      <c r="F45" s="139" t="s">
        <v>125</v>
      </c>
      <c r="G45" s="140" t="s">
        <v>1060</v>
      </c>
    </row>
    <row r="46" spans="2:7" ht="15.75" customHeight="1">
      <c r="B46" s="235" t="s">
        <v>20</v>
      </c>
      <c r="C46" s="139">
        <v>1</v>
      </c>
      <c r="D46" s="138">
        <v>3644</v>
      </c>
      <c r="E46" s="139" t="s">
        <v>63</v>
      </c>
      <c r="F46" s="139">
        <v>310</v>
      </c>
      <c r="G46" s="140" t="s">
        <v>1061</v>
      </c>
    </row>
    <row r="47" spans="2:7" ht="15.75" customHeight="1">
      <c r="B47" s="235" t="s">
        <v>21</v>
      </c>
      <c r="C47" s="139">
        <v>1</v>
      </c>
      <c r="D47" s="138">
        <v>3541</v>
      </c>
      <c r="E47" s="139" t="s">
        <v>64</v>
      </c>
      <c r="F47" s="139">
        <v>320</v>
      </c>
      <c r="G47" s="140" t="s">
        <v>1062</v>
      </c>
    </row>
    <row r="48" spans="2:7" ht="15.75" customHeight="1">
      <c r="B48" s="236" t="s">
        <v>105</v>
      </c>
      <c r="C48" s="139">
        <v>5</v>
      </c>
      <c r="D48" s="138">
        <v>103594</v>
      </c>
      <c r="E48" s="139" t="s">
        <v>106</v>
      </c>
      <c r="F48" s="139" t="s">
        <v>126</v>
      </c>
      <c r="G48" s="140" t="s">
        <v>1063</v>
      </c>
    </row>
    <row r="49" spans="2:7" ht="15.75" customHeight="1">
      <c r="B49" s="235" t="s">
        <v>22</v>
      </c>
      <c r="C49" s="139">
        <v>1</v>
      </c>
      <c r="D49" s="138">
        <v>3594</v>
      </c>
      <c r="E49" s="139" t="s">
        <v>65</v>
      </c>
      <c r="F49" s="139">
        <v>330</v>
      </c>
      <c r="G49" s="140" t="s">
        <v>1064</v>
      </c>
    </row>
    <row r="50" spans="2:7" ht="15.75" customHeight="1">
      <c r="B50" s="235" t="s">
        <v>31</v>
      </c>
      <c r="C50" s="139">
        <v>1</v>
      </c>
      <c r="D50" s="138">
        <v>42421</v>
      </c>
      <c r="E50" s="139" t="s">
        <v>66</v>
      </c>
      <c r="F50" s="139">
        <v>333</v>
      </c>
      <c r="G50" s="140" t="s">
        <v>1065</v>
      </c>
    </row>
    <row r="51" spans="2:7" ht="15.75" customHeight="1">
      <c r="B51" s="140" t="s">
        <v>23</v>
      </c>
      <c r="C51" s="139">
        <v>1</v>
      </c>
      <c r="D51" s="138">
        <v>3592</v>
      </c>
      <c r="E51" s="139" t="s">
        <v>67</v>
      </c>
      <c r="F51" s="139">
        <v>340</v>
      </c>
      <c r="G51" s="140" t="s">
        <v>1066</v>
      </c>
    </row>
    <row r="52" spans="2:7" ht="15.75" customHeight="1">
      <c r="B52" s="140" t="s">
        <v>24</v>
      </c>
      <c r="C52" s="139">
        <v>1</v>
      </c>
      <c r="D52" s="138">
        <v>3624</v>
      </c>
      <c r="E52" s="139" t="s">
        <v>68</v>
      </c>
      <c r="F52" s="139">
        <v>350</v>
      </c>
      <c r="G52" s="140" t="s">
        <v>1067</v>
      </c>
    </row>
    <row r="53" spans="2:7" ht="15.75" customHeight="1">
      <c r="B53" s="140" t="s">
        <v>25</v>
      </c>
      <c r="C53" s="139">
        <v>1</v>
      </c>
      <c r="D53" s="138">
        <v>3642</v>
      </c>
      <c r="E53" s="139" t="s">
        <v>69</v>
      </c>
      <c r="F53" s="139">
        <v>360</v>
      </c>
      <c r="G53" s="140" t="s">
        <v>1068</v>
      </c>
    </row>
    <row r="54" spans="2:7" ht="15.75" customHeight="1">
      <c r="B54" s="140" t="s">
        <v>26</v>
      </c>
      <c r="C54" s="139">
        <v>1</v>
      </c>
      <c r="D54" s="138">
        <v>3646</v>
      </c>
      <c r="E54" s="139" t="s">
        <v>70</v>
      </c>
      <c r="F54" s="139">
        <v>370</v>
      </c>
      <c r="G54" s="140" t="s">
        <v>1069</v>
      </c>
    </row>
    <row r="55" spans="2:7" ht="15.75" customHeight="1">
      <c r="B55" s="140" t="s">
        <v>71</v>
      </c>
      <c r="C55" s="139">
        <v>3</v>
      </c>
      <c r="D55" s="238">
        <v>36273</v>
      </c>
      <c r="E55" s="139" t="s">
        <v>30</v>
      </c>
      <c r="F55" s="139">
        <v>490</v>
      </c>
      <c r="G55" s="140" t="s">
        <v>1070</v>
      </c>
    </row>
    <row r="56" spans="2:7" ht="15.75" customHeight="1">
      <c r="B56" s="140" t="s">
        <v>72</v>
      </c>
      <c r="C56" s="139">
        <v>3</v>
      </c>
      <c r="D56" s="238">
        <v>23582</v>
      </c>
      <c r="E56" s="139" t="s">
        <v>73</v>
      </c>
      <c r="F56" s="139">
        <v>500</v>
      </c>
      <c r="G56" s="140" t="s">
        <v>1071</v>
      </c>
    </row>
    <row r="57" spans="2:7" ht="15.75" customHeight="1">
      <c r="B57" s="140" t="s">
        <v>74</v>
      </c>
      <c r="C57" s="139">
        <v>3</v>
      </c>
      <c r="D57" s="238">
        <v>23485</v>
      </c>
      <c r="E57" s="139" t="s">
        <v>75</v>
      </c>
      <c r="F57" s="139">
        <v>510</v>
      </c>
      <c r="G57" s="140" t="s">
        <v>1072</v>
      </c>
    </row>
    <row r="58" spans="2:7" ht="15.75" customHeight="1">
      <c r="B58" s="140" t="s">
        <v>76</v>
      </c>
      <c r="C58" s="139">
        <v>3</v>
      </c>
      <c r="D58" s="238">
        <v>9225</v>
      </c>
      <c r="E58" s="139" t="s">
        <v>77</v>
      </c>
      <c r="F58" s="139">
        <v>520</v>
      </c>
      <c r="G58" s="140" t="s">
        <v>1073</v>
      </c>
    </row>
    <row r="59" spans="2:7" ht="15.75" customHeight="1">
      <c r="B59" s="140" t="s">
        <v>136</v>
      </c>
      <c r="C59" s="139">
        <v>3</v>
      </c>
      <c r="D59" s="238">
        <v>9932</v>
      </c>
      <c r="E59" s="139" t="s">
        <v>142</v>
      </c>
      <c r="F59" s="139">
        <v>530</v>
      </c>
      <c r="G59" s="140" t="s">
        <v>1074</v>
      </c>
    </row>
    <row r="60" spans="2:7" ht="15.75" customHeight="1">
      <c r="B60" s="140" t="s">
        <v>78</v>
      </c>
      <c r="C60" s="139">
        <v>3</v>
      </c>
      <c r="D60" s="238">
        <v>33965</v>
      </c>
      <c r="E60" s="139" t="s">
        <v>79</v>
      </c>
      <c r="F60" s="139">
        <v>540</v>
      </c>
      <c r="G60" s="140" t="s">
        <v>1075</v>
      </c>
    </row>
    <row r="61" spans="2:7" ht="15.75" customHeight="1">
      <c r="B61" s="140" t="s">
        <v>80</v>
      </c>
      <c r="C61" s="139">
        <v>3</v>
      </c>
      <c r="D61" s="238">
        <v>3634</v>
      </c>
      <c r="E61" s="139" t="s">
        <v>81</v>
      </c>
      <c r="F61" s="139">
        <v>550</v>
      </c>
      <c r="G61" s="140" t="s">
        <v>1076</v>
      </c>
    </row>
    <row r="62" spans="2:7" ht="15.75" customHeight="1">
      <c r="B62" s="140" t="s">
        <v>171</v>
      </c>
      <c r="C62" s="139">
        <v>3</v>
      </c>
      <c r="D62" s="232">
        <v>133965</v>
      </c>
      <c r="E62" s="139" t="s">
        <v>867</v>
      </c>
      <c r="F62" s="139">
        <v>552</v>
      </c>
      <c r="G62" s="140" t="s">
        <v>1077</v>
      </c>
    </row>
    <row r="63" spans="2:7" ht="15.75" customHeight="1">
      <c r="B63" s="140" t="s">
        <v>172</v>
      </c>
      <c r="C63" s="139">
        <v>3</v>
      </c>
      <c r="D63" s="232">
        <v>203634</v>
      </c>
      <c r="E63" s="139" t="s">
        <v>868</v>
      </c>
      <c r="F63" s="139">
        <v>553</v>
      </c>
      <c r="G63" s="140" t="s">
        <v>1078</v>
      </c>
    </row>
    <row r="64" spans="2:7" ht="15">
      <c r="B64" s="140" t="s">
        <v>117</v>
      </c>
      <c r="C64" s="139">
        <v>3</v>
      </c>
      <c r="D64" s="238">
        <v>9642</v>
      </c>
      <c r="E64" s="139" t="s">
        <v>118</v>
      </c>
      <c r="F64" s="139">
        <v>555</v>
      </c>
      <c r="G64" s="140" t="s">
        <v>1079</v>
      </c>
    </row>
    <row r="65" spans="1:7" ht="18.75" customHeight="1">
      <c r="B65" s="140" t="s">
        <v>140</v>
      </c>
      <c r="C65" s="139">
        <v>2</v>
      </c>
      <c r="D65" s="238">
        <v>30</v>
      </c>
      <c r="E65" s="139" t="s">
        <v>82</v>
      </c>
      <c r="F65" s="139">
        <v>390</v>
      </c>
      <c r="G65" s="140" t="s">
        <v>1080</v>
      </c>
    </row>
    <row r="66" spans="1:7" ht="20.25" customHeight="1">
      <c r="B66" s="140" t="s">
        <v>87</v>
      </c>
      <c r="C66" s="139">
        <v>2</v>
      </c>
      <c r="D66" s="238">
        <v>40</v>
      </c>
      <c r="E66" s="139" t="s">
        <v>88</v>
      </c>
      <c r="F66" s="139">
        <v>420</v>
      </c>
      <c r="G66" s="140" t="s">
        <v>1081</v>
      </c>
    </row>
    <row r="67" spans="1:7" ht="17.25" customHeight="1">
      <c r="B67" s="140" t="s">
        <v>91</v>
      </c>
      <c r="C67" s="139">
        <v>2</v>
      </c>
      <c r="D67" s="238">
        <v>89</v>
      </c>
      <c r="E67" s="139" t="s">
        <v>92</v>
      </c>
      <c r="F67" s="139">
        <v>450</v>
      </c>
      <c r="G67" s="140" t="s">
        <v>1082</v>
      </c>
    </row>
    <row r="68" spans="1:7" s="17" customFormat="1" ht="30.75" customHeight="1">
      <c r="B68" s="239" t="s">
        <v>898</v>
      </c>
      <c r="C68" s="139">
        <v>2</v>
      </c>
      <c r="D68" s="240">
        <v>130</v>
      </c>
      <c r="E68" s="241" t="s">
        <v>93</v>
      </c>
      <c r="F68" s="241">
        <v>460</v>
      </c>
      <c r="G68" s="239" t="s">
        <v>1083</v>
      </c>
    </row>
    <row r="69" spans="1:7" s="17" customFormat="1" ht="36.75" customHeight="1">
      <c r="B69" s="239" t="s">
        <v>899</v>
      </c>
      <c r="C69" s="139">
        <v>2</v>
      </c>
      <c r="D69" s="240">
        <v>130</v>
      </c>
      <c r="E69" s="241" t="s">
        <v>887</v>
      </c>
      <c r="F69" s="241">
        <v>461</v>
      </c>
      <c r="G69" s="239" t="s">
        <v>1084</v>
      </c>
    </row>
    <row r="70" spans="1:7" ht="15.75" customHeight="1">
      <c r="B70" s="140" t="s">
        <v>94</v>
      </c>
      <c r="C70" s="139">
        <v>2</v>
      </c>
      <c r="D70" s="238">
        <v>412</v>
      </c>
      <c r="E70" s="139" t="s">
        <v>95</v>
      </c>
      <c r="F70" s="139">
        <v>470</v>
      </c>
      <c r="G70" s="140" t="s">
        <v>1085</v>
      </c>
    </row>
    <row r="71" spans="1:7" ht="15.75" customHeight="1">
      <c r="B71" s="140" t="s">
        <v>160</v>
      </c>
      <c r="C71" s="139">
        <v>2</v>
      </c>
      <c r="D71" s="238">
        <v>862</v>
      </c>
      <c r="E71" s="139" t="s">
        <v>137</v>
      </c>
      <c r="F71" s="139">
        <v>480</v>
      </c>
      <c r="G71" s="242" t="s">
        <v>1086</v>
      </c>
    </row>
    <row r="72" spans="1:7" ht="15.75" customHeight="1">
      <c r="B72" s="140" t="s">
        <v>85</v>
      </c>
      <c r="C72" s="139">
        <v>2</v>
      </c>
      <c r="D72" s="238">
        <v>11618</v>
      </c>
      <c r="E72" s="139" t="s">
        <v>86</v>
      </c>
      <c r="F72" s="139">
        <v>410</v>
      </c>
      <c r="G72" s="140" t="s">
        <v>1087</v>
      </c>
    </row>
    <row r="73" spans="1:7" ht="17.25" customHeight="1">
      <c r="B73" s="140" t="s">
        <v>89</v>
      </c>
      <c r="C73" s="139">
        <v>2</v>
      </c>
      <c r="D73" s="238">
        <v>25554</v>
      </c>
      <c r="E73" s="139" t="s">
        <v>90</v>
      </c>
      <c r="F73" s="139">
        <v>430</v>
      </c>
      <c r="G73" s="140" t="s">
        <v>1088</v>
      </c>
    </row>
    <row r="74" spans="1:7" ht="15.75" customHeight="1">
      <c r="B74" s="140" t="s">
        <v>159</v>
      </c>
      <c r="C74" s="139">
        <v>2</v>
      </c>
      <c r="D74" s="138">
        <v>42439</v>
      </c>
      <c r="E74" s="139" t="s">
        <v>1089</v>
      </c>
      <c r="F74" s="139">
        <v>440</v>
      </c>
      <c r="G74" s="140" t="s">
        <v>1090</v>
      </c>
    </row>
    <row r="75" spans="1:7" ht="15.75" customHeight="1">
      <c r="B75" s="140" t="s">
        <v>83</v>
      </c>
      <c r="C75" s="139">
        <v>2</v>
      </c>
      <c r="D75" s="238">
        <v>104952</v>
      </c>
      <c r="E75" s="139" t="s">
        <v>84</v>
      </c>
      <c r="F75" s="139">
        <v>400</v>
      </c>
      <c r="G75" s="140" t="s">
        <v>1091</v>
      </c>
    </row>
    <row r="76" spans="1:7" ht="15.75" customHeight="1">
      <c r="A76" s="8"/>
      <c r="B76" s="134" t="s">
        <v>163</v>
      </c>
      <c r="C76" s="139">
        <v>2</v>
      </c>
      <c r="D76" s="138">
        <v>203599</v>
      </c>
      <c r="E76" s="233" t="s">
        <v>164</v>
      </c>
      <c r="F76" s="233">
        <v>500</v>
      </c>
      <c r="G76" s="234" t="s">
        <v>1092</v>
      </c>
    </row>
    <row r="77" spans="1:7" ht="15.75" customHeight="1">
      <c r="A77" s="9"/>
      <c r="B77" s="134" t="s">
        <v>161</v>
      </c>
      <c r="C77" s="139">
        <v>2</v>
      </c>
      <c r="D77" s="138">
        <v>203658</v>
      </c>
      <c r="E77" s="233" t="s">
        <v>162</v>
      </c>
      <c r="F77" s="233">
        <v>510</v>
      </c>
      <c r="G77" s="234" t="s">
        <v>1093</v>
      </c>
    </row>
    <row r="78" spans="1:7" ht="15.75" customHeight="1">
      <c r="B78" s="135" t="s">
        <v>888</v>
      </c>
      <c r="C78" s="139">
        <v>2</v>
      </c>
      <c r="D78" s="138">
        <v>203652</v>
      </c>
      <c r="E78" s="233" t="s">
        <v>889</v>
      </c>
      <c r="F78" s="233">
        <v>520</v>
      </c>
      <c r="G78" s="234" t="s">
        <v>1094</v>
      </c>
    </row>
    <row r="79" spans="1:7" s="17" customFormat="1" ht="30.75" customHeight="1">
      <c r="B79" s="136" t="s">
        <v>890</v>
      </c>
      <c r="C79" s="139">
        <v>2</v>
      </c>
      <c r="D79" s="243">
        <v>103606</v>
      </c>
      <c r="E79" s="241" t="s">
        <v>900</v>
      </c>
      <c r="F79" s="241">
        <v>530</v>
      </c>
      <c r="G79" s="239" t="s">
        <v>1095</v>
      </c>
    </row>
    <row r="80" spans="1:7" s="17" customFormat="1" ht="32.25" customHeight="1">
      <c r="B80" s="137" t="s">
        <v>891</v>
      </c>
      <c r="C80" s="139">
        <v>2</v>
      </c>
      <c r="D80" s="243">
        <v>100130</v>
      </c>
      <c r="E80" s="241" t="s">
        <v>892</v>
      </c>
      <c r="F80" s="241">
        <v>540</v>
      </c>
      <c r="G80" s="239" t="s">
        <v>1096</v>
      </c>
    </row>
    <row r="81" spans="2:7" ht="15.75" customHeight="1">
      <c r="B81" s="33"/>
      <c r="C81" s="36"/>
      <c r="D81" s="34"/>
      <c r="E81" s="35"/>
      <c r="F81" s="35"/>
      <c r="G81" s="36"/>
    </row>
    <row r="82" spans="2:7" ht="15.75" customHeight="1">
      <c r="B82" s="234"/>
      <c r="C82" s="234"/>
      <c r="D82" s="138"/>
      <c r="E82" s="233"/>
      <c r="F82" s="233"/>
      <c r="G82" s="234"/>
    </row>
    <row r="83" spans="2:7" ht="15.75" customHeight="1">
      <c r="B83" s="140"/>
      <c r="C83" s="140"/>
      <c r="D83" s="138"/>
      <c r="E83" s="139"/>
      <c r="F83" s="139"/>
      <c r="G83" s="140"/>
    </row>
    <row r="84" spans="2:7">
      <c r="B84" s="30"/>
      <c r="C84" s="30"/>
      <c r="D84" s="31"/>
      <c r="E84" s="6"/>
      <c r="F84" s="6"/>
      <c r="G84" s="6"/>
    </row>
    <row r="87" spans="2:7">
      <c r="B87" s="244" t="s">
        <v>1097</v>
      </c>
    </row>
    <row r="88" spans="2:7">
      <c r="B88" s="4" t="s">
        <v>916</v>
      </c>
    </row>
    <row r="89" spans="2:7">
      <c r="B89" s="4" t="s">
        <v>1098</v>
      </c>
      <c r="G89" s="15"/>
    </row>
    <row r="90" spans="2:7">
      <c r="G90" s="15"/>
    </row>
    <row r="91" spans="2:7">
      <c r="B91" s="3"/>
      <c r="C91" s="3"/>
      <c r="D91" s="3"/>
      <c r="G91" s="15"/>
    </row>
    <row r="92" spans="2:7">
      <c r="B92" s="3"/>
      <c r="C92" s="3"/>
      <c r="D92" s="3"/>
      <c r="G92" s="15"/>
    </row>
    <row r="93" spans="2:7">
      <c r="B93" s="3"/>
      <c r="C93" s="3"/>
      <c r="D93" s="3"/>
      <c r="G93" s="15"/>
    </row>
    <row r="94" spans="2:7">
      <c r="B94" s="3"/>
      <c r="C94" s="3"/>
      <c r="D94" s="3"/>
      <c r="G94" s="15"/>
    </row>
    <row r="95" spans="2:7">
      <c r="B95" s="3"/>
      <c r="C95" s="3"/>
      <c r="D95" s="3"/>
      <c r="G95" s="15"/>
    </row>
    <row r="107" spans="2:7" ht="15.75" customHeight="1">
      <c r="B107" s="37" t="s">
        <v>165</v>
      </c>
      <c r="C107" s="245"/>
      <c r="D107" s="138">
        <v>3658</v>
      </c>
      <c r="E107" s="233" t="s">
        <v>166</v>
      </c>
      <c r="F107" s="233">
        <v>501</v>
      </c>
      <c r="G107" s="234" t="s">
        <v>893</v>
      </c>
    </row>
    <row r="108" spans="2:7" ht="15.75" customHeight="1">
      <c r="B108" s="33" t="s">
        <v>167</v>
      </c>
      <c r="C108" s="36"/>
      <c r="D108" s="34">
        <v>203599</v>
      </c>
      <c r="E108" s="35" t="s">
        <v>168</v>
      </c>
      <c r="F108" s="35">
        <v>511</v>
      </c>
      <c r="G108" s="36" t="s">
        <v>894</v>
      </c>
    </row>
    <row r="111" spans="2:7" ht="15.75" customHeight="1">
      <c r="B111" s="33" t="s">
        <v>169</v>
      </c>
      <c r="C111" s="36"/>
      <c r="D111" s="34">
        <v>3658</v>
      </c>
      <c r="E111" s="35" t="s">
        <v>166</v>
      </c>
      <c r="F111" s="35">
        <v>52</v>
      </c>
      <c r="G111" s="36" t="s">
        <v>895</v>
      </c>
    </row>
    <row r="112" spans="2:7" ht="15.75" customHeight="1">
      <c r="B112" s="33" t="s">
        <v>170</v>
      </c>
      <c r="C112" s="36"/>
      <c r="D112" s="34">
        <v>3599</v>
      </c>
      <c r="E112" s="35" t="s">
        <v>168</v>
      </c>
      <c r="F112" s="35">
        <v>93</v>
      </c>
      <c r="G112" s="36" t="s">
        <v>896</v>
      </c>
    </row>
    <row r="119" spans="2:7" ht="15.75" customHeight="1">
      <c r="B119" s="235" t="s">
        <v>107</v>
      </c>
      <c r="C119" s="235"/>
      <c r="D119" s="138">
        <v>518</v>
      </c>
      <c r="E119" s="139" t="s">
        <v>108</v>
      </c>
      <c r="F119" s="139">
        <v>635</v>
      </c>
      <c r="G119" s="140" t="s">
        <v>145</v>
      </c>
    </row>
    <row r="120" spans="2:7" ht="15.75" customHeight="1">
      <c r="B120" s="235" t="s">
        <v>146</v>
      </c>
      <c r="C120" s="235"/>
      <c r="D120" s="138">
        <v>519</v>
      </c>
      <c r="E120" s="139" t="s">
        <v>147</v>
      </c>
      <c r="F120" s="139">
        <v>637</v>
      </c>
      <c r="G120" s="140" t="s">
        <v>148</v>
      </c>
    </row>
    <row r="121" spans="2:7" ht="15.75" customHeight="1">
      <c r="B121" s="235" t="s">
        <v>149</v>
      </c>
      <c r="C121" s="235"/>
      <c r="D121" s="138">
        <v>707</v>
      </c>
      <c r="E121" s="139" t="s">
        <v>150</v>
      </c>
      <c r="F121" s="139">
        <v>639</v>
      </c>
      <c r="G121" s="140" t="s">
        <v>151</v>
      </c>
    </row>
  </sheetData>
  <mergeCells count="1">
    <mergeCell ref="B6:B7"/>
  </mergeCells>
  <pageMargins left="0.2" right="0.2" top="0.5" bottom="0.5" header="0.3" footer="0.3"/>
  <pageSetup scale="89" orientation="landscape" horizontalDpi="1200" verticalDpi="1200" r:id="rId1"/>
  <rowBreaks count="2" manualBreakCount="2">
    <brk id="37" max="5" man="1"/>
    <brk id="71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74"/>
  <sheetViews>
    <sheetView showGridLines="0" workbookViewId="0">
      <pane xSplit="3" ySplit="6" topLeftCell="D7" activePane="bottomRight" state="frozen"/>
      <selection activeCell="F74" sqref="E74:F74"/>
      <selection pane="topRight" activeCell="F74" sqref="E74:F74"/>
      <selection pane="bottomLeft" activeCell="F74" sqref="E74:F74"/>
      <selection pane="bottomRight" activeCell="C638" sqref="C638"/>
    </sheetView>
  </sheetViews>
  <sheetFormatPr defaultColWidth="8.85546875" defaultRowHeight="12.75" outlineLevelRow="1"/>
  <cols>
    <col min="1" max="1" width="10.28515625" style="43" customWidth="1"/>
    <col min="2" max="2" width="37.42578125" style="42" customWidth="1"/>
    <col min="3" max="3" width="9.140625" style="43" customWidth="1"/>
    <col min="4" max="8" width="6.28515625" style="44" customWidth="1"/>
    <col min="9" max="10" width="7.140625" style="43" bestFit="1" customWidth="1"/>
    <col min="11" max="19" width="7.140625" style="44" bestFit="1" customWidth="1"/>
    <col min="20" max="20" width="8.85546875" style="43"/>
    <col min="21" max="25" width="9.140625" style="42" customWidth="1"/>
    <col min="26" max="16384" width="8.85546875" style="42"/>
  </cols>
  <sheetData>
    <row r="1" spans="1:27" ht="13.5" thickBot="1">
      <c r="A1" s="41" t="s">
        <v>173</v>
      </c>
      <c r="D1" s="420" t="s">
        <v>174</v>
      </c>
      <c r="E1" s="421"/>
      <c r="F1" s="421"/>
      <c r="G1" s="421"/>
      <c r="H1" s="421"/>
      <c r="I1" s="422"/>
      <c r="P1" s="45" t="s">
        <v>135</v>
      </c>
      <c r="V1" s="132" t="s">
        <v>880</v>
      </c>
      <c r="W1" s="132"/>
      <c r="X1" s="132"/>
      <c r="Y1" s="132"/>
    </row>
    <row r="2" spans="1:27">
      <c r="A2" s="46" t="s">
        <v>175</v>
      </c>
      <c r="T2" s="47"/>
    </row>
    <row r="3" spans="1:27">
      <c r="A3" s="48" t="s">
        <v>176</v>
      </c>
    </row>
    <row r="4" spans="1:27">
      <c r="A4" s="48" t="s">
        <v>177</v>
      </c>
      <c r="D4" s="44">
        <v>1</v>
      </c>
      <c r="E4" s="44">
        <v>2</v>
      </c>
      <c r="F4" s="44">
        <v>3</v>
      </c>
      <c r="G4" s="44">
        <v>4</v>
      </c>
      <c r="H4" s="44">
        <v>5</v>
      </c>
      <c r="I4" s="44">
        <v>6</v>
      </c>
      <c r="J4" s="44">
        <v>7</v>
      </c>
      <c r="K4" s="44">
        <v>8</v>
      </c>
      <c r="L4" s="44">
        <v>9</v>
      </c>
      <c r="M4" s="44">
        <v>10</v>
      </c>
      <c r="N4" s="44">
        <v>11</v>
      </c>
      <c r="O4" s="44">
        <v>12</v>
      </c>
      <c r="P4" s="44">
        <v>13</v>
      </c>
      <c r="Q4" s="44">
        <v>14</v>
      </c>
      <c r="R4" s="44">
        <v>15</v>
      </c>
      <c r="S4" s="44">
        <v>16</v>
      </c>
      <c r="T4" s="44">
        <v>17</v>
      </c>
      <c r="U4" s="44">
        <v>18</v>
      </c>
      <c r="V4" s="44">
        <v>19</v>
      </c>
      <c r="W4" s="44">
        <v>20</v>
      </c>
      <c r="X4" s="44">
        <v>21</v>
      </c>
      <c r="Y4" s="44">
        <v>22</v>
      </c>
      <c r="Z4" s="44">
        <v>23</v>
      </c>
      <c r="AA4" s="44">
        <v>24</v>
      </c>
    </row>
    <row r="5" spans="1:27">
      <c r="B5" s="43"/>
      <c r="D5" s="44">
        <v>2000</v>
      </c>
      <c r="E5" s="44">
        <v>2001</v>
      </c>
      <c r="F5" s="44">
        <v>2002</v>
      </c>
      <c r="G5" s="44">
        <v>2003</v>
      </c>
      <c r="H5" s="44">
        <v>2004</v>
      </c>
      <c r="I5" s="43">
        <v>2005</v>
      </c>
      <c r="J5" s="43">
        <v>2006</v>
      </c>
      <c r="K5" s="43">
        <v>2007</v>
      </c>
      <c r="L5" s="43">
        <v>2008</v>
      </c>
      <c r="M5" s="43">
        <v>2009</v>
      </c>
      <c r="N5" s="43">
        <v>2010</v>
      </c>
      <c r="O5" s="43">
        <v>2011</v>
      </c>
      <c r="P5" s="43">
        <v>2012</v>
      </c>
      <c r="Q5" s="44">
        <v>2013</v>
      </c>
      <c r="R5" s="43">
        <v>2014</v>
      </c>
      <c r="S5" s="43">
        <v>2015</v>
      </c>
      <c r="T5" s="43">
        <v>2016</v>
      </c>
      <c r="U5" s="43">
        <v>2017</v>
      </c>
      <c r="V5" s="43">
        <v>2018</v>
      </c>
      <c r="W5" s="43">
        <v>2019</v>
      </c>
      <c r="X5" s="43">
        <v>2020</v>
      </c>
      <c r="Y5" s="43">
        <v>2021</v>
      </c>
    </row>
    <row r="6" spans="1:27" ht="15">
      <c r="A6" s="49" t="s">
        <v>178</v>
      </c>
      <c r="B6" s="49" t="s">
        <v>179</v>
      </c>
      <c r="C6" s="50" t="s">
        <v>180</v>
      </c>
      <c r="D6" s="51" t="s">
        <v>181</v>
      </c>
      <c r="E6" s="51" t="s">
        <v>182</v>
      </c>
      <c r="F6" s="51" t="s">
        <v>183</v>
      </c>
      <c r="G6" s="51" t="s">
        <v>184</v>
      </c>
      <c r="H6" s="51" t="s">
        <v>185</v>
      </c>
      <c r="I6" s="49" t="s">
        <v>186</v>
      </c>
      <c r="J6" s="49" t="s">
        <v>187</v>
      </c>
      <c r="K6" s="51" t="s">
        <v>188</v>
      </c>
      <c r="L6" s="51" t="s">
        <v>189</v>
      </c>
      <c r="M6" s="51" t="s">
        <v>190</v>
      </c>
      <c r="N6" s="51" t="s">
        <v>191</v>
      </c>
      <c r="O6" s="51" t="s">
        <v>192</v>
      </c>
      <c r="P6" s="51" t="s">
        <v>193</v>
      </c>
      <c r="Q6" s="51" t="s">
        <v>194</v>
      </c>
      <c r="R6" s="51" t="s">
        <v>195</v>
      </c>
      <c r="S6" s="51" t="s">
        <v>196</v>
      </c>
      <c r="T6" s="51" t="s">
        <v>197</v>
      </c>
      <c r="U6" s="51" t="s">
        <v>869</v>
      </c>
      <c r="V6" s="51" t="s">
        <v>879</v>
      </c>
      <c r="W6" s="51" t="s">
        <v>897</v>
      </c>
      <c r="X6" s="51" t="s">
        <v>901</v>
      </c>
      <c r="Y6" s="51" t="s">
        <v>902</v>
      </c>
    </row>
    <row r="7" spans="1:27" s="48" customFormat="1" ht="15">
      <c r="A7" s="52">
        <v>999999</v>
      </c>
      <c r="B7" s="53" t="s">
        <v>198</v>
      </c>
      <c r="C7" s="54">
        <v>9</v>
      </c>
      <c r="D7" s="54" t="s">
        <v>199</v>
      </c>
      <c r="E7" s="54" t="s">
        <v>199</v>
      </c>
      <c r="F7" s="54" t="s">
        <v>199</v>
      </c>
      <c r="G7" s="54" t="s">
        <v>199</v>
      </c>
      <c r="H7" s="54" t="s">
        <v>199</v>
      </c>
      <c r="I7" s="54" t="s">
        <v>199</v>
      </c>
      <c r="J7" s="54" t="s">
        <v>199</v>
      </c>
      <c r="K7" s="54" t="s">
        <v>199</v>
      </c>
      <c r="L7" s="54" t="s">
        <v>199</v>
      </c>
      <c r="M7" s="54" t="s">
        <v>199</v>
      </c>
      <c r="N7" s="54" t="s">
        <v>199</v>
      </c>
      <c r="O7" s="54" t="s">
        <v>199</v>
      </c>
      <c r="P7" s="54" t="s">
        <v>199</v>
      </c>
      <c r="Q7" s="54" t="s">
        <v>199</v>
      </c>
      <c r="R7" s="54" t="s">
        <v>199</v>
      </c>
      <c r="S7" s="54" t="s">
        <v>199</v>
      </c>
      <c r="T7" s="54" t="s">
        <v>199</v>
      </c>
      <c r="U7" s="54" t="s">
        <v>199</v>
      </c>
      <c r="V7" s="54" t="s">
        <v>199</v>
      </c>
      <c r="W7" s="54" t="s">
        <v>199</v>
      </c>
      <c r="X7" s="54" t="s">
        <v>199</v>
      </c>
      <c r="Y7" s="54" t="s">
        <v>199</v>
      </c>
    </row>
    <row r="8" spans="1:27">
      <c r="A8" s="55">
        <v>309</v>
      </c>
      <c r="B8" s="56" t="s">
        <v>200</v>
      </c>
      <c r="C8" s="57">
        <v>3</v>
      </c>
      <c r="D8" s="58" t="str">
        <f t="shared" ref="D8:I24" si="0">$J8</f>
        <v>D</v>
      </c>
      <c r="E8" s="58" t="str">
        <f t="shared" si="0"/>
        <v>D</v>
      </c>
      <c r="F8" s="58" t="str">
        <f t="shared" si="0"/>
        <v>D</v>
      </c>
      <c r="G8" s="58" t="str">
        <f t="shared" si="0"/>
        <v>D</v>
      </c>
      <c r="H8" s="58" t="str">
        <f t="shared" si="0"/>
        <v>D</v>
      </c>
      <c r="I8" s="58" t="str">
        <f t="shared" si="0"/>
        <v>D</v>
      </c>
      <c r="J8" s="59" t="s">
        <v>143</v>
      </c>
      <c r="K8" s="60" t="s">
        <v>143</v>
      </c>
      <c r="L8" s="60" t="s">
        <v>143</v>
      </c>
      <c r="M8" s="60" t="s">
        <v>143</v>
      </c>
      <c r="N8" s="60" t="s">
        <v>143</v>
      </c>
      <c r="O8" s="60" t="s">
        <v>143</v>
      </c>
      <c r="P8" s="60" t="s">
        <v>143</v>
      </c>
      <c r="Q8" s="60" t="s">
        <v>143</v>
      </c>
      <c r="R8" s="60" t="s">
        <v>143</v>
      </c>
      <c r="S8" s="61" t="s">
        <v>143</v>
      </c>
      <c r="T8" s="59" t="s">
        <v>201</v>
      </c>
      <c r="U8" s="59" t="s">
        <v>201</v>
      </c>
      <c r="V8" s="59" t="s">
        <v>201</v>
      </c>
      <c r="W8" s="59" t="s">
        <v>201</v>
      </c>
      <c r="X8" s="59" t="s">
        <v>201</v>
      </c>
      <c r="Y8" s="59" t="s">
        <v>201</v>
      </c>
    </row>
    <row r="9" spans="1:27">
      <c r="A9" s="55">
        <v>307</v>
      </c>
      <c r="B9" s="56" t="s">
        <v>202</v>
      </c>
      <c r="C9" s="57">
        <v>3</v>
      </c>
      <c r="D9" s="58" t="str">
        <f t="shared" si="0"/>
        <v>D</v>
      </c>
      <c r="E9" s="58" t="str">
        <f t="shared" si="0"/>
        <v>D</v>
      </c>
      <c r="F9" s="58" t="str">
        <f t="shared" si="0"/>
        <v>D</v>
      </c>
      <c r="G9" s="58" t="str">
        <f t="shared" si="0"/>
        <v>D</v>
      </c>
      <c r="H9" s="58" t="str">
        <f t="shared" si="0"/>
        <v>D</v>
      </c>
      <c r="I9" s="58" t="str">
        <f t="shared" si="0"/>
        <v>D</v>
      </c>
      <c r="J9" s="59" t="s">
        <v>143</v>
      </c>
      <c r="K9" s="60" t="s">
        <v>143</v>
      </c>
      <c r="L9" s="60" t="s">
        <v>143</v>
      </c>
      <c r="M9" s="60" t="s">
        <v>143</v>
      </c>
      <c r="N9" s="60" t="s">
        <v>143</v>
      </c>
      <c r="O9" s="60" t="s">
        <v>143</v>
      </c>
      <c r="P9" s="60" t="s">
        <v>143</v>
      </c>
      <c r="Q9" s="60" t="s">
        <v>143</v>
      </c>
      <c r="R9" s="60" t="s">
        <v>143</v>
      </c>
      <c r="S9" s="61" t="s">
        <v>143</v>
      </c>
      <c r="T9" s="59" t="s">
        <v>201</v>
      </c>
      <c r="U9" s="59" t="s">
        <v>201</v>
      </c>
      <c r="V9" s="59" t="s">
        <v>201</v>
      </c>
      <c r="W9" s="59" t="s">
        <v>201</v>
      </c>
      <c r="X9" s="59" t="s">
        <v>201</v>
      </c>
      <c r="Y9" s="59" t="s">
        <v>201</v>
      </c>
    </row>
    <row r="10" spans="1:27">
      <c r="A10" s="55">
        <v>23413</v>
      </c>
      <c r="B10" s="56" t="s">
        <v>203</v>
      </c>
      <c r="C10" s="57">
        <v>3</v>
      </c>
      <c r="D10" s="58" t="str">
        <f t="shared" si="0"/>
        <v>D</v>
      </c>
      <c r="E10" s="58" t="str">
        <f t="shared" si="0"/>
        <v>D</v>
      </c>
      <c r="F10" s="58" t="str">
        <f t="shared" si="0"/>
        <v>D</v>
      </c>
      <c r="G10" s="58" t="str">
        <f t="shared" si="0"/>
        <v>D</v>
      </c>
      <c r="H10" s="58" t="str">
        <f t="shared" si="0"/>
        <v>D</v>
      </c>
      <c r="I10" s="58" t="str">
        <f t="shared" si="0"/>
        <v>D</v>
      </c>
      <c r="J10" s="59" t="s">
        <v>143</v>
      </c>
      <c r="K10" s="60" t="s">
        <v>143</v>
      </c>
      <c r="L10" s="60" t="s">
        <v>143</v>
      </c>
      <c r="M10" s="60" t="s">
        <v>143</v>
      </c>
      <c r="N10" s="60" t="s">
        <v>143</v>
      </c>
      <c r="O10" s="60" t="s">
        <v>143</v>
      </c>
      <c r="P10" s="60" t="s">
        <v>143</v>
      </c>
      <c r="Q10" s="60" t="s">
        <v>143</v>
      </c>
      <c r="R10" s="60" t="s">
        <v>143</v>
      </c>
      <c r="S10" s="61" t="s">
        <v>143</v>
      </c>
      <c r="T10" s="59" t="s">
        <v>201</v>
      </c>
      <c r="U10" s="59" t="s">
        <v>201</v>
      </c>
      <c r="V10" s="59" t="s">
        <v>201</v>
      </c>
      <c r="W10" s="59" t="s">
        <v>201</v>
      </c>
      <c r="X10" s="59" t="s">
        <v>201</v>
      </c>
      <c r="Y10" s="59" t="s">
        <v>201</v>
      </c>
    </row>
    <row r="11" spans="1:27" s="67" customFormat="1">
      <c r="A11" s="62">
        <v>9163</v>
      </c>
      <c r="B11" s="63" t="s">
        <v>204</v>
      </c>
      <c r="C11" s="57">
        <v>3</v>
      </c>
      <c r="D11" s="58" t="str">
        <f t="shared" si="0"/>
        <v>D</v>
      </c>
      <c r="E11" s="58" t="str">
        <f t="shared" si="0"/>
        <v>D</v>
      </c>
      <c r="F11" s="58" t="str">
        <f t="shared" si="0"/>
        <v>D</v>
      </c>
      <c r="G11" s="58" t="str">
        <f t="shared" si="0"/>
        <v>D</v>
      </c>
      <c r="H11" s="58" t="str">
        <f t="shared" si="0"/>
        <v>D</v>
      </c>
      <c r="I11" s="58" t="str">
        <f t="shared" si="0"/>
        <v>D</v>
      </c>
      <c r="J11" s="64" t="s">
        <v>143</v>
      </c>
      <c r="K11" s="65" t="s">
        <v>143</v>
      </c>
      <c r="L11" s="65" t="s">
        <v>143</v>
      </c>
      <c r="M11" s="65" t="s">
        <v>143</v>
      </c>
      <c r="N11" s="65" t="s">
        <v>143</v>
      </c>
      <c r="O11" s="65" t="s">
        <v>143</v>
      </c>
      <c r="P11" s="65" t="s">
        <v>143</v>
      </c>
      <c r="Q11" s="65" t="s">
        <v>143</v>
      </c>
      <c r="R11" s="65" t="s">
        <v>143</v>
      </c>
      <c r="S11" s="66" t="s">
        <v>143</v>
      </c>
      <c r="T11" s="59" t="s">
        <v>201</v>
      </c>
      <c r="U11" s="59" t="s">
        <v>201</v>
      </c>
      <c r="V11" s="59" t="s">
        <v>201</v>
      </c>
      <c r="W11" s="59" t="s">
        <v>201</v>
      </c>
      <c r="X11" s="59" t="s">
        <v>201</v>
      </c>
      <c r="Y11" s="59" t="s">
        <v>201</v>
      </c>
    </row>
    <row r="12" spans="1:27">
      <c r="A12" s="55">
        <v>3608</v>
      </c>
      <c r="B12" s="56" t="s">
        <v>205</v>
      </c>
      <c r="C12" s="57">
        <v>3</v>
      </c>
      <c r="D12" s="58" t="str">
        <f t="shared" si="0"/>
        <v>D</v>
      </c>
      <c r="E12" s="58" t="str">
        <f t="shared" si="0"/>
        <v>D</v>
      </c>
      <c r="F12" s="58" t="str">
        <f t="shared" si="0"/>
        <v>D</v>
      </c>
      <c r="G12" s="58" t="str">
        <f t="shared" si="0"/>
        <v>D</v>
      </c>
      <c r="H12" s="58" t="str">
        <f t="shared" si="0"/>
        <v>D</v>
      </c>
      <c r="I12" s="58" t="str">
        <f t="shared" si="0"/>
        <v>D</v>
      </c>
      <c r="J12" s="59" t="s">
        <v>143</v>
      </c>
      <c r="K12" s="60" t="s">
        <v>143</v>
      </c>
      <c r="L12" s="60" t="s">
        <v>143</v>
      </c>
      <c r="M12" s="60" t="s">
        <v>143</v>
      </c>
      <c r="N12" s="60" t="s">
        <v>143</v>
      </c>
      <c r="O12" s="60" t="s">
        <v>143</v>
      </c>
      <c r="P12" s="60" t="s">
        <v>143</v>
      </c>
      <c r="Q12" s="60" t="s">
        <v>143</v>
      </c>
      <c r="R12" s="60" t="s">
        <v>143</v>
      </c>
      <c r="S12" s="61" t="s">
        <v>143</v>
      </c>
      <c r="T12" s="59" t="s">
        <v>201</v>
      </c>
      <c r="U12" s="59" t="s">
        <v>201</v>
      </c>
      <c r="V12" s="59" t="s">
        <v>201</v>
      </c>
      <c r="W12" s="59" t="s">
        <v>201</v>
      </c>
      <c r="X12" s="59" t="s">
        <v>201</v>
      </c>
      <c r="Y12" s="59" t="s">
        <v>201</v>
      </c>
    </row>
    <row r="13" spans="1:27">
      <c r="A13" s="55">
        <v>3607</v>
      </c>
      <c r="B13" s="56" t="s">
        <v>206</v>
      </c>
      <c r="C13" s="57">
        <v>3</v>
      </c>
      <c r="D13" s="58">
        <f t="shared" si="0"/>
        <v>6</v>
      </c>
      <c r="E13" s="58">
        <f t="shared" si="0"/>
        <v>6</v>
      </c>
      <c r="F13" s="58">
        <f t="shared" si="0"/>
        <v>6</v>
      </c>
      <c r="G13" s="58">
        <f t="shared" si="0"/>
        <v>6</v>
      </c>
      <c r="H13" s="58">
        <f t="shared" si="0"/>
        <v>6</v>
      </c>
      <c r="I13" s="58">
        <f t="shared" si="0"/>
        <v>6</v>
      </c>
      <c r="J13" s="59">
        <v>6</v>
      </c>
      <c r="K13" s="60">
        <v>6</v>
      </c>
      <c r="L13" s="60">
        <v>6</v>
      </c>
      <c r="M13" s="60">
        <v>6</v>
      </c>
      <c r="N13" s="60">
        <v>6</v>
      </c>
      <c r="O13" s="60">
        <v>6</v>
      </c>
      <c r="P13" s="60">
        <v>6</v>
      </c>
      <c r="Q13" s="60">
        <v>6</v>
      </c>
      <c r="R13" s="60">
        <v>6</v>
      </c>
      <c r="S13" s="61">
        <v>6</v>
      </c>
      <c r="T13" s="59" t="s">
        <v>201</v>
      </c>
      <c r="U13" s="59" t="s">
        <v>201</v>
      </c>
      <c r="V13" s="59" t="s">
        <v>201</v>
      </c>
      <c r="W13" s="59" t="s">
        <v>201</v>
      </c>
      <c r="X13" s="59" t="s">
        <v>201</v>
      </c>
      <c r="Y13" s="59" t="s">
        <v>201</v>
      </c>
    </row>
    <row r="14" spans="1:27">
      <c r="A14" s="55">
        <v>3539</v>
      </c>
      <c r="B14" s="56" t="s">
        <v>207</v>
      </c>
      <c r="C14" s="57">
        <v>3</v>
      </c>
      <c r="D14" s="58">
        <f t="shared" si="0"/>
        <v>8</v>
      </c>
      <c r="E14" s="58">
        <f t="shared" si="0"/>
        <v>8</v>
      </c>
      <c r="F14" s="58">
        <f t="shared" si="0"/>
        <v>8</v>
      </c>
      <c r="G14" s="58">
        <f t="shared" si="0"/>
        <v>8</v>
      </c>
      <c r="H14" s="58">
        <f t="shared" si="0"/>
        <v>8</v>
      </c>
      <c r="I14" s="58">
        <f t="shared" si="0"/>
        <v>8</v>
      </c>
      <c r="J14" s="59">
        <v>8</v>
      </c>
      <c r="K14" s="60">
        <v>8</v>
      </c>
      <c r="L14" s="60">
        <v>8</v>
      </c>
      <c r="M14" s="60">
        <v>8</v>
      </c>
      <c r="N14" s="60">
        <v>8</v>
      </c>
      <c r="O14" s="60">
        <v>8</v>
      </c>
      <c r="P14" s="60">
        <v>8</v>
      </c>
      <c r="Q14" s="60">
        <v>8</v>
      </c>
      <c r="R14" s="60">
        <v>8</v>
      </c>
      <c r="S14" s="61">
        <v>8</v>
      </c>
      <c r="T14" s="59" t="s">
        <v>208</v>
      </c>
      <c r="U14" s="59" t="s">
        <v>208</v>
      </c>
      <c r="V14" s="59" t="s">
        <v>208</v>
      </c>
      <c r="W14" s="59" t="s">
        <v>208</v>
      </c>
      <c r="X14" s="59" t="s">
        <v>208</v>
      </c>
      <c r="Y14" s="59" t="s">
        <v>208</v>
      </c>
    </row>
    <row r="15" spans="1:27">
      <c r="A15" s="55">
        <v>3540</v>
      </c>
      <c r="B15" s="56" t="s">
        <v>209</v>
      </c>
      <c r="C15" s="57">
        <v>3</v>
      </c>
      <c r="D15" s="58">
        <f t="shared" si="0"/>
        <v>7</v>
      </c>
      <c r="E15" s="58">
        <f t="shared" si="0"/>
        <v>7</v>
      </c>
      <c r="F15" s="58">
        <f t="shared" si="0"/>
        <v>7</v>
      </c>
      <c r="G15" s="58">
        <f t="shared" si="0"/>
        <v>7</v>
      </c>
      <c r="H15" s="58">
        <f t="shared" si="0"/>
        <v>7</v>
      </c>
      <c r="I15" s="58">
        <f t="shared" si="0"/>
        <v>7</v>
      </c>
      <c r="J15" s="59">
        <v>7</v>
      </c>
      <c r="K15" s="60">
        <v>7</v>
      </c>
      <c r="L15" s="60">
        <v>7</v>
      </c>
      <c r="M15" s="60">
        <v>7</v>
      </c>
      <c r="N15" s="60">
        <v>7</v>
      </c>
      <c r="O15" s="60">
        <v>7</v>
      </c>
      <c r="P15" s="60">
        <v>7</v>
      </c>
      <c r="Q15" s="60">
        <v>7</v>
      </c>
      <c r="R15" s="60">
        <v>7</v>
      </c>
      <c r="S15" s="61">
        <v>7</v>
      </c>
      <c r="T15" s="59" t="s">
        <v>210</v>
      </c>
      <c r="U15" s="59" t="s">
        <v>210</v>
      </c>
      <c r="V15" s="59" t="s">
        <v>210</v>
      </c>
      <c r="W15" s="59" t="s">
        <v>210</v>
      </c>
      <c r="X15" s="59" t="s">
        <v>210</v>
      </c>
      <c r="Y15" s="59" t="s">
        <v>210</v>
      </c>
    </row>
    <row r="16" spans="1:27">
      <c r="A16" s="55">
        <v>6661</v>
      </c>
      <c r="B16" s="56" t="s">
        <v>211</v>
      </c>
      <c r="C16" s="57">
        <v>3</v>
      </c>
      <c r="D16" s="58">
        <f t="shared" si="0"/>
        <v>8</v>
      </c>
      <c r="E16" s="58">
        <f t="shared" si="0"/>
        <v>8</v>
      </c>
      <c r="F16" s="58">
        <f t="shared" si="0"/>
        <v>8</v>
      </c>
      <c r="G16" s="58">
        <f t="shared" si="0"/>
        <v>8</v>
      </c>
      <c r="H16" s="58">
        <f t="shared" si="0"/>
        <v>8</v>
      </c>
      <c r="I16" s="58">
        <f t="shared" si="0"/>
        <v>8</v>
      </c>
      <c r="J16" s="59">
        <v>8</v>
      </c>
      <c r="K16" s="60">
        <v>8</v>
      </c>
      <c r="L16" s="60">
        <v>8</v>
      </c>
      <c r="M16" s="60">
        <v>8</v>
      </c>
      <c r="N16" s="60">
        <v>8</v>
      </c>
      <c r="O16" s="60">
        <v>8</v>
      </c>
      <c r="P16" s="60">
        <v>8</v>
      </c>
      <c r="Q16" s="60">
        <v>8</v>
      </c>
      <c r="R16" s="60">
        <v>8</v>
      </c>
      <c r="S16" s="61">
        <v>8</v>
      </c>
      <c r="T16" s="59" t="s">
        <v>208</v>
      </c>
      <c r="U16" s="59" t="s">
        <v>208</v>
      </c>
      <c r="V16" s="59" t="s">
        <v>208</v>
      </c>
      <c r="W16" s="59" t="s">
        <v>208</v>
      </c>
      <c r="X16" s="59" t="s">
        <v>208</v>
      </c>
      <c r="Y16" s="59" t="s">
        <v>208</v>
      </c>
    </row>
    <row r="17" spans="1:25">
      <c r="A17" s="55">
        <v>12015</v>
      </c>
      <c r="B17" s="56" t="s">
        <v>212</v>
      </c>
      <c r="C17" s="57">
        <v>3</v>
      </c>
      <c r="D17" s="58">
        <f t="shared" si="0"/>
        <v>6</v>
      </c>
      <c r="E17" s="58">
        <f t="shared" si="0"/>
        <v>6</v>
      </c>
      <c r="F17" s="58">
        <f t="shared" si="0"/>
        <v>6</v>
      </c>
      <c r="G17" s="58">
        <f t="shared" si="0"/>
        <v>6</v>
      </c>
      <c r="H17" s="58">
        <f t="shared" si="0"/>
        <v>6</v>
      </c>
      <c r="I17" s="58">
        <f t="shared" si="0"/>
        <v>6</v>
      </c>
      <c r="J17" s="59">
        <v>6</v>
      </c>
      <c r="K17" s="60">
        <v>6</v>
      </c>
      <c r="L17" s="60">
        <v>6</v>
      </c>
      <c r="M17" s="60">
        <v>6</v>
      </c>
      <c r="N17" s="60">
        <v>6</v>
      </c>
      <c r="O17" s="60">
        <v>6</v>
      </c>
      <c r="P17" s="60">
        <v>6</v>
      </c>
      <c r="Q17" s="60">
        <v>6</v>
      </c>
      <c r="R17" s="60">
        <v>6</v>
      </c>
      <c r="S17" s="61">
        <v>6</v>
      </c>
      <c r="T17" s="59" t="s">
        <v>201</v>
      </c>
      <c r="U17" s="59" t="s">
        <v>201</v>
      </c>
      <c r="V17" s="59" t="s">
        <v>201</v>
      </c>
      <c r="W17" s="59" t="s">
        <v>201</v>
      </c>
      <c r="X17" s="59" t="s">
        <v>201</v>
      </c>
      <c r="Y17" s="59" t="s">
        <v>201</v>
      </c>
    </row>
    <row r="18" spans="1:25">
      <c r="A18" s="55">
        <v>3549</v>
      </c>
      <c r="B18" s="56" t="s">
        <v>213</v>
      </c>
      <c r="C18" s="57">
        <v>3</v>
      </c>
      <c r="D18" s="58">
        <f t="shared" si="0"/>
        <v>7</v>
      </c>
      <c r="E18" s="58">
        <f t="shared" si="0"/>
        <v>7</v>
      </c>
      <c r="F18" s="58">
        <f t="shared" si="0"/>
        <v>7</v>
      </c>
      <c r="G18" s="58">
        <f t="shared" si="0"/>
        <v>7</v>
      </c>
      <c r="H18" s="58">
        <f t="shared" si="0"/>
        <v>7</v>
      </c>
      <c r="I18" s="58">
        <f t="shared" si="0"/>
        <v>7</v>
      </c>
      <c r="J18" s="59">
        <v>7</v>
      </c>
      <c r="K18" s="60">
        <v>7</v>
      </c>
      <c r="L18" s="60">
        <v>7</v>
      </c>
      <c r="M18" s="60">
        <v>7</v>
      </c>
      <c r="N18" s="60">
        <v>7</v>
      </c>
      <c r="O18" s="60">
        <v>7</v>
      </c>
      <c r="P18" s="60">
        <v>7</v>
      </c>
      <c r="Q18" s="60">
        <v>7</v>
      </c>
      <c r="R18" s="60">
        <v>7</v>
      </c>
      <c r="S18" s="61">
        <v>7</v>
      </c>
      <c r="T18" s="59" t="s">
        <v>210</v>
      </c>
      <c r="U18" s="59" t="s">
        <v>210</v>
      </c>
      <c r="V18" s="59" t="s">
        <v>210</v>
      </c>
      <c r="W18" s="59" t="s">
        <v>210</v>
      </c>
      <c r="X18" s="59" t="s">
        <v>210</v>
      </c>
      <c r="Y18" s="59" t="s">
        <v>210</v>
      </c>
    </row>
    <row r="19" spans="1:25">
      <c r="A19" s="55">
        <v>7857</v>
      </c>
      <c r="B19" s="56" t="s">
        <v>214</v>
      </c>
      <c r="C19" s="57">
        <v>3</v>
      </c>
      <c r="D19" s="58">
        <f t="shared" si="0"/>
        <v>8</v>
      </c>
      <c r="E19" s="58">
        <f t="shared" si="0"/>
        <v>8</v>
      </c>
      <c r="F19" s="58">
        <f t="shared" si="0"/>
        <v>8</v>
      </c>
      <c r="G19" s="58">
        <f t="shared" si="0"/>
        <v>8</v>
      </c>
      <c r="H19" s="58">
        <f t="shared" si="0"/>
        <v>8</v>
      </c>
      <c r="I19" s="58">
        <f t="shared" si="0"/>
        <v>8</v>
      </c>
      <c r="J19" s="59">
        <v>8</v>
      </c>
      <c r="K19" s="60">
        <v>8</v>
      </c>
      <c r="L19" s="60">
        <v>8</v>
      </c>
      <c r="M19" s="60">
        <v>8</v>
      </c>
      <c r="N19" s="60">
        <v>8</v>
      </c>
      <c r="O19" s="60">
        <v>8</v>
      </c>
      <c r="P19" s="60">
        <v>8</v>
      </c>
      <c r="Q19" s="60">
        <v>8</v>
      </c>
      <c r="R19" s="60">
        <v>8</v>
      </c>
      <c r="S19" s="61">
        <v>8</v>
      </c>
      <c r="T19" s="59" t="s">
        <v>208</v>
      </c>
      <c r="U19" s="59" t="s">
        <v>208</v>
      </c>
      <c r="V19" s="59" t="s">
        <v>208</v>
      </c>
      <c r="W19" s="59" t="s">
        <v>208</v>
      </c>
      <c r="X19" s="59" t="s">
        <v>208</v>
      </c>
      <c r="Y19" s="59" t="s">
        <v>208</v>
      </c>
    </row>
    <row r="20" spans="1:25">
      <c r="A20" s="55">
        <v>4003</v>
      </c>
      <c r="B20" s="56" t="s">
        <v>215</v>
      </c>
      <c r="C20" s="57">
        <v>3</v>
      </c>
      <c r="D20" s="58">
        <f t="shared" si="0"/>
        <v>7</v>
      </c>
      <c r="E20" s="58">
        <f t="shared" si="0"/>
        <v>7</v>
      </c>
      <c r="F20" s="58">
        <f t="shared" si="0"/>
        <v>7</v>
      </c>
      <c r="G20" s="58">
        <f t="shared" si="0"/>
        <v>7</v>
      </c>
      <c r="H20" s="58">
        <f t="shared" si="0"/>
        <v>7</v>
      </c>
      <c r="I20" s="58">
        <f t="shared" si="0"/>
        <v>7</v>
      </c>
      <c r="J20" s="59">
        <v>7</v>
      </c>
      <c r="K20" s="60">
        <v>7</v>
      </c>
      <c r="L20" s="60">
        <v>7</v>
      </c>
      <c r="M20" s="60">
        <v>7</v>
      </c>
      <c r="N20" s="60">
        <v>7</v>
      </c>
      <c r="O20" s="60">
        <v>7</v>
      </c>
      <c r="P20" s="60">
        <v>7</v>
      </c>
      <c r="Q20" s="60">
        <v>7</v>
      </c>
      <c r="R20" s="60">
        <v>7</v>
      </c>
      <c r="S20" s="61">
        <v>7</v>
      </c>
      <c r="T20" s="59" t="s">
        <v>210</v>
      </c>
      <c r="U20" s="59" t="s">
        <v>210</v>
      </c>
      <c r="V20" s="59" t="s">
        <v>210</v>
      </c>
      <c r="W20" s="59" t="s">
        <v>210</v>
      </c>
      <c r="X20" s="59" t="s">
        <v>210</v>
      </c>
      <c r="Y20" s="59" t="s">
        <v>210</v>
      </c>
    </row>
    <row r="21" spans="1:25">
      <c r="A21" s="55">
        <v>3553</v>
      </c>
      <c r="B21" s="56" t="s">
        <v>216</v>
      </c>
      <c r="C21" s="57">
        <v>3</v>
      </c>
      <c r="D21" s="58">
        <f t="shared" si="0"/>
        <v>8</v>
      </c>
      <c r="E21" s="58">
        <f t="shared" si="0"/>
        <v>8</v>
      </c>
      <c r="F21" s="58">
        <f t="shared" si="0"/>
        <v>8</v>
      </c>
      <c r="G21" s="58">
        <f t="shared" si="0"/>
        <v>8</v>
      </c>
      <c r="H21" s="58">
        <f t="shared" si="0"/>
        <v>8</v>
      </c>
      <c r="I21" s="58">
        <f t="shared" si="0"/>
        <v>8</v>
      </c>
      <c r="J21" s="59">
        <v>8</v>
      </c>
      <c r="K21" s="60">
        <v>8</v>
      </c>
      <c r="L21" s="60">
        <v>8</v>
      </c>
      <c r="M21" s="60">
        <v>8</v>
      </c>
      <c r="N21" s="60">
        <v>8</v>
      </c>
      <c r="O21" s="60">
        <v>8</v>
      </c>
      <c r="P21" s="60">
        <v>8</v>
      </c>
      <c r="Q21" s="60">
        <v>8</v>
      </c>
      <c r="R21" s="60">
        <v>8</v>
      </c>
      <c r="S21" s="61">
        <v>8</v>
      </c>
      <c r="T21" s="59" t="s">
        <v>208</v>
      </c>
      <c r="U21" s="59" t="s">
        <v>208</v>
      </c>
      <c r="V21" s="59" t="s">
        <v>208</v>
      </c>
      <c r="W21" s="59" t="s">
        <v>208</v>
      </c>
      <c r="X21" s="59" t="s">
        <v>208</v>
      </c>
      <c r="Y21" s="59" t="s">
        <v>208</v>
      </c>
    </row>
    <row r="22" spans="1:25">
      <c r="A22" s="55">
        <v>3554</v>
      </c>
      <c r="B22" s="56" t="s">
        <v>217</v>
      </c>
      <c r="C22" s="57">
        <v>3</v>
      </c>
      <c r="D22" s="58">
        <f t="shared" si="0"/>
        <v>9</v>
      </c>
      <c r="E22" s="58">
        <f t="shared" si="0"/>
        <v>9</v>
      </c>
      <c r="F22" s="58">
        <f t="shared" si="0"/>
        <v>9</v>
      </c>
      <c r="G22" s="58">
        <f t="shared" si="0"/>
        <v>9</v>
      </c>
      <c r="H22" s="58">
        <f t="shared" si="0"/>
        <v>9</v>
      </c>
      <c r="I22" s="58">
        <f t="shared" si="0"/>
        <v>9</v>
      </c>
      <c r="J22" s="59">
        <v>9</v>
      </c>
      <c r="K22" s="60">
        <v>9</v>
      </c>
      <c r="L22" s="60">
        <v>9</v>
      </c>
      <c r="M22" s="60">
        <v>9</v>
      </c>
      <c r="N22" s="60">
        <v>9</v>
      </c>
      <c r="O22" s="60">
        <v>9</v>
      </c>
      <c r="P22" s="60">
        <v>9</v>
      </c>
      <c r="Q22" s="60">
        <v>9</v>
      </c>
      <c r="R22" s="60">
        <v>9</v>
      </c>
      <c r="S22" s="61">
        <v>9</v>
      </c>
      <c r="T22" s="59" t="s">
        <v>218</v>
      </c>
      <c r="U22" s="59" t="s">
        <v>218</v>
      </c>
      <c r="V22" s="59" t="s">
        <v>218</v>
      </c>
      <c r="W22" s="59" t="s">
        <v>218</v>
      </c>
      <c r="X22" s="59" t="s">
        <v>218</v>
      </c>
      <c r="Y22" s="59" t="s">
        <v>218</v>
      </c>
    </row>
    <row r="23" spans="1:25">
      <c r="A23" s="55">
        <v>3546</v>
      </c>
      <c r="B23" s="56" t="s">
        <v>219</v>
      </c>
      <c r="C23" s="57">
        <v>3</v>
      </c>
      <c r="D23" s="58">
        <f t="shared" si="0"/>
        <v>8</v>
      </c>
      <c r="E23" s="58">
        <f t="shared" si="0"/>
        <v>8</v>
      </c>
      <c r="F23" s="58">
        <f t="shared" si="0"/>
        <v>8</v>
      </c>
      <c r="G23" s="58">
        <f t="shared" si="0"/>
        <v>8</v>
      </c>
      <c r="H23" s="58">
        <f t="shared" si="0"/>
        <v>8</v>
      </c>
      <c r="I23" s="58">
        <f t="shared" si="0"/>
        <v>8</v>
      </c>
      <c r="J23" s="59">
        <v>8</v>
      </c>
      <c r="K23" s="60">
        <v>8</v>
      </c>
      <c r="L23" s="60">
        <v>8</v>
      </c>
      <c r="M23" s="60">
        <v>8</v>
      </c>
      <c r="N23" s="60">
        <v>8</v>
      </c>
      <c r="O23" s="60">
        <v>8</v>
      </c>
      <c r="P23" s="60">
        <v>8</v>
      </c>
      <c r="Q23" s="60">
        <v>8</v>
      </c>
      <c r="R23" s="60">
        <v>8</v>
      </c>
      <c r="S23" s="61">
        <v>8</v>
      </c>
      <c r="T23" s="59" t="s">
        <v>208</v>
      </c>
      <c r="U23" s="59" t="s">
        <v>208</v>
      </c>
      <c r="V23" s="59" t="s">
        <v>208</v>
      </c>
      <c r="W23" s="59" t="s">
        <v>208</v>
      </c>
      <c r="X23" s="59" t="s">
        <v>208</v>
      </c>
      <c r="Y23" s="59" t="s">
        <v>208</v>
      </c>
    </row>
    <row r="24" spans="1:25">
      <c r="A24" s="55">
        <v>7096</v>
      </c>
      <c r="B24" s="56" t="s">
        <v>220</v>
      </c>
      <c r="C24" s="57">
        <v>3</v>
      </c>
      <c r="D24" s="58">
        <f t="shared" si="0"/>
        <v>8</v>
      </c>
      <c r="E24" s="58">
        <f>$J24</f>
        <v>8</v>
      </c>
      <c r="F24" s="58">
        <f>$J24</f>
        <v>8</v>
      </c>
      <c r="G24" s="58">
        <f>$J24</f>
        <v>8</v>
      </c>
      <c r="H24" s="58">
        <f>$J24</f>
        <v>8</v>
      </c>
      <c r="I24" s="58">
        <f>$J24</f>
        <v>8</v>
      </c>
      <c r="J24" s="59">
        <v>8</v>
      </c>
      <c r="K24" s="60">
        <v>8</v>
      </c>
      <c r="L24" s="60">
        <v>8</v>
      </c>
      <c r="M24" s="60">
        <v>8</v>
      </c>
      <c r="N24" s="60">
        <v>8</v>
      </c>
      <c r="O24" s="60">
        <v>8</v>
      </c>
      <c r="P24" s="60">
        <v>8</v>
      </c>
      <c r="Q24" s="60">
        <v>8</v>
      </c>
      <c r="R24" s="60">
        <v>8</v>
      </c>
      <c r="S24" s="61">
        <v>8</v>
      </c>
      <c r="T24" s="59" t="s">
        <v>208</v>
      </c>
      <c r="U24" s="59" t="s">
        <v>208</v>
      </c>
      <c r="V24" s="59" t="s">
        <v>208</v>
      </c>
      <c r="W24" s="59" t="s">
        <v>208</v>
      </c>
      <c r="X24" s="59" t="s">
        <v>208</v>
      </c>
      <c r="Y24" s="59" t="s">
        <v>208</v>
      </c>
    </row>
    <row r="25" spans="1:25">
      <c r="A25" s="55">
        <v>23614</v>
      </c>
      <c r="B25" s="56" t="s">
        <v>221</v>
      </c>
      <c r="C25" s="57">
        <v>3</v>
      </c>
      <c r="D25" s="58">
        <f t="shared" ref="D25:I40" si="1">$J25</f>
        <v>6</v>
      </c>
      <c r="E25" s="58">
        <f t="shared" si="1"/>
        <v>6</v>
      </c>
      <c r="F25" s="58">
        <f t="shared" si="1"/>
        <v>6</v>
      </c>
      <c r="G25" s="58">
        <f t="shared" si="1"/>
        <v>6</v>
      </c>
      <c r="H25" s="58">
        <f t="shared" si="1"/>
        <v>6</v>
      </c>
      <c r="I25" s="58">
        <f t="shared" si="1"/>
        <v>6</v>
      </c>
      <c r="J25" s="59">
        <v>6</v>
      </c>
      <c r="K25" s="60">
        <v>6</v>
      </c>
      <c r="L25" s="60">
        <v>6</v>
      </c>
      <c r="M25" s="60">
        <v>6</v>
      </c>
      <c r="N25" s="60">
        <v>6</v>
      </c>
      <c r="O25" s="60">
        <v>6</v>
      </c>
      <c r="P25" s="60">
        <v>6</v>
      </c>
      <c r="Q25" s="60">
        <v>6</v>
      </c>
      <c r="R25" s="60">
        <v>6</v>
      </c>
      <c r="S25" s="61">
        <v>6</v>
      </c>
      <c r="T25" s="59" t="s">
        <v>201</v>
      </c>
      <c r="U25" s="59" t="s">
        <v>201</v>
      </c>
      <c r="V25" s="59" t="s">
        <v>201</v>
      </c>
      <c r="W25" s="59" t="s">
        <v>201</v>
      </c>
      <c r="X25" s="59" t="s">
        <v>201</v>
      </c>
      <c r="Y25" s="59" t="s">
        <v>201</v>
      </c>
    </row>
    <row r="26" spans="1:25">
      <c r="A26" s="55">
        <v>9331</v>
      </c>
      <c r="B26" s="56" t="s">
        <v>222</v>
      </c>
      <c r="C26" s="57">
        <v>3</v>
      </c>
      <c r="D26" s="58">
        <f t="shared" si="1"/>
        <v>6</v>
      </c>
      <c r="E26" s="58">
        <f t="shared" si="1"/>
        <v>6</v>
      </c>
      <c r="F26" s="58">
        <f t="shared" si="1"/>
        <v>6</v>
      </c>
      <c r="G26" s="58">
        <f t="shared" si="1"/>
        <v>6</v>
      </c>
      <c r="H26" s="58">
        <f t="shared" si="1"/>
        <v>6</v>
      </c>
      <c r="I26" s="58">
        <f t="shared" si="1"/>
        <v>6</v>
      </c>
      <c r="J26" s="59">
        <v>6</v>
      </c>
      <c r="K26" s="60">
        <v>6</v>
      </c>
      <c r="L26" s="60">
        <v>6</v>
      </c>
      <c r="M26" s="60">
        <v>6</v>
      </c>
      <c r="N26" s="60">
        <v>6</v>
      </c>
      <c r="O26" s="60">
        <v>6</v>
      </c>
      <c r="P26" s="60">
        <v>6</v>
      </c>
      <c r="Q26" s="60">
        <v>6</v>
      </c>
      <c r="R26" s="60">
        <v>6</v>
      </c>
      <c r="S26" s="61">
        <v>6</v>
      </c>
      <c r="T26" s="59" t="s">
        <v>201</v>
      </c>
      <c r="U26" s="59" t="s">
        <v>201</v>
      </c>
      <c r="V26" s="59" t="s">
        <v>201</v>
      </c>
      <c r="W26" s="59" t="s">
        <v>201</v>
      </c>
      <c r="X26" s="59" t="s">
        <v>201</v>
      </c>
      <c r="Y26" s="59" t="s">
        <v>201</v>
      </c>
    </row>
    <row r="27" spans="1:25">
      <c r="A27" s="55">
        <v>21002</v>
      </c>
      <c r="B27" s="56" t="s">
        <v>223</v>
      </c>
      <c r="C27" s="57">
        <v>3</v>
      </c>
      <c r="D27" s="58" t="str">
        <f t="shared" si="1"/>
        <v>D</v>
      </c>
      <c r="E27" s="58" t="str">
        <f t="shared" si="1"/>
        <v>D</v>
      </c>
      <c r="F27" s="58" t="str">
        <f t="shared" si="1"/>
        <v>D</v>
      </c>
      <c r="G27" s="58" t="str">
        <f t="shared" si="1"/>
        <v>D</v>
      </c>
      <c r="H27" s="58" t="str">
        <f t="shared" si="1"/>
        <v>D</v>
      </c>
      <c r="I27" s="58" t="str">
        <f t="shared" si="1"/>
        <v>D</v>
      </c>
      <c r="J27" s="59" t="s">
        <v>143</v>
      </c>
      <c r="K27" s="60" t="s">
        <v>143</v>
      </c>
      <c r="L27" s="60" t="s">
        <v>143</v>
      </c>
      <c r="M27" s="60" t="s">
        <v>143</v>
      </c>
      <c r="N27" s="60" t="s">
        <v>143</v>
      </c>
      <c r="O27" s="60" t="s">
        <v>143</v>
      </c>
      <c r="P27" s="60" t="s">
        <v>143</v>
      </c>
      <c r="Q27" s="60" t="s">
        <v>143</v>
      </c>
      <c r="R27" s="60" t="s">
        <v>143</v>
      </c>
      <c r="S27" s="61" t="s">
        <v>143</v>
      </c>
      <c r="T27" s="59" t="s">
        <v>201</v>
      </c>
      <c r="U27" s="59" t="s">
        <v>201</v>
      </c>
      <c r="V27" s="59" t="s">
        <v>201</v>
      </c>
      <c r="W27" s="59" t="s">
        <v>201</v>
      </c>
      <c r="X27" s="59" t="s">
        <v>201</v>
      </c>
      <c r="Y27" s="59" t="s">
        <v>201</v>
      </c>
    </row>
    <row r="28" spans="1:25">
      <c r="A28" s="55">
        <v>3561</v>
      </c>
      <c r="B28" s="56" t="s">
        <v>224</v>
      </c>
      <c r="C28" s="57">
        <v>3</v>
      </c>
      <c r="D28" s="58" t="str">
        <f t="shared" si="1"/>
        <v>D</v>
      </c>
      <c r="E28" s="58" t="str">
        <f t="shared" si="1"/>
        <v>D</v>
      </c>
      <c r="F28" s="58" t="str">
        <f t="shared" si="1"/>
        <v>D</v>
      </c>
      <c r="G28" s="58" t="str">
        <f t="shared" si="1"/>
        <v>D</v>
      </c>
      <c r="H28" s="58" t="str">
        <f t="shared" si="1"/>
        <v>D</v>
      </c>
      <c r="I28" s="58" t="str">
        <f t="shared" si="1"/>
        <v>D</v>
      </c>
      <c r="J28" s="59" t="s">
        <v>143</v>
      </c>
      <c r="K28" s="60" t="s">
        <v>143</v>
      </c>
      <c r="L28" s="60" t="s">
        <v>143</v>
      </c>
      <c r="M28" s="60" t="s">
        <v>143</v>
      </c>
      <c r="N28" s="60" t="s">
        <v>143</v>
      </c>
      <c r="O28" s="60" t="s">
        <v>143</v>
      </c>
      <c r="P28" s="60" t="s">
        <v>143</v>
      </c>
      <c r="Q28" s="60" t="s">
        <v>143</v>
      </c>
      <c r="R28" s="60" t="s">
        <v>143</v>
      </c>
      <c r="S28" s="61" t="s">
        <v>143</v>
      </c>
      <c r="T28" s="59" t="s">
        <v>201</v>
      </c>
      <c r="U28" s="59" t="s">
        <v>201</v>
      </c>
      <c r="V28" s="59" t="s">
        <v>201</v>
      </c>
      <c r="W28" s="59" t="s">
        <v>201</v>
      </c>
      <c r="X28" s="59" t="s">
        <v>201</v>
      </c>
      <c r="Y28" s="59" t="s">
        <v>201</v>
      </c>
    </row>
    <row r="29" spans="1:25">
      <c r="A29" s="55">
        <v>8510</v>
      </c>
      <c r="B29" s="56" t="s">
        <v>225</v>
      </c>
      <c r="C29" s="57">
        <v>3</v>
      </c>
      <c r="D29" s="58" t="str">
        <f t="shared" si="1"/>
        <v>D</v>
      </c>
      <c r="E29" s="58" t="str">
        <f t="shared" si="1"/>
        <v>D</v>
      </c>
      <c r="F29" s="58" t="str">
        <f t="shared" si="1"/>
        <v>D</v>
      </c>
      <c r="G29" s="58" t="str">
        <f t="shared" si="1"/>
        <v>D</v>
      </c>
      <c r="H29" s="58" t="str">
        <f t="shared" si="1"/>
        <v>D</v>
      </c>
      <c r="I29" s="58" t="str">
        <f t="shared" si="1"/>
        <v>D</v>
      </c>
      <c r="J29" s="59" t="s">
        <v>143</v>
      </c>
      <c r="K29" s="60" t="s">
        <v>143</v>
      </c>
      <c r="L29" s="60" t="s">
        <v>143</v>
      </c>
      <c r="M29" s="60" t="s">
        <v>143</v>
      </c>
      <c r="N29" s="60" t="s">
        <v>143</v>
      </c>
      <c r="O29" s="60" t="s">
        <v>143</v>
      </c>
      <c r="P29" s="60" t="s">
        <v>143</v>
      </c>
      <c r="Q29" s="60" t="s">
        <v>143</v>
      </c>
      <c r="R29" s="60" t="s">
        <v>143</v>
      </c>
      <c r="S29" s="61" t="s">
        <v>143</v>
      </c>
      <c r="T29" s="59" t="s">
        <v>201</v>
      </c>
      <c r="U29" s="59" t="s">
        <v>201</v>
      </c>
      <c r="V29" s="59" t="s">
        <v>201</v>
      </c>
      <c r="W29" s="59" t="s">
        <v>201</v>
      </c>
      <c r="X29" s="59" t="s">
        <v>201</v>
      </c>
      <c r="Y29" s="59" t="s">
        <v>201</v>
      </c>
    </row>
    <row r="30" spans="1:25">
      <c r="A30" s="55">
        <v>4453</v>
      </c>
      <c r="B30" s="56" t="s">
        <v>226</v>
      </c>
      <c r="C30" s="57">
        <v>3</v>
      </c>
      <c r="D30" s="58" t="str">
        <f t="shared" si="1"/>
        <v>D</v>
      </c>
      <c r="E30" s="58" t="str">
        <f t="shared" si="1"/>
        <v>D</v>
      </c>
      <c r="F30" s="58" t="str">
        <f t="shared" si="1"/>
        <v>D</v>
      </c>
      <c r="G30" s="58" t="str">
        <f t="shared" si="1"/>
        <v>D</v>
      </c>
      <c r="H30" s="58" t="str">
        <f t="shared" si="1"/>
        <v>D</v>
      </c>
      <c r="I30" s="58" t="str">
        <f t="shared" si="1"/>
        <v>D</v>
      </c>
      <c r="J30" s="59" t="s">
        <v>143</v>
      </c>
      <c r="K30" s="60" t="s">
        <v>143</v>
      </c>
      <c r="L30" s="60" t="s">
        <v>143</v>
      </c>
      <c r="M30" s="60" t="s">
        <v>143</v>
      </c>
      <c r="N30" s="60" t="s">
        <v>143</v>
      </c>
      <c r="O30" s="60" t="s">
        <v>143</v>
      </c>
      <c r="P30" s="60" t="s">
        <v>143</v>
      </c>
      <c r="Q30" s="60" t="s">
        <v>143</v>
      </c>
      <c r="R30" s="60" t="s">
        <v>143</v>
      </c>
      <c r="S30" s="61" t="s">
        <v>143</v>
      </c>
      <c r="T30" s="59" t="s">
        <v>201</v>
      </c>
      <c r="U30" s="59" t="s">
        <v>201</v>
      </c>
      <c r="V30" s="59" t="s">
        <v>201</v>
      </c>
      <c r="W30" s="59" t="s">
        <v>201</v>
      </c>
      <c r="X30" s="59" t="s">
        <v>201</v>
      </c>
      <c r="Y30" s="59" t="s">
        <v>201</v>
      </c>
    </row>
    <row r="31" spans="1:25">
      <c r="A31" s="55">
        <v>8503</v>
      </c>
      <c r="B31" s="56" t="s">
        <v>227</v>
      </c>
      <c r="C31" s="57">
        <v>3</v>
      </c>
      <c r="D31" s="58" t="str">
        <f t="shared" si="1"/>
        <v>D</v>
      </c>
      <c r="E31" s="58" t="str">
        <f t="shared" si="1"/>
        <v>D</v>
      </c>
      <c r="F31" s="58" t="str">
        <f t="shared" si="1"/>
        <v>D</v>
      </c>
      <c r="G31" s="58" t="str">
        <f t="shared" si="1"/>
        <v>D</v>
      </c>
      <c r="H31" s="58" t="str">
        <f t="shared" si="1"/>
        <v>D</v>
      </c>
      <c r="I31" s="58" t="str">
        <f t="shared" si="1"/>
        <v>D</v>
      </c>
      <c r="J31" s="59" t="s">
        <v>143</v>
      </c>
      <c r="K31" s="60" t="s">
        <v>143</v>
      </c>
      <c r="L31" s="60" t="s">
        <v>143</v>
      </c>
      <c r="M31" s="60" t="s">
        <v>143</v>
      </c>
      <c r="N31" s="60" t="s">
        <v>143</v>
      </c>
      <c r="O31" s="60" t="s">
        <v>143</v>
      </c>
      <c r="P31" s="60" t="s">
        <v>143</v>
      </c>
      <c r="Q31" s="60" t="s">
        <v>143</v>
      </c>
      <c r="R31" s="60" t="s">
        <v>143</v>
      </c>
      <c r="S31" s="61" t="s">
        <v>143</v>
      </c>
      <c r="T31" s="59" t="s">
        <v>201</v>
      </c>
      <c r="U31" s="59" t="s">
        <v>201</v>
      </c>
      <c r="V31" s="59" t="s">
        <v>201</v>
      </c>
      <c r="W31" s="59" t="s">
        <v>201</v>
      </c>
      <c r="X31" s="59" t="s">
        <v>201</v>
      </c>
      <c r="Y31" s="59" t="s">
        <v>201</v>
      </c>
    </row>
    <row r="32" spans="1:25">
      <c r="A32" s="55">
        <v>20774</v>
      </c>
      <c r="B32" s="56" t="s">
        <v>228</v>
      </c>
      <c r="C32" s="57">
        <v>3</v>
      </c>
      <c r="D32" s="58" t="str">
        <f t="shared" si="1"/>
        <v>D</v>
      </c>
      <c r="E32" s="58" t="str">
        <f t="shared" si="1"/>
        <v>D</v>
      </c>
      <c r="F32" s="58" t="str">
        <f t="shared" si="1"/>
        <v>D</v>
      </c>
      <c r="G32" s="58" t="str">
        <f t="shared" si="1"/>
        <v>D</v>
      </c>
      <c r="H32" s="58" t="str">
        <f t="shared" si="1"/>
        <v>D</v>
      </c>
      <c r="I32" s="58" t="str">
        <f t="shared" si="1"/>
        <v>D</v>
      </c>
      <c r="J32" s="59" t="s">
        <v>143</v>
      </c>
      <c r="K32" s="60" t="s">
        <v>143</v>
      </c>
      <c r="L32" s="60" t="s">
        <v>143</v>
      </c>
      <c r="M32" s="60" t="s">
        <v>143</v>
      </c>
      <c r="N32" s="60" t="s">
        <v>143</v>
      </c>
      <c r="O32" s="60" t="s">
        <v>143</v>
      </c>
      <c r="P32" s="60" t="s">
        <v>143</v>
      </c>
      <c r="Q32" s="60" t="s">
        <v>143</v>
      </c>
      <c r="R32" s="60" t="s">
        <v>143</v>
      </c>
      <c r="S32" s="61" t="s">
        <v>143</v>
      </c>
      <c r="T32" s="59" t="s">
        <v>201</v>
      </c>
      <c r="U32" s="59" t="s">
        <v>201</v>
      </c>
      <c r="V32" s="59" t="s">
        <v>201</v>
      </c>
      <c r="W32" s="59" t="s">
        <v>201</v>
      </c>
      <c r="X32" s="59" t="s">
        <v>201</v>
      </c>
      <c r="Y32" s="59" t="s">
        <v>201</v>
      </c>
    </row>
    <row r="33" spans="1:25">
      <c r="A33" s="55">
        <v>8504</v>
      </c>
      <c r="B33" s="56" t="s">
        <v>229</v>
      </c>
      <c r="C33" s="57">
        <v>3</v>
      </c>
      <c r="D33" s="58" t="str">
        <f t="shared" si="1"/>
        <v>D</v>
      </c>
      <c r="E33" s="58" t="str">
        <f t="shared" si="1"/>
        <v>D</v>
      </c>
      <c r="F33" s="58" t="str">
        <f t="shared" si="1"/>
        <v>D</v>
      </c>
      <c r="G33" s="58" t="str">
        <f t="shared" si="1"/>
        <v>D</v>
      </c>
      <c r="H33" s="58" t="str">
        <f t="shared" si="1"/>
        <v>D</v>
      </c>
      <c r="I33" s="58" t="str">
        <f t="shared" si="1"/>
        <v>D</v>
      </c>
      <c r="J33" s="59" t="s">
        <v>143</v>
      </c>
      <c r="K33" s="60" t="s">
        <v>143</v>
      </c>
      <c r="L33" s="60" t="s">
        <v>143</v>
      </c>
      <c r="M33" s="60" t="s">
        <v>143</v>
      </c>
      <c r="N33" s="60" t="s">
        <v>143</v>
      </c>
      <c r="O33" s="60" t="s">
        <v>143</v>
      </c>
      <c r="P33" s="60" t="s">
        <v>143</v>
      </c>
      <c r="Q33" s="60" t="s">
        <v>143</v>
      </c>
      <c r="R33" s="60" t="s">
        <v>143</v>
      </c>
      <c r="S33" s="61" t="s">
        <v>143</v>
      </c>
      <c r="T33" s="59" t="s">
        <v>201</v>
      </c>
      <c r="U33" s="59" t="s">
        <v>201</v>
      </c>
      <c r="V33" s="59" t="s">
        <v>201</v>
      </c>
      <c r="W33" s="59" t="s">
        <v>201</v>
      </c>
      <c r="X33" s="59" t="s">
        <v>201</v>
      </c>
      <c r="Y33" s="59" t="s">
        <v>201</v>
      </c>
    </row>
    <row r="34" spans="1:25">
      <c r="A34" s="55">
        <v>3563</v>
      </c>
      <c r="B34" s="56" t="s">
        <v>230</v>
      </c>
      <c r="C34" s="57">
        <v>3</v>
      </c>
      <c r="D34" s="58">
        <f t="shared" si="1"/>
        <v>7</v>
      </c>
      <c r="E34" s="58">
        <f t="shared" si="1"/>
        <v>7</v>
      </c>
      <c r="F34" s="58">
        <f t="shared" si="1"/>
        <v>7</v>
      </c>
      <c r="G34" s="58">
        <f t="shared" si="1"/>
        <v>7</v>
      </c>
      <c r="H34" s="58">
        <f t="shared" si="1"/>
        <v>7</v>
      </c>
      <c r="I34" s="58">
        <f t="shared" si="1"/>
        <v>7</v>
      </c>
      <c r="J34" s="59">
        <v>7</v>
      </c>
      <c r="K34" s="60">
        <v>7</v>
      </c>
      <c r="L34" s="60">
        <v>7</v>
      </c>
      <c r="M34" s="60">
        <v>7</v>
      </c>
      <c r="N34" s="60">
        <v>7</v>
      </c>
      <c r="O34" s="60">
        <v>7</v>
      </c>
      <c r="P34" s="60">
        <v>7</v>
      </c>
      <c r="Q34" s="60">
        <v>7</v>
      </c>
      <c r="R34" s="60">
        <v>7</v>
      </c>
      <c r="S34" s="61">
        <v>7</v>
      </c>
      <c r="T34" s="59" t="s">
        <v>210</v>
      </c>
      <c r="U34" s="59" t="s">
        <v>210</v>
      </c>
      <c r="V34" s="59" t="s">
        <v>210</v>
      </c>
      <c r="W34" s="59" t="s">
        <v>210</v>
      </c>
      <c r="X34" s="59" t="s">
        <v>210</v>
      </c>
      <c r="Y34" s="59" t="s">
        <v>210</v>
      </c>
    </row>
    <row r="35" spans="1:25">
      <c r="A35" s="55">
        <v>10387</v>
      </c>
      <c r="B35" s="56" t="s">
        <v>231</v>
      </c>
      <c r="C35" s="57">
        <v>3</v>
      </c>
      <c r="D35" s="58">
        <f t="shared" si="1"/>
        <v>6</v>
      </c>
      <c r="E35" s="58">
        <f t="shared" si="1"/>
        <v>6</v>
      </c>
      <c r="F35" s="58">
        <f t="shared" si="1"/>
        <v>6</v>
      </c>
      <c r="G35" s="58">
        <f t="shared" si="1"/>
        <v>6</v>
      </c>
      <c r="H35" s="58">
        <f t="shared" si="1"/>
        <v>6</v>
      </c>
      <c r="I35" s="58">
        <f t="shared" si="1"/>
        <v>6</v>
      </c>
      <c r="J35" s="59">
        <v>6</v>
      </c>
      <c r="K35" s="60">
        <v>6</v>
      </c>
      <c r="L35" s="60">
        <v>6</v>
      </c>
      <c r="M35" s="60">
        <v>6</v>
      </c>
      <c r="N35" s="60">
        <v>6</v>
      </c>
      <c r="O35" s="60">
        <v>6</v>
      </c>
      <c r="P35" s="60">
        <v>6</v>
      </c>
      <c r="Q35" s="60">
        <v>6</v>
      </c>
      <c r="R35" s="60">
        <v>6</v>
      </c>
      <c r="S35" s="61">
        <v>6</v>
      </c>
      <c r="T35" s="59" t="s">
        <v>201</v>
      </c>
      <c r="U35" s="59" t="s">
        <v>201</v>
      </c>
      <c r="V35" s="59" t="s">
        <v>201</v>
      </c>
      <c r="W35" s="59" t="s">
        <v>201</v>
      </c>
      <c r="X35" s="59" t="s">
        <v>201</v>
      </c>
      <c r="Y35" s="59" t="s">
        <v>201</v>
      </c>
    </row>
    <row r="36" spans="1:25">
      <c r="A36" s="55">
        <v>3568</v>
      </c>
      <c r="B36" s="56" t="s">
        <v>232</v>
      </c>
      <c r="C36" s="57">
        <v>3</v>
      </c>
      <c r="D36" s="58">
        <f t="shared" si="1"/>
        <v>9</v>
      </c>
      <c r="E36" s="58">
        <f t="shared" si="1"/>
        <v>9</v>
      </c>
      <c r="F36" s="58">
        <f t="shared" si="1"/>
        <v>9</v>
      </c>
      <c r="G36" s="58">
        <f t="shared" si="1"/>
        <v>9</v>
      </c>
      <c r="H36" s="58">
        <f t="shared" si="1"/>
        <v>9</v>
      </c>
      <c r="I36" s="58">
        <f t="shared" si="1"/>
        <v>9</v>
      </c>
      <c r="J36" s="59">
        <v>9</v>
      </c>
      <c r="K36" s="60">
        <v>9</v>
      </c>
      <c r="L36" s="60">
        <v>9</v>
      </c>
      <c r="M36" s="60">
        <v>9</v>
      </c>
      <c r="N36" s="60">
        <v>9</v>
      </c>
      <c r="O36" s="60">
        <v>9</v>
      </c>
      <c r="P36" s="60">
        <v>9</v>
      </c>
      <c r="Q36" s="60">
        <v>9</v>
      </c>
      <c r="R36" s="60">
        <v>9</v>
      </c>
      <c r="S36" s="61">
        <v>9</v>
      </c>
      <c r="T36" s="59" t="s">
        <v>218</v>
      </c>
      <c r="U36" s="59" t="s">
        <v>218</v>
      </c>
      <c r="V36" s="59" t="s">
        <v>218</v>
      </c>
      <c r="W36" s="59" t="s">
        <v>218</v>
      </c>
      <c r="X36" s="59" t="s">
        <v>218</v>
      </c>
      <c r="Y36" s="59" t="s">
        <v>218</v>
      </c>
    </row>
    <row r="37" spans="1:25">
      <c r="A37" s="55">
        <v>6662</v>
      </c>
      <c r="B37" s="56" t="s">
        <v>233</v>
      </c>
      <c r="C37" s="57">
        <v>3</v>
      </c>
      <c r="D37" s="58">
        <f t="shared" si="1"/>
        <v>9</v>
      </c>
      <c r="E37" s="58">
        <f t="shared" si="1"/>
        <v>9</v>
      </c>
      <c r="F37" s="58">
        <f t="shared" si="1"/>
        <v>9</v>
      </c>
      <c r="G37" s="58">
        <f t="shared" si="1"/>
        <v>9</v>
      </c>
      <c r="H37" s="58">
        <f t="shared" si="1"/>
        <v>9</v>
      </c>
      <c r="I37" s="58">
        <f t="shared" si="1"/>
        <v>9</v>
      </c>
      <c r="J37" s="59">
        <v>9</v>
      </c>
      <c r="K37" s="60">
        <v>9</v>
      </c>
      <c r="L37" s="60">
        <v>9</v>
      </c>
      <c r="M37" s="60">
        <v>9</v>
      </c>
      <c r="N37" s="60">
        <v>9</v>
      </c>
      <c r="O37" s="60">
        <v>9</v>
      </c>
      <c r="P37" s="60">
        <v>9</v>
      </c>
      <c r="Q37" s="60">
        <v>9</v>
      </c>
      <c r="R37" s="60">
        <v>9</v>
      </c>
      <c r="S37" s="61">
        <v>9</v>
      </c>
      <c r="T37" s="59" t="s">
        <v>218</v>
      </c>
      <c r="U37" s="59" t="s">
        <v>218</v>
      </c>
      <c r="V37" s="59" t="s">
        <v>218</v>
      </c>
      <c r="W37" s="59" t="s">
        <v>218</v>
      </c>
      <c r="X37" s="59" t="s">
        <v>218</v>
      </c>
      <c r="Y37" s="59" t="s">
        <v>218</v>
      </c>
    </row>
    <row r="38" spans="1:25">
      <c r="A38" s="55">
        <v>3570</v>
      </c>
      <c r="B38" s="56" t="s">
        <v>234</v>
      </c>
      <c r="C38" s="57">
        <v>3</v>
      </c>
      <c r="D38" s="58">
        <f t="shared" si="1"/>
        <v>8</v>
      </c>
      <c r="E38" s="58">
        <f t="shared" si="1"/>
        <v>8</v>
      </c>
      <c r="F38" s="58">
        <f t="shared" si="1"/>
        <v>8</v>
      </c>
      <c r="G38" s="58">
        <f t="shared" si="1"/>
        <v>8</v>
      </c>
      <c r="H38" s="58">
        <f t="shared" si="1"/>
        <v>8</v>
      </c>
      <c r="I38" s="58">
        <f t="shared" si="1"/>
        <v>8</v>
      </c>
      <c r="J38" s="59">
        <v>8</v>
      </c>
      <c r="K38" s="60">
        <v>8</v>
      </c>
      <c r="L38" s="60">
        <v>8</v>
      </c>
      <c r="M38" s="60">
        <v>8</v>
      </c>
      <c r="N38" s="60">
        <v>8</v>
      </c>
      <c r="O38" s="60">
        <v>8</v>
      </c>
      <c r="P38" s="60">
        <v>8</v>
      </c>
      <c r="Q38" s="60">
        <v>8</v>
      </c>
      <c r="R38" s="60">
        <v>8</v>
      </c>
      <c r="S38" s="61">
        <v>8</v>
      </c>
      <c r="T38" s="59" t="s">
        <v>208</v>
      </c>
      <c r="U38" s="59" t="s">
        <v>208</v>
      </c>
      <c r="V38" s="59" t="s">
        <v>208</v>
      </c>
      <c r="W38" s="59" t="s">
        <v>208</v>
      </c>
      <c r="X38" s="59" t="s">
        <v>208</v>
      </c>
      <c r="Y38" s="59" t="s">
        <v>208</v>
      </c>
    </row>
    <row r="39" spans="1:25">
      <c r="A39" s="55">
        <v>3573</v>
      </c>
      <c r="B39" s="56" t="s">
        <v>235</v>
      </c>
      <c r="C39" s="57">
        <v>3</v>
      </c>
      <c r="D39" s="58">
        <f t="shared" si="1"/>
        <v>8</v>
      </c>
      <c r="E39" s="58">
        <f t="shared" si="1"/>
        <v>8</v>
      </c>
      <c r="F39" s="58">
        <f t="shared" si="1"/>
        <v>8</v>
      </c>
      <c r="G39" s="58">
        <f t="shared" si="1"/>
        <v>8</v>
      </c>
      <c r="H39" s="58">
        <f t="shared" si="1"/>
        <v>8</v>
      </c>
      <c r="I39" s="58">
        <f t="shared" si="1"/>
        <v>8</v>
      </c>
      <c r="J39" s="59">
        <v>8</v>
      </c>
      <c r="K39" s="60">
        <v>8</v>
      </c>
      <c r="L39" s="60">
        <v>8</v>
      </c>
      <c r="M39" s="60">
        <v>8</v>
      </c>
      <c r="N39" s="60">
        <v>8</v>
      </c>
      <c r="O39" s="60">
        <v>8</v>
      </c>
      <c r="P39" s="60">
        <v>8</v>
      </c>
      <c r="Q39" s="60">
        <v>8</v>
      </c>
      <c r="R39" s="60">
        <v>8</v>
      </c>
      <c r="S39" s="61">
        <v>8</v>
      </c>
      <c r="T39" s="59" t="s">
        <v>208</v>
      </c>
      <c r="U39" s="59" t="s">
        <v>208</v>
      </c>
      <c r="V39" s="59" t="s">
        <v>208</v>
      </c>
      <c r="W39" s="59" t="s">
        <v>208</v>
      </c>
      <c r="X39" s="59" t="s">
        <v>208</v>
      </c>
      <c r="Y39" s="59" t="s">
        <v>208</v>
      </c>
    </row>
    <row r="40" spans="1:25">
      <c r="A40" s="55">
        <v>10633</v>
      </c>
      <c r="B40" s="56" t="s">
        <v>236</v>
      </c>
      <c r="C40" s="57">
        <v>3</v>
      </c>
      <c r="D40" s="58">
        <f t="shared" si="1"/>
        <v>6</v>
      </c>
      <c r="E40" s="58">
        <f t="shared" si="1"/>
        <v>6</v>
      </c>
      <c r="F40" s="58">
        <f t="shared" si="1"/>
        <v>6</v>
      </c>
      <c r="G40" s="58">
        <f t="shared" si="1"/>
        <v>6</v>
      </c>
      <c r="H40" s="58">
        <f t="shared" si="1"/>
        <v>6</v>
      </c>
      <c r="I40" s="58">
        <f t="shared" si="1"/>
        <v>6</v>
      </c>
      <c r="J40" s="59">
        <v>6</v>
      </c>
      <c r="K40" s="60">
        <v>6</v>
      </c>
      <c r="L40" s="60">
        <v>6</v>
      </c>
      <c r="M40" s="60">
        <v>6</v>
      </c>
      <c r="N40" s="60">
        <v>6</v>
      </c>
      <c r="O40" s="60">
        <v>6</v>
      </c>
      <c r="P40" s="60">
        <v>6</v>
      </c>
      <c r="Q40" s="60">
        <v>6</v>
      </c>
      <c r="R40" s="60">
        <v>6</v>
      </c>
      <c r="S40" s="61">
        <v>6</v>
      </c>
      <c r="T40" s="59" t="s">
        <v>201</v>
      </c>
      <c r="U40" s="59" t="s">
        <v>201</v>
      </c>
      <c r="V40" s="59" t="s">
        <v>201</v>
      </c>
      <c r="W40" s="59" t="s">
        <v>201</v>
      </c>
      <c r="X40" s="59" t="s">
        <v>201</v>
      </c>
      <c r="Y40" s="59" t="s">
        <v>201</v>
      </c>
    </row>
    <row r="41" spans="1:25">
      <c r="A41" s="55">
        <v>103574</v>
      </c>
      <c r="B41" s="56" t="s">
        <v>237</v>
      </c>
      <c r="C41" s="57">
        <v>3</v>
      </c>
      <c r="D41" s="58">
        <f t="shared" ref="D41:I56" si="2">$J41</f>
        <v>9</v>
      </c>
      <c r="E41" s="58">
        <f t="shared" si="2"/>
        <v>9</v>
      </c>
      <c r="F41" s="58">
        <f t="shared" si="2"/>
        <v>9</v>
      </c>
      <c r="G41" s="58">
        <f t="shared" si="2"/>
        <v>9</v>
      </c>
      <c r="H41" s="58">
        <f t="shared" si="2"/>
        <v>9</v>
      </c>
      <c r="I41" s="58">
        <f t="shared" si="2"/>
        <v>9</v>
      </c>
      <c r="J41" s="59">
        <v>9</v>
      </c>
      <c r="K41" s="60">
        <v>9</v>
      </c>
      <c r="L41" s="60">
        <v>9</v>
      </c>
      <c r="M41" s="60">
        <v>9</v>
      </c>
      <c r="N41" s="60">
        <v>9</v>
      </c>
      <c r="O41" s="60">
        <v>9</v>
      </c>
      <c r="P41" s="60">
        <v>9</v>
      </c>
      <c r="Q41" s="60">
        <v>9</v>
      </c>
      <c r="R41" s="60">
        <v>9</v>
      </c>
      <c r="S41" s="61">
        <v>9</v>
      </c>
      <c r="T41" s="59" t="s">
        <v>218</v>
      </c>
      <c r="U41" s="59" t="s">
        <v>218</v>
      </c>
      <c r="V41" s="59" t="s">
        <v>218</v>
      </c>
      <c r="W41" s="59" t="s">
        <v>218</v>
      </c>
      <c r="X41" s="59" t="s">
        <v>218</v>
      </c>
      <c r="Y41" s="59" t="s">
        <v>218</v>
      </c>
    </row>
    <row r="42" spans="1:25">
      <c r="A42" s="55">
        <v>3574</v>
      </c>
      <c r="B42" s="56" t="s">
        <v>238</v>
      </c>
      <c r="C42" s="57">
        <v>3</v>
      </c>
      <c r="D42" s="58" t="str">
        <f t="shared" si="2"/>
        <v>D</v>
      </c>
      <c r="E42" s="58" t="str">
        <f t="shared" si="2"/>
        <v>D</v>
      </c>
      <c r="F42" s="58" t="str">
        <f t="shared" si="2"/>
        <v>D</v>
      </c>
      <c r="G42" s="58" t="str">
        <f t="shared" si="2"/>
        <v>D</v>
      </c>
      <c r="H42" s="58" t="str">
        <f t="shared" si="2"/>
        <v>D</v>
      </c>
      <c r="I42" s="58" t="str">
        <f t="shared" si="2"/>
        <v>D</v>
      </c>
      <c r="J42" s="59" t="s">
        <v>143</v>
      </c>
      <c r="K42" s="60" t="s">
        <v>143</v>
      </c>
      <c r="L42" s="60" t="s">
        <v>143</v>
      </c>
      <c r="M42" s="60" t="s">
        <v>143</v>
      </c>
      <c r="N42" s="60" t="s">
        <v>143</v>
      </c>
      <c r="O42" s="60" t="s">
        <v>143</v>
      </c>
      <c r="P42" s="60" t="s">
        <v>143</v>
      </c>
      <c r="Q42" s="60" t="s">
        <v>143</v>
      </c>
      <c r="R42" s="60" t="s">
        <v>143</v>
      </c>
      <c r="S42" s="61" t="s">
        <v>143</v>
      </c>
      <c r="T42" s="59" t="s">
        <v>218</v>
      </c>
      <c r="U42" s="59" t="s">
        <v>218</v>
      </c>
      <c r="V42" s="59" t="s">
        <v>218</v>
      </c>
      <c r="W42" s="59" t="s">
        <v>218</v>
      </c>
      <c r="X42" s="59" t="s">
        <v>218</v>
      </c>
      <c r="Y42" s="59" t="s">
        <v>218</v>
      </c>
    </row>
    <row r="43" spans="1:25">
      <c r="A43" s="55">
        <v>3580</v>
      </c>
      <c r="B43" s="56" t="s">
        <v>239</v>
      </c>
      <c r="C43" s="57">
        <v>3</v>
      </c>
      <c r="D43" s="58">
        <f t="shared" si="2"/>
        <v>8</v>
      </c>
      <c r="E43" s="58">
        <f t="shared" si="2"/>
        <v>8</v>
      </c>
      <c r="F43" s="58">
        <f t="shared" si="2"/>
        <v>8</v>
      </c>
      <c r="G43" s="58">
        <f t="shared" si="2"/>
        <v>8</v>
      </c>
      <c r="H43" s="58">
        <f t="shared" si="2"/>
        <v>8</v>
      </c>
      <c r="I43" s="58">
        <f t="shared" si="2"/>
        <v>8</v>
      </c>
      <c r="J43" s="59">
        <v>8</v>
      </c>
      <c r="K43" s="60">
        <v>8</v>
      </c>
      <c r="L43" s="60">
        <v>8</v>
      </c>
      <c r="M43" s="60">
        <v>8</v>
      </c>
      <c r="N43" s="60">
        <v>8</v>
      </c>
      <c r="O43" s="60">
        <v>8</v>
      </c>
      <c r="P43" s="60">
        <v>8</v>
      </c>
      <c r="Q43" s="60">
        <v>8</v>
      </c>
      <c r="R43" s="60">
        <v>8</v>
      </c>
      <c r="S43" s="61">
        <v>8</v>
      </c>
      <c r="T43" s="59" t="s">
        <v>208</v>
      </c>
      <c r="U43" s="59" t="s">
        <v>208</v>
      </c>
      <c r="V43" s="59" t="s">
        <v>208</v>
      </c>
      <c r="W43" s="59" t="s">
        <v>208</v>
      </c>
      <c r="X43" s="59" t="s">
        <v>208</v>
      </c>
      <c r="Y43" s="59" t="s">
        <v>208</v>
      </c>
    </row>
    <row r="44" spans="1:25">
      <c r="A44" s="55">
        <v>3582</v>
      </c>
      <c r="B44" s="56" t="s">
        <v>240</v>
      </c>
      <c r="C44" s="57">
        <v>3</v>
      </c>
      <c r="D44" s="58">
        <f t="shared" si="2"/>
        <v>7</v>
      </c>
      <c r="E44" s="58">
        <f t="shared" si="2"/>
        <v>7</v>
      </c>
      <c r="F44" s="58">
        <f t="shared" si="2"/>
        <v>7</v>
      </c>
      <c r="G44" s="58">
        <f t="shared" si="2"/>
        <v>7</v>
      </c>
      <c r="H44" s="58">
        <f t="shared" si="2"/>
        <v>7</v>
      </c>
      <c r="I44" s="58">
        <f t="shared" si="2"/>
        <v>7</v>
      </c>
      <c r="J44" s="59">
        <v>7</v>
      </c>
      <c r="K44" s="60">
        <v>7</v>
      </c>
      <c r="L44" s="60">
        <v>7</v>
      </c>
      <c r="M44" s="60">
        <v>7</v>
      </c>
      <c r="N44" s="60">
        <v>7</v>
      </c>
      <c r="O44" s="60">
        <v>7</v>
      </c>
      <c r="P44" s="60">
        <v>7</v>
      </c>
      <c r="Q44" s="60">
        <v>7</v>
      </c>
      <c r="R44" s="60">
        <v>7</v>
      </c>
      <c r="S44" s="61">
        <v>7</v>
      </c>
      <c r="T44" s="59" t="s">
        <v>210</v>
      </c>
      <c r="U44" s="59" t="s">
        <v>210</v>
      </c>
      <c r="V44" s="59" t="s">
        <v>210</v>
      </c>
      <c r="W44" s="59" t="s">
        <v>210</v>
      </c>
      <c r="X44" s="59" t="s">
        <v>210</v>
      </c>
      <c r="Y44" s="59" t="s">
        <v>210</v>
      </c>
    </row>
    <row r="45" spans="1:25">
      <c r="A45" s="55">
        <v>3583</v>
      </c>
      <c r="B45" s="56" t="s">
        <v>241</v>
      </c>
      <c r="C45" s="57">
        <v>3</v>
      </c>
      <c r="D45" s="58">
        <f t="shared" si="2"/>
        <v>8</v>
      </c>
      <c r="E45" s="58">
        <f t="shared" si="2"/>
        <v>8</v>
      </c>
      <c r="F45" s="58">
        <f t="shared" si="2"/>
        <v>8</v>
      </c>
      <c r="G45" s="58">
        <f t="shared" si="2"/>
        <v>8</v>
      </c>
      <c r="H45" s="58">
        <f t="shared" si="2"/>
        <v>8</v>
      </c>
      <c r="I45" s="58">
        <f t="shared" si="2"/>
        <v>8</v>
      </c>
      <c r="J45" s="59">
        <v>8</v>
      </c>
      <c r="K45" s="60">
        <v>8</v>
      </c>
      <c r="L45" s="60">
        <v>8</v>
      </c>
      <c r="M45" s="60">
        <v>8</v>
      </c>
      <c r="N45" s="60">
        <v>8</v>
      </c>
      <c r="O45" s="60">
        <v>8</v>
      </c>
      <c r="P45" s="60">
        <v>8</v>
      </c>
      <c r="Q45" s="60">
        <v>8</v>
      </c>
      <c r="R45" s="60">
        <v>8</v>
      </c>
      <c r="S45" s="61">
        <v>8</v>
      </c>
      <c r="T45" s="59" t="s">
        <v>208</v>
      </c>
      <c r="U45" s="59" t="s">
        <v>208</v>
      </c>
      <c r="V45" s="59" t="s">
        <v>208</v>
      </c>
      <c r="W45" s="59" t="s">
        <v>208</v>
      </c>
      <c r="X45" s="59" t="s">
        <v>208</v>
      </c>
      <c r="Y45" s="59" t="s">
        <v>208</v>
      </c>
    </row>
    <row r="46" spans="1:25">
      <c r="A46" s="55">
        <v>717</v>
      </c>
      <c r="B46" s="56" t="s">
        <v>242</v>
      </c>
      <c r="C46" s="57">
        <v>3</v>
      </c>
      <c r="D46" s="58" t="str">
        <f t="shared" si="2"/>
        <v>D</v>
      </c>
      <c r="E46" s="58" t="str">
        <f t="shared" si="2"/>
        <v>D</v>
      </c>
      <c r="F46" s="58" t="str">
        <f t="shared" si="2"/>
        <v>D</v>
      </c>
      <c r="G46" s="58" t="str">
        <f t="shared" si="2"/>
        <v>D</v>
      </c>
      <c r="H46" s="58" t="str">
        <f t="shared" si="2"/>
        <v>D</v>
      </c>
      <c r="I46" s="58" t="str">
        <f t="shared" si="2"/>
        <v>D</v>
      </c>
      <c r="J46" s="59" t="s">
        <v>143</v>
      </c>
      <c r="K46" s="60" t="s">
        <v>143</v>
      </c>
      <c r="L46" s="60" t="s">
        <v>143</v>
      </c>
      <c r="M46" s="60" t="s">
        <v>143</v>
      </c>
      <c r="N46" s="60" t="s">
        <v>143</v>
      </c>
      <c r="O46" s="60" t="s">
        <v>143</v>
      </c>
      <c r="P46" s="60" t="s">
        <v>143</v>
      </c>
      <c r="Q46" s="60" t="s">
        <v>143</v>
      </c>
      <c r="R46" s="60" t="s">
        <v>143</v>
      </c>
      <c r="S46" s="61" t="s">
        <v>143</v>
      </c>
      <c r="T46" s="59" t="s">
        <v>201</v>
      </c>
      <c r="U46" s="59" t="s">
        <v>201</v>
      </c>
      <c r="V46" s="59" t="s">
        <v>201</v>
      </c>
      <c r="W46" s="59" t="s">
        <v>201</v>
      </c>
      <c r="X46" s="59" t="s">
        <v>201</v>
      </c>
      <c r="Y46" s="59" t="s">
        <v>201</v>
      </c>
    </row>
    <row r="47" spans="1:25">
      <c r="A47" s="55">
        <v>719</v>
      </c>
      <c r="B47" s="56" t="s">
        <v>243</v>
      </c>
      <c r="C47" s="57">
        <v>3</v>
      </c>
      <c r="D47" s="58" t="str">
        <f t="shared" si="2"/>
        <v>D</v>
      </c>
      <c r="E47" s="58" t="str">
        <f t="shared" si="2"/>
        <v>D</v>
      </c>
      <c r="F47" s="58" t="str">
        <f t="shared" si="2"/>
        <v>D</v>
      </c>
      <c r="G47" s="58" t="str">
        <f t="shared" si="2"/>
        <v>D</v>
      </c>
      <c r="H47" s="58" t="str">
        <f t="shared" si="2"/>
        <v>D</v>
      </c>
      <c r="I47" s="58" t="str">
        <f t="shared" si="2"/>
        <v>D</v>
      </c>
      <c r="J47" s="59" t="s">
        <v>143</v>
      </c>
      <c r="K47" s="60" t="s">
        <v>143</v>
      </c>
      <c r="L47" s="60" t="s">
        <v>143</v>
      </c>
      <c r="M47" s="60" t="s">
        <v>143</v>
      </c>
      <c r="N47" s="60" t="s">
        <v>143</v>
      </c>
      <c r="O47" s="60" t="s">
        <v>143</v>
      </c>
      <c r="P47" s="60" t="s">
        <v>143</v>
      </c>
      <c r="Q47" s="60" t="s">
        <v>143</v>
      </c>
      <c r="R47" s="60" t="s">
        <v>143</v>
      </c>
      <c r="S47" s="61" t="s">
        <v>143</v>
      </c>
      <c r="T47" s="59" t="s">
        <v>201</v>
      </c>
      <c r="U47" s="59" t="s">
        <v>201</v>
      </c>
      <c r="V47" s="59" t="s">
        <v>201</v>
      </c>
      <c r="W47" s="59" t="s">
        <v>201</v>
      </c>
      <c r="X47" s="59" t="s">
        <v>201</v>
      </c>
      <c r="Y47" s="59" t="s">
        <v>201</v>
      </c>
    </row>
    <row r="48" spans="1:25">
      <c r="A48" s="55">
        <v>721</v>
      </c>
      <c r="B48" s="56" t="s">
        <v>244</v>
      </c>
      <c r="C48" s="57">
        <v>3</v>
      </c>
      <c r="D48" s="58" t="str">
        <f t="shared" si="2"/>
        <v>D</v>
      </c>
      <c r="E48" s="58" t="str">
        <f t="shared" si="2"/>
        <v>D</v>
      </c>
      <c r="F48" s="58" t="str">
        <f t="shared" si="2"/>
        <v>D</v>
      </c>
      <c r="G48" s="58" t="str">
        <f t="shared" si="2"/>
        <v>D</v>
      </c>
      <c r="H48" s="58" t="str">
        <f t="shared" si="2"/>
        <v>D</v>
      </c>
      <c r="I48" s="58" t="str">
        <f t="shared" si="2"/>
        <v>D</v>
      </c>
      <c r="J48" s="59" t="s">
        <v>143</v>
      </c>
      <c r="K48" s="60" t="s">
        <v>143</v>
      </c>
      <c r="L48" s="60" t="s">
        <v>143</v>
      </c>
      <c r="M48" s="60" t="s">
        <v>143</v>
      </c>
      <c r="N48" s="60" t="s">
        <v>143</v>
      </c>
      <c r="O48" s="60" t="s">
        <v>143</v>
      </c>
      <c r="P48" s="60" t="s">
        <v>143</v>
      </c>
      <c r="Q48" s="60" t="s">
        <v>143</v>
      </c>
      <c r="R48" s="60" t="s">
        <v>143</v>
      </c>
      <c r="S48" s="61" t="s">
        <v>143</v>
      </c>
      <c r="T48" s="59" t="s">
        <v>201</v>
      </c>
      <c r="U48" s="59" t="s">
        <v>201</v>
      </c>
      <c r="V48" s="59" t="s">
        <v>201</v>
      </c>
      <c r="W48" s="59" t="s">
        <v>201</v>
      </c>
      <c r="X48" s="59" t="s">
        <v>201</v>
      </c>
      <c r="Y48" s="59" t="s">
        <v>201</v>
      </c>
    </row>
    <row r="49" spans="1:25">
      <c r="A49" s="55">
        <v>722</v>
      </c>
      <c r="B49" s="56" t="s">
        <v>245</v>
      </c>
      <c r="C49" s="57">
        <v>3</v>
      </c>
      <c r="D49" s="58" t="str">
        <f t="shared" si="2"/>
        <v>D</v>
      </c>
      <c r="E49" s="58" t="str">
        <f t="shared" si="2"/>
        <v>D</v>
      </c>
      <c r="F49" s="58" t="str">
        <f t="shared" si="2"/>
        <v>D</v>
      </c>
      <c r="G49" s="58" t="str">
        <f t="shared" si="2"/>
        <v>D</v>
      </c>
      <c r="H49" s="58" t="str">
        <f t="shared" si="2"/>
        <v>D</v>
      </c>
      <c r="I49" s="58" t="str">
        <f t="shared" si="2"/>
        <v>D</v>
      </c>
      <c r="J49" s="59" t="s">
        <v>143</v>
      </c>
      <c r="K49" s="60" t="s">
        <v>143</v>
      </c>
      <c r="L49" s="60" t="s">
        <v>143</v>
      </c>
      <c r="M49" s="60" t="s">
        <v>143</v>
      </c>
      <c r="N49" s="60" t="s">
        <v>143</v>
      </c>
      <c r="O49" s="60" t="s">
        <v>143</v>
      </c>
      <c r="P49" s="60" t="s">
        <v>143</v>
      </c>
      <c r="Q49" s="60" t="s">
        <v>143</v>
      </c>
      <c r="R49" s="60" t="s">
        <v>143</v>
      </c>
      <c r="S49" s="61" t="s">
        <v>143</v>
      </c>
      <c r="T49" s="59" t="s">
        <v>201</v>
      </c>
      <c r="U49" s="59" t="s">
        <v>201</v>
      </c>
      <c r="V49" s="59" t="s">
        <v>201</v>
      </c>
      <c r="W49" s="59" t="s">
        <v>201</v>
      </c>
      <c r="X49" s="59" t="s">
        <v>201</v>
      </c>
      <c r="Y49" s="59" t="s">
        <v>201</v>
      </c>
    </row>
    <row r="50" spans="1:25">
      <c r="A50" s="55">
        <v>720</v>
      </c>
      <c r="B50" s="56" t="s">
        <v>246</v>
      </c>
      <c r="C50" s="57">
        <v>3</v>
      </c>
      <c r="D50" s="58" t="str">
        <f t="shared" si="2"/>
        <v>D</v>
      </c>
      <c r="E50" s="58" t="str">
        <f t="shared" si="2"/>
        <v>D</v>
      </c>
      <c r="F50" s="58" t="str">
        <f t="shared" si="2"/>
        <v>D</v>
      </c>
      <c r="G50" s="58" t="str">
        <f t="shared" si="2"/>
        <v>D</v>
      </c>
      <c r="H50" s="58" t="str">
        <f t="shared" si="2"/>
        <v>D</v>
      </c>
      <c r="I50" s="58" t="str">
        <f t="shared" si="2"/>
        <v>D</v>
      </c>
      <c r="J50" s="59" t="s">
        <v>143</v>
      </c>
      <c r="K50" s="60" t="s">
        <v>143</v>
      </c>
      <c r="L50" s="60" t="s">
        <v>143</v>
      </c>
      <c r="M50" s="60" t="s">
        <v>143</v>
      </c>
      <c r="N50" s="60" t="s">
        <v>143</v>
      </c>
      <c r="O50" s="60" t="s">
        <v>143</v>
      </c>
      <c r="P50" s="60" t="s">
        <v>143</v>
      </c>
      <c r="Q50" s="60" t="s">
        <v>143</v>
      </c>
      <c r="R50" s="60" t="s">
        <v>143</v>
      </c>
      <c r="S50" s="61" t="s">
        <v>143</v>
      </c>
      <c r="T50" s="59" t="s">
        <v>201</v>
      </c>
      <c r="U50" s="59" t="s">
        <v>201</v>
      </c>
      <c r="V50" s="59" t="s">
        <v>201</v>
      </c>
      <c r="W50" s="59" t="s">
        <v>201</v>
      </c>
      <c r="X50" s="59" t="s">
        <v>201</v>
      </c>
      <c r="Y50" s="59" t="s">
        <v>201</v>
      </c>
    </row>
    <row r="51" spans="1:25">
      <c r="A51" s="55">
        <v>821</v>
      </c>
      <c r="B51" s="56" t="s">
        <v>247</v>
      </c>
      <c r="C51" s="57">
        <v>3</v>
      </c>
      <c r="D51" s="58" t="str">
        <f t="shared" si="2"/>
        <v>D</v>
      </c>
      <c r="E51" s="58" t="str">
        <f t="shared" si="2"/>
        <v>D</v>
      </c>
      <c r="F51" s="58" t="str">
        <f t="shared" si="2"/>
        <v>D</v>
      </c>
      <c r="G51" s="58" t="str">
        <f t="shared" si="2"/>
        <v>D</v>
      </c>
      <c r="H51" s="58" t="str">
        <f t="shared" si="2"/>
        <v>D</v>
      </c>
      <c r="I51" s="58" t="str">
        <f t="shared" si="2"/>
        <v>D</v>
      </c>
      <c r="J51" s="59" t="s">
        <v>143</v>
      </c>
      <c r="K51" s="60" t="s">
        <v>143</v>
      </c>
      <c r="L51" s="60" t="s">
        <v>143</v>
      </c>
      <c r="M51" s="60" t="s">
        <v>143</v>
      </c>
      <c r="N51" s="60" t="s">
        <v>143</v>
      </c>
      <c r="O51" s="60" t="s">
        <v>143</v>
      </c>
      <c r="P51" s="60" t="s">
        <v>143</v>
      </c>
      <c r="Q51" s="60" t="s">
        <v>143</v>
      </c>
      <c r="R51" s="60" t="s">
        <v>143</v>
      </c>
      <c r="S51" s="61" t="s">
        <v>143</v>
      </c>
      <c r="T51" s="59" t="s">
        <v>201</v>
      </c>
      <c r="U51" s="59" t="s">
        <v>201</v>
      </c>
      <c r="V51" s="59" t="s">
        <v>201</v>
      </c>
      <c r="W51" s="59" t="s">
        <v>201</v>
      </c>
      <c r="X51" s="59" t="s">
        <v>201</v>
      </c>
      <c r="Y51" s="59" t="s">
        <v>201</v>
      </c>
    </row>
    <row r="52" spans="1:25">
      <c r="A52" s="55">
        <v>11145</v>
      </c>
      <c r="B52" s="56" t="s">
        <v>248</v>
      </c>
      <c r="C52" s="57">
        <v>3</v>
      </c>
      <c r="D52" s="58">
        <f t="shared" si="2"/>
        <v>6</v>
      </c>
      <c r="E52" s="58">
        <f t="shared" si="2"/>
        <v>6</v>
      </c>
      <c r="F52" s="58">
        <f t="shared" si="2"/>
        <v>6</v>
      </c>
      <c r="G52" s="58">
        <f t="shared" si="2"/>
        <v>6</v>
      </c>
      <c r="H52" s="58">
        <f t="shared" si="2"/>
        <v>6</v>
      </c>
      <c r="I52" s="58">
        <f t="shared" si="2"/>
        <v>6</v>
      </c>
      <c r="J52" s="59">
        <v>6</v>
      </c>
      <c r="K52" s="60">
        <v>6</v>
      </c>
      <c r="L52" s="60">
        <v>6</v>
      </c>
      <c r="M52" s="60">
        <v>6</v>
      </c>
      <c r="N52" s="60">
        <v>6</v>
      </c>
      <c r="O52" s="60">
        <v>6</v>
      </c>
      <c r="P52" s="60">
        <v>6</v>
      </c>
      <c r="Q52" s="60">
        <v>6</v>
      </c>
      <c r="R52" s="60">
        <v>6</v>
      </c>
      <c r="S52" s="61">
        <v>6</v>
      </c>
      <c r="T52" s="59" t="s">
        <v>201</v>
      </c>
      <c r="U52" s="59" t="s">
        <v>201</v>
      </c>
      <c r="V52" s="59" t="s">
        <v>201</v>
      </c>
      <c r="W52" s="59" t="s">
        <v>201</v>
      </c>
      <c r="X52" s="59" t="s">
        <v>201</v>
      </c>
      <c r="Y52" s="59" t="s">
        <v>201</v>
      </c>
    </row>
    <row r="53" spans="1:25">
      <c r="A53" s="55">
        <v>3590</v>
      </c>
      <c r="B53" s="56" t="s">
        <v>249</v>
      </c>
      <c r="C53" s="57">
        <v>3</v>
      </c>
      <c r="D53" s="58">
        <f t="shared" si="2"/>
        <v>8</v>
      </c>
      <c r="E53" s="58">
        <f t="shared" si="2"/>
        <v>8</v>
      </c>
      <c r="F53" s="58">
        <f t="shared" si="2"/>
        <v>8</v>
      </c>
      <c r="G53" s="58">
        <f t="shared" si="2"/>
        <v>8</v>
      </c>
      <c r="H53" s="58">
        <f t="shared" si="2"/>
        <v>8</v>
      </c>
      <c r="I53" s="58">
        <f t="shared" si="2"/>
        <v>8</v>
      </c>
      <c r="J53" s="59">
        <v>8</v>
      </c>
      <c r="K53" s="60">
        <v>8</v>
      </c>
      <c r="L53" s="60">
        <v>8</v>
      </c>
      <c r="M53" s="60">
        <v>8</v>
      </c>
      <c r="N53" s="60">
        <v>8</v>
      </c>
      <c r="O53" s="60">
        <v>8</v>
      </c>
      <c r="P53" s="60">
        <v>8</v>
      </c>
      <c r="Q53" s="60">
        <v>8</v>
      </c>
      <c r="R53" s="60">
        <v>8</v>
      </c>
      <c r="S53" s="61">
        <v>8</v>
      </c>
      <c r="T53" s="59" t="s">
        <v>208</v>
      </c>
      <c r="U53" s="59" t="s">
        <v>208</v>
      </c>
      <c r="V53" s="59" t="s">
        <v>208</v>
      </c>
      <c r="W53" s="59" t="s">
        <v>208</v>
      </c>
      <c r="X53" s="59" t="s">
        <v>208</v>
      </c>
      <c r="Y53" s="59" t="s">
        <v>208</v>
      </c>
    </row>
    <row r="54" spans="1:25">
      <c r="A54" s="55">
        <v>9797</v>
      </c>
      <c r="B54" s="56" t="s">
        <v>250</v>
      </c>
      <c r="C54" s="57">
        <v>3</v>
      </c>
      <c r="D54" s="58">
        <f t="shared" si="2"/>
        <v>8</v>
      </c>
      <c r="E54" s="58">
        <f t="shared" si="2"/>
        <v>8</v>
      </c>
      <c r="F54" s="58">
        <f t="shared" si="2"/>
        <v>8</v>
      </c>
      <c r="G54" s="58">
        <f t="shared" si="2"/>
        <v>8</v>
      </c>
      <c r="H54" s="58">
        <f t="shared" si="2"/>
        <v>8</v>
      </c>
      <c r="I54" s="58">
        <f t="shared" si="2"/>
        <v>8</v>
      </c>
      <c r="J54" s="59">
        <v>8</v>
      </c>
      <c r="K54" s="60">
        <v>8</v>
      </c>
      <c r="L54" s="60">
        <v>8</v>
      </c>
      <c r="M54" s="60">
        <v>8</v>
      </c>
      <c r="N54" s="60">
        <v>8</v>
      </c>
      <c r="O54" s="60">
        <v>8</v>
      </c>
      <c r="P54" s="60">
        <v>8</v>
      </c>
      <c r="Q54" s="60">
        <v>8</v>
      </c>
      <c r="R54" s="60">
        <v>8</v>
      </c>
      <c r="S54" s="61">
        <v>8</v>
      </c>
      <c r="T54" s="59" t="s">
        <v>208</v>
      </c>
      <c r="U54" s="59" t="s">
        <v>208</v>
      </c>
      <c r="V54" s="59" t="s">
        <v>208</v>
      </c>
      <c r="W54" s="59" t="s">
        <v>208</v>
      </c>
      <c r="X54" s="59" t="s">
        <v>208</v>
      </c>
      <c r="Y54" s="59" t="s">
        <v>208</v>
      </c>
    </row>
    <row r="55" spans="1:25">
      <c r="A55" s="55">
        <v>3593</v>
      </c>
      <c r="B55" s="56" t="s">
        <v>251</v>
      </c>
      <c r="C55" s="57">
        <v>3</v>
      </c>
      <c r="D55" s="58">
        <f t="shared" si="2"/>
        <v>8</v>
      </c>
      <c r="E55" s="58">
        <f t="shared" si="2"/>
        <v>8</v>
      </c>
      <c r="F55" s="58">
        <f t="shared" si="2"/>
        <v>8</v>
      </c>
      <c r="G55" s="58">
        <f t="shared" si="2"/>
        <v>8</v>
      </c>
      <c r="H55" s="58">
        <f t="shared" si="2"/>
        <v>8</v>
      </c>
      <c r="I55" s="58">
        <f t="shared" si="2"/>
        <v>8</v>
      </c>
      <c r="J55" s="68">
        <v>8</v>
      </c>
      <c r="K55" s="69">
        <v>8</v>
      </c>
      <c r="L55" s="69">
        <v>8</v>
      </c>
      <c r="M55" s="69">
        <v>8</v>
      </c>
      <c r="N55" s="69">
        <v>8</v>
      </c>
      <c r="O55" s="69">
        <v>8</v>
      </c>
      <c r="P55" s="69">
        <v>8</v>
      </c>
      <c r="Q55" s="69">
        <v>8</v>
      </c>
      <c r="R55" s="69">
        <v>7</v>
      </c>
      <c r="S55" s="70">
        <v>7</v>
      </c>
      <c r="T55" s="59" t="s">
        <v>210</v>
      </c>
      <c r="U55" s="59" t="s">
        <v>210</v>
      </c>
      <c r="V55" s="59" t="s">
        <v>210</v>
      </c>
      <c r="W55" s="59" t="s">
        <v>210</v>
      </c>
      <c r="X55" s="59" t="s">
        <v>210</v>
      </c>
      <c r="Y55" s="59" t="s">
        <v>210</v>
      </c>
    </row>
    <row r="56" spans="1:25">
      <c r="A56" s="55">
        <v>3558</v>
      </c>
      <c r="B56" s="56" t="s">
        <v>252</v>
      </c>
      <c r="C56" s="57">
        <v>3</v>
      </c>
      <c r="D56" s="58">
        <f t="shared" si="2"/>
        <v>8</v>
      </c>
      <c r="E56" s="58">
        <f t="shared" si="2"/>
        <v>8</v>
      </c>
      <c r="F56" s="58">
        <f t="shared" si="2"/>
        <v>8</v>
      </c>
      <c r="G56" s="58">
        <f t="shared" si="2"/>
        <v>8</v>
      </c>
      <c r="H56" s="58">
        <f t="shared" si="2"/>
        <v>8</v>
      </c>
      <c r="I56" s="58">
        <f t="shared" si="2"/>
        <v>8</v>
      </c>
      <c r="J56" s="68">
        <v>8</v>
      </c>
      <c r="K56" s="69">
        <v>8</v>
      </c>
      <c r="L56" s="69">
        <v>8</v>
      </c>
      <c r="M56" s="69">
        <v>8</v>
      </c>
      <c r="N56" s="69">
        <v>8</v>
      </c>
      <c r="O56" s="69">
        <v>8</v>
      </c>
      <c r="P56" s="69">
        <v>8</v>
      </c>
      <c r="Q56" s="69">
        <v>8</v>
      </c>
      <c r="R56" s="69">
        <v>7</v>
      </c>
      <c r="S56" s="70">
        <v>7</v>
      </c>
      <c r="T56" s="59" t="s">
        <v>210</v>
      </c>
      <c r="U56" s="59" t="s">
        <v>210</v>
      </c>
      <c r="V56" s="59" t="s">
        <v>210</v>
      </c>
      <c r="W56" s="59" t="s">
        <v>210</v>
      </c>
      <c r="X56" s="59" t="s">
        <v>210</v>
      </c>
      <c r="Y56" s="59" t="s">
        <v>210</v>
      </c>
    </row>
    <row r="57" spans="1:25">
      <c r="A57" s="55">
        <v>505</v>
      </c>
      <c r="B57" s="56" t="s">
        <v>253</v>
      </c>
      <c r="C57" s="57">
        <v>3</v>
      </c>
      <c r="D57" s="58" t="str">
        <f t="shared" ref="D57:I73" si="3">$J57</f>
        <v>D</v>
      </c>
      <c r="E57" s="58" t="str">
        <f t="shared" si="3"/>
        <v>D</v>
      </c>
      <c r="F57" s="58" t="str">
        <f t="shared" si="3"/>
        <v>D</v>
      </c>
      <c r="G57" s="58" t="str">
        <f t="shared" si="3"/>
        <v>D</v>
      </c>
      <c r="H57" s="58" t="str">
        <f t="shared" si="3"/>
        <v>D</v>
      </c>
      <c r="I57" s="58" t="str">
        <f t="shared" si="3"/>
        <v>D</v>
      </c>
      <c r="J57" s="59" t="s">
        <v>143</v>
      </c>
      <c r="K57" s="60" t="s">
        <v>143</v>
      </c>
      <c r="L57" s="60" t="s">
        <v>143</v>
      </c>
      <c r="M57" s="60" t="s">
        <v>143</v>
      </c>
      <c r="N57" s="60" t="s">
        <v>143</v>
      </c>
      <c r="O57" s="60" t="s">
        <v>143</v>
      </c>
      <c r="P57" s="60" t="s">
        <v>143</v>
      </c>
      <c r="Q57" s="60" t="s">
        <v>143</v>
      </c>
      <c r="R57" s="60" t="s">
        <v>143</v>
      </c>
      <c r="S57" s="61" t="s">
        <v>143</v>
      </c>
      <c r="T57" s="59" t="e">
        <v>#N/A</v>
      </c>
      <c r="U57" s="59" t="e">
        <v>#N/A</v>
      </c>
      <c r="V57" s="59" t="e">
        <v>#N/A</v>
      </c>
      <c r="W57" s="59" t="e">
        <v>#N/A</v>
      </c>
      <c r="X57" s="59" t="e">
        <v>#N/A</v>
      </c>
      <c r="Y57" s="59" t="e">
        <v>#N/A</v>
      </c>
    </row>
    <row r="58" spans="1:25">
      <c r="A58" s="55">
        <v>506</v>
      </c>
      <c r="B58" s="56" t="s">
        <v>254</v>
      </c>
      <c r="C58" s="57">
        <v>3</v>
      </c>
      <c r="D58" s="58" t="str">
        <f t="shared" si="3"/>
        <v>D</v>
      </c>
      <c r="E58" s="58" t="str">
        <f t="shared" si="3"/>
        <v>D</v>
      </c>
      <c r="F58" s="58" t="str">
        <f t="shared" si="3"/>
        <v>D</v>
      </c>
      <c r="G58" s="58" t="str">
        <f t="shared" si="3"/>
        <v>D</v>
      </c>
      <c r="H58" s="58" t="str">
        <f t="shared" si="3"/>
        <v>D</v>
      </c>
      <c r="I58" s="58" t="str">
        <f t="shared" si="3"/>
        <v>D</v>
      </c>
      <c r="J58" s="59" t="s">
        <v>143</v>
      </c>
      <c r="K58" s="60" t="s">
        <v>143</v>
      </c>
      <c r="L58" s="60" t="s">
        <v>143</v>
      </c>
      <c r="M58" s="60" t="s">
        <v>143</v>
      </c>
      <c r="N58" s="60" t="s">
        <v>143</v>
      </c>
      <c r="O58" s="60" t="s">
        <v>143</v>
      </c>
      <c r="P58" s="60" t="s">
        <v>143</v>
      </c>
      <c r="Q58" s="60" t="s">
        <v>143</v>
      </c>
      <c r="R58" s="60" t="s">
        <v>143</v>
      </c>
      <c r="S58" s="61" t="s">
        <v>143</v>
      </c>
      <c r="T58" s="59" t="e">
        <v>#N/A</v>
      </c>
      <c r="U58" s="59" t="e">
        <v>#N/A</v>
      </c>
      <c r="V58" s="59" t="e">
        <v>#N/A</v>
      </c>
      <c r="W58" s="59" t="e">
        <v>#N/A</v>
      </c>
      <c r="X58" s="59" t="e">
        <v>#N/A</v>
      </c>
      <c r="Y58" s="59" t="e">
        <v>#N/A</v>
      </c>
    </row>
    <row r="59" spans="1:25">
      <c r="A59" s="55">
        <v>23154</v>
      </c>
      <c r="B59" s="56" t="s">
        <v>255</v>
      </c>
      <c r="C59" s="57">
        <v>3</v>
      </c>
      <c r="D59" s="58">
        <f t="shared" si="3"/>
        <v>9</v>
      </c>
      <c r="E59" s="58">
        <f t="shared" si="3"/>
        <v>9</v>
      </c>
      <c r="F59" s="58">
        <f t="shared" si="3"/>
        <v>9</v>
      </c>
      <c r="G59" s="58">
        <f t="shared" si="3"/>
        <v>9</v>
      </c>
      <c r="H59" s="58">
        <f t="shared" si="3"/>
        <v>9</v>
      </c>
      <c r="I59" s="58">
        <f t="shared" si="3"/>
        <v>9</v>
      </c>
      <c r="J59" s="59">
        <v>9</v>
      </c>
      <c r="K59" s="60">
        <v>9</v>
      </c>
      <c r="L59" s="60">
        <v>9</v>
      </c>
      <c r="M59" s="60">
        <v>9</v>
      </c>
      <c r="N59" s="60">
        <v>9</v>
      </c>
      <c r="O59" s="60">
        <v>9</v>
      </c>
      <c r="P59" s="60">
        <v>9</v>
      </c>
      <c r="Q59" s="60">
        <v>9</v>
      </c>
      <c r="R59" s="60">
        <v>9</v>
      </c>
      <c r="S59" s="61">
        <v>9</v>
      </c>
      <c r="T59" s="59" t="s">
        <v>218</v>
      </c>
      <c r="U59" s="59" t="s">
        <v>218</v>
      </c>
      <c r="V59" s="59" t="s">
        <v>218</v>
      </c>
      <c r="W59" s="59" t="s">
        <v>218</v>
      </c>
      <c r="X59" s="59" t="s">
        <v>218</v>
      </c>
      <c r="Y59" s="59" t="s">
        <v>218</v>
      </c>
    </row>
    <row r="60" spans="1:25">
      <c r="A60" s="55">
        <v>3596</v>
      </c>
      <c r="B60" s="56" t="s">
        <v>256</v>
      </c>
      <c r="C60" s="57">
        <v>3</v>
      </c>
      <c r="D60" s="58">
        <f t="shared" si="3"/>
        <v>8</v>
      </c>
      <c r="E60" s="58">
        <f t="shared" si="3"/>
        <v>8</v>
      </c>
      <c r="F60" s="58">
        <f t="shared" si="3"/>
        <v>8</v>
      </c>
      <c r="G60" s="58">
        <f t="shared" si="3"/>
        <v>8</v>
      </c>
      <c r="H60" s="58">
        <f t="shared" si="3"/>
        <v>8</v>
      </c>
      <c r="I60" s="58">
        <f t="shared" si="3"/>
        <v>8</v>
      </c>
      <c r="J60" s="59">
        <v>8</v>
      </c>
      <c r="K60" s="60">
        <v>8</v>
      </c>
      <c r="L60" s="60">
        <v>8</v>
      </c>
      <c r="M60" s="60">
        <v>8</v>
      </c>
      <c r="N60" s="60">
        <v>8</v>
      </c>
      <c r="O60" s="60">
        <v>8</v>
      </c>
      <c r="P60" s="60">
        <v>8</v>
      </c>
      <c r="Q60" s="60">
        <v>8</v>
      </c>
      <c r="R60" s="60">
        <v>8</v>
      </c>
      <c r="S60" s="61">
        <v>8</v>
      </c>
      <c r="T60" s="59" t="s">
        <v>208</v>
      </c>
      <c r="U60" s="59" t="s">
        <v>208</v>
      </c>
      <c r="V60" s="59" t="s">
        <v>208</v>
      </c>
      <c r="W60" s="59" t="s">
        <v>208</v>
      </c>
      <c r="X60" s="59" t="s">
        <v>208</v>
      </c>
      <c r="Y60" s="59" t="s">
        <v>208</v>
      </c>
    </row>
    <row r="61" spans="1:25">
      <c r="A61" s="55">
        <v>3600</v>
      </c>
      <c r="B61" s="56" t="s">
        <v>257</v>
      </c>
      <c r="C61" s="57">
        <v>3</v>
      </c>
      <c r="D61" s="58">
        <f t="shared" si="3"/>
        <v>9</v>
      </c>
      <c r="E61" s="58">
        <f t="shared" si="3"/>
        <v>9</v>
      </c>
      <c r="F61" s="58">
        <f t="shared" si="3"/>
        <v>9</v>
      </c>
      <c r="G61" s="58">
        <f t="shared" si="3"/>
        <v>9</v>
      </c>
      <c r="H61" s="58">
        <f t="shared" si="3"/>
        <v>9</v>
      </c>
      <c r="I61" s="58">
        <f t="shared" si="3"/>
        <v>9</v>
      </c>
      <c r="J61" s="59">
        <v>9</v>
      </c>
      <c r="K61" s="60">
        <v>9</v>
      </c>
      <c r="L61" s="60">
        <v>9</v>
      </c>
      <c r="M61" s="60">
        <v>9</v>
      </c>
      <c r="N61" s="60">
        <v>9</v>
      </c>
      <c r="O61" s="60">
        <v>9</v>
      </c>
      <c r="P61" s="60">
        <v>9</v>
      </c>
      <c r="Q61" s="60">
        <v>9</v>
      </c>
      <c r="R61" s="60">
        <v>9</v>
      </c>
      <c r="S61" s="61">
        <v>9</v>
      </c>
      <c r="T61" s="59" t="s">
        <v>218</v>
      </c>
      <c r="U61" s="59" t="s">
        <v>218</v>
      </c>
      <c r="V61" s="59" t="s">
        <v>218</v>
      </c>
      <c r="W61" s="59" t="s">
        <v>218</v>
      </c>
      <c r="X61" s="59" t="s">
        <v>218</v>
      </c>
      <c r="Y61" s="59" t="s">
        <v>218</v>
      </c>
    </row>
    <row r="62" spans="1:25">
      <c r="A62" s="55">
        <v>3601</v>
      </c>
      <c r="B62" s="56" t="s">
        <v>258</v>
      </c>
      <c r="C62" s="57">
        <v>3</v>
      </c>
      <c r="D62" s="58">
        <f t="shared" si="3"/>
        <v>8</v>
      </c>
      <c r="E62" s="58">
        <f t="shared" si="3"/>
        <v>8</v>
      </c>
      <c r="F62" s="58">
        <f t="shared" si="3"/>
        <v>8</v>
      </c>
      <c r="G62" s="58">
        <f t="shared" si="3"/>
        <v>8</v>
      </c>
      <c r="H62" s="58">
        <f t="shared" si="3"/>
        <v>8</v>
      </c>
      <c r="I62" s="58">
        <f t="shared" si="3"/>
        <v>8</v>
      </c>
      <c r="J62" s="59">
        <v>8</v>
      </c>
      <c r="K62" s="60">
        <v>8</v>
      </c>
      <c r="L62" s="60">
        <v>8</v>
      </c>
      <c r="M62" s="60">
        <v>8</v>
      </c>
      <c r="N62" s="60">
        <v>8</v>
      </c>
      <c r="O62" s="60">
        <v>8</v>
      </c>
      <c r="P62" s="60">
        <v>8</v>
      </c>
      <c r="Q62" s="60">
        <v>8</v>
      </c>
      <c r="R62" s="60">
        <v>8</v>
      </c>
      <c r="S62" s="61">
        <v>8</v>
      </c>
      <c r="T62" s="59" t="s">
        <v>208</v>
      </c>
      <c r="U62" s="59" t="s">
        <v>208</v>
      </c>
      <c r="V62" s="59" t="s">
        <v>208</v>
      </c>
      <c r="W62" s="59" t="s">
        <v>208</v>
      </c>
      <c r="X62" s="59" t="s">
        <v>208</v>
      </c>
      <c r="Y62" s="59" t="s">
        <v>208</v>
      </c>
    </row>
    <row r="63" spans="1:25">
      <c r="A63" s="55">
        <v>3603</v>
      </c>
      <c r="B63" s="56" t="s">
        <v>259</v>
      </c>
      <c r="C63" s="57">
        <v>3</v>
      </c>
      <c r="D63" s="58">
        <f t="shared" si="3"/>
        <v>9</v>
      </c>
      <c r="E63" s="58">
        <f t="shared" si="3"/>
        <v>9</v>
      </c>
      <c r="F63" s="58">
        <f t="shared" si="3"/>
        <v>9</v>
      </c>
      <c r="G63" s="58">
        <f t="shared" si="3"/>
        <v>9</v>
      </c>
      <c r="H63" s="58">
        <f t="shared" si="3"/>
        <v>9</v>
      </c>
      <c r="I63" s="58">
        <f t="shared" si="3"/>
        <v>9</v>
      </c>
      <c r="J63" s="59">
        <v>9</v>
      </c>
      <c r="K63" s="60">
        <v>9</v>
      </c>
      <c r="L63" s="60">
        <v>9</v>
      </c>
      <c r="M63" s="60">
        <v>9</v>
      </c>
      <c r="N63" s="60">
        <v>9</v>
      </c>
      <c r="O63" s="60">
        <v>9</v>
      </c>
      <c r="P63" s="60">
        <v>9</v>
      </c>
      <c r="Q63" s="60">
        <v>9</v>
      </c>
      <c r="R63" s="60">
        <v>9</v>
      </c>
      <c r="S63" s="61">
        <v>9</v>
      </c>
      <c r="T63" s="59" t="s">
        <v>218</v>
      </c>
      <c r="U63" s="59" t="s">
        <v>218</v>
      </c>
      <c r="V63" s="59" t="s">
        <v>218</v>
      </c>
      <c r="W63" s="59" t="s">
        <v>218</v>
      </c>
      <c r="X63" s="59" t="s">
        <v>218</v>
      </c>
      <c r="Y63" s="59" t="s">
        <v>218</v>
      </c>
    </row>
    <row r="64" spans="1:25">
      <c r="A64" s="55">
        <v>3609</v>
      </c>
      <c r="B64" s="56" t="s">
        <v>260</v>
      </c>
      <c r="C64" s="57">
        <v>3</v>
      </c>
      <c r="D64" s="58" t="str">
        <f t="shared" si="3"/>
        <v>D</v>
      </c>
      <c r="E64" s="58" t="str">
        <f t="shared" si="3"/>
        <v>D</v>
      </c>
      <c r="F64" s="58" t="str">
        <f t="shared" si="3"/>
        <v>D</v>
      </c>
      <c r="G64" s="58" t="str">
        <f t="shared" si="3"/>
        <v>D</v>
      </c>
      <c r="H64" s="58" t="str">
        <f t="shared" si="3"/>
        <v>D</v>
      </c>
      <c r="I64" s="58" t="str">
        <f t="shared" si="3"/>
        <v>D</v>
      </c>
      <c r="J64" s="59" t="s">
        <v>143</v>
      </c>
      <c r="K64" s="60" t="s">
        <v>143</v>
      </c>
      <c r="L64" s="60" t="s">
        <v>143</v>
      </c>
      <c r="M64" s="60" t="s">
        <v>143</v>
      </c>
      <c r="N64" s="60" t="s">
        <v>143</v>
      </c>
      <c r="O64" s="60" t="s">
        <v>143</v>
      </c>
      <c r="P64" s="60" t="s">
        <v>143</v>
      </c>
      <c r="Q64" s="60" t="s">
        <v>143</v>
      </c>
      <c r="R64" s="60" t="s">
        <v>143</v>
      </c>
      <c r="S64" s="61" t="s">
        <v>143</v>
      </c>
      <c r="T64" s="59" t="s">
        <v>201</v>
      </c>
      <c r="U64" s="59" t="s">
        <v>201</v>
      </c>
      <c r="V64" s="59" t="s">
        <v>201</v>
      </c>
      <c r="W64" s="59" t="s">
        <v>201</v>
      </c>
      <c r="X64" s="59" t="s">
        <v>201</v>
      </c>
      <c r="Y64" s="59" t="s">
        <v>201</v>
      </c>
    </row>
    <row r="65" spans="1:25">
      <c r="A65" s="55">
        <v>12713</v>
      </c>
      <c r="B65" s="56" t="s">
        <v>261</v>
      </c>
      <c r="C65" s="57">
        <v>3</v>
      </c>
      <c r="D65" s="58" t="str">
        <f t="shared" si="3"/>
        <v>D</v>
      </c>
      <c r="E65" s="58" t="str">
        <f t="shared" si="3"/>
        <v>D</v>
      </c>
      <c r="F65" s="58" t="str">
        <f t="shared" si="3"/>
        <v>D</v>
      </c>
      <c r="G65" s="58" t="str">
        <f t="shared" si="3"/>
        <v>D</v>
      </c>
      <c r="H65" s="58" t="str">
        <f t="shared" si="3"/>
        <v>D</v>
      </c>
      <c r="I65" s="58" t="str">
        <f t="shared" si="3"/>
        <v>D</v>
      </c>
      <c r="J65" s="59" t="s">
        <v>143</v>
      </c>
      <c r="K65" s="60" t="s">
        <v>143</v>
      </c>
      <c r="L65" s="60" t="s">
        <v>143</v>
      </c>
      <c r="M65" s="60" t="s">
        <v>143</v>
      </c>
      <c r="N65" s="60" t="s">
        <v>143</v>
      </c>
      <c r="O65" s="60" t="s">
        <v>143</v>
      </c>
      <c r="P65" s="60" t="s">
        <v>143</v>
      </c>
      <c r="Q65" s="60" t="s">
        <v>143</v>
      </c>
      <c r="R65" s="60" t="s">
        <v>143</v>
      </c>
      <c r="S65" s="61" t="s">
        <v>143</v>
      </c>
      <c r="T65" s="59" t="s">
        <v>201</v>
      </c>
      <c r="U65" s="59" t="s">
        <v>201</v>
      </c>
      <c r="V65" s="59" t="s">
        <v>201</v>
      </c>
      <c r="W65" s="59" t="s">
        <v>201</v>
      </c>
      <c r="X65" s="59" t="s">
        <v>201</v>
      </c>
      <c r="Y65" s="59" t="s">
        <v>201</v>
      </c>
    </row>
    <row r="66" spans="1:25">
      <c r="A66" s="55">
        <v>90</v>
      </c>
      <c r="B66" s="56" t="s">
        <v>262</v>
      </c>
      <c r="C66" s="57">
        <v>3</v>
      </c>
      <c r="D66" s="58" t="str">
        <f t="shared" si="3"/>
        <v>D</v>
      </c>
      <c r="E66" s="58" t="str">
        <f t="shared" si="3"/>
        <v>D</v>
      </c>
      <c r="F66" s="58" t="str">
        <f t="shared" si="3"/>
        <v>D</v>
      </c>
      <c r="G66" s="58" t="str">
        <f t="shared" si="3"/>
        <v>D</v>
      </c>
      <c r="H66" s="58" t="str">
        <f t="shared" si="3"/>
        <v>D</v>
      </c>
      <c r="I66" s="58" t="str">
        <f t="shared" si="3"/>
        <v>D</v>
      </c>
      <c r="J66" s="59" t="s">
        <v>143</v>
      </c>
      <c r="K66" s="60" t="s">
        <v>143</v>
      </c>
      <c r="L66" s="60" t="s">
        <v>143</v>
      </c>
      <c r="M66" s="60" t="s">
        <v>143</v>
      </c>
      <c r="N66" s="60" t="s">
        <v>143</v>
      </c>
      <c r="O66" s="60" t="s">
        <v>143</v>
      </c>
      <c r="P66" s="60" t="s">
        <v>143</v>
      </c>
      <c r="Q66" s="60" t="s">
        <v>143</v>
      </c>
      <c r="R66" s="60" t="s">
        <v>143</v>
      </c>
      <c r="S66" s="61" t="s">
        <v>143</v>
      </c>
      <c r="T66" s="59" t="s">
        <v>201</v>
      </c>
      <c r="U66" s="59" t="s">
        <v>201</v>
      </c>
      <c r="V66" s="59" t="s">
        <v>201</v>
      </c>
      <c r="W66" s="59" t="s">
        <v>201</v>
      </c>
      <c r="X66" s="59" t="s">
        <v>201</v>
      </c>
      <c r="Y66" s="59" t="s">
        <v>201</v>
      </c>
    </row>
    <row r="67" spans="1:25">
      <c r="A67" s="55">
        <v>29137</v>
      </c>
      <c r="B67" s="56" t="s">
        <v>263</v>
      </c>
      <c r="C67" s="57">
        <v>3</v>
      </c>
      <c r="D67" s="58">
        <f t="shared" si="3"/>
        <v>6</v>
      </c>
      <c r="E67" s="58">
        <f t="shared" si="3"/>
        <v>6</v>
      </c>
      <c r="F67" s="58">
        <f t="shared" si="3"/>
        <v>6</v>
      </c>
      <c r="G67" s="58">
        <f t="shared" si="3"/>
        <v>6</v>
      </c>
      <c r="H67" s="58">
        <f t="shared" si="3"/>
        <v>6</v>
      </c>
      <c r="I67" s="58">
        <f t="shared" si="3"/>
        <v>6</v>
      </c>
      <c r="J67" s="59">
        <v>6</v>
      </c>
      <c r="K67" s="60">
        <v>6</v>
      </c>
      <c r="L67" s="60">
        <v>6</v>
      </c>
      <c r="M67" s="60">
        <v>6</v>
      </c>
      <c r="N67" s="60">
        <v>6</v>
      </c>
      <c r="O67" s="60">
        <v>6</v>
      </c>
      <c r="P67" s="60">
        <v>6</v>
      </c>
      <c r="Q67" s="60">
        <v>6</v>
      </c>
      <c r="R67" s="60">
        <v>6</v>
      </c>
      <c r="S67" s="61">
        <v>6</v>
      </c>
      <c r="T67" s="59" t="s">
        <v>201</v>
      </c>
      <c r="U67" s="59" t="s">
        <v>201</v>
      </c>
      <c r="V67" s="59" t="s">
        <v>201</v>
      </c>
      <c r="W67" s="59" t="s">
        <v>201</v>
      </c>
      <c r="X67" s="59" t="s">
        <v>201</v>
      </c>
      <c r="Y67" s="59" t="s">
        <v>201</v>
      </c>
    </row>
    <row r="68" spans="1:25">
      <c r="A68" s="55">
        <v>3611</v>
      </c>
      <c r="B68" s="56" t="s">
        <v>264</v>
      </c>
      <c r="C68" s="57">
        <v>3</v>
      </c>
      <c r="D68" s="58">
        <f t="shared" si="3"/>
        <v>7</v>
      </c>
      <c r="E68" s="58">
        <f t="shared" si="3"/>
        <v>7</v>
      </c>
      <c r="F68" s="58">
        <f t="shared" si="3"/>
        <v>7</v>
      </c>
      <c r="G68" s="58">
        <f t="shared" si="3"/>
        <v>7</v>
      </c>
      <c r="H68" s="58">
        <f t="shared" si="3"/>
        <v>7</v>
      </c>
      <c r="I68" s="58">
        <f t="shared" si="3"/>
        <v>7</v>
      </c>
      <c r="J68" s="59">
        <v>7</v>
      </c>
      <c r="K68" s="60">
        <v>7</v>
      </c>
      <c r="L68" s="60">
        <v>7</v>
      </c>
      <c r="M68" s="60">
        <v>7</v>
      </c>
      <c r="N68" s="60">
        <v>7</v>
      </c>
      <c r="O68" s="60">
        <v>7</v>
      </c>
      <c r="P68" s="60">
        <v>7</v>
      </c>
      <c r="Q68" s="60">
        <v>7</v>
      </c>
      <c r="R68" s="60">
        <v>7</v>
      </c>
      <c r="S68" s="61">
        <v>7</v>
      </c>
      <c r="T68" s="59" t="s">
        <v>210</v>
      </c>
      <c r="U68" s="59" t="s">
        <v>210</v>
      </c>
      <c r="V68" s="59" t="s">
        <v>210</v>
      </c>
      <c r="W68" s="59" t="s">
        <v>210</v>
      </c>
      <c r="X68" s="59" t="s">
        <v>210</v>
      </c>
      <c r="Y68" s="59" t="s">
        <v>210</v>
      </c>
    </row>
    <row r="69" spans="1:25">
      <c r="A69" s="55">
        <v>31034</v>
      </c>
      <c r="B69" s="56" t="s">
        <v>265</v>
      </c>
      <c r="C69" s="57">
        <v>3</v>
      </c>
      <c r="D69" s="58">
        <f t="shared" si="3"/>
        <v>6</v>
      </c>
      <c r="E69" s="58">
        <f t="shared" si="3"/>
        <v>6</v>
      </c>
      <c r="F69" s="58">
        <f t="shared" si="3"/>
        <v>6</v>
      </c>
      <c r="G69" s="58">
        <f t="shared" si="3"/>
        <v>6</v>
      </c>
      <c r="H69" s="58">
        <f t="shared" si="3"/>
        <v>6</v>
      </c>
      <c r="I69" s="58">
        <f t="shared" si="3"/>
        <v>6</v>
      </c>
      <c r="J69" s="59">
        <v>6</v>
      </c>
      <c r="K69" s="60">
        <v>6</v>
      </c>
      <c r="L69" s="60">
        <v>6</v>
      </c>
      <c r="M69" s="60">
        <v>6</v>
      </c>
      <c r="N69" s="60">
        <v>6</v>
      </c>
      <c r="O69" s="60">
        <v>6</v>
      </c>
      <c r="P69" s="60">
        <v>6</v>
      </c>
      <c r="Q69" s="60">
        <v>6</v>
      </c>
      <c r="R69" s="60">
        <v>6</v>
      </c>
      <c r="S69" s="61">
        <v>6</v>
      </c>
      <c r="T69" s="59" t="s">
        <v>201</v>
      </c>
      <c r="U69" s="59" t="s">
        <v>201</v>
      </c>
      <c r="V69" s="59" t="s">
        <v>201</v>
      </c>
      <c r="W69" s="59" t="s">
        <v>201</v>
      </c>
      <c r="X69" s="59" t="s">
        <v>201</v>
      </c>
      <c r="Y69" s="59" t="s">
        <v>201</v>
      </c>
    </row>
    <row r="70" spans="1:25">
      <c r="A70" s="55">
        <v>574</v>
      </c>
      <c r="B70" s="56" t="s">
        <v>266</v>
      </c>
      <c r="C70" s="57">
        <v>3</v>
      </c>
      <c r="D70" s="58" t="str">
        <f t="shared" si="3"/>
        <v>D</v>
      </c>
      <c r="E70" s="58" t="str">
        <f t="shared" si="3"/>
        <v>D</v>
      </c>
      <c r="F70" s="58" t="str">
        <f t="shared" si="3"/>
        <v>D</v>
      </c>
      <c r="G70" s="58" t="str">
        <f t="shared" si="3"/>
        <v>D</v>
      </c>
      <c r="H70" s="58" t="str">
        <f t="shared" si="3"/>
        <v>D</v>
      </c>
      <c r="I70" s="58" t="str">
        <f t="shared" si="3"/>
        <v>D</v>
      </c>
      <c r="J70" s="59" t="s">
        <v>143</v>
      </c>
      <c r="K70" s="60" t="s">
        <v>143</v>
      </c>
      <c r="L70" s="60" t="s">
        <v>143</v>
      </c>
      <c r="M70" s="60" t="s">
        <v>143</v>
      </c>
      <c r="N70" s="60" t="s">
        <v>143</v>
      </c>
      <c r="O70" s="60" t="s">
        <v>143</v>
      </c>
      <c r="P70" s="60" t="s">
        <v>143</v>
      </c>
      <c r="Q70" s="60" t="s">
        <v>143</v>
      </c>
      <c r="R70" s="60" t="s">
        <v>143</v>
      </c>
      <c r="S70" s="61" t="s">
        <v>143</v>
      </c>
      <c r="T70" s="59" t="s">
        <v>218</v>
      </c>
      <c r="U70" s="59" t="s">
        <v>218</v>
      </c>
      <c r="V70" s="59" t="s">
        <v>218</v>
      </c>
      <c r="W70" s="59" t="s">
        <v>218</v>
      </c>
      <c r="X70" s="59" t="s">
        <v>218</v>
      </c>
      <c r="Y70" s="59" t="s">
        <v>218</v>
      </c>
    </row>
    <row r="71" spans="1:25" s="71" customFormat="1">
      <c r="A71" s="55">
        <v>3614</v>
      </c>
      <c r="B71" s="56" t="s">
        <v>267</v>
      </c>
      <c r="C71" s="57">
        <v>3</v>
      </c>
      <c r="D71" s="58">
        <f t="shared" si="3"/>
        <v>8</v>
      </c>
      <c r="E71" s="58">
        <f t="shared" si="3"/>
        <v>8</v>
      </c>
      <c r="F71" s="58">
        <f t="shared" si="3"/>
        <v>8</v>
      </c>
      <c r="G71" s="58">
        <f t="shared" si="3"/>
        <v>8</v>
      </c>
      <c r="H71" s="58">
        <f t="shared" si="3"/>
        <v>8</v>
      </c>
      <c r="I71" s="58">
        <f t="shared" si="3"/>
        <v>8</v>
      </c>
      <c r="J71" s="59">
        <v>8</v>
      </c>
      <c r="K71" s="60">
        <v>8</v>
      </c>
      <c r="L71" s="60">
        <v>8</v>
      </c>
      <c r="M71" s="60">
        <v>8</v>
      </c>
      <c r="N71" s="60">
        <v>8</v>
      </c>
      <c r="O71" s="60">
        <v>8</v>
      </c>
      <c r="P71" s="60">
        <v>8</v>
      </c>
      <c r="Q71" s="60">
        <v>8</v>
      </c>
      <c r="R71" s="60">
        <v>8</v>
      </c>
      <c r="S71" s="61">
        <v>8</v>
      </c>
      <c r="T71" s="59" t="s">
        <v>208</v>
      </c>
      <c r="U71" s="59" t="s">
        <v>208</v>
      </c>
      <c r="V71" s="59" t="s">
        <v>208</v>
      </c>
      <c r="W71" s="59" t="s">
        <v>208</v>
      </c>
      <c r="X71" s="59" t="s">
        <v>208</v>
      </c>
      <c r="Y71" s="59" t="s">
        <v>208</v>
      </c>
    </row>
    <row r="72" spans="1:25" s="79" customFormat="1">
      <c r="A72" s="72">
        <v>8897</v>
      </c>
      <c r="B72" s="73" t="s">
        <v>268</v>
      </c>
      <c r="C72" s="74">
        <v>3</v>
      </c>
      <c r="D72" s="75" t="str">
        <f t="shared" si="3"/>
        <v>D</v>
      </c>
      <c r="E72" s="75" t="str">
        <f t="shared" si="3"/>
        <v>D</v>
      </c>
      <c r="F72" s="75" t="str">
        <f t="shared" si="3"/>
        <v>D</v>
      </c>
      <c r="G72" s="75" t="str">
        <f t="shared" si="3"/>
        <v>D</v>
      </c>
      <c r="H72" s="75" t="str">
        <f t="shared" si="3"/>
        <v>D</v>
      </c>
      <c r="I72" s="75" t="str">
        <f t="shared" si="3"/>
        <v>D</v>
      </c>
      <c r="J72" s="76" t="s">
        <v>143</v>
      </c>
      <c r="K72" s="77" t="s">
        <v>143</v>
      </c>
      <c r="L72" s="77" t="s">
        <v>143</v>
      </c>
      <c r="M72" s="77" t="s">
        <v>143</v>
      </c>
      <c r="N72" s="77" t="s">
        <v>143</v>
      </c>
      <c r="O72" s="77" t="s">
        <v>143</v>
      </c>
      <c r="P72" s="77" t="s">
        <v>143</v>
      </c>
      <c r="Q72" s="77" t="s">
        <v>143</v>
      </c>
      <c r="R72" s="77" t="s">
        <v>143</v>
      </c>
      <c r="S72" s="78" t="s">
        <v>143</v>
      </c>
      <c r="T72" s="76" t="s">
        <v>201</v>
      </c>
      <c r="U72" s="76" t="s">
        <v>201</v>
      </c>
      <c r="V72" s="76" t="s">
        <v>201</v>
      </c>
      <c r="W72" s="76" t="s">
        <v>201</v>
      </c>
      <c r="X72" s="76" t="s">
        <v>201</v>
      </c>
      <c r="Y72" s="76" t="s">
        <v>201</v>
      </c>
    </row>
    <row r="73" spans="1:25">
      <c r="A73" s="55">
        <v>8899</v>
      </c>
      <c r="B73" s="56" t="s">
        <v>269</v>
      </c>
      <c r="C73" s="57">
        <v>3</v>
      </c>
      <c r="D73" s="58" t="str">
        <f t="shared" si="3"/>
        <v>D</v>
      </c>
      <c r="E73" s="58" t="str">
        <f t="shared" si="3"/>
        <v>D</v>
      </c>
      <c r="F73" s="58" t="str">
        <f t="shared" si="3"/>
        <v>D</v>
      </c>
      <c r="G73" s="58" t="str">
        <f t="shared" si="3"/>
        <v>D</v>
      </c>
      <c r="H73" s="58" t="str">
        <f t="shared" si="3"/>
        <v>D</v>
      </c>
      <c r="I73" s="58" t="str">
        <f t="shared" si="3"/>
        <v>D</v>
      </c>
      <c r="J73" s="59" t="s">
        <v>143</v>
      </c>
      <c r="K73" s="60" t="s">
        <v>143</v>
      </c>
      <c r="L73" s="60" t="s">
        <v>143</v>
      </c>
      <c r="M73" s="60" t="s">
        <v>143</v>
      </c>
      <c r="N73" s="60" t="s">
        <v>143</v>
      </c>
      <c r="O73" s="60" t="s">
        <v>143</v>
      </c>
      <c r="P73" s="60" t="s">
        <v>143</v>
      </c>
      <c r="Q73" s="60" t="s">
        <v>143</v>
      </c>
      <c r="R73" s="60" t="s">
        <v>143</v>
      </c>
      <c r="S73" s="61" t="s">
        <v>143</v>
      </c>
      <c r="T73" s="59" t="s">
        <v>201</v>
      </c>
      <c r="U73" s="59" t="s">
        <v>201</v>
      </c>
      <c r="V73" s="59" t="s">
        <v>201</v>
      </c>
      <c r="W73" s="59" t="s">
        <v>201</v>
      </c>
      <c r="X73" s="59" t="s">
        <v>201</v>
      </c>
      <c r="Y73" s="59" t="s">
        <v>201</v>
      </c>
    </row>
    <row r="74" spans="1:25">
      <c r="A74" s="55">
        <v>10964</v>
      </c>
      <c r="B74" s="56" t="s">
        <v>270</v>
      </c>
      <c r="C74" s="57">
        <v>3</v>
      </c>
      <c r="D74" s="58" t="str">
        <f t="shared" ref="D74:I89" si="4">$J74</f>
        <v>D</v>
      </c>
      <c r="E74" s="58" t="str">
        <f t="shared" si="4"/>
        <v>D</v>
      </c>
      <c r="F74" s="58" t="str">
        <f t="shared" si="4"/>
        <v>D</v>
      </c>
      <c r="G74" s="58" t="str">
        <f t="shared" si="4"/>
        <v>D</v>
      </c>
      <c r="H74" s="58" t="str">
        <f t="shared" si="4"/>
        <v>D</v>
      </c>
      <c r="I74" s="58" t="str">
        <f t="shared" si="4"/>
        <v>D</v>
      </c>
      <c r="J74" s="59" t="s">
        <v>143</v>
      </c>
      <c r="K74" s="60" t="s">
        <v>143</v>
      </c>
      <c r="L74" s="60" t="s">
        <v>143</v>
      </c>
      <c r="M74" s="60" t="s">
        <v>143</v>
      </c>
      <c r="N74" s="60" t="s">
        <v>143</v>
      </c>
      <c r="O74" s="60" t="s">
        <v>143</v>
      </c>
      <c r="P74" s="60" t="s">
        <v>143</v>
      </c>
      <c r="Q74" s="60" t="s">
        <v>143</v>
      </c>
      <c r="R74" s="60" t="s">
        <v>143</v>
      </c>
      <c r="S74" s="61" t="s">
        <v>143</v>
      </c>
      <c r="T74" s="59" t="s">
        <v>201</v>
      </c>
      <c r="U74" s="59" t="s">
        <v>201</v>
      </c>
      <c r="V74" s="59" t="s">
        <v>201</v>
      </c>
      <c r="W74" s="59" t="s">
        <v>201</v>
      </c>
      <c r="X74" s="59" t="s">
        <v>201</v>
      </c>
      <c r="Y74" s="59" t="s">
        <v>201</v>
      </c>
    </row>
    <row r="75" spans="1:25">
      <c r="A75" s="55">
        <v>8900</v>
      </c>
      <c r="B75" s="56" t="s">
        <v>271</v>
      </c>
      <c r="C75" s="57">
        <v>3</v>
      </c>
      <c r="D75" s="58" t="str">
        <f t="shared" si="4"/>
        <v>D</v>
      </c>
      <c r="E75" s="58" t="str">
        <f t="shared" si="4"/>
        <v>D</v>
      </c>
      <c r="F75" s="58" t="str">
        <f t="shared" si="4"/>
        <v>D</v>
      </c>
      <c r="G75" s="58" t="str">
        <f t="shared" si="4"/>
        <v>D</v>
      </c>
      <c r="H75" s="58" t="str">
        <f t="shared" si="4"/>
        <v>D</v>
      </c>
      <c r="I75" s="58" t="str">
        <f t="shared" si="4"/>
        <v>D</v>
      </c>
      <c r="J75" s="59" t="s">
        <v>143</v>
      </c>
      <c r="K75" s="60" t="s">
        <v>143</v>
      </c>
      <c r="L75" s="60" t="s">
        <v>143</v>
      </c>
      <c r="M75" s="60" t="s">
        <v>143</v>
      </c>
      <c r="N75" s="60" t="s">
        <v>143</v>
      </c>
      <c r="O75" s="60" t="s">
        <v>143</v>
      </c>
      <c r="P75" s="60" t="s">
        <v>143</v>
      </c>
      <c r="Q75" s="60" t="s">
        <v>143</v>
      </c>
      <c r="R75" s="60" t="s">
        <v>143</v>
      </c>
      <c r="S75" s="61" t="s">
        <v>143</v>
      </c>
      <c r="T75" s="59" t="s">
        <v>201</v>
      </c>
      <c r="U75" s="59" t="s">
        <v>201</v>
      </c>
      <c r="V75" s="59" t="s">
        <v>201</v>
      </c>
      <c r="W75" s="59" t="s">
        <v>201</v>
      </c>
      <c r="X75" s="59" t="s">
        <v>201</v>
      </c>
      <c r="Y75" s="59" t="s">
        <v>201</v>
      </c>
    </row>
    <row r="76" spans="1:25">
      <c r="A76" s="55">
        <v>326</v>
      </c>
      <c r="B76" s="56" t="s">
        <v>272</v>
      </c>
      <c r="C76" s="57">
        <v>3</v>
      </c>
      <c r="D76" s="58" t="str">
        <f t="shared" si="4"/>
        <v>D</v>
      </c>
      <c r="E76" s="58" t="str">
        <f t="shared" si="4"/>
        <v>D</v>
      </c>
      <c r="F76" s="58" t="str">
        <f t="shared" si="4"/>
        <v>D</v>
      </c>
      <c r="G76" s="58" t="str">
        <f t="shared" si="4"/>
        <v>D</v>
      </c>
      <c r="H76" s="58" t="str">
        <f t="shared" si="4"/>
        <v>D</v>
      </c>
      <c r="I76" s="58" t="str">
        <f t="shared" si="4"/>
        <v>D</v>
      </c>
      <c r="J76" s="59" t="s">
        <v>143</v>
      </c>
      <c r="K76" s="60" t="s">
        <v>143</v>
      </c>
      <c r="L76" s="60" t="s">
        <v>143</v>
      </c>
      <c r="M76" s="60" t="s">
        <v>143</v>
      </c>
      <c r="N76" s="60" t="s">
        <v>143</v>
      </c>
      <c r="O76" s="60" t="s">
        <v>143</v>
      </c>
      <c r="P76" s="60" t="s">
        <v>143</v>
      </c>
      <c r="Q76" s="60" t="s">
        <v>143</v>
      </c>
      <c r="R76" s="60" t="s">
        <v>143</v>
      </c>
      <c r="S76" s="61" t="s">
        <v>143</v>
      </c>
      <c r="T76" s="59" t="s">
        <v>201</v>
      </c>
      <c r="U76" s="59" t="s">
        <v>201</v>
      </c>
      <c r="V76" s="59" t="s">
        <v>201</v>
      </c>
      <c r="W76" s="59" t="s">
        <v>201</v>
      </c>
      <c r="X76" s="59" t="s">
        <v>201</v>
      </c>
      <c r="Y76" s="59" t="s">
        <v>201</v>
      </c>
    </row>
    <row r="77" spans="1:25">
      <c r="A77" s="55">
        <v>8901</v>
      </c>
      <c r="B77" s="56" t="s">
        <v>273</v>
      </c>
      <c r="C77" s="57">
        <v>3</v>
      </c>
      <c r="D77" s="58" t="str">
        <f t="shared" si="4"/>
        <v>D</v>
      </c>
      <c r="E77" s="58" t="str">
        <f t="shared" si="4"/>
        <v>D</v>
      </c>
      <c r="F77" s="58" t="str">
        <f t="shared" si="4"/>
        <v>D</v>
      </c>
      <c r="G77" s="58" t="str">
        <f t="shared" si="4"/>
        <v>D</v>
      </c>
      <c r="H77" s="58" t="str">
        <f t="shared" si="4"/>
        <v>D</v>
      </c>
      <c r="I77" s="58" t="str">
        <f t="shared" si="4"/>
        <v>D</v>
      </c>
      <c r="J77" s="59" t="s">
        <v>143</v>
      </c>
      <c r="K77" s="60" t="s">
        <v>143</v>
      </c>
      <c r="L77" s="60" t="s">
        <v>143</v>
      </c>
      <c r="M77" s="60" t="s">
        <v>143</v>
      </c>
      <c r="N77" s="60" t="s">
        <v>143</v>
      </c>
      <c r="O77" s="60" t="s">
        <v>143</v>
      </c>
      <c r="P77" s="60" t="s">
        <v>143</v>
      </c>
      <c r="Q77" s="60" t="s">
        <v>143</v>
      </c>
      <c r="R77" s="60" t="s">
        <v>143</v>
      </c>
      <c r="S77" s="61" t="s">
        <v>143</v>
      </c>
      <c r="T77" s="59" t="s">
        <v>201</v>
      </c>
      <c r="U77" s="59" t="s">
        <v>201</v>
      </c>
      <c r="V77" s="59" t="s">
        <v>201</v>
      </c>
      <c r="W77" s="59" t="s">
        <v>201</v>
      </c>
      <c r="X77" s="59" t="s">
        <v>201</v>
      </c>
      <c r="Y77" s="59" t="s">
        <v>201</v>
      </c>
    </row>
    <row r="78" spans="1:25">
      <c r="A78" s="55">
        <v>3626</v>
      </c>
      <c r="B78" s="56" t="s">
        <v>274</v>
      </c>
      <c r="C78" s="57">
        <v>3</v>
      </c>
      <c r="D78" s="58">
        <f t="shared" si="4"/>
        <v>6</v>
      </c>
      <c r="E78" s="58">
        <f t="shared" si="4"/>
        <v>6</v>
      </c>
      <c r="F78" s="58">
        <f t="shared" si="4"/>
        <v>6</v>
      </c>
      <c r="G78" s="58">
        <f t="shared" si="4"/>
        <v>6</v>
      </c>
      <c r="H78" s="58">
        <f t="shared" si="4"/>
        <v>6</v>
      </c>
      <c r="I78" s="58">
        <f t="shared" si="4"/>
        <v>6</v>
      </c>
      <c r="J78" s="59">
        <v>6</v>
      </c>
      <c r="K78" s="60">
        <v>6</v>
      </c>
      <c r="L78" s="60">
        <v>6</v>
      </c>
      <c r="M78" s="60">
        <v>6</v>
      </c>
      <c r="N78" s="60">
        <v>6</v>
      </c>
      <c r="O78" s="60">
        <v>6</v>
      </c>
      <c r="P78" s="60">
        <v>6</v>
      </c>
      <c r="Q78" s="60">
        <v>6</v>
      </c>
      <c r="R78" s="60">
        <v>6</v>
      </c>
      <c r="S78" s="61">
        <v>6</v>
      </c>
      <c r="T78" s="59" t="s">
        <v>201</v>
      </c>
      <c r="U78" s="59" t="s">
        <v>201</v>
      </c>
      <c r="V78" s="59" t="s">
        <v>201</v>
      </c>
      <c r="W78" s="59" t="s">
        <v>201</v>
      </c>
      <c r="X78" s="59" t="s">
        <v>201</v>
      </c>
      <c r="Y78" s="59" t="s">
        <v>201</v>
      </c>
    </row>
    <row r="79" spans="1:25">
      <c r="A79" s="55">
        <v>3627</v>
      </c>
      <c r="B79" s="56" t="s">
        <v>275</v>
      </c>
      <c r="C79" s="57">
        <v>3</v>
      </c>
      <c r="D79" s="58">
        <f t="shared" si="4"/>
        <v>8</v>
      </c>
      <c r="E79" s="58">
        <f t="shared" si="4"/>
        <v>8</v>
      </c>
      <c r="F79" s="58">
        <f t="shared" si="4"/>
        <v>8</v>
      </c>
      <c r="G79" s="58">
        <f t="shared" si="4"/>
        <v>8</v>
      </c>
      <c r="H79" s="58">
        <f t="shared" si="4"/>
        <v>8</v>
      </c>
      <c r="I79" s="58">
        <f t="shared" si="4"/>
        <v>8</v>
      </c>
      <c r="J79" s="59">
        <v>8</v>
      </c>
      <c r="K79" s="60">
        <v>8</v>
      </c>
      <c r="L79" s="60">
        <v>8</v>
      </c>
      <c r="M79" s="60">
        <v>8</v>
      </c>
      <c r="N79" s="60">
        <v>8</v>
      </c>
      <c r="O79" s="60">
        <v>8</v>
      </c>
      <c r="P79" s="60">
        <v>8</v>
      </c>
      <c r="Q79" s="60">
        <v>8</v>
      </c>
      <c r="R79" s="60">
        <v>8</v>
      </c>
      <c r="S79" s="61">
        <v>8</v>
      </c>
      <c r="T79" s="59" t="s">
        <v>208</v>
      </c>
      <c r="U79" s="59" t="s">
        <v>208</v>
      </c>
      <c r="V79" s="59" t="s">
        <v>208</v>
      </c>
      <c r="W79" s="59" t="s">
        <v>208</v>
      </c>
      <c r="X79" s="59" t="s">
        <v>208</v>
      </c>
      <c r="Y79" s="59" t="s">
        <v>208</v>
      </c>
    </row>
    <row r="80" spans="1:25">
      <c r="A80" s="55">
        <v>3628</v>
      </c>
      <c r="B80" s="56" t="s">
        <v>276</v>
      </c>
      <c r="C80" s="57">
        <v>3</v>
      </c>
      <c r="D80" s="58">
        <f t="shared" si="4"/>
        <v>8</v>
      </c>
      <c r="E80" s="58">
        <f t="shared" si="4"/>
        <v>8</v>
      </c>
      <c r="F80" s="58">
        <f t="shared" si="4"/>
        <v>8</v>
      </c>
      <c r="G80" s="58">
        <f t="shared" si="4"/>
        <v>8</v>
      </c>
      <c r="H80" s="58">
        <f t="shared" si="4"/>
        <v>8</v>
      </c>
      <c r="I80" s="58">
        <f t="shared" si="4"/>
        <v>8</v>
      </c>
      <c r="J80" s="59">
        <v>8</v>
      </c>
      <c r="K80" s="60">
        <v>8</v>
      </c>
      <c r="L80" s="60">
        <v>8</v>
      </c>
      <c r="M80" s="60">
        <v>8</v>
      </c>
      <c r="N80" s="60">
        <v>8</v>
      </c>
      <c r="O80" s="60">
        <v>8</v>
      </c>
      <c r="P80" s="60">
        <v>8</v>
      </c>
      <c r="Q80" s="60">
        <v>8</v>
      </c>
      <c r="R80" s="60">
        <v>8</v>
      </c>
      <c r="S80" s="61">
        <v>8</v>
      </c>
      <c r="T80" s="59" t="s">
        <v>208</v>
      </c>
      <c r="U80" s="59" t="s">
        <v>208</v>
      </c>
      <c r="V80" s="59" t="s">
        <v>208</v>
      </c>
      <c r="W80" s="59" t="s">
        <v>208</v>
      </c>
      <c r="X80" s="59" t="s">
        <v>208</v>
      </c>
      <c r="Y80" s="59" t="s">
        <v>208</v>
      </c>
    </row>
    <row r="81" spans="1:25">
      <c r="A81" s="55">
        <v>3643</v>
      </c>
      <c r="B81" s="56" t="s">
        <v>277</v>
      </c>
      <c r="C81" s="57">
        <v>3</v>
      </c>
      <c r="D81" s="58">
        <f t="shared" si="4"/>
        <v>7</v>
      </c>
      <c r="E81" s="58">
        <f t="shared" si="4"/>
        <v>7</v>
      </c>
      <c r="F81" s="58">
        <f t="shared" si="4"/>
        <v>7</v>
      </c>
      <c r="G81" s="58">
        <f t="shared" si="4"/>
        <v>7</v>
      </c>
      <c r="H81" s="58">
        <f t="shared" si="4"/>
        <v>7</v>
      </c>
      <c r="I81" s="58">
        <f t="shared" si="4"/>
        <v>7</v>
      </c>
      <c r="J81" s="68">
        <v>7</v>
      </c>
      <c r="K81" s="69">
        <v>7</v>
      </c>
      <c r="L81" s="69">
        <v>7</v>
      </c>
      <c r="M81" s="69">
        <v>7</v>
      </c>
      <c r="N81" s="69">
        <v>7</v>
      </c>
      <c r="O81" s="69">
        <v>7</v>
      </c>
      <c r="P81" s="69">
        <v>7</v>
      </c>
      <c r="Q81" s="69">
        <v>7</v>
      </c>
      <c r="R81" s="69">
        <v>8</v>
      </c>
      <c r="S81" s="70">
        <v>8</v>
      </c>
      <c r="T81" s="59" t="s">
        <v>208</v>
      </c>
      <c r="U81" s="59" t="s">
        <v>208</v>
      </c>
      <c r="V81" s="59" t="s">
        <v>208</v>
      </c>
      <c r="W81" s="59" t="s">
        <v>208</v>
      </c>
      <c r="X81" s="59" t="s">
        <v>208</v>
      </c>
      <c r="Y81" s="59" t="s">
        <v>208</v>
      </c>
    </row>
    <row r="82" spans="1:25">
      <c r="A82" s="55">
        <v>510</v>
      </c>
      <c r="B82" s="56" t="s">
        <v>278</v>
      </c>
      <c r="C82" s="57">
        <v>3</v>
      </c>
      <c r="D82" s="58" t="str">
        <f t="shared" si="4"/>
        <v>D</v>
      </c>
      <c r="E82" s="58" t="str">
        <f t="shared" si="4"/>
        <v>D</v>
      </c>
      <c r="F82" s="58" t="str">
        <f t="shared" si="4"/>
        <v>D</v>
      </c>
      <c r="G82" s="58" t="str">
        <f t="shared" si="4"/>
        <v>D</v>
      </c>
      <c r="H82" s="58" t="str">
        <f t="shared" si="4"/>
        <v>D</v>
      </c>
      <c r="I82" s="58" t="str">
        <f t="shared" si="4"/>
        <v>D</v>
      </c>
      <c r="J82" s="59" t="s">
        <v>143</v>
      </c>
      <c r="K82" s="60" t="s">
        <v>143</v>
      </c>
      <c r="L82" s="60" t="s">
        <v>143</v>
      </c>
      <c r="M82" s="60" t="s">
        <v>143</v>
      </c>
      <c r="N82" s="60" t="s">
        <v>143</v>
      </c>
      <c r="O82" s="60" t="s">
        <v>143</v>
      </c>
      <c r="P82" s="60" t="s">
        <v>143</v>
      </c>
      <c r="Q82" s="60" t="s">
        <v>143</v>
      </c>
      <c r="R82" s="60" t="s">
        <v>143</v>
      </c>
      <c r="S82" s="61" t="s">
        <v>143</v>
      </c>
      <c r="T82" s="59" t="e">
        <v>#N/A</v>
      </c>
      <c r="U82" s="59" t="e">
        <v>#N/A</v>
      </c>
      <c r="V82" s="59" t="e">
        <v>#N/A</v>
      </c>
      <c r="W82" s="59" t="e">
        <v>#N/A</v>
      </c>
      <c r="X82" s="59" t="e">
        <v>#N/A</v>
      </c>
      <c r="Y82" s="59" t="e">
        <v>#N/A</v>
      </c>
    </row>
    <row r="83" spans="1:25">
      <c r="A83" s="55">
        <v>509</v>
      </c>
      <c r="B83" s="56" t="s">
        <v>279</v>
      </c>
      <c r="C83" s="57">
        <v>3</v>
      </c>
      <c r="D83" s="58" t="str">
        <f t="shared" si="4"/>
        <v>D</v>
      </c>
      <c r="E83" s="58" t="str">
        <f t="shared" si="4"/>
        <v>D</v>
      </c>
      <c r="F83" s="58" t="str">
        <f t="shared" si="4"/>
        <v>D</v>
      </c>
      <c r="G83" s="58" t="str">
        <f t="shared" si="4"/>
        <v>D</v>
      </c>
      <c r="H83" s="58" t="str">
        <f t="shared" si="4"/>
        <v>D</v>
      </c>
      <c r="I83" s="58" t="str">
        <f t="shared" si="4"/>
        <v>D</v>
      </c>
      <c r="J83" s="59" t="s">
        <v>143</v>
      </c>
      <c r="K83" s="60" t="s">
        <v>143</v>
      </c>
      <c r="L83" s="60" t="s">
        <v>143</v>
      </c>
      <c r="M83" s="60" t="s">
        <v>143</v>
      </c>
      <c r="N83" s="60" t="s">
        <v>143</v>
      </c>
      <c r="O83" s="60" t="s">
        <v>143</v>
      </c>
      <c r="P83" s="60" t="s">
        <v>143</v>
      </c>
      <c r="Q83" s="60" t="s">
        <v>143</v>
      </c>
      <c r="R83" s="60" t="s">
        <v>143</v>
      </c>
      <c r="S83" s="61" t="s">
        <v>143</v>
      </c>
      <c r="T83" s="59" t="e">
        <v>#N/A</v>
      </c>
      <c r="U83" s="59" t="e">
        <v>#N/A</v>
      </c>
      <c r="V83" s="59" t="e">
        <v>#N/A</v>
      </c>
      <c r="W83" s="59" t="e">
        <v>#N/A</v>
      </c>
      <c r="X83" s="59" t="e">
        <v>#N/A</v>
      </c>
      <c r="Y83" s="59" t="e">
        <v>#N/A</v>
      </c>
    </row>
    <row r="84" spans="1:25">
      <c r="A84" s="55">
        <v>511</v>
      </c>
      <c r="B84" s="56" t="s">
        <v>280</v>
      </c>
      <c r="C84" s="57">
        <v>3</v>
      </c>
      <c r="D84" s="58" t="str">
        <f t="shared" si="4"/>
        <v>D</v>
      </c>
      <c r="E84" s="58" t="str">
        <f t="shared" si="4"/>
        <v>D</v>
      </c>
      <c r="F84" s="58" t="str">
        <f t="shared" si="4"/>
        <v>D</v>
      </c>
      <c r="G84" s="58" t="str">
        <f t="shared" si="4"/>
        <v>D</v>
      </c>
      <c r="H84" s="58" t="str">
        <f t="shared" si="4"/>
        <v>D</v>
      </c>
      <c r="I84" s="58" t="str">
        <f t="shared" si="4"/>
        <v>D</v>
      </c>
      <c r="J84" s="59" t="s">
        <v>143</v>
      </c>
      <c r="K84" s="60" t="s">
        <v>143</v>
      </c>
      <c r="L84" s="60" t="s">
        <v>143</v>
      </c>
      <c r="M84" s="60" t="s">
        <v>143</v>
      </c>
      <c r="N84" s="60" t="s">
        <v>143</v>
      </c>
      <c r="O84" s="60" t="s">
        <v>143</v>
      </c>
      <c r="P84" s="60" t="s">
        <v>143</v>
      </c>
      <c r="Q84" s="60" t="s">
        <v>143</v>
      </c>
      <c r="R84" s="60" t="s">
        <v>143</v>
      </c>
      <c r="S84" s="61" t="s">
        <v>143</v>
      </c>
      <c r="T84" s="59" t="e">
        <v>#N/A</v>
      </c>
      <c r="U84" s="59" t="e">
        <v>#N/A</v>
      </c>
      <c r="V84" s="59" t="e">
        <v>#N/A</v>
      </c>
      <c r="W84" s="59" t="e">
        <v>#N/A</v>
      </c>
      <c r="X84" s="59" t="e">
        <v>#N/A</v>
      </c>
      <c r="Y84" s="59" t="e">
        <v>#N/A</v>
      </c>
    </row>
    <row r="85" spans="1:25">
      <c r="A85" s="55">
        <v>3572</v>
      </c>
      <c r="B85" s="56" t="s">
        <v>281</v>
      </c>
      <c r="C85" s="57">
        <v>3</v>
      </c>
      <c r="D85" s="58">
        <f t="shared" si="4"/>
        <v>8</v>
      </c>
      <c r="E85" s="58">
        <f t="shared" si="4"/>
        <v>8</v>
      </c>
      <c r="F85" s="58">
        <f t="shared" si="4"/>
        <v>8</v>
      </c>
      <c r="G85" s="58">
        <f t="shared" si="4"/>
        <v>8</v>
      </c>
      <c r="H85" s="58">
        <f t="shared" si="4"/>
        <v>8</v>
      </c>
      <c r="I85" s="58">
        <f t="shared" si="4"/>
        <v>8</v>
      </c>
      <c r="J85" s="59">
        <v>8</v>
      </c>
      <c r="K85" s="60">
        <v>8</v>
      </c>
      <c r="L85" s="60">
        <v>8</v>
      </c>
      <c r="M85" s="60">
        <v>8</v>
      </c>
      <c r="N85" s="60">
        <v>8</v>
      </c>
      <c r="O85" s="60">
        <v>8</v>
      </c>
      <c r="P85" s="60">
        <v>8</v>
      </c>
      <c r="Q85" s="60">
        <v>8</v>
      </c>
      <c r="R85" s="60">
        <v>8</v>
      </c>
      <c r="S85" s="61">
        <v>8</v>
      </c>
      <c r="T85" s="59" t="s">
        <v>208</v>
      </c>
      <c r="U85" s="59" t="s">
        <v>208</v>
      </c>
      <c r="V85" s="59" t="s">
        <v>208</v>
      </c>
      <c r="W85" s="59" t="s">
        <v>208</v>
      </c>
      <c r="X85" s="59" t="s">
        <v>208</v>
      </c>
      <c r="Y85" s="59" t="s">
        <v>208</v>
      </c>
    </row>
    <row r="86" spans="1:25">
      <c r="A86" s="55">
        <v>3648</v>
      </c>
      <c r="B86" s="56" t="s">
        <v>282</v>
      </c>
      <c r="C86" s="57">
        <v>3</v>
      </c>
      <c r="D86" s="58">
        <f t="shared" si="4"/>
        <v>7</v>
      </c>
      <c r="E86" s="58">
        <f t="shared" si="4"/>
        <v>7</v>
      </c>
      <c r="F86" s="58">
        <f t="shared" si="4"/>
        <v>7</v>
      </c>
      <c r="G86" s="58">
        <f t="shared" si="4"/>
        <v>7</v>
      </c>
      <c r="H86" s="58">
        <f t="shared" si="4"/>
        <v>7</v>
      </c>
      <c r="I86" s="58">
        <f t="shared" si="4"/>
        <v>7</v>
      </c>
      <c r="J86" s="59">
        <v>7</v>
      </c>
      <c r="K86" s="60">
        <v>7</v>
      </c>
      <c r="L86" s="60">
        <v>7</v>
      </c>
      <c r="M86" s="60">
        <v>7</v>
      </c>
      <c r="N86" s="60">
        <v>7</v>
      </c>
      <c r="O86" s="60">
        <v>7</v>
      </c>
      <c r="P86" s="60">
        <v>7</v>
      </c>
      <c r="Q86" s="60">
        <v>7</v>
      </c>
      <c r="R86" s="60">
        <v>7</v>
      </c>
      <c r="S86" s="61">
        <v>7</v>
      </c>
      <c r="T86" s="59" t="s">
        <v>210</v>
      </c>
      <c r="U86" s="59" t="s">
        <v>210</v>
      </c>
      <c r="V86" s="59" t="s">
        <v>210</v>
      </c>
      <c r="W86" s="59" t="s">
        <v>210</v>
      </c>
      <c r="X86" s="59" t="s">
        <v>210</v>
      </c>
      <c r="Y86" s="59" t="s">
        <v>210</v>
      </c>
    </row>
    <row r="87" spans="1:25">
      <c r="A87" s="55">
        <v>10060</v>
      </c>
      <c r="B87" s="56" t="s">
        <v>283</v>
      </c>
      <c r="C87" s="57">
        <v>3</v>
      </c>
      <c r="D87" s="58">
        <f t="shared" si="4"/>
        <v>9</v>
      </c>
      <c r="E87" s="58">
        <f t="shared" si="4"/>
        <v>9</v>
      </c>
      <c r="F87" s="58">
        <f t="shared" si="4"/>
        <v>9</v>
      </c>
      <c r="G87" s="58">
        <f t="shared" si="4"/>
        <v>9</v>
      </c>
      <c r="H87" s="58">
        <f t="shared" si="4"/>
        <v>9</v>
      </c>
      <c r="I87" s="58">
        <f t="shared" si="4"/>
        <v>9</v>
      </c>
      <c r="J87" s="59">
        <v>9</v>
      </c>
      <c r="K87" s="60">
        <v>9</v>
      </c>
      <c r="L87" s="60">
        <v>9</v>
      </c>
      <c r="M87" s="60">
        <v>9</v>
      </c>
      <c r="N87" s="60">
        <v>9</v>
      </c>
      <c r="O87" s="60">
        <v>9</v>
      </c>
      <c r="P87" s="60">
        <v>9</v>
      </c>
      <c r="Q87" s="60">
        <v>9</v>
      </c>
      <c r="R87" s="60">
        <v>9</v>
      </c>
      <c r="S87" s="61">
        <v>9</v>
      </c>
      <c r="T87" s="59" t="s">
        <v>218</v>
      </c>
      <c r="U87" s="59" t="s">
        <v>218</v>
      </c>
      <c r="V87" s="59" t="s">
        <v>218</v>
      </c>
      <c r="W87" s="59" t="s">
        <v>218</v>
      </c>
      <c r="X87" s="59" t="s">
        <v>218</v>
      </c>
      <c r="Y87" s="59" t="s">
        <v>218</v>
      </c>
    </row>
    <row r="88" spans="1:25">
      <c r="A88" s="55">
        <v>3662</v>
      </c>
      <c r="B88" s="56" t="s">
        <v>284</v>
      </c>
      <c r="C88" s="57">
        <v>3</v>
      </c>
      <c r="D88" s="58">
        <f t="shared" si="4"/>
        <v>8</v>
      </c>
      <c r="E88" s="58">
        <f t="shared" si="4"/>
        <v>8</v>
      </c>
      <c r="F88" s="58">
        <f t="shared" si="4"/>
        <v>8</v>
      </c>
      <c r="G88" s="58">
        <f t="shared" si="4"/>
        <v>8</v>
      </c>
      <c r="H88" s="58">
        <f t="shared" si="4"/>
        <v>8</v>
      </c>
      <c r="I88" s="58">
        <f t="shared" si="4"/>
        <v>8</v>
      </c>
      <c r="J88" s="59">
        <v>8</v>
      </c>
      <c r="K88" s="60">
        <v>8</v>
      </c>
      <c r="L88" s="60">
        <v>8</v>
      </c>
      <c r="M88" s="60">
        <v>8</v>
      </c>
      <c r="N88" s="60">
        <v>8</v>
      </c>
      <c r="O88" s="60">
        <v>8</v>
      </c>
      <c r="P88" s="60">
        <v>8</v>
      </c>
      <c r="Q88" s="60">
        <v>8</v>
      </c>
      <c r="R88" s="60">
        <v>8</v>
      </c>
      <c r="S88" s="61">
        <v>8</v>
      </c>
      <c r="T88" s="59" t="s">
        <v>208</v>
      </c>
      <c r="U88" s="59" t="s">
        <v>208</v>
      </c>
      <c r="V88" s="59" t="s">
        <v>208</v>
      </c>
      <c r="W88" s="59" t="s">
        <v>208</v>
      </c>
      <c r="X88" s="59" t="s">
        <v>208</v>
      </c>
      <c r="Y88" s="59" t="s">
        <v>208</v>
      </c>
    </row>
    <row r="89" spans="1:25">
      <c r="A89" s="55">
        <v>3664</v>
      </c>
      <c r="B89" s="56" t="s">
        <v>285</v>
      </c>
      <c r="C89" s="57">
        <v>3</v>
      </c>
      <c r="D89" s="58">
        <f t="shared" si="4"/>
        <v>8</v>
      </c>
      <c r="E89" s="58">
        <f t="shared" si="4"/>
        <v>8</v>
      </c>
      <c r="F89" s="58">
        <f t="shared" si="4"/>
        <v>8</v>
      </c>
      <c r="G89" s="58">
        <f t="shared" si="4"/>
        <v>8</v>
      </c>
      <c r="H89" s="58">
        <f t="shared" si="4"/>
        <v>8</v>
      </c>
      <c r="I89" s="58">
        <f t="shared" si="4"/>
        <v>8</v>
      </c>
      <c r="J89" s="59">
        <v>8</v>
      </c>
      <c r="K89" s="60">
        <v>8</v>
      </c>
      <c r="L89" s="60">
        <v>8</v>
      </c>
      <c r="M89" s="60">
        <v>8</v>
      </c>
      <c r="N89" s="60">
        <v>8</v>
      </c>
      <c r="O89" s="60">
        <v>8</v>
      </c>
      <c r="P89" s="60">
        <v>8</v>
      </c>
      <c r="Q89" s="60">
        <v>8</v>
      </c>
      <c r="R89" s="60">
        <v>8</v>
      </c>
      <c r="S89" s="61">
        <v>8</v>
      </c>
      <c r="T89" s="59" t="s">
        <v>208</v>
      </c>
      <c r="U89" s="59" t="s">
        <v>208</v>
      </c>
      <c r="V89" s="59" t="s">
        <v>208</v>
      </c>
      <c r="W89" s="59" t="s">
        <v>208</v>
      </c>
      <c r="X89" s="59" t="s">
        <v>208</v>
      </c>
      <c r="Y89" s="59" t="s">
        <v>208</v>
      </c>
    </row>
    <row r="90" spans="1:25">
      <c r="A90" s="55">
        <v>9549</v>
      </c>
      <c r="B90" s="56" t="s">
        <v>286</v>
      </c>
      <c r="C90" s="57">
        <v>3</v>
      </c>
      <c r="D90" s="58">
        <f t="shared" ref="D90:I91" si="5">$J90</f>
        <v>9</v>
      </c>
      <c r="E90" s="58">
        <f t="shared" si="5"/>
        <v>9</v>
      </c>
      <c r="F90" s="58">
        <f t="shared" si="5"/>
        <v>9</v>
      </c>
      <c r="G90" s="58">
        <f t="shared" si="5"/>
        <v>9</v>
      </c>
      <c r="H90" s="58">
        <f t="shared" si="5"/>
        <v>9</v>
      </c>
      <c r="I90" s="58">
        <f t="shared" si="5"/>
        <v>9</v>
      </c>
      <c r="J90" s="59">
        <v>9</v>
      </c>
      <c r="K90" s="60">
        <v>9</v>
      </c>
      <c r="L90" s="60">
        <v>9</v>
      </c>
      <c r="M90" s="60">
        <v>9</v>
      </c>
      <c r="N90" s="60">
        <v>9</v>
      </c>
      <c r="O90" s="60">
        <v>9</v>
      </c>
      <c r="P90" s="60">
        <v>9</v>
      </c>
      <c r="Q90" s="60">
        <v>9</v>
      </c>
      <c r="R90" s="60">
        <v>9</v>
      </c>
      <c r="S90" s="61">
        <v>9</v>
      </c>
      <c r="T90" s="59" t="s">
        <v>218</v>
      </c>
      <c r="U90" s="59" t="s">
        <v>218</v>
      </c>
      <c r="V90" s="59" t="s">
        <v>218</v>
      </c>
      <c r="W90" s="59" t="s">
        <v>218</v>
      </c>
      <c r="X90" s="59" t="s">
        <v>218</v>
      </c>
      <c r="Y90" s="59" t="s">
        <v>218</v>
      </c>
    </row>
    <row r="91" spans="1:25">
      <c r="A91" s="80">
        <v>3668</v>
      </c>
      <c r="B91" s="81" t="s">
        <v>287</v>
      </c>
      <c r="C91" s="57">
        <v>3</v>
      </c>
      <c r="D91" s="58">
        <f t="shared" si="5"/>
        <v>8</v>
      </c>
      <c r="E91" s="58">
        <f t="shared" si="5"/>
        <v>8</v>
      </c>
      <c r="F91" s="58">
        <f t="shared" si="5"/>
        <v>8</v>
      </c>
      <c r="G91" s="58">
        <f t="shared" si="5"/>
        <v>8</v>
      </c>
      <c r="H91" s="58">
        <f t="shared" si="5"/>
        <v>8</v>
      </c>
      <c r="I91" s="58">
        <f t="shared" si="5"/>
        <v>8</v>
      </c>
      <c r="J91" s="60">
        <v>8</v>
      </c>
      <c r="K91" s="60">
        <v>8</v>
      </c>
      <c r="L91" s="60">
        <v>8</v>
      </c>
      <c r="M91" s="60">
        <v>8</v>
      </c>
      <c r="N91" s="60">
        <v>8</v>
      </c>
      <c r="O91" s="60">
        <v>8</v>
      </c>
      <c r="P91" s="60">
        <v>8</v>
      </c>
      <c r="Q91" s="60">
        <v>8</v>
      </c>
      <c r="R91" s="60">
        <v>8</v>
      </c>
      <c r="S91" s="61">
        <v>8</v>
      </c>
      <c r="T91" s="59" t="s">
        <v>208</v>
      </c>
      <c r="U91" s="59" t="s">
        <v>208</v>
      </c>
      <c r="V91" s="59" t="s">
        <v>208</v>
      </c>
      <c r="W91" s="59" t="s">
        <v>208</v>
      </c>
      <c r="X91" s="59" t="s">
        <v>208</v>
      </c>
      <c r="Y91" s="59" t="s">
        <v>208</v>
      </c>
    </row>
    <row r="92" spans="1:25">
      <c r="A92" s="82">
        <v>3541</v>
      </c>
      <c r="B92" s="83" t="s">
        <v>288</v>
      </c>
      <c r="C92" s="84">
        <v>1</v>
      </c>
      <c r="D92" s="69"/>
      <c r="E92" s="69"/>
      <c r="F92" s="69"/>
      <c r="G92" s="69"/>
      <c r="H92" s="69"/>
      <c r="I92" s="84">
        <v>5</v>
      </c>
      <c r="J92" s="84">
        <v>5</v>
      </c>
      <c r="K92" s="84">
        <v>5</v>
      </c>
      <c r="L92" s="84">
        <v>5</v>
      </c>
      <c r="M92" s="84">
        <v>5</v>
      </c>
      <c r="N92" s="84">
        <v>5</v>
      </c>
      <c r="O92" s="84">
        <v>5</v>
      </c>
      <c r="P92" s="84">
        <v>5</v>
      </c>
      <c r="Q92" s="84">
        <v>5</v>
      </c>
      <c r="R92" s="84">
        <v>5</v>
      </c>
      <c r="S92" s="85">
        <v>5</v>
      </c>
      <c r="T92" s="59" t="s">
        <v>289</v>
      </c>
      <c r="U92" s="59" t="s">
        <v>289</v>
      </c>
      <c r="V92" s="59" t="s">
        <v>289</v>
      </c>
      <c r="W92" s="59" t="s">
        <v>289</v>
      </c>
      <c r="X92" s="59" t="s">
        <v>289</v>
      </c>
      <c r="Y92" s="59" t="s">
        <v>289</v>
      </c>
    </row>
    <row r="93" spans="1:25">
      <c r="A93" s="55">
        <v>3592</v>
      </c>
      <c r="B93" s="56" t="s">
        <v>290</v>
      </c>
      <c r="C93" s="68">
        <v>1</v>
      </c>
      <c r="D93" s="69"/>
      <c r="E93" s="69"/>
      <c r="F93" s="69"/>
      <c r="G93" s="69"/>
      <c r="H93" s="69"/>
      <c r="I93" s="68">
        <v>5</v>
      </c>
      <c r="J93" s="68">
        <v>5</v>
      </c>
      <c r="K93" s="69">
        <v>5</v>
      </c>
      <c r="L93" s="69">
        <v>5</v>
      </c>
      <c r="M93" s="69">
        <v>5</v>
      </c>
      <c r="N93" s="69">
        <v>5</v>
      </c>
      <c r="O93" s="69">
        <v>5</v>
      </c>
      <c r="P93" s="69">
        <v>5</v>
      </c>
      <c r="Q93" s="69">
        <v>5</v>
      </c>
      <c r="R93" s="69">
        <v>5</v>
      </c>
      <c r="S93" s="70">
        <v>5</v>
      </c>
      <c r="T93" s="59" t="s">
        <v>289</v>
      </c>
      <c r="U93" s="59" t="s">
        <v>289</v>
      </c>
      <c r="V93" s="59" t="s">
        <v>289</v>
      </c>
      <c r="W93" s="59" t="s">
        <v>289</v>
      </c>
      <c r="X93" s="59" t="s">
        <v>289</v>
      </c>
      <c r="Y93" s="59" t="s">
        <v>289</v>
      </c>
    </row>
    <row r="94" spans="1:25">
      <c r="A94" s="55">
        <v>3625</v>
      </c>
      <c r="B94" s="56" t="s">
        <v>291</v>
      </c>
      <c r="C94" s="68">
        <v>1</v>
      </c>
      <c r="D94" s="69"/>
      <c r="E94" s="69"/>
      <c r="F94" s="69"/>
      <c r="G94" s="69"/>
      <c r="H94" s="69"/>
      <c r="I94" s="68">
        <v>5</v>
      </c>
      <c r="J94" s="68">
        <v>5</v>
      </c>
      <c r="K94" s="69">
        <v>5</v>
      </c>
      <c r="L94" s="69">
        <v>5</v>
      </c>
      <c r="M94" s="69">
        <v>5</v>
      </c>
      <c r="N94" s="69">
        <v>5</v>
      </c>
      <c r="O94" s="69">
        <v>5</v>
      </c>
      <c r="P94" s="69">
        <v>5</v>
      </c>
      <c r="Q94" s="69">
        <v>5</v>
      </c>
      <c r="R94" s="69">
        <v>5</v>
      </c>
      <c r="S94" s="70">
        <v>5</v>
      </c>
      <c r="T94" s="59" t="s">
        <v>289</v>
      </c>
      <c r="U94" s="59" t="s">
        <v>289</v>
      </c>
      <c r="V94" s="59" t="s">
        <v>289</v>
      </c>
      <c r="W94" s="59" t="s">
        <v>289</v>
      </c>
      <c r="X94" s="59" t="s">
        <v>289</v>
      </c>
      <c r="Y94" s="59" t="s">
        <v>289</v>
      </c>
    </row>
    <row r="95" spans="1:25">
      <c r="A95" s="55">
        <v>20</v>
      </c>
      <c r="B95" s="56" t="s">
        <v>292</v>
      </c>
      <c r="C95" s="68">
        <v>1</v>
      </c>
      <c r="D95" s="69"/>
      <c r="E95" s="69"/>
      <c r="F95" s="69"/>
      <c r="G95" s="69"/>
      <c r="H95" s="69"/>
      <c r="I95" s="68">
        <v>5</v>
      </c>
      <c r="J95" s="68">
        <v>5</v>
      </c>
      <c r="K95" s="69">
        <v>5</v>
      </c>
      <c r="L95" s="69">
        <v>5</v>
      </c>
      <c r="M95" s="69">
        <v>5</v>
      </c>
      <c r="N95" s="69">
        <v>5</v>
      </c>
      <c r="O95" s="69">
        <v>5</v>
      </c>
      <c r="P95" s="69">
        <v>5</v>
      </c>
      <c r="Q95" s="69">
        <v>5</v>
      </c>
      <c r="R95" s="69">
        <v>5</v>
      </c>
      <c r="S95" s="70">
        <v>5</v>
      </c>
      <c r="T95" s="59" t="s">
        <v>289</v>
      </c>
      <c r="U95" s="59" t="s">
        <v>289</v>
      </c>
      <c r="V95" s="59" t="s">
        <v>289</v>
      </c>
      <c r="W95" s="59" t="s">
        <v>289</v>
      </c>
      <c r="X95" s="59" t="s">
        <v>289</v>
      </c>
      <c r="Y95" s="59" t="s">
        <v>289</v>
      </c>
    </row>
    <row r="96" spans="1:25">
      <c r="A96" s="55">
        <v>10298</v>
      </c>
      <c r="B96" s="56" t="s">
        <v>293</v>
      </c>
      <c r="C96" s="68">
        <v>1</v>
      </c>
      <c r="D96" s="69"/>
      <c r="E96" s="69"/>
      <c r="F96" s="69"/>
      <c r="G96" s="69"/>
      <c r="H96" s="69"/>
      <c r="I96" s="68">
        <v>5</v>
      </c>
      <c r="J96" s="68">
        <v>5</v>
      </c>
      <c r="K96" s="69">
        <v>5</v>
      </c>
      <c r="L96" s="69">
        <v>5</v>
      </c>
      <c r="M96" s="69">
        <v>5</v>
      </c>
      <c r="N96" s="69">
        <v>5</v>
      </c>
      <c r="O96" s="69">
        <v>5</v>
      </c>
      <c r="P96" s="69">
        <v>5</v>
      </c>
      <c r="Q96" s="69">
        <v>5</v>
      </c>
      <c r="R96" s="69">
        <v>5</v>
      </c>
      <c r="S96" s="70">
        <v>5</v>
      </c>
      <c r="T96" s="59" t="s">
        <v>289</v>
      </c>
      <c r="U96" s="59" t="s">
        <v>289</v>
      </c>
      <c r="V96" s="59" t="s">
        <v>289</v>
      </c>
      <c r="W96" s="59" t="s">
        <v>289</v>
      </c>
      <c r="X96" s="59" t="s">
        <v>289</v>
      </c>
      <c r="Y96" s="59" t="s">
        <v>289</v>
      </c>
    </row>
    <row r="97" spans="1:25">
      <c r="A97" s="55">
        <v>42295</v>
      </c>
      <c r="B97" s="56" t="s">
        <v>294</v>
      </c>
      <c r="C97" s="68">
        <v>1</v>
      </c>
      <c r="D97" s="69"/>
      <c r="E97" s="69"/>
      <c r="F97" s="69"/>
      <c r="G97" s="69"/>
      <c r="H97" s="69"/>
      <c r="I97" s="69" t="s">
        <v>132</v>
      </c>
      <c r="J97" s="69" t="s">
        <v>132</v>
      </c>
      <c r="K97" s="69" t="s">
        <v>132</v>
      </c>
      <c r="L97" s="69" t="s">
        <v>132</v>
      </c>
      <c r="M97" s="69" t="s">
        <v>132</v>
      </c>
      <c r="N97" s="69" t="s">
        <v>133</v>
      </c>
      <c r="O97" s="69">
        <v>5</v>
      </c>
      <c r="P97" s="69">
        <v>5</v>
      </c>
      <c r="Q97" s="69">
        <v>5</v>
      </c>
      <c r="R97" s="69">
        <v>5</v>
      </c>
      <c r="S97" s="70">
        <v>5</v>
      </c>
      <c r="T97" s="59" t="s">
        <v>289</v>
      </c>
      <c r="U97" s="59" t="s">
        <v>289</v>
      </c>
      <c r="V97" s="59" t="s">
        <v>289</v>
      </c>
      <c r="W97" s="59" t="s">
        <v>289</v>
      </c>
      <c r="X97" s="59" t="s">
        <v>289</v>
      </c>
      <c r="Y97" s="59" t="s">
        <v>289</v>
      </c>
    </row>
    <row r="98" spans="1:25">
      <c r="A98" s="55">
        <v>29269</v>
      </c>
      <c r="B98" s="56" t="s">
        <v>295</v>
      </c>
      <c r="C98" s="68">
        <v>1</v>
      </c>
      <c r="D98" s="69"/>
      <c r="E98" s="69"/>
      <c r="F98" s="69"/>
      <c r="G98" s="69"/>
      <c r="H98" s="69"/>
      <c r="I98" s="68">
        <v>5</v>
      </c>
      <c r="J98" s="68">
        <v>5</v>
      </c>
      <c r="K98" s="69">
        <v>5</v>
      </c>
      <c r="L98" s="69">
        <v>5</v>
      </c>
      <c r="M98" s="69">
        <v>5</v>
      </c>
      <c r="N98" s="69">
        <v>5</v>
      </c>
      <c r="O98" s="69">
        <v>5</v>
      </c>
      <c r="P98" s="69">
        <v>5</v>
      </c>
      <c r="Q98" s="69">
        <v>5</v>
      </c>
      <c r="R98" s="69">
        <v>5</v>
      </c>
      <c r="S98" s="70">
        <v>5</v>
      </c>
      <c r="T98" s="59" t="s">
        <v>289</v>
      </c>
      <c r="U98" s="59" t="s">
        <v>289</v>
      </c>
      <c r="V98" s="59" t="s">
        <v>289</v>
      </c>
      <c r="W98" s="59" t="s">
        <v>289</v>
      </c>
      <c r="X98" s="59" t="s">
        <v>289</v>
      </c>
      <c r="Y98" s="59" t="s">
        <v>289</v>
      </c>
    </row>
    <row r="99" spans="1:25">
      <c r="A99" s="80">
        <v>42485</v>
      </c>
      <c r="B99" s="81" t="s">
        <v>296</v>
      </c>
      <c r="C99" s="69">
        <v>1</v>
      </c>
      <c r="D99" s="69"/>
      <c r="E99" s="69"/>
      <c r="F99" s="69"/>
      <c r="G99" s="69"/>
      <c r="H99" s="69"/>
      <c r="I99" s="69" t="s">
        <v>132</v>
      </c>
      <c r="J99" s="69" t="s">
        <v>132</v>
      </c>
      <c r="K99" s="69" t="s">
        <v>132</v>
      </c>
      <c r="L99" s="69" t="s">
        <v>132</v>
      </c>
      <c r="M99" s="69" t="s">
        <v>132</v>
      </c>
      <c r="N99" s="69" t="s">
        <v>133</v>
      </c>
      <c r="O99" s="69">
        <v>5</v>
      </c>
      <c r="P99" s="69">
        <v>5</v>
      </c>
      <c r="Q99" s="69">
        <v>5</v>
      </c>
      <c r="R99" s="69">
        <v>5</v>
      </c>
      <c r="S99" s="70">
        <v>5</v>
      </c>
      <c r="T99" s="59" t="s">
        <v>289</v>
      </c>
      <c r="U99" s="59" t="s">
        <v>289</v>
      </c>
      <c r="V99" s="59" t="s">
        <v>289</v>
      </c>
      <c r="W99" s="59" t="s">
        <v>289</v>
      </c>
      <c r="X99" s="59" t="s">
        <v>289</v>
      </c>
      <c r="Y99" s="59" t="s">
        <v>289</v>
      </c>
    </row>
    <row r="100" spans="1:25">
      <c r="A100" s="55">
        <v>11711</v>
      </c>
      <c r="B100" s="56" t="s">
        <v>297</v>
      </c>
      <c r="C100" s="68">
        <v>1</v>
      </c>
      <c r="D100" s="69"/>
      <c r="E100" s="69"/>
      <c r="F100" s="69"/>
      <c r="G100" s="69"/>
      <c r="H100" s="69"/>
      <c r="I100" s="68">
        <v>5</v>
      </c>
      <c r="J100" s="68">
        <v>5</v>
      </c>
      <c r="K100" s="69">
        <v>5</v>
      </c>
      <c r="L100" s="69">
        <v>5</v>
      </c>
      <c r="M100" s="69">
        <v>5</v>
      </c>
      <c r="N100" s="69">
        <v>5</v>
      </c>
      <c r="O100" s="69">
        <v>5</v>
      </c>
      <c r="P100" s="69">
        <v>5</v>
      </c>
      <c r="Q100" s="69">
        <v>5</v>
      </c>
      <c r="R100" s="69">
        <v>5</v>
      </c>
      <c r="S100" s="70">
        <v>5</v>
      </c>
      <c r="T100" s="59" t="s">
        <v>289</v>
      </c>
      <c r="U100" s="59" t="s">
        <v>289</v>
      </c>
      <c r="V100" s="59" t="s">
        <v>289</v>
      </c>
      <c r="W100" s="59" t="s">
        <v>289</v>
      </c>
      <c r="X100" s="59" t="s">
        <v>289</v>
      </c>
      <c r="Y100" s="59" t="s">
        <v>289</v>
      </c>
    </row>
    <row r="101" spans="1:25">
      <c r="A101" s="55">
        <v>12826</v>
      </c>
      <c r="B101" s="56" t="s">
        <v>298</v>
      </c>
      <c r="C101" s="68">
        <v>1</v>
      </c>
      <c r="D101" s="69"/>
      <c r="E101" s="69"/>
      <c r="F101" s="69"/>
      <c r="G101" s="69"/>
      <c r="H101" s="69"/>
      <c r="I101" s="68">
        <v>5</v>
      </c>
      <c r="J101" s="68">
        <v>5</v>
      </c>
      <c r="K101" s="69">
        <v>5</v>
      </c>
      <c r="L101" s="69">
        <v>5</v>
      </c>
      <c r="M101" s="69">
        <v>5</v>
      </c>
      <c r="N101" s="69">
        <v>5</v>
      </c>
      <c r="O101" s="69">
        <v>5</v>
      </c>
      <c r="P101" s="69">
        <v>5</v>
      </c>
      <c r="Q101" s="69">
        <v>5</v>
      </c>
      <c r="R101" s="69">
        <v>5</v>
      </c>
      <c r="S101" s="70">
        <v>5</v>
      </c>
      <c r="T101" s="59" t="s">
        <v>289</v>
      </c>
      <c r="U101" s="59" t="s">
        <v>289</v>
      </c>
      <c r="V101" s="59" t="s">
        <v>289</v>
      </c>
      <c r="W101" s="59" t="s">
        <v>289</v>
      </c>
      <c r="X101" s="59" t="s">
        <v>289</v>
      </c>
      <c r="Y101" s="59" t="s">
        <v>289</v>
      </c>
    </row>
    <row r="102" spans="1:25">
      <c r="A102" s="55">
        <v>13231</v>
      </c>
      <c r="B102" s="56" t="s">
        <v>299</v>
      </c>
      <c r="C102" s="68">
        <v>1</v>
      </c>
      <c r="D102" s="69"/>
      <c r="E102" s="69"/>
      <c r="F102" s="69"/>
      <c r="G102" s="69"/>
      <c r="H102" s="69"/>
      <c r="I102" s="68">
        <v>5</v>
      </c>
      <c r="J102" s="68">
        <v>5</v>
      </c>
      <c r="K102" s="69">
        <v>5</v>
      </c>
      <c r="L102" s="69">
        <v>5</v>
      </c>
      <c r="M102" s="69">
        <v>5</v>
      </c>
      <c r="N102" s="69">
        <v>5</v>
      </c>
      <c r="O102" s="69">
        <v>5</v>
      </c>
      <c r="P102" s="69">
        <v>5</v>
      </c>
      <c r="Q102" s="69">
        <v>5</v>
      </c>
      <c r="R102" s="69">
        <v>5</v>
      </c>
      <c r="S102" s="70">
        <v>5</v>
      </c>
      <c r="T102" s="59" t="s">
        <v>289</v>
      </c>
      <c r="U102" s="59" t="s">
        <v>289</v>
      </c>
      <c r="V102" s="59" t="s">
        <v>289</v>
      </c>
      <c r="W102" s="59" t="s">
        <v>289</v>
      </c>
      <c r="X102" s="59" t="s">
        <v>289</v>
      </c>
      <c r="Y102" s="59" t="s">
        <v>289</v>
      </c>
    </row>
    <row r="103" spans="1:25">
      <c r="A103" s="55">
        <v>30646</v>
      </c>
      <c r="B103" s="56" t="s">
        <v>300</v>
      </c>
      <c r="C103" s="68">
        <v>1</v>
      </c>
      <c r="D103" s="69"/>
      <c r="E103" s="69"/>
      <c r="F103" s="69"/>
      <c r="G103" s="69"/>
      <c r="H103" s="69"/>
      <c r="I103" s="68">
        <v>5</v>
      </c>
      <c r="J103" s="68">
        <v>5</v>
      </c>
      <c r="K103" s="69">
        <v>5</v>
      </c>
      <c r="L103" s="69">
        <v>5</v>
      </c>
      <c r="M103" s="69">
        <v>5</v>
      </c>
      <c r="N103" s="69">
        <v>5</v>
      </c>
      <c r="O103" s="69">
        <v>5</v>
      </c>
      <c r="P103" s="69">
        <v>5</v>
      </c>
      <c r="Q103" s="69">
        <v>5</v>
      </c>
      <c r="R103" s="69">
        <v>5</v>
      </c>
      <c r="S103" s="70">
        <v>5</v>
      </c>
      <c r="T103" s="59" t="s">
        <v>289</v>
      </c>
      <c r="U103" s="59" t="s">
        <v>289</v>
      </c>
      <c r="V103" s="59" t="s">
        <v>289</v>
      </c>
      <c r="W103" s="59" t="s">
        <v>289</v>
      </c>
      <c r="X103" s="59" t="s">
        <v>289</v>
      </c>
      <c r="Y103" s="59" t="s">
        <v>289</v>
      </c>
    </row>
    <row r="104" spans="1:25">
      <c r="A104" s="55">
        <v>11163</v>
      </c>
      <c r="B104" s="56" t="s">
        <v>301</v>
      </c>
      <c r="C104" s="68">
        <v>1</v>
      </c>
      <c r="D104" s="69"/>
      <c r="E104" s="69"/>
      <c r="F104" s="69"/>
      <c r="G104" s="69"/>
      <c r="H104" s="69"/>
      <c r="I104" s="68">
        <v>5</v>
      </c>
      <c r="J104" s="68">
        <v>5</v>
      </c>
      <c r="K104" s="69">
        <v>5</v>
      </c>
      <c r="L104" s="69">
        <v>5</v>
      </c>
      <c r="M104" s="69">
        <v>5</v>
      </c>
      <c r="N104" s="69">
        <v>5</v>
      </c>
      <c r="O104" s="69">
        <v>5</v>
      </c>
      <c r="P104" s="69">
        <v>5</v>
      </c>
      <c r="Q104" s="69">
        <v>5</v>
      </c>
      <c r="R104" s="69">
        <v>5</v>
      </c>
      <c r="S104" s="70">
        <v>5</v>
      </c>
      <c r="T104" s="59" t="s">
        <v>289</v>
      </c>
      <c r="U104" s="59" t="s">
        <v>289</v>
      </c>
      <c r="V104" s="59" t="s">
        <v>289</v>
      </c>
      <c r="W104" s="59" t="s">
        <v>289</v>
      </c>
      <c r="X104" s="59" t="s">
        <v>289</v>
      </c>
      <c r="Y104" s="59" t="s">
        <v>289</v>
      </c>
    </row>
    <row r="105" spans="1:25">
      <c r="A105" s="55">
        <v>9930</v>
      </c>
      <c r="B105" s="56" t="s">
        <v>302</v>
      </c>
      <c r="C105" s="68">
        <v>1</v>
      </c>
      <c r="D105" s="69"/>
      <c r="E105" s="69"/>
      <c r="F105" s="69"/>
      <c r="G105" s="69"/>
      <c r="H105" s="69"/>
      <c r="I105" s="68">
        <v>5</v>
      </c>
      <c r="J105" s="68">
        <v>5</v>
      </c>
      <c r="K105" s="69">
        <v>5</v>
      </c>
      <c r="L105" s="69">
        <v>5</v>
      </c>
      <c r="M105" s="69">
        <v>5</v>
      </c>
      <c r="N105" s="69">
        <v>5</v>
      </c>
      <c r="O105" s="69">
        <v>5</v>
      </c>
      <c r="P105" s="69">
        <v>5</v>
      </c>
      <c r="Q105" s="69">
        <v>5</v>
      </c>
      <c r="R105" s="69">
        <v>5</v>
      </c>
      <c r="S105" s="70">
        <v>5</v>
      </c>
      <c r="T105" s="59" t="s">
        <v>289</v>
      </c>
      <c r="U105" s="59" t="s">
        <v>289</v>
      </c>
      <c r="V105" s="59" t="s">
        <v>289</v>
      </c>
      <c r="W105" s="59" t="s">
        <v>289</v>
      </c>
      <c r="X105" s="59" t="s">
        <v>289</v>
      </c>
      <c r="Y105" s="59" t="s">
        <v>289</v>
      </c>
    </row>
    <row r="106" spans="1:25">
      <c r="A106" s="80">
        <v>42421</v>
      </c>
      <c r="B106" s="81" t="s">
        <v>303</v>
      </c>
      <c r="C106" s="69">
        <v>1</v>
      </c>
      <c r="D106" s="69"/>
      <c r="E106" s="69"/>
      <c r="F106" s="69"/>
      <c r="G106" s="69"/>
      <c r="H106" s="69"/>
      <c r="I106" s="69" t="s">
        <v>132</v>
      </c>
      <c r="J106" s="69" t="s">
        <v>132</v>
      </c>
      <c r="K106" s="69" t="s">
        <v>132</v>
      </c>
      <c r="L106" s="69" t="s">
        <v>132</v>
      </c>
      <c r="M106" s="69" t="s">
        <v>132</v>
      </c>
      <c r="N106" s="69" t="s">
        <v>133</v>
      </c>
      <c r="O106" s="69">
        <v>5</v>
      </c>
      <c r="P106" s="69">
        <v>5</v>
      </c>
      <c r="Q106" s="69">
        <v>5</v>
      </c>
      <c r="R106" s="69">
        <v>5</v>
      </c>
      <c r="S106" s="70">
        <v>5</v>
      </c>
      <c r="T106" s="59" t="s">
        <v>289</v>
      </c>
      <c r="U106" s="59" t="s">
        <v>289</v>
      </c>
      <c r="V106" s="59" t="s">
        <v>289</v>
      </c>
      <c r="W106" s="59" t="s">
        <v>289</v>
      </c>
      <c r="X106" s="59" t="s">
        <v>289</v>
      </c>
      <c r="Y106" s="59" t="s">
        <v>289</v>
      </c>
    </row>
    <row r="107" spans="1:25">
      <c r="A107" s="55">
        <v>3581</v>
      </c>
      <c r="B107" s="56" t="s">
        <v>304</v>
      </c>
      <c r="C107" s="68">
        <v>1</v>
      </c>
      <c r="D107" s="69"/>
      <c r="E107" s="69"/>
      <c r="F107" s="69"/>
      <c r="G107" s="69"/>
      <c r="H107" s="69"/>
      <c r="I107" s="68">
        <v>4</v>
      </c>
      <c r="J107" s="68">
        <v>4</v>
      </c>
      <c r="K107" s="69">
        <v>4</v>
      </c>
      <c r="L107" s="69">
        <v>4</v>
      </c>
      <c r="M107" s="69">
        <v>4</v>
      </c>
      <c r="N107" s="69">
        <v>4</v>
      </c>
      <c r="O107" s="69">
        <v>4</v>
      </c>
      <c r="P107" s="69">
        <v>4</v>
      </c>
      <c r="Q107" s="69">
        <v>4</v>
      </c>
      <c r="R107" s="69">
        <v>4</v>
      </c>
      <c r="S107" s="70">
        <v>4</v>
      </c>
      <c r="T107" s="59" t="s">
        <v>305</v>
      </c>
      <c r="U107" s="59" t="s">
        <v>305</v>
      </c>
      <c r="V107" s="59" t="s">
        <v>305</v>
      </c>
      <c r="W107" s="59" t="s">
        <v>305</v>
      </c>
      <c r="X107" s="59" t="s">
        <v>305</v>
      </c>
      <c r="Y107" s="59" t="s">
        <v>305</v>
      </c>
    </row>
    <row r="108" spans="1:25">
      <c r="A108" s="55">
        <v>3630</v>
      </c>
      <c r="B108" s="56" t="s">
        <v>306</v>
      </c>
      <c r="C108" s="68">
        <v>1</v>
      </c>
      <c r="D108" s="69"/>
      <c r="E108" s="69"/>
      <c r="F108" s="69"/>
      <c r="G108" s="69"/>
      <c r="H108" s="69"/>
      <c r="I108" s="68">
        <v>4</v>
      </c>
      <c r="J108" s="68">
        <v>4</v>
      </c>
      <c r="K108" s="69">
        <v>4</v>
      </c>
      <c r="L108" s="69">
        <v>4</v>
      </c>
      <c r="M108" s="69">
        <v>4</v>
      </c>
      <c r="N108" s="69">
        <v>4</v>
      </c>
      <c r="O108" s="69">
        <v>4</v>
      </c>
      <c r="P108" s="69">
        <v>4</v>
      </c>
      <c r="Q108" s="69">
        <v>4</v>
      </c>
      <c r="R108" s="69">
        <v>4</v>
      </c>
      <c r="S108" s="70">
        <v>4</v>
      </c>
      <c r="T108" s="59" t="s">
        <v>305</v>
      </c>
      <c r="U108" s="59" t="s">
        <v>305</v>
      </c>
      <c r="V108" s="59" t="s">
        <v>305</v>
      </c>
      <c r="W108" s="59" t="s">
        <v>305</v>
      </c>
      <c r="X108" s="59" t="s">
        <v>305</v>
      </c>
      <c r="Y108" s="59" t="s">
        <v>305</v>
      </c>
    </row>
    <row r="109" spans="1:25">
      <c r="A109" s="55">
        <v>3624</v>
      </c>
      <c r="B109" s="56" t="s">
        <v>307</v>
      </c>
      <c r="C109" s="68">
        <v>1</v>
      </c>
      <c r="D109" s="69"/>
      <c r="E109" s="69"/>
      <c r="F109" s="69"/>
      <c r="G109" s="69"/>
      <c r="H109" s="69"/>
      <c r="I109" s="68">
        <v>4</v>
      </c>
      <c r="J109" s="68">
        <v>4</v>
      </c>
      <c r="K109" s="69">
        <v>4</v>
      </c>
      <c r="L109" s="69">
        <v>4</v>
      </c>
      <c r="M109" s="69">
        <v>4</v>
      </c>
      <c r="N109" s="69">
        <v>4</v>
      </c>
      <c r="O109" s="69">
        <v>4</v>
      </c>
      <c r="P109" s="69">
        <v>4</v>
      </c>
      <c r="Q109" s="69">
        <v>4</v>
      </c>
      <c r="R109" s="69">
        <v>4</v>
      </c>
      <c r="S109" s="70">
        <v>4</v>
      </c>
      <c r="T109" s="59" t="s">
        <v>305</v>
      </c>
      <c r="U109" s="59" t="s">
        <v>305</v>
      </c>
      <c r="V109" s="59" t="s">
        <v>305</v>
      </c>
      <c r="W109" s="59" t="s">
        <v>305</v>
      </c>
      <c r="X109" s="59" t="s">
        <v>305</v>
      </c>
      <c r="Y109" s="59" t="s">
        <v>305</v>
      </c>
    </row>
    <row r="110" spans="1:25">
      <c r="A110" s="55">
        <v>3631</v>
      </c>
      <c r="B110" s="56" t="s">
        <v>308</v>
      </c>
      <c r="C110" s="68">
        <v>1</v>
      </c>
      <c r="D110" s="69"/>
      <c r="E110" s="69"/>
      <c r="F110" s="69"/>
      <c r="G110" s="69"/>
      <c r="H110" s="69"/>
      <c r="I110" s="68">
        <v>4</v>
      </c>
      <c r="J110" s="68">
        <v>4</v>
      </c>
      <c r="K110" s="69">
        <v>4</v>
      </c>
      <c r="L110" s="69">
        <v>4</v>
      </c>
      <c r="M110" s="69">
        <v>4</v>
      </c>
      <c r="N110" s="69">
        <v>4</v>
      </c>
      <c r="O110" s="69">
        <v>4</v>
      </c>
      <c r="P110" s="69">
        <v>4</v>
      </c>
      <c r="Q110" s="69">
        <v>4</v>
      </c>
      <c r="R110" s="69">
        <v>4</v>
      </c>
      <c r="S110" s="70">
        <v>4</v>
      </c>
      <c r="T110" s="59" t="s">
        <v>305</v>
      </c>
      <c r="U110" s="59" t="s">
        <v>305</v>
      </c>
      <c r="V110" s="59" t="s">
        <v>305</v>
      </c>
      <c r="W110" s="59" t="s">
        <v>305</v>
      </c>
      <c r="X110" s="59" t="s">
        <v>305</v>
      </c>
      <c r="Y110" s="59" t="s">
        <v>305</v>
      </c>
    </row>
    <row r="111" spans="1:25">
      <c r="A111" s="55">
        <v>9651</v>
      </c>
      <c r="B111" s="56" t="s">
        <v>309</v>
      </c>
      <c r="C111" s="68">
        <v>1</v>
      </c>
      <c r="D111" s="69"/>
      <c r="E111" s="69"/>
      <c r="F111" s="69"/>
      <c r="G111" s="69"/>
      <c r="H111" s="69"/>
      <c r="I111" s="68">
        <v>4</v>
      </c>
      <c r="J111" s="68">
        <v>4</v>
      </c>
      <c r="K111" s="69">
        <v>4</v>
      </c>
      <c r="L111" s="69">
        <v>4</v>
      </c>
      <c r="M111" s="69">
        <v>4</v>
      </c>
      <c r="N111" s="69">
        <v>4</v>
      </c>
      <c r="O111" s="69">
        <v>4</v>
      </c>
      <c r="P111" s="69">
        <v>4</v>
      </c>
      <c r="Q111" s="69">
        <v>4</v>
      </c>
      <c r="R111" s="69">
        <v>4</v>
      </c>
      <c r="S111" s="70">
        <v>4</v>
      </c>
      <c r="T111" s="59" t="s">
        <v>305</v>
      </c>
      <c r="U111" s="59" t="s">
        <v>305</v>
      </c>
      <c r="V111" s="59" t="s">
        <v>305</v>
      </c>
      <c r="W111" s="59" t="s">
        <v>305</v>
      </c>
      <c r="X111" s="59" t="s">
        <v>305</v>
      </c>
      <c r="Y111" s="59" t="s">
        <v>305</v>
      </c>
    </row>
    <row r="112" spans="1:25">
      <c r="A112" s="55">
        <v>3665</v>
      </c>
      <c r="B112" s="56" t="s">
        <v>310</v>
      </c>
      <c r="C112" s="68">
        <v>1</v>
      </c>
      <c r="D112" s="69"/>
      <c r="E112" s="69"/>
      <c r="F112" s="69"/>
      <c r="G112" s="69"/>
      <c r="H112" s="69"/>
      <c r="I112" s="68">
        <v>4</v>
      </c>
      <c r="J112" s="68">
        <v>4</v>
      </c>
      <c r="K112" s="69">
        <v>4</v>
      </c>
      <c r="L112" s="69">
        <v>4</v>
      </c>
      <c r="M112" s="69">
        <v>4</v>
      </c>
      <c r="N112" s="69">
        <v>4</v>
      </c>
      <c r="O112" s="69">
        <v>4</v>
      </c>
      <c r="P112" s="69">
        <v>4</v>
      </c>
      <c r="Q112" s="69">
        <v>4</v>
      </c>
      <c r="R112" s="69">
        <v>4</v>
      </c>
      <c r="S112" s="70">
        <v>4</v>
      </c>
      <c r="T112" s="59" t="s">
        <v>305</v>
      </c>
      <c r="U112" s="59" t="s">
        <v>305</v>
      </c>
      <c r="V112" s="59" t="s">
        <v>305</v>
      </c>
      <c r="W112" s="59" t="s">
        <v>305</v>
      </c>
      <c r="X112" s="59" t="s">
        <v>305</v>
      </c>
      <c r="Y112" s="59" t="s">
        <v>305</v>
      </c>
    </row>
    <row r="113" spans="1:25">
      <c r="A113" s="55">
        <v>3606</v>
      </c>
      <c r="B113" s="56" t="s">
        <v>311</v>
      </c>
      <c r="C113" s="68">
        <v>1</v>
      </c>
      <c r="D113" s="69"/>
      <c r="E113" s="69"/>
      <c r="F113" s="69"/>
      <c r="G113" s="69"/>
      <c r="H113" s="69"/>
      <c r="I113" s="68">
        <v>3</v>
      </c>
      <c r="J113" s="68">
        <v>3</v>
      </c>
      <c r="K113" s="69">
        <v>3</v>
      </c>
      <c r="L113" s="69">
        <v>3</v>
      </c>
      <c r="M113" s="69">
        <v>3</v>
      </c>
      <c r="N113" s="69">
        <v>3</v>
      </c>
      <c r="O113" s="69">
        <v>3</v>
      </c>
      <c r="P113" s="69">
        <v>3</v>
      </c>
      <c r="Q113" s="69">
        <v>3</v>
      </c>
      <c r="R113" s="69">
        <v>3</v>
      </c>
      <c r="S113" s="70">
        <v>3</v>
      </c>
      <c r="T113" s="59" t="s">
        <v>312</v>
      </c>
      <c r="U113" s="59" t="s">
        <v>312</v>
      </c>
      <c r="V113" s="59" t="s">
        <v>312</v>
      </c>
      <c r="W113" s="59" t="s">
        <v>312</v>
      </c>
      <c r="X113" s="59" t="s">
        <v>312</v>
      </c>
      <c r="Y113" s="59" t="s">
        <v>312</v>
      </c>
    </row>
    <row r="114" spans="1:25">
      <c r="A114" s="55">
        <v>11161</v>
      </c>
      <c r="B114" s="56" t="s">
        <v>313</v>
      </c>
      <c r="C114" s="68">
        <v>1</v>
      </c>
      <c r="D114" s="69"/>
      <c r="E114" s="69"/>
      <c r="F114" s="69"/>
      <c r="G114" s="69"/>
      <c r="H114" s="69"/>
      <c r="I114" s="68">
        <v>4</v>
      </c>
      <c r="J114" s="68">
        <v>4</v>
      </c>
      <c r="K114" s="69">
        <v>4</v>
      </c>
      <c r="L114" s="69">
        <v>4</v>
      </c>
      <c r="M114" s="69">
        <v>3</v>
      </c>
      <c r="N114" s="69">
        <v>3</v>
      </c>
      <c r="O114" s="69">
        <v>3</v>
      </c>
      <c r="P114" s="69">
        <v>3</v>
      </c>
      <c r="Q114" s="69">
        <v>3</v>
      </c>
      <c r="R114" s="69">
        <v>3</v>
      </c>
      <c r="S114" s="70">
        <v>3</v>
      </c>
      <c r="T114" s="59" t="s">
        <v>312</v>
      </c>
      <c r="U114" s="59" t="s">
        <v>312</v>
      </c>
      <c r="V114" s="59" t="s">
        <v>312</v>
      </c>
      <c r="W114" s="59" t="s">
        <v>312</v>
      </c>
      <c r="X114" s="59" t="s">
        <v>312</v>
      </c>
      <c r="Y114" s="59" t="s">
        <v>312</v>
      </c>
    </row>
    <row r="115" spans="1:25">
      <c r="A115" s="55">
        <v>3565</v>
      </c>
      <c r="B115" s="56" t="s">
        <v>314</v>
      </c>
      <c r="C115" s="68">
        <v>1</v>
      </c>
      <c r="D115" s="69"/>
      <c r="E115" s="69"/>
      <c r="F115" s="69"/>
      <c r="G115" s="69"/>
      <c r="H115" s="69"/>
      <c r="I115" s="68">
        <v>3</v>
      </c>
      <c r="J115" s="68">
        <v>3</v>
      </c>
      <c r="K115" s="69">
        <v>3</v>
      </c>
      <c r="L115" s="69">
        <v>3</v>
      </c>
      <c r="M115" s="69">
        <v>3</v>
      </c>
      <c r="N115" s="69">
        <v>3</v>
      </c>
      <c r="O115" s="69">
        <v>3</v>
      </c>
      <c r="P115" s="69">
        <v>3</v>
      </c>
      <c r="Q115" s="69">
        <v>3</v>
      </c>
      <c r="R115" s="69">
        <v>3</v>
      </c>
      <c r="S115" s="70">
        <v>3</v>
      </c>
      <c r="T115" s="59" t="s">
        <v>312</v>
      </c>
      <c r="U115" s="59" t="s">
        <v>312</v>
      </c>
      <c r="V115" s="59" t="s">
        <v>312</v>
      </c>
      <c r="W115" s="59" t="s">
        <v>312</v>
      </c>
      <c r="X115" s="59" t="s">
        <v>312</v>
      </c>
      <c r="Y115" s="59" t="s">
        <v>312</v>
      </c>
    </row>
    <row r="116" spans="1:25">
      <c r="A116" s="55">
        <v>3639</v>
      </c>
      <c r="B116" s="56" t="s">
        <v>315</v>
      </c>
      <c r="C116" s="68">
        <v>1</v>
      </c>
      <c r="D116" s="69"/>
      <c r="E116" s="69"/>
      <c r="F116" s="69"/>
      <c r="G116" s="69"/>
      <c r="H116" s="69"/>
      <c r="I116" s="68">
        <v>3</v>
      </c>
      <c r="J116" s="68">
        <v>3</v>
      </c>
      <c r="K116" s="69">
        <v>3</v>
      </c>
      <c r="L116" s="69">
        <v>3</v>
      </c>
      <c r="M116" s="69">
        <v>3</v>
      </c>
      <c r="N116" s="69">
        <v>3</v>
      </c>
      <c r="O116" s="69">
        <v>3</v>
      </c>
      <c r="P116" s="69">
        <v>3</v>
      </c>
      <c r="Q116" s="69">
        <v>3</v>
      </c>
      <c r="R116" s="69">
        <v>3</v>
      </c>
      <c r="S116" s="70">
        <v>3</v>
      </c>
      <c r="T116" s="59" t="s">
        <v>312</v>
      </c>
      <c r="U116" s="59" t="s">
        <v>312</v>
      </c>
      <c r="V116" s="59" t="s">
        <v>312</v>
      </c>
      <c r="W116" s="59" t="s">
        <v>312</v>
      </c>
      <c r="X116" s="59" t="s">
        <v>312</v>
      </c>
      <c r="Y116" s="59" t="s">
        <v>312</v>
      </c>
    </row>
    <row r="117" spans="1:25">
      <c r="A117" s="55">
        <v>3642</v>
      </c>
      <c r="B117" s="56" t="s">
        <v>316</v>
      </c>
      <c r="C117" s="68">
        <v>1</v>
      </c>
      <c r="D117" s="69"/>
      <c r="E117" s="69"/>
      <c r="F117" s="69"/>
      <c r="G117" s="69"/>
      <c r="H117" s="69"/>
      <c r="I117" s="68">
        <v>3</v>
      </c>
      <c r="J117" s="68">
        <v>3</v>
      </c>
      <c r="K117" s="69">
        <v>3</v>
      </c>
      <c r="L117" s="69">
        <v>3</v>
      </c>
      <c r="M117" s="69">
        <v>3</v>
      </c>
      <c r="N117" s="69">
        <v>3</v>
      </c>
      <c r="O117" s="69">
        <v>3</v>
      </c>
      <c r="P117" s="69">
        <v>3</v>
      </c>
      <c r="Q117" s="69">
        <v>3</v>
      </c>
      <c r="R117" s="69">
        <v>3</v>
      </c>
      <c r="S117" s="70">
        <v>3</v>
      </c>
      <c r="T117" s="59" t="s">
        <v>312</v>
      </c>
      <c r="U117" s="59" t="s">
        <v>312</v>
      </c>
      <c r="V117" s="59" t="s">
        <v>312</v>
      </c>
      <c r="W117" s="59" t="s">
        <v>312</v>
      </c>
      <c r="X117" s="59" t="s">
        <v>312</v>
      </c>
      <c r="Y117" s="59" t="s">
        <v>312</v>
      </c>
    </row>
    <row r="118" spans="1:25">
      <c r="A118" s="55">
        <v>3646</v>
      </c>
      <c r="B118" s="56" t="s">
        <v>317</v>
      </c>
      <c r="C118" s="68">
        <v>1</v>
      </c>
      <c r="D118" s="69"/>
      <c r="E118" s="69"/>
      <c r="F118" s="69"/>
      <c r="G118" s="69"/>
      <c r="H118" s="69"/>
      <c r="I118" s="68">
        <v>3</v>
      </c>
      <c r="J118" s="68">
        <v>3</v>
      </c>
      <c r="K118" s="69">
        <v>3</v>
      </c>
      <c r="L118" s="69">
        <v>3</v>
      </c>
      <c r="M118" s="69">
        <v>3</v>
      </c>
      <c r="N118" s="69">
        <v>3</v>
      </c>
      <c r="O118" s="69">
        <v>3</v>
      </c>
      <c r="P118" s="69">
        <v>3</v>
      </c>
      <c r="Q118" s="69">
        <v>3</v>
      </c>
      <c r="R118" s="69">
        <v>3</v>
      </c>
      <c r="S118" s="70">
        <v>3</v>
      </c>
      <c r="T118" s="59" t="s">
        <v>312</v>
      </c>
      <c r="U118" s="59" t="s">
        <v>312</v>
      </c>
      <c r="V118" s="59" t="s">
        <v>312</v>
      </c>
      <c r="W118" s="59" t="s">
        <v>312</v>
      </c>
      <c r="X118" s="59" t="s">
        <v>312</v>
      </c>
      <c r="Y118" s="59" t="s">
        <v>312</v>
      </c>
    </row>
    <row r="119" spans="1:25">
      <c r="A119" s="55">
        <v>103599</v>
      </c>
      <c r="B119" s="56" t="s">
        <v>318</v>
      </c>
      <c r="C119" s="68">
        <v>1</v>
      </c>
      <c r="D119" s="69"/>
      <c r="E119" s="69"/>
      <c r="F119" s="69"/>
      <c r="G119" s="69"/>
      <c r="H119" s="69"/>
      <c r="I119" s="68">
        <v>4</v>
      </c>
      <c r="J119" s="68">
        <v>4</v>
      </c>
      <c r="K119" s="69">
        <v>4</v>
      </c>
      <c r="L119" s="69">
        <v>4</v>
      </c>
      <c r="M119" s="69">
        <v>4</v>
      </c>
      <c r="N119" s="69">
        <v>4</v>
      </c>
      <c r="O119" s="69">
        <v>4</v>
      </c>
      <c r="P119" s="69">
        <v>4</v>
      </c>
      <c r="Q119" s="69">
        <v>4</v>
      </c>
      <c r="R119" s="69">
        <v>3</v>
      </c>
      <c r="S119" s="70">
        <v>3</v>
      </c>
      <c r="T119" s="59"/>
      <c r="U119" s="59"/>
      <c r="V119" s="59"/>
      <c r="W119" s="59"/>
      <c r="X119" s="59"/>
      <c r="Y119" s="59"/>
    </row>
    <row r="120" spans="1:25">
      <c r="A120" s="55">
        <v>3599</v>
      </c>
      <c r="B120" s="56" t="s">
        <v>319</v>
      </c>
      <c r="C120" s="68"/>
      <c r="D120" s="69"/>
      <c r="E120" s="69"/>
      <c r="F120" s="69"/>
      <c r="G120" s="69"/>
      <c r="H120" s="69"/>
      <c r="I120" s="68"/>
      <c r="J120" s="68"/>
      <c r="K120" s="69"/>
      <c r="L120" s="69"/>
      <c r="M120" s="69"/>
      <c r="N120" s="69"/>
      <c r="O120" s="69"/>
      <c r="P120" s="69"/>
      <c r="Q120" s="69"/>
      <c r="R120" s="69">
        <v>3</v>
      </c>
      <c r="S120" s="70">
        <v>3</v>
      </c>
      <c r="T120" s="59" t="s">
        <v>312</v>
      </c>
      <c r="U120" s="59" t="s">
        <v>312</v>
      </c>
      <c r="V120" s="59" t="s">
        <v>312</v>
      </c>
      <c r="W120" s="59" t="s">
        <v>312</v>
      </c>
      <c r="X120" s="59" t="s">
        <v>312</v>
      </c>
      <c r="Y120" s="59" t="s">
        <v>312</v>
      </c>
    </row>
    <row r="121" spans="1:25">
      <c r="A121" s="55">
        <v>3615</v>
      </c>
      <c r="B121" s="56" t="s">
        <v>320</v>
      </c>
      <c r="C121" s="68">
        <v>1</v>
      </c>
      <c r="D121" s="69"/>
      <c r="E121" s="69"/>
      <c r="F121" s="69"/>
      <c r="G121" s="69"/>
      <c r="H121" s="69"/>
      <c r="I121" s="68">
        <v>3</v>
      </c>
      <c r="J121" s="68">
        <v>3</v>
      </c>
      <c r="K121" s="69">
        <v>3</v>
      </c>
      <c r="L121" s="69">
        <v>3</v>
      </c>
      <c r="M121" s="69">
        <v>3</v>
      </c>
      <c r="N121" s="69">
        <v>3</v>
      </c>
      <c r="O121" s="69">
        <v>3</v>
      </c>
      <c r="P121" s="69">
        <v>2</v>
      </c>
      <c r="Q121" s="69">
        <v>2</v>
      </c>
      <c r="R121" s="69">
        <v>2</v>
      </c>
      <c r="S121" s="70">
        <v>2</v>
      </c>
      <c r="T121" s="59" t="s">
        <v>321</v>
      </c>
      <c r="U121" s="59" t="s">
        <v>321</v>
      </c>
      <c r="V121" s="59" t="s">
        <v>321</v>
      </c>
      <c r="W121" s="59" t="s">
        <v>321</v>
      </c>
      <c r="X121" s="59" t="s">
        <v>321</v>
      </c>
      <c r="Y121" s="59" t="s">
        <v>321</v>
      </c>
    </row>
    <row r="122" spans="1:25">
      <c r="A122" s="55">
        <v>3644</v>
      </c>
      <c r="B122" s="56" t="s">
        <v>322</v>
      </c>
      <c r="C122" s="68">
        <v>1</v>
      </c>
      <c r="D122" s="69"/>
      <c r="E122" s="69"/>
      <c r="F122" s="69"/>
      <c r="G122" s="69"/>
      <c r="H122" s="69"/>
      <c r="I122" s="68">
        <v>2</v>
      </c>
      <c r="J122" s="68">
        <v>2</v>
      </c>
      <c r="K122" s="69">
        <v>2</v>
      </c>
      <c r="L122" s="69">
        <v>2</v>
      </c>
      <c r="M122" s="69">
        <v>2</v>
      </c>
      <c r="N122" s="69">
        <v>2</v>
      </c>
      <c r="O122" s="69">
        <v>2</v>
      </c>
      <c r="P122" s="69">
        <v>2</v>
      </c>
      <c r="Q122" s="69">
        <v>2</v>
      </c>
      <c r="R122" s="69">
        <v>2</v>
      </c>
      <c r="S122" s="70">
        <v>2</v>
      </c>
      <c r="T122" s="59" t="s">
        <v>321</v>
      </c>
      <c r="U122" s="59" t="s">
        <v>321</v>
      </c>
      <c r="V122" s="59" t="s">
        <v>321</v>
      </c>
      <c r="W122" s="59" t="s">
        <v>321</v>
      </c>
      <c r="X122" s="59" t="s">
        <v>321</v>
      </c>
      <c r="Y122" s="59" t="s">
        <v>321</v>
      </c>
    </row>
    <row r="123" spans="1:25">
      <c r="A123" s="55">
        <v>3656</v>
      </c>
      <c r="B123" s="56" t="s">
        <v>323</v>
      </c>
      <c r="C123" s="68">
        <v>1</v>
      </c>
      <c r="D123" s="69"/>
      <c r="E123" s="69"/>
      <c r="F123" s="69"/>
      <c r="G123" s="69"/>
      <c r="H123" s="69"/>
      <c r="I123" s="68">
        <v>2</v>
      </c>
      <c r="J123" s="68">
        <v>2</v>
      </c>
      <c r="K123" s="69">
        <v>2</v>
      </c>
      <c r="L123" s="69">
        <v>2</v>
      </c>
      <c r="M123" s="69">
        <v>2</v>
      </c>
      <c r="N123" s="69">
        <v>2</v>
      </c>
      <c r="O123" s="69">
        <v>2</v>
      </c>
      <c r="P123" s="69">
        <v>2</v>
      </c>
      <c r="Q123" s="69">
        <v>2</v>
      </c>
      <c r="R123" s="69">
        <v>2</v>
      </c>
      <c r="S123" s="70">
        <v>2</v>
      </c>
      <c r="T123" s="59" t="s">
        <v>321</v>
      </c>
      <c r="U123" s="59" t="s">
        <v>321</v>
      </c>
      <c r="V123" s="59" t="s">
        <v>321</v>
      </c>
      <c r="W123" s="59" t="s">
        <v>321</v>
      </c>
      <c r="X123" s="59" t="s">
        <v>321</v>
      </c>
      <c r="Y123" s="59" t="s">
        <v>321</v>
      </c>
    </row>
    <row r="124" spans="1:25">
      <c r="A124" s="55">
        <v>9741</v>
      </c>
      <c r="B124" s="56" t="s">
        <v>324</v>
      </c>
      <c r="C124" s="68">
        <v>1</v>
      </c>
      <c r="D124" s="69"/>
      <c r="E124" s="69"/>
      <c r="F124" s="69"/>
      <c r="G124" s="69"/>
      <c r="H124" s="69"/>
      <c r="I124" s="68">
        <v>2</v>
      </c>
      <c r="J124" s="68">
        <v>2</v>
      </c>
      <c r="K124" s="69">
        <v>2</v>
      </c>
      <c r="L124" s="69">
        <v>2</v>
      </c>
      <c r="M124" s="69">
        <v>2</v>
      </c>
      <c r="N124" s="69">
        <v>2</v>
      </c>
      <c r="O124" s="69">
        <v>2</v>
      </c>
      <c r="P124" s="69">
        <v>2</v>
      </c>
      <c r="Q124" s="69">
        <v>2</v>
      </c>
      <c r="R124" s="69">
        <v>2</v>
      </c>
      <c r="S124" s="70">
        <v>2</v>
      </c>
      <c r="T124" s="59" t="s">
        <v>321</v>
      </c>
      <c r="U124" s="59" t="s">
        <v>321</v>
      </c>
      <c r="V124" s="59" t="s">
        <v>321</v>
      </c>
      <c r="W124" s="59" t="s">
        <v>321</v>
      </c>
      <c r="X124" s="59" t="s">
        <v>321</v>
      </c>
      <c r="Y124" s="59" t="s">
        <v>321</v>
      </c>
    </row>
    <row r="125" spans="1:25">
      <c r="A125" s="55">
        <v>3661</v>
      </c>
      <c r="B125" s="56" t="s">
        <v>325</v>
      </c>
      <c r="C125" s="68">
        <v>1</v>
      </c>
      <c r="D125" s="69"/>
      <c r="E125" s="69"/>
      <c r="F125" s="69"/>
      <c r="G125" s="69"/>
      <c r="H125" s="69"/>
      <c r="I125" s="68">
        <v>2</v>
      </c>
      <c r="J125" s="68">
        <v>2</v>
      </c>
      <c r="K125" s="69">
        <v>2</v>
      </c>
      <c r="L125" s="69">
        <v>2</v>
      </c>
      <c r="M125" s="69">
        <v>2</v>
      </c>
      <c r="N125" s="69">
        <v>2</v>
      </c>
      <c r="O125" s="69">
        <v>2</v>
      </c>
      <c r="P125" s="69">
        <v>2</v>
      </c>
      <c r="Q125" s="69">
        <v>2</v>
      </c>
      <c r="R125" s="69">
        <v>2</v>
      </c>
      <c r="S125" s="70">
        <v>2</v>
      </c>
      <c r="T125" s="59" t="s">
        <v>321</v>
      </c>
      <c r="U125" s="59" t="s">
        <v>321</v>
      </c>
      <c r="V125" s="59" t="s">
        <v>321</v>
      </c>
      <c r="W125" s="59" t="s">
        <v>321</v>
      </c>
      <c r="X125" s="59" t="s">
        <v>321</v>
      </c>
      <c r="Y125" s="59" t="s">
        <v>321</v>
      </c>
    </row>
    <row r="126" spans="1:25">
      <c r="A126" s="55">
        <v>10115</v>
      </c>
      <c r="B126" s="56" t="s">
        <v>326</v>
      </c>
      <c r="C126" s="68">
        <v>1</v>
      </c>
      <c r="D126" s="69"/>
      <c r="E126" s="69"/>
      <c r="F126" s="69"/>
      <c r="G126" s="69"/>
      <c r="H126" s="69"/>
      <c r="I126" s="68">
        <v>2</v>
      </c>
      <c r="J126" s="68">
        <v>2</v>
      </c>
      <c r="K126" s="69">
        <v>2</v>
      </c>
      <c r="L126" s="69">
        <v>2</v>
      </c>
      <c r="M126" s="69">
        <v>2</v>
      </c>
      <c r="N126" s="69">
        <v>2</v>
      </c>
      <c r="O126" s="69">
        <v>2</v>
      </c>
      <c r="P126" s="69">
        <v>2</v>
      </c>
      <c r="Q126" s="69">
        <v>2</v>
      </c>
      <c r="R126" s="69">
        <v>2</v>
      </c>
      <c r="S126" s="70">
        <v>2</v>
      </c>
      <c r="T126" s="59" t="s">
        <v>321</v>
      </c>
      <c r="U126" s="59" t="s">
        <v>321</v>
      </c>
      <c r="V126" s="59" t="s">
        <v>321</v>
      </c>
      <c r="W126" s="59" t="s">
        <v>321</v>
      </c>
      <c r="X126" s="59" t="s">
        <v>321</v>
      </c>
      <c r="Y126" s="59" t="s">
        <v>321</v>
      </c>
    </row>
    <row r="127" spans="1:25">
      <c r="A127" s="55">
        <v>3652</v>
      </c>
      <c r="B127" s="56" t="s">
        <v>327</v>
      </c>
      <c r="C127" s="68">
        <v>1</v>
      </c>
      <c r="D127" s="69"/>
      <c r="E127" s="69"/>
      <c r="F127" s="69"/>
      <c r="G127" s="69"/>
      <c r="H127" s="69"/>
      <c r="I127" s="68">
        <v>2</v>
      </c>
      <c r="J127" s="68">
        <v>2</v>
      </c>
      <c r="K127" s="69">
        <v>2</v>
      </c>
      <c r="L127" s="69">
        <v>2</v>
      </c>
      <c r="M127" s="69">
        <v>2</v>
      </c>
      <c r="N127" s="69">
        <v>2</v>
      </c>
      <c r="O127" s="69">
        <v>2</v>
      </c>
      <c r="P127" s="69">
        <v>2</v>
      </c>
      <c r="Q127" s="69">
        <v>2</v>
      </c>
      <c r="R127" s="69">
        <v>2</v>
      </c>
      <c r="S127" s="70">
        <v>2</v>
      </c>
      <c r="T127" s="59" t="s">
        <v>321</v>
      </c>
      <c r="U127" s="59" t="s">
        <v>321</v>
      </c>
      <c r="V127" s="59" t="s">
        <v>321</v>
      </c>
      <c r="W127" s="59" t="s">
        <v>321</v>
      </c>
      <c r="X127" s="59" t="s">
        <v>321</v>
      </c>
      <c r="Y127" s="59" t="s">
        <v>321</v>
      </c>
    </row>
    <row r="128" spans="1:25">
      <c r="A128" s="55">
        <v>3594</v>
      </c>
      <c r="B128" s="56" t="s">
        <v>328</v>
      </c>
      <c r="C128" s="68">
        <v>1</v>
      </c>
      <c r="D128" s="69"/>
      <c r="E128" s="69"/>
      <c r="F128" s="69"/>
      <c r="G128" s="69"/>
      <c r="H128" s="69"/>
      <c r="I128" s="68">
        <v>2</v>
      </c>
      <c r="J128" s="68">
        <v>2</v>
      </c>
      <c r="K128" s="69">
        <v>2</v>
      </c>
      <c r="L128" s="69">
        <v>2</v>
      </c>
      <c r="M128" s="69">
        <v>2</v>
      </c>
      <c r="N128" s="69">
        <v>2</v>
      </c>
      <c r="O128" s="69">
        <v>2</v>
      </c>
      <c r="P128" s="69">
        <v>2</v>
      </c>
      <c r="Q128" s="69">
        <v>2</v>
      </c>
      <c r="R128" s="69">
        <v>2</v>
      </c>
      <c r="S128" s="70">
        <v>2</v>
      </c>
      <c r="T128" s="59" t="s">
        <v>321</v>
      </c>
      <c r="U128" s="59" t="s">
        <v>321</v>
      </c>
      <c r="V128" s="59" t="s">
        <v>321</v>
      </c>
      <c r="W128" s="59" t="s">
        <v>321</v>
      </c>
      <c r="X128" s="59" t="s">
        <v>321</v>
      </c>
      <c r="Y128" s="59" t="s">
        <v>321</v>
      </c>
    </row>
    <row r="129" spans="1:25">
      <c r="A129" s="55">
        <v>3632</v>
      </c>
      <c r="B129" s="56" t="s">
        <v>329</v>
      </c>
      <c r="C129" s="68">
        <v>1</v>
      </c>
      <c r="D129" s="69"/>
      <c r="E129" s="69"/>
      <c r="F129" s="69"/>
      <c r="G129" s="69"/>
      <c r="H129" s="69"/>
      <c r="I129" s="68">
        <v>1</v>
      </c>
      <c r="J129" s="68">
        <v>1</v>
      </c>
      <c r="K129" s="69">
        <v>1</v>
      </c>
      <c r="L129" s="69">
        <v>1</v>
      </c>
      <c r="M129" s="69">
        <v>1</v>
      </c>
      <c r="N129" s="69">
        <v>1</v>
      </c>
      <c r="O129" s="69">
        <v>1</v>
      </c>
      <c r="P129" s="69">
        <v>1</v>
      </c>
      <c r="Q129" s="69">
        <v>1</v>
      </c>
      <c r="R129" s="69">
        <v>1</v>
      </c>
      <c r="S129" s="70">
        <v>1</v>
      </c>
      <c r="T129" s="59" t="s">
        <v>330</v>
      </c>
      <c r="U129" s="59" t="s">
        <v>330</v>
      </c>
      <c r="V129" s="59" t="s">
        <v>330</v>
      </c>
      <c r="W129" s="59" t="s">
        <v>330</v>
      </c>
      <c r="X129" s="59" t="s">
        <v>330</v>
      </c>
      <c r="Y129" s="59" t="s">
        <v>330</v>
      </c>
    </row>
    <row r="130" spans="1:25" s="87" customFormat="1">
      <c r="A130" s="55">
        <v>3658</v>
      </c>
      <c r="B130" s="56" t="s">
        <v>331</v>
      </c>
      <c r="C130" s="68">
        <v>1</v>
      </c>
      <c r="D130" s="69"/>
      <c r="E130" s="69"/>
      <c r="F130" s="69"/>
      <c r="G130" s="69"/>
      <c r="H130" s="69"/>
      <c r="I130" s="68">
        <v>1</v>
      </c>
      <c r="J130" s="68">
        <v>1</v>
      </c>
      <c r="K130" s="69">
        <v>1</v>
      </c>
      <c r="L130" s="69">
        <v>1</v>
      </c>
      <c r="M130" s="69">
        <v>1</v>
      </c>
      <c r="N130" s="69">
        <v>1</v>
      </c>
      <c r="O130" s="69">
        <v>1</v>
      </c>
      <c r="P130" s="69">
        <v>1</v>
      </c>
      <c r="Q130" s="69">
        <v>1</v>
      </c>
      <c r="R130" s="69">
        <v>1</v>
      </c>
      <c r="S130" s="70">
        <v>1</v>
      </c>
      <c r="T130" s="59" t="s">
        <v>330</v>
      </c>
      <c r="U130" s="59" t="s">
        <v>330</v>
      </c>
      <c r="V130" s="59" t="s">
        <v>330</v>
      </c>
      <c r="W130" s="59" t="s">
        <v>330</v>
      </c>
      <c r="X130" s="59" t="s">
        <v>330</v>
      </c>
      <c r="Y130" s="59" t="s">
        <v>330</v>
      </c>
    </row>
    <row r="131" spans="1:25" hidden="1" outlineLevel="1">
      <c r="A131" s="88">
        <v>3537</v>
      </c>
      <c r="B131" s="89" t="s">
        <v>332</v>
      </c>
      <c r="C131" s="90">
        <v>2</v>
      </c>
      <c r="D131" s="90"/>
      <c r="E131" s="90"/>
      <c r="F131" s="90"/>
      <c r="G131" s="90"/>
      <c r="H131" s="90"/>
      <c r="I131" s="90">
        <v>0</v>
      </c>
      <c r="J131" s="90">
        <v>0</v>
      </c>
      <c r="K131" s="90">
        <v>0</v>
      </c>
      <c r="L131" s="90">
        <v>0</v>
      </c>
      <c r="M131" s="90">
        <v>0</v>
      </c>
      <c r="N131" s="90">
        <v>0</v>
      </c>
      <c r="O131" s="90">
        <v>0</v>
      </c>
      <c r="P131" s="90">
        <v>0</v>
      </c>
      <c r="Q131" s="90">
        <v>0</v>
      </c>
      <c r="R131" s="90">
        <v>0</v>
      </c>
      <c r="S131" s="90">
        <v>0</v>
      </c>
      <c r="U131" s="86"/>
      <c r="V131" s="86"/>
      <c r="W131" s="86"/>
      <c r="X131" s="86"/>
      <c r="Y131" s="86"/>
    </row>
    <row r="132" spans="1:25" hidden="1" outlineLevel="1">
      <c r="A132" s="55">
        <v>429094</v>
      </c>
      <c r="B132" s="56" t="s">
        <v>333</v>
      </c>
      <c r="C132" s="68">
        <v>8</v>
      </c>
      <c r="D132" s="69"/>
      <c r="E132" s="69"/>
      <c r="F132" s="69"/>
      <c r="G132" s="69"/>
      <c r="H132" s="69"/>
      <c r="I132" s="68">
        <v>0</v>
      </c>
      <c r="J132" s="59">
        <v>0</v>
      </c>
      <c r="K132" s="60">
        <v>0</v>
      </c>
      <c r="L132" s="60">
        <v>0</v>
      </c>
      <c r="M132" s="60">
        <v>0</v>
      </c>
      <c r="N132" s="60">
        <v>0</v>
      </c>
      <c r="O132" s="60">
        <v>0</v>
      </c>
      <c r="P132" s="60">
        <v>0</v>
      </c>
      <c r="Q132" s="60">
        <v>0</v>
      </c>
      <c r="R132" s="60">
        <v>0</v>
      </c>
      <c r="S132" s="60">
        <v>0</v>
      </c>
      <c r="U132" s="86"/>
      <c r="V132" s="86"/>
      <c r="W132" s="86"/>
      <c r="X132" s="86"/>
      <c r="Y132" s="86"/>
    </row>
    <row r="133" spans="1:25" hidden="1" outlineLevel="1">
      <c r="A133" s="55">
        <v>367316</v>
      </c>
      <c r="B133" s="56" t="s">
        <v>334</v>
      </c>
      <c r="C133" s="68">
        <v>8</v>
      </c>
      <c r="D133" s="69"/>
      <c r="E133" s="69"/>
      <c r="F133" s="69"/>
      <c r="G133" s="69"/>
      <c r="H133" s="69"/>
      <c r="I133" s="68">
        <v>0</v>
      </c>
      <c r="J133" s="59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0">
        <v>0</v>
      </c>
    </row>
    <row r="134" spans="1:25" hidden="1" outlineLevel="1">
      <c r="A134" s="55">
        <v>429085</v>
      </c>
      <c r="B134" s="56" t="s">
        <v>335</v>
      </c>
      <c r="C134" s="68">
        <v>8</v>
      </c>
      <c r="D134" s="69"/>
      <c r="E134" s="69"/>
      <c r="F134" s="69"/>
      <c r="G134" s="69"/>
      <c r="H134" s="69"/>
      <c r="I134" s="68">
        <v>0</v>
      </c>
      <c r="J134" s="59">
        <v>0</v>
      </c>
      <c r="K134" s="60">
        <v>0</v>
      </c>
      <c r="L134" s="60">
        <v>0</v>
      </c>
      <c r="M134" s="60">
        <v>0</v>
      </c>
      <c r="N134" s="60">
        <v>0</v>
      </c>
      <c r="O134" s="60">
        <v>0</v>
      </c>
      <c r="P134" s="60">
        <v>0</v>
      </c>
      <c r="Q134" s="60">
        <v>0</v>
      </c>
      <c r="R134" s="60">
        <v>0</v>
      </c>
      <c r="S134" s="60">
        <v>0</v>
      </c>
    </row>
    <row r="135" spans="1:25" hidden="1" outlineLevel="1">
      <c r="A135" s="55">
        <v>22594</v>
      </c>
      <c r="B135" s="56" t="s">
        <v>336</v>
      </c>
      <c r="C135" s="68">
        <v>2</v>
      </c>
      <c r="D135" s="69"/>
      <c r="E135" s="69"/>
      <c r="F135" s="69"/>
      <c r="G135" s="69"/>
      <c r="H135" s="69"/>
      <c r="I135" s="68">
        <v>0</v>
      </c>
      <c r="J135" s="68">
        <v>0</v>
      </c>
      <c r="K135" s="69">
        <v>0</v>
      </c>
      <c r="L135" s="69">
        <v>0</v>
      </c>
      <c r="M135" s="69">
        <v>0</v>
      </c>
      <c r="N135" s="69">
        <v>0</v>
      </c>
      <c r="O135" s="69">
        <v>0</v>
      </c>
      <c r="P135" s="69">
        <v>0</v>
      </c>
      <c r="Q135" s="69">
        <v>0</v>
      </c>
      <c r="R135" s="69">
        <v>0</v>
      </c>
      <c r="S135" s="69">
        <v>0</v>
      </c>
    </row>
    <row r="136" spans="1:25" hidden="1" outlineLevel="1">
      <c r="A136" s="55">
        <v>449889</v>
      </c>
      <c r="B136" s="56" t="s">
        <v>337</v>
      </c>
      <c r="C136" s="68">
        <v>8</v>
      </c>
      <c r="D136" s="69"/>
      <c r="E136" s="69"/>
      <c r="F136" s="69"/>
      <c r="G136" s="69"/>
      <c r="H136" s="69"/>
      <c r="I136" s="68">
        <v>0</v>
      </c>
      <c r="J136" s="59">
        <v>0</v>
      </c>
      <c r="K136" s="60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60">
        <v>0</v>
      </c>
      <c r="R136" s="60">
        <v>0</v>
      </c>
      <c r="S136" s="60">
        <v>0</v>
      </c>
    </row>
    <row r="137" spans="1:25" hidden="1" outlineLevel="1">
      <c r="A137" s="55">
        <v>21136</v>
      </c>
      <c r="B137" s="56" t="s">
        <v>338</v>
      </c>
      <c r="C137" s="68">
        <v>8</v>
      </c>
      <c r="D137" s="69"/>
      <c r="E137" s="69"/>
      <c r="F137" s="69"/>
      <c r="G137" s="69"/>
      <c r="H137" s="69"/>
      <c r="I137" s="68">
        <v>0</v>
      </c>
      <c r="J137" s="59">
        <v>0</v>
      </c>
      <c r="K137" s="60">
        <v>0</v>
      </c>
      <c r="L137" s="60">
        <v>0</v>
      </c>
      <c r="M137" s="60">
        <v>0</v>
      </c>
      <c r="N137" s="60">
        <v>0</v>
      </c>
      <c r="O137" s="60">
        <v>0</v>
      </c>
      <c r="P137" s="60">
        <v>0</v>
      </c>
      <c r="Q137" s="60">
        <v>0</v>
      </c>
      <c r="R137" s="60">
        <v>0</v>
      </c>
      <c r="S137" s="60">
        <v>0</v>
      </c>
    </row>
    <row r="138" spans="1:25" hidden="1" outlineLevel="1">
      <c r="A138" s="55">
        <v>444389</v>
      </c>
      <c r="B138" s="56" t="s">
        <v>339</v>
      </c>
      <c r="C138" s="68">
        <v>8</v>
      </c>
      <c r="D138" s="69"/>
      <c r="E138" s="69"/>
      <c r="F138" s="69"/>
      <c r="G138" s="69"/>
      <c r="H138" s="69"/>
      <c r="I138" s="68">
        <v>0</v>
      </c>
      <c r="J138" s="59">
        <v>0</v>
      </c>
      <c r="K138" s="60">
        <v>0</v>
      </c>
      <c r="L138" s="60">
        <v>0</v>
      </c>
      <c r="M138" s="60">
        <v>0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60">
        <v>0</v>
      </c>
    </row>
    <row r="139" spans="1:25" hidden="1" outlineLevel="1">
      <c r="A139" s="55">
        <v>459815</v>
      </c>
      <c r="B139" s="56" t="s">
        <v>340</v>
      </c>
      <c r="C139" s="68">
        <v>8</v>
      </c>
      <c r="D139" s="69"/>
      <c r="E139" s="69"/>
      <c r="F139" s="69"/>
      <c r="G139" s="69"/>
      <c r="H139" s="69"/>
      <c r="I139" s="68">
        <v>0</v>
      </c>
      <c r="J139" s="59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</row>
    <row r="140" spans="1:25" hidden="1" outlineLevel="1">
      <c r="A140" s="55">
        <v>440129</v>
      </c>
      <c r="B140" s="56" t="s">
        <v>341</v>
      </c>
      <c r="C140" s="68">
        <v>8</v>
      </c>
      <c r="D140" s="69"/>
      <c r="E140" s="69"/>
      <c r="F140" s="69"/>
      <c r="G140" s="69"/>
      <c r="H140" s="69"/>
      <c r="I140" s="68">
        <v>0</v>
      </c>
      <c r="J140" s="59">
        <v>0</v>
      </c>
      <c r="K140" s="60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60">
        <v>0</v>
      </c>
    </row>
    <row r="141" spans="1:25" hidden="1" outlineLevel="1">
      <c r="A141" s="55">
        <v>442222</v>
      </c>
      <c r="B141" s="56" t="s">
        <v>342</v>
      </c>
      <c r="C141" s="68">
        <v>8</v>
      </c>
      <c r="D141" s="69"/>
      <c r="E141" s="69"/>
      <c r="F141" s="69"/>
      <c r="G141" s="69"/>
      <c r="H141" s="69"/>
      <c r="I141" s="68">
        <v>0</v>
      </c>
      <c r="J141" s="59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</row>
    <row r="142" spans="1:25" hidden="1" outlineLevel="1">
      <c r="A142" s="55">
        <v>1081</v>
      </c>
      <c r="B142" s="56" t="s">
        <v>343</v>
      </c>
      <c r="C142" s="68">
        <v>8</v>
      </c>
      <c r="D142" s="69"/>
      <c r="E142" s="69"/>
      <c r="F142" s="69"/>
      <c r="G142" s="69"/>
      <c r="H142" s="69"/>
      <c r="I142" s="68">
        <v>0</v>
      </c>
      <c r="J142" s="59">
        <v>0</v>
      </c>
      <c r="K142" s="60">
        <v>0</v>
      </c>
      <c r="L142" s="60">
        <v>0</v>
      </c>
      <c r="M142" s="60">
        <v>0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60">
        <v>0</v>
      </c>
    </row>
    <row r="143" spans="1:25" hidden="1" outlineLevel="1">
      <c r="A143" s="55">
        <v>1090</v>
      </c>
      <c r="B143" s="56" t="s">
        <v>344</v>
      </c>
      <c r="C143" s="68">
        <v>8</v>
      </c>
      <c r="D143" s="69"/>
      <c r="E143" s="69"/>
      <c r="F143" s="69"/>
      <c r="G143" s="69"/>
      <c r="H143" s="69"/>
      <c r="I143" s="68">
        <v>0</v>
      </c>
      <c r="J143" s="59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</row>
    <row r="144" spans="1:25" hidden="1" outlineLevel="1">
      <c r="A144" s="55">
        <v>222877</v>
      </c>
      <c r="B144" s="56" t="s">
        <v>345</v>
      </c>
      <c r="C144" s="68">
        <v>8</v>
      </c>
      <c r="D144" s="69"/>
      <c r="E144" s="69"/>
      <c r="F144" s="69"/>
      <c r="G144" s="69"/>
      <c r="H144" s="69"/>
      <c r="I144" s="68">
        <v>0</v>
      </c>
      <c r="J144" s="59">
        <v>0</v>
      </c>
      <c r="K144" s="60">
        <v>0</v>
      </c>
      <c r="L144" s="60">
        <v>0</v>
      </c>
      <c r="M144" s="60">
        <v>0</v>
      </c>
      <c r="N144" s="60">
        <v>0</v>
      </c>
      <c r="O144" s="60">
        <v>0</v>
      </c>
      <c r="P144" s="60">
        <v>0</v>
      </c>
      <c r="Q144" s="60">
        <v>0</v>
      </c>
      <c r="R144" s="60">
        <v>0</v>
      </c>
      <c r="S144" s="60">
        <v>0</v>
      </c>
    </row>
    <row r="145" spans="1:19" hidden="1" outlineLevel="1">
      <c r="A145" s="55">
        <v>1953</v>
      </c>
      <c r="B145" s="56" t="s">
        <v>346</v>
      </c>
      <c r="C145" s="68">
        <v>8</v>
      </c>
      <c r="D145" s="69"/>
      <c r="E145" s="69"/>
      <c r="F145" s="69"/>
      <c r="G145" s="69"/>
      <c r="H145" s="69"/>
      <c r="I145" s="68">
        <v>0</v>
      </c>
      <c r="J145" s="59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</row>
    <row r="146" spans="1:19" hidden="1" outlineLevel="1">
      <c r="A146" s="55">
        <v>1881</v>
      </c>
      <c r="B146" s="56" t="s">
        <v>347</v>
      </c>
      <c r="C146" s="68">
        <v>8</v>
      </c>
      <c r="D146" s="69"/>
      <c r="E146" s="69"/>
      <c r="F146" s="69"/>
      <c r="G146" s="69"/>
      <c r="H146" s="69"/>
      <c r="I146" s="68">
        <v>0</v>
      </c>
      <c r="J146" s="59">
        <v>0</v>
      </c>
      <c r="K146" s="60">
        <v>0</v>
      </c>
      <c r="L146" s="60">
        <v>0</v>
      </c>
      <c r="M146" s="60">
        <v>0</v>
      </c>
      <c r="N146" s="60">
        <v>0</v>
      </c>
      <c r="O146" s="60">
        <v>0</v>
      </c>
      <c r="P146" s="60">
        <v>0</v>
      </c>
      <c r="Q146" s="60">
        <v>0</v>
      </c>
      <c r="R146" s="60">
        <v>0</v>
      </c>
      <c r="S146" s="60">
        <v>0</v>
      </c>
    </row>
    <row r="147" spans="1:19" hidden="1" outlineLevel="1">
      <c r="A147" s="55">
        <v>900055</v>
      </c>
      <c r="B147" s="56" t="s">
        <v>348</v>
      </c>
      <c r="C147" s="68">
        <v>8</v>
      </c>
      <c r="D147" s="69"/>
      <c r="E147" s="69"/>
      <c r="F147" s="69"/>
      <c r="G147" s="69"/>
      <c r="H147" s="69"/>
      <c r="I147" s="68">
        <v>0</v>
      </c>
      <c r="J147" s="59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</row>
    <row r="148" spans="1:19" hidden="1" outlineLevel="1">
      <c r="A148" s="55">
        <v>900056</v>
      </c>
      <c r="B148" s="56" t="s">
        <v>349</v>
      </c>
      <c r="C148" s="68">
        <v>8</v>
      </c>
      <c r="D148" s="69"/>
      <c r="E148" s="69"/>
      <c r="F148" s="69"/>
      <c r="G148" s="69"/>
      <c r="H148" s="69"/>
      <c r="I148" s="68">
        <v>0</v>
      </c>
      <c r="J148" s="59">
        <v>0</v>
      </c>
      <c r="K148" s="60">
        <v>0</v>
      </c>
      <c r="L148" s="60">
        <v>0</v>
      </c>
      <c r="M148" s="60">
        <v>0</v>
      </c>
      <c r="N148" s="60">
        <v>0</v>
      </c>
      <c r="O148" s="60">
        <v>0</v>
      </c>
      <c r="P148" s="60">
        <v>0</v>
      </c>
      <c r="Q148" s="60">
        <v>0</v>
      </c>
      <c r="R148" s="60">
        <v>0</v>
      </c>
      <c r="S148" s="60">
        <v>0</v>
      </c>
    </row>
    <row r="149" spans="1:19" hidden="1" outlineLevel="1">
      <c r="A149" s="55">
        <v>900057</v>
      </c>
      <c r="B149" s="56" t="s">
        <v>350</v>
      </c>
      <c r="C149" s="68">
        <v>8</v>
      </c>
      <c r="D149" s="69"/>
      <c r="E149" s="69"/>
      <c r="F149" s="69"/>
      <c r="G149" s="69"/>
      <c r="H149" s="69"/>
      <c r="I149" s="68">
        <v>0</v>
      </c>
      <c r="J149" s="59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0">
        <v>0</v>
      </c>
    </row>
    <row r="150" spans="1:19" hidden="1" outlineLevel="1">
      <c r="A150" s="55">
        <v>249247</v>
      </c>
      <c r="B150" s="56" t="s">
        <v>351</v>
      </c>
      <c r="C150" s="68">
        <v>8</v>
      </c>
      <c r="D150" s="69"/>
      <c r="E150" s="69"/>
      <c r="F150" s="69"/>
      <c r="G150" s="69"/>
      <c r="H150" s="69"/>
      <c r="I150" s="68">
        <v>0</v>
      </c>
      <c r="J150" s="59">
        <v>0</v>
      </c>
      <c r="K150" s="60">
        <v>0</v>
      </c>
      <c r="L150" s="60">
        <v>0</v>
      </c>
      <c r="M150" s="60">
        <v>0</v>
      </c>
      <c r="N150" s="60">
        <v>0</v>
      </c>
      <c r="O150" s="60">
        <v>0</v>
      </c>
      <c r="P150" s="60">
        <v>0</v>
      </c>
      <c r="Q150" s="60">
        <v>0</v>
      </c>
      <c r="R150" s="60">
        <v>0</v>
      </c>
      <c r="S150" s="60">
        <v>0</v>
      </c>
    </row>
    <row r="151" spans="1:19" hidden="1" outlineLevel="1">
      <c r="A151" s="55">
        <v>250920</v>
      </c>
      <c r="B151" s="56" t="s">
        <v>352</v>
      </c>
      <c r="C151" s="68">
        <v>8</v>
      </c>
      <c r="D151" s="69"/>
      <c r="E151" s="69"/>
      <c r="F151" s="69"/>
      <c r="G151" s="69"/>
      <c r="H151" s="69"/>
      <c r="I151" s="68">
        <v>0</v>
      </c>
      <c r="J151" s="59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0">
        <v>0</v>
      </c>
    </row>
    <row r="152" spans="1:19" hidden="1" outlineLevel="1">
      <c r="A152" s="55">
        <v>3543</v>
      </c>
      <c r="B152" s="56" t="s">
        <v>353</v>
      </c>
      <c r="C152" s="68">
        <v>2</v>
      </c>
      <c r="D152" s="69"/>
      <c r="E152" s="69"/>
      <c r="F152" s="69"/>
      <c r="G152" s="69"/>
      <c r="H152" s="69"/>
      <c r="I152" s="68">
        <v>0</v>
      </c>
      <c r="J152" s="68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69">
        <v>0</v>
      </c>
    </row>
    <row r="153" spans="1:19" hidden="1" outlineLevel="1">
      <c r="A153" s="55">
        <v>247825</v>
      </c>
      <c r="B153" s="56" t="s">
        <v>354</v>
      </c>
      <c r="C153" s="68">
        <v>8</v>
      </c>
      <c r="D153" s="69"/>
      <c r="E153" s="69"/>
      <c r="F153" s="69"/>
      <c r="G153" s="69"/>
      <c r="H153" s="69"/>
      <c r="I153" s="68">
        <v>0</v>
      </c>
      <c r="J153" s="59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0">
        <v>0</v>
      </c>
    </row>
    <row r="154" spans="1:19" hidden="1" outlineLevel="1">
      <c r="A154" s="55">
        <v>3478</v>
      </c>
      <c r="B154" s="56" t="s">
        <v>355</v>
      </c>
      <c r="C154" s="68">
        <v>8</v>
      </c>
      <c r="D154" s="69"/>
      <c r="E154" s="69"/>
      <c r="F154" s="69"/>
      <c r="G154" s="69"/>
      <c r="H154" s="69"/>
      <c r="I154" s="68">
        <v>0</v>
      </c>
      <c r="J154" s="59">
        <v>0</v>
      </c>
      <c r="K154" s="60">
        <v>0</v>
      </c>
      <c r="L154" s="60">
        <v>0</v>
      </c>
      <c r="M154" s="60">
        <v>0</v>
      </c>
      <c r="N154" s="60">
        <v>0</v>
      </c>
      <c r="O154" s="60">
        <v>0</v>
      </c>
      <c r="P154" s="60">
        <v>0</v>
      </c>
      <c r="Q154" s="60">
        <v>0</v>
      </c>
      <c r="R154" s="60">
        <v>0</v>
      </c>
      <c r="S154" s="60">
        <v>0</v>
      </c>
    </row>
    <row r="155" spans="1:19" hidden="1" outlineLevel="1">
      <c r="A155" s="55">
        <v>223001</v>
      </c>
      <c r="B155" s="56" t="s">
        <v>356</v>
      </c>
      <c r="C155" s="68">
        <v>8</v>
      </c>
      <c r="D155" s="69"/>
      <c r="E155" s="69"/>
      <c r="F155" s="69"/>
      <c r="G155" s="69"/>
      <c r="H155" s="69"/>
      <c r="I155" s="68">
        <v>0</v>
      </c>
      <c r="J155" s="59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</row>
    <row r="156" spans="1:19" hidden="1" outlineLevel="1">
      <c r="A156" s="55">
        <v>484</v>
      </c>
      <c r="B156" s="56" t="s">
        <v>357</v>
      </c>
      <c r="C156" s="68">
        <v>5</v>
      </c>
      <c r="D156" s="69"/>
      <c r="E156" s="69"/>
      <c r="F156" s="69"/>
      <c r="G156" s="69"/>
      <c r="H156" s="69"/>
      <c r="I156" s="68">
        <v>0</v>
      </c>
      <c r="J156" s="59">
        <v>0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v>0</v>
      </c>
    </row>
    <row r="157" spans="1:19" hidden="1" outlineLevel="1">
      <c r="A157" s="55">
        <v>223083</v>
      </c>
      <c r="B157" s="56" t="s">
        <v>358</v>
      </c>
      <c r="C157" s="68">
        <v>8</v>
      </c>
      <c r="D157" s="69"/>
      <c r="E157" s="69"/>
      <c r="F157" s="69"/>
      <c r="G157" s="69"/>
      <c r="H157" s="69"/>
      <c r="I157" s="68">
        <v>0</v>
      </c>
      <c r="J157" s="59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</row>
    <row r="158" spans="1:19" hidden="1" outlineLevel="1">
      <c r="A158" s="55">
        <v>900070</v>
      </c>
      <c r="B158" s="56" t="s">
        <v>359</v>
      </c>
      <c r="C158" s="68">
        <v>8</v>
      </c>
      <c r="D158" s="69"/>
      <c r="E158" s="69"/>
      <c r="F158" s="69"/>
      <c r="G158" s="69"/>
      <c r="H158" s="69"/>
      <c r="I158" s="68">
        <v>0</v>
      </c>
      <c r="J158" s="59">
        <v>0</v>
      </c>
      <c r="K158" s="60">
        <v>0</v>
      </c>
      <c r="L158" s="60">
        <v>0</v>
      </c>
      <c r="M158" s="60">
        <v>0</v>
      </c>
      <c r="N158" s="60">
        <v>0</v>
      </c>
      <c r="O158" s="60">
        <v>0</v>
      </c>
      <c r="P158" s="60">
        <v>0</v>
      </c>
      <c r="Q158" s="60">
        <v>0</v>
      </c>
      <c r="R158" s="60">
        <v>0</v>
      </c>
      <c r="S158" s="60">
        <v>0</v>
      </c>
    </row>
    <row r="159" spans="1:19" hidden="1" outlineLevel="1">
      <c r="A159" s="55">
        <v>23312</v>
      </c>
      <c r="B159" s="56" t="s">
        <v>360</v>
      </c>
      <c r="C159" s="68">
        <v>8</v>
      </c>
      <c r="D159" s="69"/>
      <c r="E159" s="69"/>
      <c r="F159" s="69"/>
      <c r="G159" s="69"/>
      <c r="H159" s="69"/>
      <c r="I159" s="68">
        <v>0</v>
      </c>
      <c r="J159" s="59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</row>
    <row r="160" spans="1:19" hidden="1" outlineLevel="1">
      <c r="A160" s="55">
        <v>1466</v>
      </c>
      <c r="B160" s="56" t="s">
        <v>361</v>
      </c>
      <c r="C160" s="68">
        <v>8</v>
      </c>
      <c r="D160" s="69"/>
      <c r="E160" s="69"/>
      <c r="F160" s="69"/>
      <c r="G160" s="69"/>
      <c r="H160" s="69"/>
      <c r="I160" s="68">
        <v>0</v>
      </c>
      <c r="J160" s="59">
        <v>0</v>
      </c>
      <c r="K160" s="60">
        <v>0</v>
      </c>
      <c r="L160" s="60">
        <v>0</v>
      </c>
      <c r="M160" s="60">
        <v>0</v>
      </c>
      <c r="N160" s="60">
        <v>0</v>
      </c>
      <c r="O160" s="60">
        <v>0</v>
      </c>
      <c r="P160" s="60">
        <v>0</v>
      </c>
      <c r="Q160" s="60">
        <v>0</v>
      </c>
      <c r="R160" s="60">
        <v>0</v>
      </c>
      <c r="S160" s="60">
        <v>0</v>
      </c>
    </row>
    <row r="161" spans="1:19" hidden="1" outlineLevel="1">
      <c r="A161" s="55">
        <v>407</v>
      </c>
      <c r="B161" s="56" t="s">
        <v>362</v>
      </c>
      <c r="C161" s="68">
        <v>5</v>
      </c>
      <c r="D161" s="69"/>
      <c r="E161" s="69"/>
      <c r="F161" s="69"/>
      <c r="G161" s="69"/>
      <c r="H161" s="69"/>
      <c r="I161" s="68">
        <v>0</v>
      </c>
      <c r="J161" s="59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</row>
    <row r="162" spans="1:19" hidden="1" outlineLevel="1">
      <c r="A162" s="55">
        <v>4949</v>
      </c>
      <c r="B162" s="56" t="s">
        <v>363</v>
      </c>
      <c r="C162" s="68">
        <v>5</v>
      </c>
      <c r="D162" s="69"/>
      <c r="E162" s="69"/>
      <c r="F162" s="69"/>
      <c r="G162" s="69"/>
      <c r="H162" s="69"/>
      <c r="I162" s="68">
        <v>0</v>
      </c>
      <c r="J162" s="59">
        <v>0</v>
      </c>
      <c r="K162" s="60">
        <v>0</v>
      </c>
      <c r="L162" s="60">
        <v>0</v>
      </c>
      <c r="M162" s="60">
        <v>0</v>
      </c>
      <c r="N162" s="60">
        <v>0</v>
      </c>
      <c r="O162" s="60">
        <v>0</v>
      </c>
      <c r="P162" s="60">
        <v>0</v>
      </c>
      <c r="Q162" s="60">
        <v>0</v>
      </c>
      <c r="R162" s="60">
        <v>0</v>
      </c>
      <c r="S162" s="60">
        <v>0</v>
      </c>
    </row>
    <row r="163" spans="1:19" hidden="1" outlineLevel="1">
      <c r="A163" s="55">
        <v>104949</v>
      </c>
      <c r="B163" s="56" t="s">
        <v>364</v>
      </c>
      <c r="C163" s="68">
        <v>5</v>
      </c>
      <c r="D163" s="69"/>
      <c r="E163" s="69"/>
      <c r="F163" s="69"/>
      <c r="G163" s="69"/>
      <c r="H163" s="69"/>
      <c r="I163" s="68">
        <v>0</v>
      </c>
      <c r="J163" s="59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</row>
    <row r="164" spans="1:19" hidden="1" outlineLevel="1">
      <c r="A164" s="55">
        <v>41</v>
      </c>
      <c r="B164" s="56" t="s">
        <v>365</v>
      </c>
      <c r="C164" s="68">
        <v>5</v>
      </c>
      <c r="D164" s="69"/>
      <c r="E164" s="69"/>
      <c r="F164" s="69"/>
      <c r="G164" s="69"/>
      <c r="H164" s="69"/>
      <c r="I164" s="68">
        <v>0</v>
      </c>
      <c r="J164" s="59">
        <v>0</v>
      </c>
      <c r="K164" s="60">
        <v>0</v>
      </c>
      <c r="L164" s="60">
        <v>0</v>
      </c>
      <c r="M164" s="60">
        <v>0</v>
      </c>
      <c r="N164" s="60">
        <v>0</v>
      </c>
      <c r="O164" s="60">
        <v>0</v>
      </c>
      <c r="P164" s="60">
        <v>0</v>
      </c>
      <c r="Q164" s="60">
        <v>0</v>
      </c>
      <c r="R164" s="60">
        <v>0</v>
      </c>
      <c r="S164" s="60">
        <v>0</v>
      </c>
    </row>
    <row r="165" spans="1:19" hidden="1" outlineLevel="1">
      <c r="A165" s="55">
        <v>100967</v>
      </c>
      <c r="B165" s="56" t="s">
        <v>366</v>
      </c>
      <c r="C165" s="68">
        <v>5</v>
      </c>
      <c r="D165" s="69"/>
      <c r="E165" s="69"/>
      <c r="F165" s="69"/>
      <c r="G165" s="69"/>
      <c r="H165" s="69"/>
      <c r="I165" s="68">
        <v>0</v>
      </c>
      <c r="J165" s="59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0">
        <v>0</v>
      </c>
    </row>
    <row r="166" spans="1:19" hidden="1" outlineLevel="1">
      <c r="A166" s="55">
        <v>451</v>
      </c>
      <c r="B166" s="56" t="s">
        <v>367</v>
      </c>
      <c r="C166" s="68">
        <v>5</v>
      </c>
      <c r="D166" s="69"/>
      <c r="E166" s="69"/>
      <c r="F166" s="69"/>
      <c r="G166" s="69"/>
      <c r="H166" s="69"/>
      <c r="I166" s="68">
        <v>0</v>
      </c>
      <c r="J166" s="59">
        <v>0</v>
      </c>
      <c r="K166" s="60">
        <v>0</v>
      </c>
      <c r="L166" s="60">
        <v>0</v>
      </c>
      <c r="M166" s="60">
        <v>0</v>
      </c>
      <c r="N166" s="60">
        <v>0</v>
      </c>
      <c r="O166" s="60">
        <v>0</v>
      </c>
      <c r="P166" s="60">
        <v>0</v>
      </c>
      <c r="Q166" s="60">
        <v>0</v>
      </c>
      <c r="R166" s="60">
        <v>0</v>
      </c>
      <c r="S166" s="60">
        <v>0</v>
      </c>
    </row>
    <row r="167" spans="1:19" hidden="1" outlineLevel="1">
      <c r="A167" s="55">
        <v>3545</v>
      </c>
      <c r="B167" s="56" t="s">
        <v>368</v>
      </c>
      <c r="C167" s="68">
        <v>2</v>
      </c>
      <c r="D167" s="69"/>
      <c r="E167" s="69"/>
      <c r="F167" s="69"/>
      <c r="G167" s="69"/>
      <c r="H167" s="69"/>
      <c r="I167" s="68">
        <v>0</v>
      </c>
      <c r="J167" s="68">
        <v>0</v>
      </c>
      <c r="K167" s="69">
        <v>0</v>
      </c>
      <c r="L167" s="69">
        <v>0</v>
      </c>
      <c r="M167" s="69">
        <v>0</v>
      </c>
      <c r="N167" s="69">
        <v>0</v>
      </c>
      <c r="O167" s="69">
        <v>0</v>
      </c>
      <c r="P167" s="69">
        <v>0</v>
      </c>
      <c r="Q167" s="69">
        <v>0</v>
      </c>
      <c r="R167" s="69">
        <v>0</v>
      </c>
      <c r="S167" s="69">
        <v>0</v>
      </c>
    </row>
    <row r="168" spans="1:19" hidden="1" outlineLevel="1">
      <c r="A168" s="55">
        <v>2397</v>
      </c>
      <c r="B168" s="56" t="s">
        <v>369</v>
      </c>
      <c r="C168" s="68">
        <v>8</v>
      </c>
      <c r="D168" s="69"/>
      <c r="E168" s="69"/>
      <c r="F168" s="69"/>
      <c r="G168" s="69"/>
      <c r="H168" s="69"/>
      <c r="I168" s="68">
        <v>0</v>
      </c>
      <c r="J168" s="59">
        <v>0</v>
      </c>
      <c r="K168" s="60">
        <v>0</v>
      </c>
      <c r="L168" s="60">
        <v>0</v>
      </c>
      <c r="M168" s="60">
        <v>0</v>
      </c>
      <c r="N168" s="60">
        <v>0</v>
      </c>
      <c r="O168" s="60">
        <v>0</v>
      </c>
      <c r="P168" s="60">
        <v>0</v>
      </c>
      <c r="Q168" s="60">
        <v>0</v>
      </c>
      <c r="R168" s="60">
        <v>0</v>
      </c>
      <c r="S168" s="60">
        <v>0</v>
      </c>
    </row>
    <row r="169" spans="1:19" hidden="1" outlineLevel="1">
      <c r="A169" s="55">
        <v>1767</v>
      </c>
      <c r="B169" s="56" t="s">
        <v>370</v>
      </c>
      <c r="C169" s="68">
        <v>8</v>
      </c>
      <c r="D169" s="69"/>
      <c r="E169" s="69"/>
      <c r="F169" s="69"/>
      <c r="G169" s="69"/>
      <c r="H169" s="69"/>
      <c r="I169" s="68">
        <v>0</v>
      </c>
      <c r="J169" s="59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</row>
    <row r="170" spans="1:19" hidden="1" outlineLevel="1">
      <c r="A170" s="55">
        <v>450</v>
      </c>
      <c r="B170" s="56" t="s">
        <v>371</v>
      </c>
      <c r="C170" s="68">
        <v>5</v>
      </c>
      <c r="D170" s="69"/>
      <c r="E170" s="69"/>
      <c r="F170" s="69"/>
      <c r="G170" s="69"/>
      <c r="H170" s="69"/>
      <c r="I170" s="68">
        <v>0</v>
      </c>
      <c r="J170" s="59">
        <v>0</v>
      </c>
      <c r="K170" s="60">
        <v>0</v>
      </c>
      <c r="L170" s="60">
        <v>0</v>
      </c>
      <c r="M170" s="60">
        <v>0</v>
      </c>
      <c r="N170" s="60">
        <v>0</v>
      </c>
      <c r="O170" s="60">
        <v>0</v>
      </c>
      <c r="P170" s="60">
        <v>0</v>
      </c>
      <c r="Q170" s="60">
        <v>0</v>
      </c>
      <c r="R170" s="60">
        <v>0</v>
      </c>
      <c r="S170" s="60">
        <v>0</v>
      </c>
    </row>
    <row r="171" spans="1:19" hidden="1" outlineLevel="1">
      <c r="A171" s="55">
        <v>41618</v>
      </c>
      <c r="B171" s="56" t="s">
        <v>372</v>
      </c>
      <c r="C171" s="68">
        <v>8</v>
      </c>
      <c r="D171" s="69"/>
      <c r="E171" s="69"/>
      <c r="F171" s="69"/>
      <c r="G171" s="69"/>
      <c r="H171" s="69"/>
      <c r="I171" s="68">
        <v>0</v>
      </c>
      <c r="J171" s="59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</row>
    <row r="172" spans="1:19" hidden="1" outlineLevel="1">
      <c r="A172" s="55">
        <v>445160</v>
      </c>
      <c r="B172" s="56" t="s">
        <v>373</v>
      </c>
      <c r="C172" s="68">
        <v>8</v>
      </c>
      <c r="D172" s="69"/>
      <c r="E172" s="69"/>
      <c r="F172" s="69"/>
      <c r="G172" s="69"/>
      <c r="H172" s="69"/>
      <c r="I172" s="68">
        <v>0</v>
      </c>
      <c r="J172" s="59">
        <v>0</v>
      </c>
      <c r="K172" s="60">
        <v>0</v>
      </c>
      <c r="L172" s="60">
        <v>0</v>
      </c>
      <c r="M172" s="60">
        <v>0</v>
      </c>
      <c r="N172" s="60">
        <v>0</v>
      </c>
      <c r="O172" s="60">
        <v>0</v>
      </c>
      <c r="P172" s="60">
        <v>0</v>
      </c>
      <c r="Q172" s="60">
        <v>0</v>
      </c>
      <c r="R172" s="60">
        <v>0</v>
      </c>
      <c r="S172" s="60">
        <v>0</v>
      </c>
    </row>
    <row r="173" spans="1:19" hidden="1" outlineLevel="1">
      <c r="A173" s="55">
        <v>445179</v>
      </c>
      <c r="B173" s="56" t="s">
        <v>374</v>
      </c>
      <c r="C173" s="68">
        <v>8</v>
      </c>
      <c r="D173" s="69"/>
      <c r="E173" s="69"/>
      <c r="F173" s="69"/>
      <c r="G173" s="69"/>
      <c r="H173" s="69"/>
      <c r="I173" s="68">
        <v>0</v>
      </c>
      <c r="J173" s="59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</row>
    <row r="174" spans="1:19" hidden="1" outlineLevel="1">
      <c r="A174" s="55">
        <v>460613</v>
      </c>
      <c r="B174" s="56" t="s">
        <v>375</v>
      </c>
      <c r="C174" s="68">
        <v>8</v>
      </c>
      <c r="D174" s="69"/>
      <c r="E174" s="69"/>
      <c r="F174" s="69"/>
      <c r="G174" s="69"/>
      <c r="H174" s="69"/>
      <c r="I174" s="68">
        <v>0</v>
      </c>
      <c r="J174" s="59">
        <v>0</v>
      </c>
      <c r="K174" s="60">
        <v>0</v>
      </c>
      <c r="L174" s="60">
        <v>0</v>
      </c>
      <c r="M174" s="60">
        <v>0</v>
      </c>
      <c r="N174" s="60">
        <v>0</v>
      </c>
      <c r="O174" s="60">
        <v>0</v>
      </c>
      <c r="P174" s="60">
        <v>0</v>
      </c>
      <c r="Q174" s="60">
        <v>0</v>
      </c>
      <c r="R174" s="60">
        <v>0</v>
      </c>
      <c r="S174" s="60">
        <v>0</v>
      </c>
    </row>
    <row r="175" spans="1:19" hidden="1" outlineLevel="1">
      <c r="A175" s="55">
        <v>32673</v>
      </c>
      <c r="B175" s="56" t="s">
        <v>376</v>
      </c>
      <c r="C175" s="68">
        <v>8</v>
      </c>
      <c r="D175" s="69"/>
      <c r="E175" s="69"/>
      <c r="F175" s="69"/>
      <c r="G175" s="69"/>
      <c r="H175" s="69"/>
      <c r="I175" s="68">
        <v>0</v>
      </c>
      <c r="J175" s="59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</row>
    <row r="176" spans="1:19" hidden="1" outlineLevel="1">
      <c r="A176" s="55">
        <v>223667</v>
      </c>
      <c r="B176" s="56" t="s">
        <v>377</v>
      </c>
      <c r="C176" s="68">
        <v>8</v>
      </c>
      <c r="D176" s="69"/>
      <c r="E176" s="69"/>
      <c r="F176" s="69"/>
      <c r="G176" s="69"/>
      <c r="H176" s="69"/>
      <c r="I176" s="68">
        <v>0</v>
      </c>
      <c r="J176" s="59">
        <v>0</v>
      </c>
      <c r="K176" s="60">
        <v>0</v>
      </c>
      <c r="L176" s="60">
        <v>0</v>
      </c>
      <c r="M176" s="60">
        <v>0</v>
      </c>
      <c r="N176" s="60">
        <v>0</v>
      </c>
      <c r="O176" s="60">
        <v>0</v>
      </c>
      <c r="P176" s="60">
        <v>0</v>
      </c>
      <c r="Q176" s="60">
        <v>0</v>
      </c>
      <c r="R176" s="60">
        <v>0</v>
      </c>
      <c r="S176" s="60">
        <v>0</v>
      </c>
    </row>
    <row r="177" spans="1:19" hidden="1" outlineLevel="1">
      <c r="A177" s="55">
        <v>224439</v>
      </c>
      <c r="B177" s="56" t="s">
        <v>378</v>
      </c>
      <c r="C177" s="68">
        <v>8</v>
      </c>
      <c r="D177" s="69"/>
      <c r="E177" s="69"/>
      <c r="F177" s="69"/>
      <c r="G177" s="69"/>
      <c r="H177" s="69"/>
      <c r="I177" s="68">
        <v>0</v>
      </c>
      <c r="J177" s="59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</row>
    <row r="178" spans="1:19" hidden="1" outlineLevel="1">
      <c r="A178" s="55">
        <v>468574</v>
      </c>
      <c r="B178" s="56" t="s">
        <v>379</v>
      </c>
      <c r="C178" s="68">
        <v>8</v>
      </c>
      <c r="D178" s="69"/>
      <c r="E178" s="69"/>
      <c r="F178" s="69"/>
      <c r="G178" s="69"/>
      <c r="H178" s="69"/>
      <c r="I178" s="68">
        <v>0</v>
      </c>
      <c r="J178" s="59">
        <v>0</v>
      </c>
      <c r="K178" s="60">
        <v>0</v>
      </c>
      <c r="L178" s="60">
        <v>0</v>
      </c>
      <c r="M178" s="60">
        <v>0</v>
      </c>
      <c r="N178" s="60">
        <v>0</v>
      </c>
      <c r="O178" s="60">
        <v>0</v>
      </c>
      <c r="P178" s="60">
        <v>0</v>
      </c>
      <c r="Q178" s="60">
        <v>0</v>
      </c>
      <c r="R178" s="60">
        <v>0</v>
      </c>
      <c r="S178" s="60">
        <v>0</v>
      </c>
    </row>
    <row r="179" spans="1:19" hidden="1" outlineLevel="1">
      <c r="A179" s="55">
        <v>3024</v>
      </c>
      <c r="B179" s="56" t="s">
        <v>380</v>
      </c>
      <c r="C179" s="68">
        <v>8</v>
      </c>
      <c r="D179" s="69"/>
      <c r="E179" s="69"/>
      <c r="F179" s="69"/>
      <c r="G179" s="69"/>
      <c r="H179" s="69"/>
      <c r="I179" s="68">
        <v>0</v>
      </c>
      <c r="J179" s="59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</row>
    <row r="180" spans="1:19" hidden="1" outlineLevel="1">
      <c r="A180" s="55">
        <v>6385</v>
      </c>
      <c r="B180" s="56" t="s">
        <v>381</v>
      </c>
      <c r="C180" s="68">
        <v>8</v>
      </c>
      <c r="D180" s="69"/>
      <c r="E180" s="69"/>
      <c r="F180" s="69"/>
      <c r="G180" s="69"/>
      <c r="H180" s="69"/>
      <c r="I180" s="68">
        <v>0</v>
      </c>
      <c r="J180" s="59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</row>
    <row r="181" spans="1:19" hidden="1" outlineLevel="1">
      <c r="A181" s="55">
        <v>454</v>
      </c>
      <c r="B181" s="56" t="s">
        <v>382</v>
      </c>
      <c r="C181" s="68">
        <v>5</v>
      </c>
      <c r="D181" s="69"/>
      <c r="E181" s="69"/>
      <c r="F181" s="69"/>
      <c r="G181" s="69"/>
      <c r="H181" s="69"/>
      <c r="I181" s="68">
        <v>0</v>
      </c>
      <c r="J181" s="59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</row>
    <row r="182" spans="1:19" hidden="1" outlineLevel="1">
      <c r="A182" s="55">
        <v>3556</v>
      </c>
      <c r="B182" s="56" t="s">
        <v>383</v>
      </c>
      <c r="C182" s="68">
        <v>8</v>
      </c>
      <c r="D182" s="69"/>
      <c r="E182" s="69"/>
      <c r="F182" s="69"/>
      <c r="G182" s="69"/>
      <c r="H182" s="69"/>
      <c r="I182" s="68">
        <v>0</v>
      </c>
      <c r="J182" s="59">
        <v>0</v>
      </c>
      <c r="K182" s="60">
        <v>0</v>
      </c>
      <c r="L182" s="60">
        <v>0</v>
      </c>
      <c r="M182" s="60">
        <v>0</v>
      </c>
      <c r="N182" s="60">
        <v>0</v>
      </c>
      <c r="O182" s="60">
        <v>0</v>
      </c>
      <c r="P182" s="60">
        <v>0</v>
      </c>
      <c r="Q182" s="60">
        <v>0</v>
      </c>
      <c r="R182" s="60">
        <v>0</v>
      </c>
      <c r="S182" s="60">
        <v>0</v>
      </c>
    </row>
    <row r="183" spans="1:19" hidden="1" outlineLevel="1">
      <c r="A183" s="55">
        <v>388520</v>
      </c>
      <c r="B183" s="56" t="s">
        <v>384</v>
      </c>
      <c r="C183" s="68">
        <v>8</v>
      </c>
      <c r="D183" s="69"/>
      <c r="E183" s="69"/>
      <c r="F183" s="69"/>
      <c r="G183" s="69"/>
      <c r="H183" s="69"/>
      <c r="I183" s="68">
        <v>0</v>
      </c>
      <c r="J183" s="59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</row>
    <row r="184" spans="1:19" hidden="1" outlineLevel="1">
      <c r="A184" s="55">
        <v>460181</v>
      </c>
      <c r="B184" s="56" t="s">
        <v>385</v>
      </c>
      <c r="C184" s="68">
        <v>8</v>
      </c>
      <c r="D184" s="69"/>
      <c r="E184" s="69"/>
      <c r="F184" s="69"/>
      <c r="G184" s="69"/>
      <c r="H184" s="69"/>
      <c r="I184" s="68">
        <v>0</v>
      </c>
      <c r="J184" s="59">
        <v>0</v>
      </c>
      <c r="K184" s="60">
        <v>0</v>
      </c>
      <c r="L184" s="60">
        <v>0</v>
      </c>
      <c r="M184" s="60">
        <v>0</v>
      </c>
      <c r="N184" s="60">
        <v>0</v>
      </c>
      <c r="O184" s="60">
        <v>0</v>
      </c>
      <c r="P184" s="60">
        <v>0</v>
      </c>
      <c r="Q184" s="60">
        <v>0</v>
      </c>
      <c r="R184" s="60">
        <v>0</v>
      </c>
      <c r="S184" s="60">
        <v>0</v>
      </c>
    </row>
    <row r="185" spans="1:19" hidden="1" outlineLevel="1">
      <c r="A185" s="55">
        <v>460206</v>
      </c>
      <c r="B185" s="56" t="s">
        <v>386</v>
      </c>
      <c r="C185" s="68">
        <v>8</v>
      </c>
      <c r="D185" s="69"/>
      <c r="E185" s="69"/>
      <c r="F185" s="69"/>
      <c r="G185" s="69"/>
      <c r="H185" s="69"/>
      <c r="I185" s="68">
        <v>0</v>
      </c>
      <c r="J185" s="59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</row>
    <row r="186" spans="1:19" hidden="1" outlineLevel="1">
      <c r="A186" s="55">
        <v>441742</v>
      </c>
      <c r="B186" s="56" t="s">
        <v>387</v>
      </c>
      <c r="C186" s="68">
        <v>8</v>
      </c>
      <c r="D186" s="69"/>
      <c r="E186" s="69"/>
      <c r="F186" s="69"/>
      <c r="G186" s="69"/>
      <c r="H186" s="69"/>
      <c r="I186" s="68">
        <v>0</v>
      </c>
      <c r="J186" s="59">
        <v>0</v>
      </c>
      <c r="K186" s="60">
        <v>0</v>
      </c>
      <c r="L186" s="60">
        <v>0</v>
      </c>
      <c r="M186" s="60">
        <v>0</v>
      </c>
      <c r="N186" s="60">
        <v>0</v>
      </c>
      <c r="O186" s="60">
        <v>0</v>
      </c>
      <c r="P186" s="60">
        <v>0</v>
      </c>
      <c r="Q186" s="60">
        <v>0</v>
      </c>
      <c r="R186" s="60">
        <v>0</v>
      </c>
      <c r="S186" s="60">
        <v>0</v>
      </c>
    </row>
    <row r="187" spans="1:19" hidden="1" outlineLevel="1">
      <c r="A187" s="55">
        <v>3557</v>
      </c>
      <c r="B187" s="56" t="s">
        <v>388</v>
      </c>
      <c r="C187" s="68">
        <v>2</v>
      </c>
      <c r="D187" s="69"/>
      <c r="E187" s="69"/>
      <c r="F187" s="69"/>
      <c r="G187" s="69"/>
      <c r="H187" s="69"/>
      <c r="I187" s="68">
        <v>0</v>
      </c>
      <c r="J187" s="68">
        <v>0</v>
      </c>
      <c r="K187" s="69">
        <v>0</v>
      </c>
      <c r="L187" s="69">
        <v>0</v>
      </c>
      <c r="M187" s="69">
        <v>0</v>
      </c>
      <c r="N187" s="69">
        <v>0</v>
      </c>
      <c r="O187" s="69">
        <v>0</v>
      </c>
      <c r="P187" s="69">
        <v>0</v>
      </c>
      <c r="Q187" s="69">
        <v>0</v>
      </c>
      <c r="R187" s="69">
        <v>0</v>
      </c>
      <c r="S187" s="69">
        <v>0</v>
      </c>
    </row>
    <row r="188" spans="1:19" hidden="1" outlineLevel="1">
      <c r="A188" s="55">
        <v>456</v>
      </c>
      <c r="B188" s="56" t="s">
        <v>389</v>
      </c>
      <c r="C188" s="68">
        <v>5</v>
      </c>
      <c r="D188" s="69"/>
      <c r="E188" s="69"/>
      <c r="F188" s="69"/>
      <c r="G188" s="69"/>
      <c r="H188" s="69"/>
      <c r="I188" s="68">
        <v>0</v>
      </c>
      <c r="J188" s="59">
        <v>0</v>
      </c>
      <c r="K188" s="60">
        <v>0</v>
      </c>
      <c r="L188" s="60">
        <v>0</v>
      </c>
      <c r="M188" s="60">
        <v>0</v>
      </c>
      <c r="N188" s="60">
        <v>0</v>
      </c>
      <c r="O188" s="60">
        <v>0</v>
      </c>
      <c r="P188" s="60">
        <v>0</v>
      </c>
      <c r="Q188" s="60">
        <v>0</v>
      </c>
      <c r="R188" s="60">
        <v>0</v>
      </c>
      <c r="S188" s="60">
        <v>0</v>
      </c>
    </row>
    <row r="189" spans="1:19" hidden="1" outlineLevel="1">
      <c r="A189" s="55">
        <v>22209</v>
      </c>
      <c r="B189" s="56" t="s">
        <v>390</v>
      </c>
      <c r="C189" s="68">
        <v>8</v>
      </c>
      <c r="D189" s="69"/>
      <c r="E189" s="69"/>
      <c r="F189" s="69"/>
      <c r="G189" s="69"/>
      <c r="H189" s="69"/>
      <c r="I189" s="68">
        <v>0</v>
      </c>
      <c r="J189" s="59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</row>
    <row r="190" spans="1:19" hidden="1" outlineLevel="1">
      <c r="A190" s="55">
        <v>21193</v>
      </c>
      <c r="B190" s="56" t="s">
        <v>391</v>
      </c>
      <c r="C190" s="68">
        <v>8</v>
      </c>
      <c r="D190" s="69"/>
      <c r="E190" s="69"/>
      <c r="F190" s="69"/>
      <c r="G190" s="69"/>
      <c r="H190" s="69"/>
      <c r="I190" s="68">
        <v>0</v>
      </c>
      <c r="J190" s="59">
        <v>0</v>
      </c>
      <c r="K190" s="60">
        <v>0</v>
      </c>
      <c r="L190" s="60">
        <v>0</v>
      </c>
      <c r="M190" s="60">
        <v>0</v>
      </c>
      <c r="N190" s="60">
        <v>0</v>
      </c>
      <c r="O190" s="60">
        <v>0</v>
      </c>
      <c r="P190" s="60">
        <v>0</v>
      </c>
      <c r="Q190" s="60">
        <v>0</v>
      </c>
      <c r="R190" s="60">
        <v>0</v>
      </c>
      <c r="S190" s="60">
        <v>0</v>
      </c>
    </row>
    <row r="191" spans="1:19" hidden="1" outlineLevel="1">
      <c r="A191" s="55">
        <v>224183</v>
      </c>
      <c r="B191" s="56" t="s">
        <v>392</v>
      </c>
      <c r="C191" s="68">
        <v>8</v>
      </c>
      <c r="D191" s="69"/>
      <c r="E191" s="69"/>
      <c r="F191" s="69"/>
      <c r="G191" s="69"/>
      <c r="H191" s="69"/>
      <c r="I191" s="68">
        <v>0</v>
      </c>
      <c r="J191" s="59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0">
        <v>0</v>
      </c>
    </row>
    <row r="192" spans="1:19" hidden="1" outlineLevel="1">
      <c r="A192" s="55">
        <v>486</v>
      </c>
      <c r="B192" s="56" t="s">
        <v>393</v>
      </c>
      <c r="C192" s="68">
        <v>5</v>
      </c>
      <c r="D192" s="69"/>
      <c r="E192" s="69"/>
      <c r="F192" s="69"/>
      <c r="G192" s="69"/>
      <c r="H192" s="69"/>
      <c r="I192" s="68">
        <v>0</v>
      </c>
      <c r="J192" s="59">
        <v>0</v>
      </c>
      <c r="K192" s="60">
        <v>0</v>
      </c>
      <c r="L192" s="60">
        <v>0</v>
      </c>
      <c r="M192" s="60">
        <v>0</v>
      </c>
      <c r="N192" s="60">
        <v>0</v>
      </c>
      <c r="O192" s="60">
        <v>0</v>
      </c>
      <c r="P192" s="60">
        <v>0</v>
      </c>
      <c r="Q192" s="60">
        <v>0</v>
      </c>
      <c r="R192" s="60">
        <v>0</v>
      </c>
      <c r="S192" s="60">
        <v>0</v>
      </c>
    </row>
    <row r="193" spans="1:19" hidden="1" outlineLevel="1">
      <c r="A193" s="55">
        <v>226675</v>
      </c>
      <c r="B193" s="56" t="s">
        <v>394</v>
      </c>
      <c r="C193" s="68">
        <v>8</v>
      </c>
      <c r="D193" s="69"/>
      <c r="E193" s="69"/>
      <c r="F193" s="69"/>
      <c r="G193" s="69"/>
      <c r="H193" s="69"/>
      <c r="I193" s="68">
        <v>0</v>
      </c>
      <c r="J193" s="59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0">
        <v>0</v>
      </c>
    </row>
    <row r="194" spans="1:19" hidden="1" outlineLevel="1">
      <c r="A194" s="55">
        <v>2542</v>
      </c>
      <c r="B194" s="56" t="s">
        <v>395</v>
      </c>
      <c r="C194" s="68">
        <v>8</v>
      </c>
      <c r="D194" s="69"/>
      <c r="E194" s="69"/>
      <c r="F194" s="69"/>
      <c r="G194" s="69"/>
      <c r="H194" s="69"/>
      <c r="I194" s="68">
        <v>0</v>
      </c>
      <c r="J194" s="59">
        <v>0</v>
      </c>
      <c r="K194" s="60">
        <v>0</v>
      </c>
      <c r="L194" s="60">
        <v>0</v>
      </c>
      <c r="M194" s="60">
        <v>0</v>
      </c>
      <c r="N194" s="60">
        <v>0</v>
      </c>
      <c r="O194" s="60">
        <v>0</v>
      </c>
      <c r="P194" s="60">
        <v>0</v>
      </c>
      <c r="Q194" s="60">
        <v>0</v>
      </c>
      <c r="R194" s="60">
        <v>0</v>
      </c>
      <c r="S194" s="60">
        <v>0</v>
      </c>
    </row>
    <row r="195" spans="1:19" hidden="1" outlineLevel="1">
      <c r="A195" s="55">
        <v>379782</v>
      </c>
      <c r="B195" s="56" t="s">
        <v>396</v>
      </c>
      <c r="C195" s="68">
        <v>8</v>
      </c>
      <c r="D195" s="69"/>
      <c r="E195" s="69"/>
      <c r="F195" s="69"/>
      <c r="G195" s="69"/>
      <c r="H195" s="69"/>
      <c r="I195" s="68">
        <v>0</v>
      </c>
      <c r="J195" s="59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0">
        <v>0</v>
      </c>
    </row>
    <row r="196" spans="1:19" hidden="1" outlineLevel="1">
      <c r="A196" s="55">
        <v>444565</v>
      </c>
      <c r="B196" s="56" t="s">
        <v>397</v>
      </c>
      <c r="C196" s="68">
        <v>8</v>
      </c>
      <c r="D196" s="69"/>
      <c r="E196" s="69"/>
      <c r="F196" s="69"/>
      <c r="G196" s="69"/>
      <c r="H196" s="69"/>
      <c r="I196" s="68">
        <v>0</v>
      </c>
      <c r="J196" s="59">
        <v>0</v>
      </c>
      <c r="K196" s="60">
        <v>0</v>
      </c>
      <c r="L196" s="60">
        <v>0</v>
      </c>
      <c r="M196" s="60">
        <v>0</v>
      </c>
      <c r="N196" s="60">
        <v>0</v>
      </c>
      <c r="O196" s="60">
        <v>0</v>
      </c>
      <c r="P196" s="60">
        <v>0</v>
      </c>
      <c r="Q196" s="60">
        <v>0</v>
      </c>
      <c r="R196" s="60">
        <v>0</v>
      </c>
      <c r="S196" s="60">
        <v>0</v>
      </c>
    </row>
    <row r="197" spans="1:19" hidden="1" outlineLevel="1">
      <c r="A197" s="55">
        <v>7304</v>
      </c>
      <c r="B197" s="56" t="s">
        <v>398</v>
      </c>
      <c r="C197" s="68">
        <v>8</v>
      </c>
      <c r="D197" s="69"/>
      <c r="E197" s="69"/>
      <c r="F197" s="69"/>
      <c r="G197" s="69"/>
      <c r="H197" s="69"/>
      <c r="I197" s="68">
        <v>0</v>
      </c>
      <c r="J197" s="59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0">
        <v>0</v>
      </c>
    </row>
    <row r="198" spans="1:19" hidden="1" outlineLevel="1">
      <c r="A198" s="55">
        <v>3560</v>
      </c>
      <c r="B198" s="56" t="s">
        <v>399</v>
      </c>
      <c r="C198" s="68">
        <v>2</v>
      </c>
      <c r="D198" s="69"/>
      <c r="E198" s="69"/>
      <c r="F198" s="69"/>
      <c r="G198" s="69"/>
      <c r="H198" s="69"/>
      <c r="I198" s="68">
        <v>0</v>
      </c>
      <c r="J198" s="68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69">
        <v>0</v>
      </c>
    </row>
    <row r="199" spans="1:19" hidden="1" outlineLevel="1">
      <c r="A199" s="55">
        <v>10761</v>
      </c>
      <c r="B199" s="56" t="s">
        <v>400</v>
      </c>
      <c r="C199" s="68">
        <v>8</v>
      </c>
      <c r="D199" s="69"/>
      <c r="E199" s="69"/>
      <c r="F199" s="69"/>
      <c r="G199" s="69"/>
      <c r="H199" s="69"/>
      <c r="I199" s="68">
        <v>0</v>
      </c>
      <c r="J199" s="59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0">
        <v>0</v>
      </c>
    </row>
    <row r="200" spans="1:19" hidden="1" outlineLevel="1">
      <c r="A200" s="55">
        <v>437732</v>
      </c>
      <c r="B200" s="56" t="s">
        <v>401</v>
      </c>
      <c r="C200" s="68">
        <v>8</v>
      </c>
      <c r="D200" s="69"/>
      <c r="E200" s="69"/>
      <c r="F200" s="69"/>
      <c r="G200" s="69"/>
      <c r="H200" s="69"/>
      <c r="I200" s="68">
        <v>0</v>
      </c>
      <c r="J200" s="59">
        <v>0</v>
      </c>
      <c r="K200" s="60">
        <v>0</v>
      </c>
      <c r="L200" s="60">
        <v>0</v>
      </c>
      <c r="M200" s="60">
        <v>0</v>
      </c>
      <c r="N200" s="60">
        <v>0</v>
      </c>
      <c r="O200" s="60">
        <v>0</v>
      </c>
      <c r="P200" s="60">
        <v>0</v>
      </c>
      <c r="Q200" s="60">
        <v>0</v>
      </c>
      <c r="R200" s="60">
        <v>0</v>
      </c>
      <c r="S200" s="60">
        <v>0</v>
      </c>
    </row>
    <row r="201" spans="1:19" hidden="1" outlineLevel="1">
      <c r="A201" s="55">
        <v>900001</v>
      </c>
      <c r="B201" s="56" t="s">
        <v>402</v>
      </c>
      <c r="C201" s="68">
        <v>8</v>
      </c>
      <c r="D201" s="69"/>
      <c r="E201" s="69"/>
      <c r="F201" s="69"/>
      <c r="G201" s="69"/>
      <c r="H201" s="69"/>
      <c r="I201" s="68">
        <v>0</v>
      </c>
      <c r="J201" s="59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0">
        <v>0</v>
      </c>
    </row>
    <row r="202" spans="1:19" hidden="1" outlineLevel="1">
      <c r="A202" s="55">
        <v>900002</v>
      </c>
      <c r="B202" s="56" t="s">
        <v>403</v>
      </c>
      <c r="C202" s="68">
        <v>8</v>
      </c>
      <c r="D202" s="69"/>
      <c r="E202" s="69"/>
      <c r="F202" s="69"/>
      <c r="G202" s="69"/>
      <c r="H202" s="69"/>
      <c r="I202" s="68">
        <v>0</v>
      </c>
      <c r="J202" s="59">
        <v>0</v>
      </c>
      <c r="K202" s="60">
        <v>0</v>
      </c>
      <c r="L202" s="60">
        <v>0</v>
      </c>
      <c r="M202" s="60">
        <v>0</v>
      </c>
      <c r="N202" s="60">
        <v>0</v>
      </c>
      <c r="O202" s="60">
        <v>0</v>
      </c>
      <c r="P202" s="60">
        <v>0</v>
      </c>
      <c r="Q202" s="60">
        <v>0</v>
      </c>
      <c r="R202" s="60">
        <v>0</v>
      </c>
      <c r="S202" s="60">
        <v>0</v>
      </c>
    </row>
    <row r="203" spans="1:19" hidden="1" outlineLevel="1">
      <c r="A203" s="55">
        <v>900003</v>
      </c>
      <c r="B203" s="56" t="s">
        <v>404</v>
      </c>
      <c r="C203" s="68">
        <v>8</v>
      </c>
      <c r="D203" s="69"/>
      <c r="E203" s="69"/>
      <c r="F203" s="69"/>
      <c r="G203" s="69"/>
      <c r="H203" s="69"/>
      <c r="I203" s="68">
        <v>0</v>
      </c>
      <c r="J203" s="59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0">
        <v>0</v>
      </c>
    </row>
    <row r="204" spans="1:19" hidden="1" outlineLevel="1">
      <c r="A204" s="55">
        <v>900004</v>
      </c>
      <c r="B204" s="56" t="s">
        <v>405</v>
      </c>
      <c r="C204" s="68">
        <v>8</v>
      </c>
      <c r="D204" s="69"/>
      <c r="E204" s="69"/>
      <c r="F204" s="69"/>
      <c r="G204" s="69"/>
      <c r="H204" s="69"/>
      <c r="I204" s="68">
        <v>0</v>
      </c>
      <c r="J204" s="59">
        <v>0</v>
      </c>
      <c r="K204" s="60">
        <v>0</v>
      </c>
      <c r="L204" s="60">
        <v>0</v>
      </c>
      <c r="M204" s="60">
        <v>0</v>
      </c>
      <c r="N204" s="60">
        <v>0</v>
      </c>
      <c r="O204" s="60">
        <v>0</v>
      </c>
      <c r="P204" s="60">
        <v>0</v>
      </c>
      <c r="Q204" s="60">
        <v>0</v>
      </c>
      <c r="R204" s="60">
        <v>0</v>
      </c>
      <c r="S204" s="60">
        <v>0</v>
      </c>
    </row>
    <row r="205" spans="1:19" hidden="1" outlineLevel="1">
      <c r="A205" s="55">
        <v>900005</v>
      </c>
      <c r="B205" s="56" t="s">
        <v>406</v>
      </c>
      <c r="C205" s="68">
        <v>8</v>
      </c>
      <c r="D205" s="69"/>
      <c r="E205" s="69"/>
      <c r="F205" s="69"/>
      <c r="G205" s="69"/>
      <c r="H205" s="69"/>
      <c r="I205" s="68">
        <v>0</v>
      </c>
      <c r="J205" s="59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0">
        <v>0</v>
      </c>
    </row>
    <row r="206" spans="1:19" hidden="1" outlineLevel="1">
      <c r="A206" s="55">
        <v>900006</v>
      </c>
      <c r="B206" s="56" t="s">
        <v>407</v>
      </c>
      <c r="C206" s="68">
        <v>8</v>
      </c>
      <c r="D206" s="69"/>
      <c r="E206" s="69"/>
      <c r="F206" s="69"/>
      <c r="G206" s="69"/>
      <c r="H206" s="69"/>
      <c r="I206" s="68">
        <v>0</v>
      </c>
      <c r="J206" s="59">
        <v>0</v>
      </c>
      <c r="K206" s="60">
        <v>0</v>
      </c>
      <c r="L206" s="60">
        <v>0</v>
      </c>
      <c r="M206" s="60">
        <v>0</v>
      </c>
      <c r="N206" s="60">
        <v>0</v>
      </c>
      <c r="O206" s="60">
        <v>0</v>
      </c>
      <c r="P206" s="60">
        <v>0</v>
      </c>
      <c r="Q206" s="60">
        <v>0</v>
      </c>
      <c r="R206" s="60">
        <v>0</v>
      </c>
      <c r="S206" s="60">
        <v>0</v>
      </c>
    </row>
    <row r="207" spans="1:19" hidden="1" outlineLevel="1">
      <c r="A207" s="55">
        <v>900007</v>
      </c>
      <c r="B207" s="56" t="s">
        <v>408</v>
      </c>
      <c r="C207" s="68">
        <v>8</v>
      </c>
      <c r="D207" s="69"/>
      <c r="E207" s="69"/>
      <c r="F207" s="69"/>
      <c r="G207" s="69"/>
      <c r="H207" s="69"/>
      <c r="I207" s="68">
        <v>0</v>
      </c>
      <c r="J207" s="59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0">
        <v>0</v>
      </c>
    </row>
    <row r="208" spans="1:19" hidden="1" outlineLevel="1">
      <c r="A208" s="55">
        <v>900008</v>
      </c>
      <c r="B208" s="56" t="s">
        <v>409</v>
      </c>
      <c r="C208" s="68">
        <v>8</v>
      </c>
      <c r="D208" s="69"/>
      <c r="E208" s="69"/>
      <c r="F208" s="69"/>
      <c r="G208" s="69"/>
      <c r="H208" s="69"/>
      <c r="I208" s="68">
        <v>0</v>
      </c>
      <c r="J208" s="59">
        <v>0</v>
      </c>
      <c r="K208" s="60">
        <v>0</v>
      </c>
      <c r="L208" s="60">
        <v>0</v>
      </c>
      <c r="M208" s="60">
        <v>0</v>
      </c>
      <c r="N208" s="60">
        <v>0</v>
      </c>
      <c r="O208" s="60">
        <v>0</v>
      </c>
      <c r="P208" s="60">
        <v>0</v>
      </c>
      <c r="Q208" s="60">
        <v>0</v>
      </c>
      <c r="R208" s="60">
        <v>0</v>
      </c>
      <c r="S208" s="60">
        <v>0</v>
      </c>
    </row>
    <row r="209" spans="1:19" hidden="1" outlineLevel="1">
      <c r="A209" s="55">
        <v>224402</v>
      </c>
      <c r="B209" s="56" t="s">
        <v>410</v>
      </c>
      <c r="C209" s="68">
        <v>8</v>
      </c>
      <c r="D209" s="69"/>
      <c r="E209" s="69"/>
      <c r="F209" s="69"/>
      <c r="G209" s="69"/>
      <c r="H209" s="69"/>
      <c r="I209" s="68">
        <v>0</v>
      </c>
      <c r="J209" s="59">
        <v>0</v>
      </c>
      <c r="K209" s="60">
        <v>0</v>
      </c>
      <c r="L209" s="60">
        <v>0</v>
      </c>
      <c r="M209" s="60">
        <v>0</v>
      </c>
      <c r="N209" s="60">
        <v>0</v>
      </c>
      <c r="O209" s="60">
        <v>0</v>
      </c>
      <c r="P209" s="60">
        <v>0</v>
      </c>
      <c r="Q209" s="60">
        <v>0</v>
      </c>
      <c r="R209" s="60">
        <v>0</v>
      </c>
      <c r="S209" s="60">
        <v>0</v>
      </c>
    </row>
    <row r="210" spans="1:19" hidden="1" outlineLevel="1">
      <c r="A210" s="55">
        <v>458</v>
      </c>
      <c r="B210" s="56" t="s">
        <v>411</v>
      </c>
      <c r="C210" s="68">
        <v>5</v>
      </c>
      <c r="D210" s="69"/>
      <c r="E210" s="69"/>
      <c r="F210" s="69"/>
      <c r="G210" s="69"/>
      <c r="H210" s="69"/>
      <c r="I210" s="68">
        <v>0</v>
      </c>
      <c r="J210" s="59">
        <v>0</v>
      </c>
      <c r="K210" s="60">
        <v>0</v>
      </c>
      <c r="L210" s="60">
        <v>0</v>
      </c>
      <c r="M210" s="60">
        <v>0</v>
      </c>
      <c r="N210" s="60">
        <v>0</v>
      </c>
      <c r="O210" s="60">
        <v>0</v>
      </c>
      <c r="P210" s="60">
        <v>0</v>
      </c>
      <c r="Q210" s="60">
        <v>0</v>
      </c>
      <c r="R210" s="60">
        <v>0</v>
      </c>
      <c r="S210" s="60">
        <v>0</v>
      </c>
    </row>
    <row r="211" spans="1:19" hidden="1" outlineLevel="1">
      <c r="A211" s="55">
        <v>3154</v>
      </c>
      <c r="B211" s="56" t="s">
        <v>412</v>
      </c>
      <c r="C211" s="68">
        <v>8</v>
      </c>
      <c r="D211" s="69"/>
      <c r="E211" s="69"/>
      <c r="F211" s="69"/>
      <c r="G211" s="69"/>
      <c r="H211" s="69"/>
      <c r="I211" s="68">
        <v>0</v>
      </c>
      <c r="J211" s="59">
        <v>0</v>
      </c>
      <c r="K211" s="60">
        <v>0</v>
      </c>
      <c r="L211" s="60">
        <v>0</v>
      </c>
      <c r="M211" s="60">
        <v>0</v>
      </c>
      <c r="N211" s="60">
        <v>0</v>
      </c>
      <c r="O211" s="60">
        <v>0</v>
      </c>
      <c r="P211" s="60">
        <v>0</v>
      </c>
      <c r="Q211" s="60">
        <v>0</v>
      </c>
      <c r="R211" s="60">
        <v>0</v>
      </c>
      <c r="S211" s="60">
        <v>0</v>
      </c>
    </row>
    <row r="212" spans="1:19" hidden="1" outlineLevel="1">
      <c r="A212" s="55">
        <v>3564</v>
      </c>
      <c r="B212" s="56" t="s">
        <v>413</v>
      </c>
      <c r="C212" s="68">
        <v>2</v>
      </c>
      <c r="D212" s="69"/>
      <c r="E212" s="69"/>
      <c r="F212" s="69"/>
      <c r="G212" s="69"/>
      <c r="H212" s="69"/>
      <c r="I212" s="68">
        <v>0</v>
      </c>
      <c r="J212" s="68">
        <v>0</v>
      </c>
      <c r="K212" s="69">
        <v>0</v>
      </c>
      <c r="L212" s="69">
        <v>0</v>
      </c>
      <c r="M212" s="69">
        <v>0</v>
      </c>
      <c r="N212" s="69">
        <v>0</v>
      </c>
      <c r="O212" s="69">
        <v>0</v>
      </c>
      <c r="P212" s="69">
        <v>0</v>
      </c>
      <c r="Q212" s="69">
        <v>0</v>
      </c>
      <c r="R212" s="69">
        <v>0</v>
      </c>
      <c r="S212" s="69">
        <v>0</v>
      </c>
    </row>
    <row r="213" spans="1:19" hidden="1" outlineLevel="1">
      <c r="A213" s="55">
        <v>900058</v>
      </c>
      <c r="B213" s="56" t="s">
        <v>414</v>
      </c>
      <c r="C213" s="68">
        <v>8</v>
      </c>
      <c r="D213" s="69"/>
      <c r="E213" s="69"/>
      <c r="F213" s="69"/>
      <c r="G213" s="69"/>
      <c r="H213" s="69"/>
      <c r="I213" s="68">
        <v>0</v>
      </c>
      <c r="J213" s="59">
        <v>0</v>
      </c>
      <c r="K213" s="60">
        <v>0</v>
      </c>
      <c r="L213" s="60">
        <v>0</v>
      </c>
      <c r="M213" s="60">
        <v>0</v>
      </c>
      <c r="N213" s="60">
        <v>0</v>
      </c>
      <c r="O213" s="60">
        <v>0</v>
      </c>
      <c r="P213" s="60">
        <v>0</v>
      </c>
      <c r="Q213" s="60">
        <v>0</v>
      </c>
      <c r="R213" s="60">
        <v>0</v>
      </c>
      <c r="S213" s="60">
        <v>0</v>
      </c>
    </row>
    <row r="214" spans="1:19" hidden="1" outlineLevel="1">
      <c r="A214" s="55">
        <v>900009</v>
      </c>
      <c r="B214" s="56" t="s">
        <v>415</v>
      </c>
      <c r="C214" s="68">
        <v>8</v>
      </c>
      <c r="D214" s="69"/>
      <c r="E214" s="69"/>
      <c r="F214" s="69"/>
      <c r="G214" s="69"/>
      <c r="H214" s="69"/>
      <c r="I214" s="68">
        <v>0</v>
      </c>
      <c r="J214" s="59">
        <v>0</v>
      </c>
      <c r="K214" s="60">
        <v>0</v>
      </c>
      <c r="L214" s="60">
        <v>0</v>
      </c>
      <c r="M214" s="60">
        <v>0</v>
      </c>
      <c r="N214" s="60">
        <v>0</v>
      </c>
      <c r="O214" s="60">
        <v>0</v>
      </c>
      <c r="P214" s="60">
        <v>0</v>
      </c>
      <c r="Q214" s="60">
        <v>0</v>
      </c>
      <c r="R214" s="60">
        <v>0</v>
      </c>
      <c r="S214" s="60">
        <v>0</v>
      </c>
    </row>
    <row r="215" spans="1:19" hidden="1" outlineLevel="1">
      <c r="A215" s="55">
        <v>900010</v>
      </c>
      <c r="B215" s="56" t="s">
        <v>416</v>
      </c>
      <c r="C215" s="68">
        <v>8</v>
      </c>
      <c r="D215" s="69"/>
      <c r="E215" s="69"/>
      <c r="F215" s="69"/>
      <c r="G215" s="69"/>
      <c r="H215" s="69"/>
      <c r="I215" s="68">
        <v>0</v>
      </c>
      <c r="J215" s="59">
        <v>0</v>
      </c>
      <c r="K215" s="60">
        <v>0</v>
      </c>
      <c r="L215" s="60">
        <v>0</v>
      </c>
      <c r="M215" s="60">
        <v>0</v>
      </c>
      <c r="N215" s="60">
        <v>0</v>
      </c>
      <c r="O215" s="60">
        <v>0</v>
      </c>
      <c r="P215" s="60">
        <v>0</v>
      </c>
      <c r="Q215" s="60">
        <v>0</v>
      </c>
      <c r="R215" s="60">
        <v>0</v>
      </c>
      <c r="S215" s="60">
        <v>0</v>
      </c>
    </row>
    <row r="216" spans="1:19" hidden="1" outlineLevel="1">
      <c r="A216" s="55">
        <v>1479</v>
      </c>
      <c r="B216" s="56" t="s">
        <v>417</v>
      </c>
      <c r="C216" s="68">
        <v>8</v>
      </c>
      <c r="D216" s="69"/>
      <c r="E216" s="69"/>
      <c r="F216" s="69"/>
      <c r="G216" s="69"/>
      <c r="H216" s="69"/>
      <c r="I216" s="68">
        <v>0</v>
      </c>
      <c r="J216" s="59">
        <v>0</v>
      </c>
      <c r="K216" s="60">
        <v>0</v>
      </c>
      <c r="L216" s="60">
        <v>0</v>
      </c>
      <c r="M216" s="60">
        <v>0</v>
      </c>
      <c r="N216" s="60">
        <v>0</v>
      </c>
      <c r="O216" s="60">
        <v>0</v>
      </c>
      <c r="P216" s="60">
        <v>0</v>
      </c>
      <c r="Q216" s="60">
        <v>0</v>
      </c>
      <c r="R216" s="60">
        <v>0</v>
      </c>
      <c r="S216" s="60">
        <v>0</v>
      </c>
    </row>
    <row r="217" spans="1:19" hidden="1" outlineLevel="1">
      <c r="A217" s="55">
        <v>224712</v>
      </c>
      <c r="B217" s="56" t="s">
        <v>418</v>
      </c>
      <c r="C217" s="68">
        <v>8</v>
      </c>
      <c r="D217" s="69"/>
      <c r="E217" s="69"/>
      <c r="F217" s="69"/>
      <c r="G217" s="69"/>
      <c r="H217" s="69"/>
      <c r="I217" s="68">
        <v>0</v>
      </c>
      <c r="J217" s="59">
        <v>0</v>
      </c>
      <c r="K217" s="60">
        <v>0</v>
      </c>
      <c r="L217" s="60">
        <v>0</v>
      </c>
      <c r="M217" s="60">
        <v>0</v>
      </c>
      <c r="N217" s="60">
        <v>0</v>
      </c>
      <c r="O217" s="60">
        <v>0</v>
      </c>
      <c r="P217" s="60">
        <v>0</v>
      </c>
      <c r="Q217" s="60">
        <v>0</v>
      </c>
      <c r="R217" s="60">
        <v>0</v>
      </c>
      <c r="S217" s="60">
        <v>0</v>
      </c>
    </row>
    <row r="218" spans="1:19" hidden="1" outlineLevel="1">
      <c r="A218" s="55">
        <v>443854</v>
      </c>
      <c r="B218" s="56" t="s">
        <v>419</v>
      </c>
      <c r="C218" s="68">
        <v>8</v>
      </c>
      <c r="D218" s="69"/>
      <c r="E218" s="69"/>
      <c r="F218" s="69"/>
      <c r="G218" s="69"/>
      <c r="H218" s="69"/>
      <c r="I218" s="68">
        <v>0</v>
      </c>
      <c r="J218" s="59">
        <v>0</v>
      </c>
      <c r="K218" s="60">
        <v>0</v>
      </c>
      <c r="L218" s="60">
        <v>0</v>
      </c>
      <c r="M218" s="60">
        <v>0</v>
      </c>
      <c r="N218" s="60">
        <v>0</v>
      </c>
      <c r="O218" s="60">
        <v>0</v>
      </c>
      <c r="P218" s="60">
        <v>0</v>
      </c>
      <c r="Q218" s="60">
        <v>0</v>
      </c>
      <c r="R218" s="60">
        <v>0</v>
      </c>
      <c r="S218" s="60">
        <v>0</v>
      </c>
    </row>
    <row r="219" spans="1:19" hidden="1" outlineLevel="1">
      <c r="A219" s="55">
        <v>442790</v>
      </c>
      <c r="B219" s="56" t="s">
        <v>420</v>
      </c>
      <c r="C219" s="68">
        <v>8</v>
      </c>
      <c r="D219" s="69"/>
      <c r="E219" s="69"/>
      <c r="F219" s="69"/>
      <c r="G219" s="69"/>
      <c r="H219" s="69"/>
      <c r="I219" s="68">
        <v>0</v>
      </c>
      <c r="J219" s="59">
        <v>0</v>
      </c>
      <c r="K219" s="60">
        <v>0</v>
      </c>
      <c r="L219" s="60">
        <v>0</v>
      </c>
      <c r="M219" s="60">
        <v>0</v>
      </c>
      <c r="N219" s="60">
        <v>0</v>
      </c>
      <c r="O219" s="60">
        <v>0</v>
      </c>
      <c r="P219" s="60">
        <v>0</v>
      </c>
      <c r="Q219" s="60">
        <v>0</v>
      </c>
      <c r="R219" s="60">
        <v>0</v>
      </c>
      <c r="S219" s="60">
        <v>0</v>
      </c>
    </row>
    <row r="220" spans="1:19" hidden="1" outlineLevel="1">
      <c r="A220" s="55">
        <v>445197</v>
      </c>
      <c r="B220" s="56" t="s">
        <v>421</v>
      </c>
      <c r="C220" s="68">
        <v>8</v>
      </c>
      <c r="D220" s="69"/>
      <c r="E220" s="69"/>
      <c r="F220" s="69"/>
      <c r="G220" s="69"/>
      <c r="H220" s="69"/>
      <c r="I220" s="68">
        <v>0</v>
      </c>
      <c r="J220" s="59">
        <v>0</v>
      </c>
      <c r="K220" s="60">
        <v>0</v>
      </c>
      <c r="L220" s="60">
        <v>0</v>
      </c>
      <c r="M220" s="60">
        <v>0</v>
      </c>
      <c r="N220" s="60">
        <v>0</v>
      </c>
      <c r="O220" s="60">
        <v>0</v>
      </c>
      <c r="P220" s="60">
        <v>0</v>
      </c>
      <c r="Q220" s="60">
        <v>0</v>
      </c>
      <c r="R220" s="60">
        <v>0</v>
      </c>
      <c r="S220" s="60">
        <v>0</v>
      </c>
    </row>
    <row r="221" spans="1:19" hidden="1" outlineLevel="1">
      <c r="A221" s="55">
        <v>460358</v>
      </c>
      <c r="B221" s="56" t="s">
        <v>422</v>
      </c>
      <c r="C221" s="68">
        <v>8</v>
      </c>
      <c r="D221" s="69"/>
      <c r="E221" s="69"/>
      <c r="F221" s="69"/>
      <c r="G221" s="69"/>
      <c r="H221" s="69"/>
      <c r="I221" s="68">
        <v>0</v>
      </c>
      <c r="J221" s="59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0">
        <v>0</v>
      </c>
    </row>
    <row r="222" spans="1:19" hidden="1" outlineLevel="1">
      <c r="A222" s="55">
        <v>442727</v>
      </c>
      <c r="B222" s="56" t="s">
        <v>423</v>
      </c>
      <c r="C222" s="68">
        <v>8</v>
      </c>
      <c r="D222" s="69"/>
      <c r="E222" s="69"/>
      <c r="F222" s="69"/>
      <c r="G222" s="69"/>
      <c r="H222" s="69"/>
      <c r="I222" s="68">
        <v>0</v>
      </c>
      <c r="J222" s="59">
        <v>0</v>
      </c>
      <c r="K222" s="60">
        <v>0</v>
      </c>
      <c r="L222" s="60">
        <v>0</v>
      </c>
      <c r="M222" s="60">
        <v>0</v>
      </c>
      <c r="N222" s="60">
        <v>0</v>
      </c>
      <c r="O222" s="60">
        <v>0</v>
      </c>
      <c r="P222" s="60">
        <v>0</v>
      </c>
      <c r="Q222" s="60">
        <v>0</v>
      </c>
      <c r="R222" s="60">
        <v>0</v>
      </c>
      <c r="S222" s="60">
        <v>0</v>
      </c>
    </row>
    <row r="223" spans="1:19" hidden="1" outlineLevel="1">
      <c r="A223" s="55">
        <v>438656</v>
      </c>
      <c r="B223" s="56" t="s">
        <v>424</v>
      </c>
      <c r="C223" s="68">
        <v>8</v>
      </c>
      <c r="D223" s="69"/>
      <c r="E223" s="69"/>
      <c r="F223" s="69"/>
      <c r="G223" s="69"/>
      <c r="H223" s="69"/>
      <c r="I223" s="68">
        <v>0</v>
      </c>
      <c r="J223" s="59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0">
        <v>0</v>
      </c>
    </row>
    <row r="224" spans="1:19" hidden="1" outlineLevel="1">
      <c r="A224" s="55">
        <v>441016</v>
      </c>
      <c r="B224" s="56" t="s">
        <v>425</v>
      </c>
      <c r="C224" s="68">
        <v>8</v>
      </c>
      <c r="D224" s="69"/>
      <c r="E224" s="69"/>
      <c r="F224" s="69"/>
      <c r="G224" s="69"/>
      <c r="H224" s="69"/>
      <c r="I224" s="68">
        <v>0</v>
      </c>
      <c r="J224" s="59">
        <v>0</v>
      </c>
      <c r="K224" s="60">
        <v>0</v>
      </c>
      <c r="L224" s="60">
        <v>0</v>
      </c>
      <c r="M224" s="60">
        <v>0</v>
      </c>
      <c r="N224" s="60">
        <v>0</v>
      </c>
      <c r="O224" s="60">
        <v>0</v>
      </c>
      <c r="P224" s="60">
        <v>0</v>
      </c>
      <c r="Q224" s="60">
        <v>0</v>
      </c>
      <c r="R224" s="60">
        <v>0</v>
      </c>
      <c r="S224" s="60">
        <v>0</v>
      </c>
    </row>
    <row r="225" spans="1:19" hidden="1" outlineLevel="1">
      <c r="A225" s="55">
        <v>392415</v>
      </c>
      <c r="B225" s="56" t="s">
        <v>426</v>
      </c>
      <c r="C225" s="68">
        <v>8</v>
      </c>
      <c r="D225" s="69"/>
      <c r="E225" s="69"/>
      <c r="F225" s="69"/>
      <c r="G225" s="69"/>
      <c r="H225" s="69"/>
      <c r="I225" s="68">
        <v>0</v>
      </c>
      <c r="J225" s="59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0">
        <v>0</v>
      </c>
    </row>
    <row r="226" spans="1:19" hidden="1" outlineLevel="1">
      <c r="A226" s="55">
        <v>225788</v>
      </c>
      <c r="B226" s="56" t="s">
        <v>427</v>
      </c>
      <c r="C226" s="68">
        <v>8</v>
      </c>
      <c r="D226" s="69"/>
      <c r="E226" s="69"/>
      <c r="F226" s="69"/>
      <c r="G226" s="69"/>
      <c r="H226" s="69"/>
      <c r="I226" s="68">
        <v>0</v>
      </c>
      <c r="J226" s="59">
        <v>0</v>
      </c>
      <c r="K226" s="60">
        <v>0</v>
      </c>
      <c r="L226" s="60">
        <v>0</v>
      </c>
      <c r="M226" s="60">
        <v>0</v>
      </c>
      <c r="N226" s="60">
        <v>0</v>
      </c>
      <c r="O226" s="60">
        <v>0</v>
      </c>
      <c r="P226" s="60">
        <v>0</v>
      </c>
      <c r="Q226" s="60">
        <v>0</v>
      </c>
      <c r="R226" s="60">
        <v>0</v>
      </c>
      <c r="S226" s="60">
        <v>0</v>
      </c>
    </row>
    <row r="227" spans="1:19" hidden="1" outlineLevel="1">
      <c r="A227" s="55">
        <v>225779</v>
      </c>
      <c r="B227" s="56" t="s">
        <v>428</v>
      </c>
      <c r="C227" s="68">
        <v>8</v>
      </c>
      <c r="D227" s="69"/>
      <c r="E227" s="69"/>
      <c r="F227" s="69"/>
      <c r="G227" s="69"/>
      <c r="H227" s="69"/>
      <c r="I227" s="68">
        <v>0</v>
      </c>
      <c r="J227" s="59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0">
        <v>0</v>
      </c>
    </row>
    <row r="228" spans="1:19" hidden="1" outlineLevel="1">
      <c r="A228" s="55">
        <v>406033</v>
      </c>
      <c r="B228" s="56" t="s">
        <v>429</v>
      </c>
      <c r="C228" s="68">
        <v>8</v>
      </c>
      <c r="D228" s="69"/>
      <c r="E228" s="69"/>
      <c r="F228" s="69"/>
      <c r="G228" s="69"/>
      <c r="H228" s="69"/>
      <c r="I228" s="68">
        <v>0</v>
      </c>
      <c r="J228" s="59">
        <v>0</v>
      </c>
      <c r="K228" s="60">
        <v>0</v>
      </c>
      <c r="L228" s="60">
        <v>0</v>
      </c>
      <c r="M228" s="60">
        <v>0</v>
      </c>
      <c r="N228" s="60">
        <v>0</v>
      </c>
      <c r="O228" s="60">
        <v>0</v>
      </c>
      <c r="P228" s="60">
        <v>0</v>
      </c>
      <c r="Q228" s="60">
        <v>0</v>
      </c>
      <c r="R228" s="60">
        <v>0</v>
      </c>
      <c r="S228" s="60">
        <v>0</v>
      </c>
    </row>
    <row r="229" spans="1:19" hidden="1" outlineLevel="1">
      <c r="A229" s="55">
        <v>1443</v>
      </c>
      <c r="B229" s="56" t="s">
        <v>430</v>
      </c>
      <c r="C229" s="68">
        <v>8</v>
      </c>
      <c r="D229" s="69"/>
      <c r="E229" s="69"/>
      <c r="F229" s="69"/>
      <c r="G229" s="69"/>
      <c r="H229" s="69"/>
      <c r="I229" s="68">
        <v>0</v>
      </c>
      <c r="J229" s="59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0">
        <v>0</v>
      </c>
    </row>
    <row r="230" spans="1:19" hidden="1" outlineLevel="1">
      <c r="A230" s="55">
        <v>476337</v>
      </c>
      <c r="B230" s="56" t="s">
        <v>431</v>
      </c>
      <c r="C230" s="68">
        <v>8</v>
      </c>
      <c r="D230" s="69"/>
      <c r="E230" s="69"/>
      <c r="F230" s="69"/>
      <c r="G230" s="69"/>
      <c r="H230" s="69"/>
      <c r="I230" s="68">
        <v>0</v>
      </c>
      <c r="J230" s="59">
        <v>0</v>
      </c>
      <c r="K230" s="60">
        <v>0</v>
      </c>
      <c r="L230" s="60">
        <v>0</v>
      </c>
      <c r="M230" s="60">
        <v>0</v>
      </c>
      <c r="N230" s="60">
        <v>0</v>
      </c>
      <c r="O230" s="60">
        <v>0</v>
      </c>
      <c r="P230" s="60">
        <v>0</v>
      </c>
      <c r="Q230" s="60">
        <v>0</v>
      </c>
      <c r="R230" s="60">
        <v>0</v>
      </c>
      <c r="S230" s="60">
        <v>0</v>
      </c>
    </row>
    <row r="231" spans="1:19" hidden="1" outlineLevel="1">
      <c r="A231" s="55">
        <v>3778</v>
      </c>
      <c r="B231" s="56" t="s">
        <v>432</v>
      </c>
      <c r="C231" s="68">
        <v>8</v>
      </c>
      <c r="D231" s="69"/>
      <c r="E231" s="69"/>
      <c r="F231" s="69"/>
      <c r="G231" s="69"/>
      <c r="H231" s="69"/>
      <c r="I231" s="68">
        <v>0</v>
      </c>
      <c r="J231" s="59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0">
        <v>0</v>
      </c>
    </row>
    <row r="232" spans="1:19" hidden="1" outlineLevel="1">
      <c r="A232" s="55">
        <v>900053</v>
      </c>
      <c r="B232" s="56" t="s">
        <v>433</v>
      </c>
      <c r="C232" s="68">
        <v>8</v>
      </c>
      <c r="D232" s="69"/>
      <c r="E232" s="69"/>
      <c r="F232" s="69"/>
      <c r="G232" s="69"/>
      <c r="H232" s="69"/>
      <c r="I232" s="68">
        <v>0</v>
      </c>
      <c r="J232" s="59">
        <v>0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</row>
    <row r="233" spans="1:19" hidden="1" outlineLevel="1">
      <c r="A233" s="55">
        <v>1074</v>
      </c>
      <c r="B233" s="56" t="s">
        <v>434</v>
      </c>
      <c r="C233" s="68">
        <v>8</v>
      </c>
      <c r="D233" s="69"/>
      <c r="E233" s="69"/>
      <c r="F233" s="69"/>
      <c r="G233" s="69"/>
      <c r="H233" s="69"/>
      <c r="I233" s="68">
        <v>0</v>
      </c>
      <c r="J233" s="59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</row>
    <row r="234" spans="1:19" hidden="1" outlineLevel="1">
      <c r="A234" s="55">
        <v>41223</v>
      </c>
      <c r="B234" s="56" t="s">
        <v>435</v>
      </c>
      <c r="C234" s="68">
        <v>8</v>
      </c>
      <c r="D234" s="69"/>
      <c r="E234" s="69"/>
      <c r="F234" s="69"/>
      <c r="G234" s="69"/>
      <c r="H234" s="69"/>
      <c r="I234" s="68">
        <v>0</v>
      </c>
      <c r="J234" s="59">
        <v>0</v>
      </c>
      <c r="K234" s="60">
        <v>0</v>
      </c>
      <c r="L234" s="60">
        <v>0</v>
      </c>
      <c r="M234" s="60">
        <v>0</v>
      </c>
      <c r="N234" s="60">
        <v>0</v>
      </c>
      <c r="O234" s="60">
        <v>0</v>
      </c>
      <c r="P234" s="60">
        <v>0</v>
      </c>
      <c r="Q234" s="60">
        <v>0</v>
      </c>
      <c r="R234" s="60">
        <v>0</v>
      </c>
      <c r="S234" s="60">
        <v>0</v>
      </c>
    </row>
    <row r="235" spans="1:19" hidden="1" outlineLevel="1">
      <c r="A235" s="55">
        <v>10508</v>
      </c>
      <c r="B235" s="56" t="s">
        <v>436</v>
      </c>
      <c r="C235" s="68">
        <v>8</v>
      </c>
      <c r="D235" s="69"/>
      <c r="E235" s="69"/>
      <c r="F235" s="69"/>
      <c r="G235" s="69"/>
      <c r="H235" s="69"/>
      <c r="I235" s="68">
        <v>0</v>
      </c>
      <c r="J235" s="59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0">
        <v>0</v>
      </c>
    </row>
    <row r="236" spans="1:19" hidden="1" outlineLevel="1">
      <c r="A236" s="55">
        <v>10509</v>
      </c>
      <c r="B236" s="56" t="s">
        <v>437</v>
      </c>
      <c r="C236" s="68">
        <v>8</v>
      </c>
      <c r="D236" s="69"/>
      <c r="E236" s="69"/>
      <c r="F236" s="69"/>
      <c r="G236" s="69"/>
      <c r="H236" s="69"/>
      <c r="I236" s="68">
        <v>0</v>
      </c>
      <c r="J236" s="59">
        <v>0</v>
      </c>
      <c r="K236" s="60">
        <v>0</v>
      </c>
      <c r="L236" s="60">
        <v>0</v>
      </c>
      <c r="M236" s="60">
        <v>0</v>
      </c>
      <c r="N236" s="60">
        <v>0</v>
      </c>
      <c r="O236" s="60">
        <v>0</v>
      </c>
      <c r="P236" s="60">
        <v>0</v>
      </c>
      <c r="Q236" s="60">
        <v>0</v>
      </c>
      <c r="R236" s="60">
        <v>0</v>
      </c>
      <c r="S236" s="60">
        <v>0</v>
      </c>
    </row>
    <row r="237" spans="1:19" hidden="1" outlineLevel="1">
      <c r="A237" s="55">
        <v>3571</v>
      </c>
      <c r="B237" s="56" t="s">
        <v>438</v>
      </c>
      <c r="C237" s="68">
        <v>2</v>
      </c>
      <c r="D237" s="69"/>
      <c r="E237" s="69"/>
      <c r="F237" s="69"/>
      <c r="G237" s="69"/>
      <c r="H237" s="69"/>
      <c r="I237" s="68">
        <v>0</v>
      </c>
      <c r="J237" s="68">
        <v>0</v>
      </c>
      <c r="K237" s="69">
        <v>0</v>
      </c>
      <c r="L237" s="69">
        <v>0</v>
      </c>
      <c r="M237" s="69">
        <v>0</v>
      </c>
      <c r="N237" s="69">
        <v>0</v>
      </c>
      <c r="O237" s="69">
        <v>0</v>
      </c>
      <c r="P237" s="69">
        <v>0</v>
      </c>
      <c r="Q237" s="69">
        <v>0</v>
      </c>
      <c r="R237" s="69">
        <v>0</v>
      </c>
      <c r="S237" s="69">
        <v>0</v>
      </c>
    </row>
    <row r="238" spans="1:19" hidden="1" outlineLevel="1">
      <c r="A238" s="55">
        <v>460</v>
      </c>
      <c r="B238" s="56" t="s">
        <v>439</v>
      </c>
      <c r="C238" s="68">
        <v>5</v>
      </c>
      <c r="D238" s="69"/>
      <c r="E238" s="69"/>
      <c r="F238" s="69"/>
      <c r="G238" s="69"/>
      <c r="H238" s="69"/>
      <c r="I238" s="68">
        <v>0</v>
      </c>
      <c r="J238" s="59">
        <v>0</v>
      </c>
      <c r="K238" s="60">
        <v>0</v>
      </c>
      <c r="L238" s="60">
        <v>0</v>
      </c>
      <c r="M238" s="60">
        <v>0</v>
      </c>
      <c r="N238" s="60">
        <v>0</v>
      </c>
      <c r="O238" s="60">
        <v>0</v>
      </c>
      <c r="P238" s="60">
        <v>0</v>
      </c>
      <c r="Q238" s="60">
        <v>0</v>
      </c>
      <c r="R238" s="60">
        <v>0</v>
      </c>
      <c r="S238" s="60">
        <v>0</v>
      </c>
    </row>
    <row r="239" spans="1:19" hidden="1" outlineLevel="1">
      <c r="A239" s="55">
        <v>1387</v>
      </c>
      <c r="B239" s="56" t="s">
        <v>440</v>
      </c>
      <c r="C239" s="68">
        <v>8</v>
      </c>
      <c r="D239" s="69"/>
      <c r="E239" s="69"/>
      <c r="F239" s="69"/>
      <c r="G239" s="69"/>
      <c r="H239" s="69"/>
      <c r="I239" s="68">
        <v>0</v>
      </c>
      <c r="J239" s="59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0">
        <v>0</v>
      </c>
    </row>
    <row r="240" spans="1:19" hidden="1" outlineLevel="1">
      <c r="A240" s="55">
        <v>3576</v>
      </c>
      <c r="B240" s="56" t="s">
        <v>441</v>
      </c>
      <c r="C240" s="68">
        <v>2</v>
      </c>
      <c r="D240" s="69"/>
      <c r="E240" s="69"/>
      <c r="F240" s="69"/>
      <c r="G240" s="69"/>
      <c r="H240" s="69"/>
      <c r="I240" s="68">
        <v>0</v>
      </c>
      <c r="J240" s="68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69">
        <v>0</v>
      </c>
    </row>
    <row r="241" spans="1:19" hidden="1" outlineLevel="1">
      <c r="A241" s="55">
        <v>3575</v>
      </c>
      <c r="B241" s="56" t="s">
        <v>442</v>
      </c>
      <c r="C241" s="68">
        <v>2</v>
      </c>
      <c r="D241" s="69"/>
      <c r="E241" s="69"/>
      <c r="F241" s="69"/>
      <c r="G241" s="69"/>
      <c r="H241" s="69"/>
      <c r="I241" s="68">
        <v>0</v>
      </c>
      <c r="J241" s="68">
        <v>0</v>
      </c>
      <c r="K241" s="69">
        <v>0</v>
      </c>
      <c r="L241" s="69">
        <v>0</v>
      </c>
      <c r="M241" s="69">
        <v>0</v>
      </c>
      <c r="N241" s="69">
        <v>0</v>
      </c>
      <c r="O241" s="69">
        <v>0</v>
      </c>
      <c r="P241" s="69">
        <v>0</v>
      </c>
      <c r="Q241" s="69">
        <v>0</v>
      </c>
      <c r="R241" s="69">
        <v>0</v>
      </c>
      <c r="S241" s="69">
        <v>0</v>
      </c>
    </row>
    <row r="242" spans="1:19" hidden="1" outlineLevel="1">
      <c r="A242" s="55">
        <v>3577</v>
      </c>
      <c r="B242" s="56" t="s">
        <v>443</v>
      </c>
      <c r="C242" s="68">
        <v>2</v>
      </c>
      <c r="D242" s="69"/>
      <c r="E242" s="69"/>
      <c r="F242" s="69"/>
      <c r="G242" s="69"/>
      <c r="H242" s="69"/>
      <c r="I242" s="68">
        <v>0</v>
      </c>
      <c r="J242" s="68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69">
        <v>0</v>
      </c>
    </row>
    <row r="243" spans="1:19" hidden="1" outlineLevel="1">
      <c r="A243" s="55">
        <v>3674</v>
      </c>
      <c r="B243" s="56" t="s">
        <v>444</v>
      </c>
      <c r="C243" s="68">
        <v>8</v>
      </c>
      <c r="D243" s="69"/>
      <c r="E243" s="69"/>
      <c r="F243" s="69"/>
      <c r="G243" s="69"/>
      <c r="H243" s="69"/>
      <c r="I243" s="68">
        <v>0</v>
      </c>
      <c r="J243" s="59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0">
        <v>0</v>
      </c>
    </row>
    <row r="244" spans="1:19" hidden="1" outlineLevel="1">
      <c r="A244" s="55">
        <v>1807</v>
      </c>
      <c r="B244" s="56" t="s">
        <v>445</v>
      </c>
      <c r="C244" s="68">
        <v>8</v>
      </c>
      <c r="D244" s="69"/>
      <c r="E244" s="69"/>
      <c r="F244" s="69"/>
      <c r="G244" s="69"/>
      <c r="H244" s="69"/>
      <c r="I244" s="68">
        <v>0</v>
      </c>
      <c r="J244" s="59">
        <v>0</v>
      </c>
      <c r="K244" s="60">
        <v>0</v>
      </c>
      <c r="L244" s="60">
        <v>0</v>
      </c>
      <c r="M244" s="60">
        <v>0</v>
      </c>
      <c r="N244" s="60">
        <v>0</v>
      </c>
      <c r="O244" s="60">
        <v>0</v>
      </c>
      <c r="P244" s="60">
        <v>0</v>
      </c>
      <c r="Q244" s="60">
        <v>0</v>
      </c>
      <c r="R244" s="60">
        <v>0</v>
      </c>
      <c r="S244" s="60">
        <v>0</v>
      </c>
    </row>
    <row r="245" spans="1:19" hidden="1" outlineLevel="1">
      <c r="A245" s="55">
        <v>1822</v>
      </c>
      <c r="B245" s="56" t="s">
        <v>446</v>
      </c>
      <c r="C245" s="68">
        <v>8</v>
      </c>
      <c r="D245" s="69"/>
      <c r="E245" s="69"/>
      <c r="F245" s="69"/>
      <c r="G245" s="69"/>
      <c r="H245" s="69"/>
      <c r="I245" s="68">
        <v>0</v>
      </c>
      <c r="J245" s="59">
        <v>0</v>
      </c>
      <c r="K245" s="60">
        <v>0</v>
      </c>
      <c r="L245" s="60">
        <v>0</v>
      </c>
      <c r="M245" s="60">
        <v>0</v>
      </c>
      <c r="N245" s="60">
        <v>0</v>
      </c>
      <c r="O245" s="60">
        <v>0</v>
      </c>
      <c r="P245" s="60">
        <v>0</v>
      </c>
      <c r="Q245" s="60">
        <v>0</v>
      </c>
      <c r="R245" s="60">
        <v>0</v>
      </c>
      <c r="S245" s="60">
        <v>0</v>
      </c>
    </row>
    <row r="246" spans="1:19" hidden="1" outlineLevel="1">
      <c r="A246" s="55">
        <v>900059</v>
      </c>
      <c r="B246" s="56" t="s">
        <v>447</v>
      </c>
      <c r="C246" s="68">
        <v>8</v>
      </c>
      <c r="D246" s="69"/>
      <c r="E246" s="69"/>
      <c r="F246" s="69"/>
      <c r="G246" s="69"/>
      <c r="H246" s="69"/>
      <c r="I246" s="68">
        <v>0</v>
      </c>
      <c r="J246" s="59">
        <v>0</v>
      </c>
      <c r="K246" s="60">
        <v>0</v>
      </c>
      <c r="L246" s="60">
        <v>0</v>
      </c>
      <c r="M246" s="60">
        <v>0</v>
      </c>
      <c r="N246" s="60">
        <v>0</v>
      </c>
      <c r="O246" s="60">
        <v>0</v>
      </c>
      <c r="P246" s="60">
        <v>0</v>
      </c>
      <c r="Q246" s="60">
        <v>0</v>
      </c>
      <c r="R246" s="60">
        <v>0</v>
      </c>
      <c r="S246" s="60">
        <v>0</v>
      </c>
    </row>
    <row r="247" spans="1:19" hidden="1" outlineLevel="1">
      <c r="A247" s="55">
        <v>900028</v>
      </c>
      <c r="B247" s="56" t="s">
        <v>448</v>
      </c>
      <c r="C247" s="68">
        <v>8</v>
      </c>
      <c r="D247" s="69"/>
      <c r="E247" s="69"/>
      <c r="F247" s="69"/>
      <c r="G247" s="69"/>
      <c r="H247" s="69"/>
      <c r="I247" s="68">
        <v>0</v>
      </c>
      <c r="J247" s="59">
        <v>0</v>
      </c>
      <c r="K247" s="60">
        <v>0</v>
      </c>
      <c r="L247" s="60">
        <v>0</v>
      </c>
      <c r="M247" s="60">
        <v>0</v>
      </c>
      <c r="N247" s="60">
        <v>0</v>
      </c>
      <c r="O247" s="60">
        <v>0</v>
      </c>
      <c r="P247" s="60">
        <v>0</v>
      </c>
      <c r="Q247" s="60">
        <v>0</v>
      </c>
      <c r="R247" s="60">
        <v>0</v>
      </c>
      <c r="S247" s="60">
        <v>0</v>
      </c>
    </row>
    <row r="248" spans="1:19" hidden="1" outlineLevel="1">
      <c r="A248" s="55">
        <v>367361</v>
      </c>
      <c r="B248" s="56" t="s">
        <v>449</v>
      </c>
      <c r="C248" s="68">
        <v>8</v>
      </c>
      <c r="D248" s="69"/>
      <c r="E248" s="69"/>
      <c r="F248" s="69"/>
      <c r="G248" s="69"/>
      <c r="H248" s="69"/>
      <c r="I248" s="68">
        <v>0</v>
      </c>
      <c r="J248" s="59">
        <v>0</v>
      </c>
      <c r="K248" s="60">
        <v>0</v>
      </c>
      <c r="L248" s="60">
        <v>0</v>
      </c>
      <c r="M248" s="60">
        <v>0</v>
      </c>
      <c r="N248" s="60">
        <v>0</v>
      </c>
      <c r="O248" s="60">
        <v>0</v>
      </c>
      <c r="P248" s="60">
        <v>0</v>
      </c>
      <c r="Q248" s="60">
        <v>0</v>
      </c>
      <c r="R248" s="60">
        <v>0</v>
      </c>
      <c r="S248" s="60">
        <v>0</v>
      </c>
    </row>
    <row r="249" spans="1:19" hidden="1" outlineLevel="1">
      <c r="A249" s="55">
        <v>443696</v>
      </c>
      <c r="B249" s="56" t="s">
        <v>450</v>
      </c>
      <c r="C249" s="68">
        <v>8</v>
      </c>
      <c r="D249" s="69"/>
      <c r="E249" s="69"/>
      <c r="F249" s="69"/>
      <c r="G249" s="69"/>
      <c r="H249" s="69"/>
      <c r="I249" s="68">
        <v>0</v>
      </c>
      <c r="J249" s="59">
        <v>0</v>
      </c>
      <c r="K249" s="60">
        <v>0</v>
      </c>
      <c r="L249" s="60">
        <v>0</v>
      </c>
      <c r="M249" s="60">
        <v>0</v>
      </c>
      <c r="N249" s="60">
        <v>0</v>
      </c>
      <c r="O249" s="60">
        <v>0</v>
      </c>
      <c r="P249" s="60">
        <v>0</v>
      </c>
      <c r="Q249" s="60">
        <v>0</v>
      </c>
      <c r="R249" s="60">
        <v>0</v>
      </c>
      <c r="S249" s="60">
        <v>0</v>
      </c>
    </row>
    <row r="250" spans="1:19" hidden="1" outlineLevel="1">
      <c r="A250" s="55">
        <v>440776</v>
      </c>
      <c r="B250" s="56" t="s">
        <v>451</v>
      </c>
      <c r="C250" s="68">
        <v>8</v>
      </c>
      <c r="D250" s="69"/>
      <c r="E250" s="69"/>
      <c r="F250" s="69"/>
      <c r="G250" s="69"/>
      <c r="H250" s="69"/>
      <c r="I250" s="68">
        <v>0</v>
      </c>
      <c r="J250" s="59">
        <v>0</v>
      </c>
      <c r="K250" s="60">
        <v>0</v>
      </c>
      <c r="L250" s="60">
        <v>0</v>
      </c>
      <c r="M250" s="60">
        <v>0</v>
      </c>
      <c r="N250" s="60">
        <v>0</v>
      </c>
      <c r="O250" s="60">
        <v>0</v>
      </c>
      <c r="P250" s="60">
        <v>0</v>
      </c>
      <c r="Q250" s="60">
        <v>0</v>
      </c>
      <c r="R250" s="60">
        <v>0</v>
      </c>
      <c r="S250" s="60">
        <v>0</v>
      </c>
    </row>
    <row r="251" spans="1:19" hidden="1" outlineLevel="1">
      <c r="A251" s="55">
        <v>450465</v>
      </c>
      <c r="B251" s="56" t="s">
        <v>452</v>
      </c>
      <c r="C251" s="68">
        <v>8</v>
      </c>
      <c r="D251" s="69"/>
      <c r="E251" s="69"/>
      <c r="F251" s="69"/>
      <c r="G251" s="69"/>
      <c r="H251" s="69"/>
      <c r="I251" s="68">
        <v>0</v>
      </c>
      <c r="J251" s="59">
        <v>0</v>
      </c>
      <c r="K251" s="60">
        <v>0</v>
      </c>
      <c r="L251" s="60">
        <v>0</v>
      </c>
      <c r="M251" s="60">
        <v>0</v>
      </c>
      <c r="N251" s="60">
        <v>0</v>
      </c>
      <c r="O251" s="60">
        <v>0</v>
      </c>
      <c r="P251" s="60">
        <v>0</v>
      </c>
      <c r="Q251" s="60">
        <v>0</v>
      </c>
      <c r="R251" s="60">
        <v>0</v>
      </c>
      <c r="S251" s="60">
        <v>0</v>
      </c>
    </row>
    <row r="252" spans="1:19" hidden="1" outlineLevel="1">
      <c r="A252" s="55">
        <v>225849</v>
      </c>
      <c r="B252" s="56" t="s">
        <v>453</v>
      </c>
      <c r="C252" s="68">
        <v>8</v>
      </c>
      <c r="D252" s="69"/>
      <c r="E252" s="69"/>
      <c r="F252" s="69"/>
      <c r="G252" s="69"/>
      <c r="H252" s="69"/>
      <c r="I252" s="68">
        <v>0</v>
      </c>
      <c r="J252" s="59">
        <v>0</v>
      </c>
      <c r="K252" s="60">
        <v>0</v>
      </c>
      <c r="L252" s="60">
        <v>0</v>
      </c>
      <c r="M252" s="60">
        <v>0</v>
      </c>
      <c r="N252" s="60">
        <v>0</v>
      </c>
      <c r="O252" s="60">
        <v>0</v>
      </c>
      <c r="P252" s="60">
        <v>0</v>
      </c>
      <c r="Q252" s="60">
        <v>0</v>
      </c>
      <c r="R252" s="60">
        <v>0</v>
      </c>
      <c r="S252" s="60">
        <v>0</v>
      </c>
    </row>
    <row r="253" spans="1:19" hidden="1" outlineLevel="1">
      <c r="A253" s="55">
        <v>366696</v>
      </c>
      <c r="B253" s="56" t="s">
        <v>454</v>
      </c>
      <c r="C253" s="68">
        <v>8</v>
      </c>
      <c r="D253" s="69"/>
      <c r="E253" s="69"/>
      <c r="F253" s="69"/>
      <c r="G253" s="69"/>
      <c r="H253" s="69"/>
      <c r="I253" s="68">
        <v>0</v>
      </c>
      <c r="J253" s="59">
        <v>0</v>
      </c>
      <c r="K253" s="60">
        <v>0</v>
      </c>
      <c r="L253" s="60">
        <v>0</v>
      </c>
      <c r="M253" s="60">
        <v>0</v>
      </c>
      <c r="N253" s="60">
        <v>0</v>
      </c>
      <c r="O253" s="60">
        <v>0</v>
      </c>
      <c r="P253" s="60">
        <v>0</v>
      </c>
      <c r="Q253" s="60">
        <v>0</v>
      </c>
      <c r="R253" s="60">
        <v>0</v>
      </c>
      <c r="S253" s="60">
        <v>0</v>
      </c>
    </row>
    <row r="254" spans="1:19" hidden="1" outlineLevel="1">
      <c r="A254" s="55">
        <v>225858</v>
      </c>
      <c r="B254" s="56" t="s">
        <v>455</v>
      </c>
      <c r="C254" s="68">
        <v>8</v>
      </c>
      <c r="D254" s="69"/>
      <c r="E254" s="69"/>
      <c r="F254" s="69"/>
      <c r="G254" s="69"/>
      <c r="H254" s="69"/>
      <c r="I254" s="68">
        <v>0</v>
      </c>
      <c r="J254" s="59">
        <v>0</v>
      </c>
      <c r="K254" s="60">
        <v>0</v>
      </c>
      <c r="L254" s="60">
        <v>0</v>
      </c>
      <c r="M254" s="60">
        <v>0</v>
      </c>
      <c r="N254" s="60">
        <v>0</v>
      </c>
      <c r="O254" s="60">
        <v>0</v>
      </c>
      <c r="P254" s="60">
        <v>0</v>
      </c>
      <c r="Q254" s="60">
        <v>0</v>
      </c>
      <c r="R254" s="60">
        <v>0</v>
      </c>
      <c r="S254" s="60">
        <v>0</v>
      </c>
    </row>
    <row r="255" spans="1:19" hidden="1" outlineLevel="1">
      <c r="A255" s="55">
        <v>434052</v>
      </c>
      <c r="B255" s="56" t="s">
        <v>456</v>
      </c>
      <c r="C255" s="68">
        <v>8</v>
      </c>
      <c r="D255" s="69"/>
      <c r="E255" s="69"/>
      <c r="F255" s="69"/>
      <c r="G255" s="69"/>
      <c r="H255" s="69"/>
      <c r="I255" s="68">
        <v>0</v>
      </c>
      <c r="J255" s="59">
        <v>0</v>
      </c>
      <c r="K255" s="60">
        <v>0</v>
      </c>
      <c r="L255" s="60">
        <v>0</v>
      </c>
      <c r="M255" s="60">
        <v>0</v>
      </c>
      <c r="N255" s="60">
        <v>0</v>
      </c>
      <c r="O255" s="60">
        <v>0</v>
      </c>
      <c r="P255" s="60">
        <v>0</v>
      </c>
      <c r="Q255" s="60">
        <v>0</v>
      </c>
      <c r="R255" s="60">
        <v>0</v>
      </c>
      <c r="S255" s="60">
        <v>0</v>
      </c>
    </row>
    <row r="256" spans="1:19" hidden="1" outlineLevel="1">
      <c r="A256" s="55">
        <v>377069</v>
      </c>
      <c r="B256" s="56" t="s">
        <v>457</v>
      </c>
      <c r="C256" s="68">
        <v>8</v>
      </c>
      <c r="D256" s="69"/>
      <c r="E256" s="69"/>
      <c r="F256" s="69"/>
      <c r="G256" s="69"/>
      <c r="H256" s="69"/>
      <c r="I256" s="68">
        <v>0</v>
      </c>
      <c r="J256" s="59">
        <v>0</v>
      </c>
      <c r="K256" s="60">
        <v>0</v>
      </c>
      <c r="L256" s="60">
        <v>0</v>
      </c>
      <c r="M256" s="60">
        <v>0</v>
      </c>
      <c r="N256" s="60">
        <v>0</v>
      </c>
      <c r="O256" s="60">
        <v>0</v>
      </c>
      <c r="P256" s="60">
        <v>0</v>
      </c>
      <c r="Q256" s="60">
        <v>0</v>
      </c>
      <c r="R256" s="60">
        <v>0</v>
      </c>
      <c r="S256" s="60">
        <v>0</v>
      </c>
    </row>
    <row r="257" spans="1:19" hidden="1" outlineLevel="1">
      <c r="A257" s="55">
        <v>427663</v>
      </c>
      <c r="B257" s="56" t="s">
        <v>458</v>
      </c>
      <c r="C257" s="68">
        <v>8</v>
      </c>
      <c r="D257" s="69"/>
      <c r="E257" s="69"/>
      <c r="F257" s="69"/>
      <c r="G257" s="69"/>
      <c r="H257" s="69"/>
      <c r="I257" s="68">
        <v>0</v>
      </c>
      <c r="J257" s="59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0">
        <v>0</v>
      </c>
    </row>
    <row r="258" spans="1:19" hidden="1" outlineLevel="1">
      <c r="A258" s="55">
        <v>459657</v>
      </c>
      <c r="B258" s="56" t="s">
        <v>459</v>
      </c>
      <c r="C258" s="68">
        <v>8</v>
      </c>
      <c r="D258" s="69"/>
      <c r="E258" s="69"/>
      <c r="F258" s="69"/>
      <c r="G258" s="69"/>
      <c r="H258" s="69"/>
      <c r="I258" s="68">
        <v>0</v>
      </c>
      <c r="J258" s="59">
        <v>0</v>
      </c>
      <c r="K258" s="60">
        <v>0</v>
      </c>
      <c r="L258" s="60">
        <v>0</v>
      </c>
      <c r="M258" s="60">
        <v>0</v>
      </c>
      <c r="N258" s="60">
        <v>0</v>
      </c>
      <c r="O258" s="60">
        <v>0</v>
      </c>
      <c r="P258" s="60">
        <v>0</v>
      </c>
      <c r="Q258" s="60">
        <v>0</v>
      </c>
      <c r="R258" s="60">
        <v>0</v>
      </c>
      <c r="S258" s="60">
        <v>0</v>
      </c>
    </row>
    <row r="259" spans="1:19" hidden="1" outlineLevel="1">
      <c r="A259" s="55">
        <v>366678</v>
      </c>
      <c r="B259" s="56" t="s">
        <v>460</v>
      </c>
      <c r="C259" s="68">
        <v>8</v>
      </c>
      <c r="D259" s="69"/>
      <c r="E259" s="69"/>
      <c r="F259" s="69"/>
      <c r="G259" s="69"/>
      <c r="H259" s="69"/>
      <c r="I259" s="68">
        <v>0</v>
      </c>
      <c r="J259" s="59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0">
        <v>0</v>
      </c>
    </row>
    <row r="260" spans="1:19" hidden="1" outlineLevel="1">
      <c r="A260" s="55">
        <v>7329</v>
      </c>
      <c r="B260" s="56" t="s">
        <v>461</v>
      </c>
      <c r="C260" s="68">
        <v>8</v>
      </c>
      <c r="D260" s="69"/>
      <c r="E260" s="69"/>
      <c r="F260" s="69"/>
      <c r="G260" s="69"/>
      <c r="H260" s="69"/>
      <c r="I260" s="68">
        <v>0</v>
      </c>
      <c r="J260" s="59">
        <v>0</v>
      </c>
      <c r="K260" s="60">
        <v>0</v>
      </c>
      <c r="L260" s="60">
        <v>0</v>
      </c>
      <c r="M260" s="60">
        <v>0</v>
      </c>
      <c r="N260" s="60">
        <v>0</v>
      </c>
      <c r="O260" s="60">
        <v>0</v>
      </c>
      <c r="P260" s="60">
        <v>0</v>
      </c>
      <c r="Q260" s="60">
        <v>0</v>
      </c>
      <c r="R260" s="60">
        <v>0</v>
      </c>
      <c r="S260" s="60">
        <v>0</v>
      </c>
    </row>
    <row r="261" spans="1:19" hidden="1" outlineLevel="1">
      <c r="A261" s="55">
        <v>470898</v>
      </c>
      <c r="B261" s="56" t="s">
        <v>462</v>
      </c>
      <c r="C261" s="68">
        <v>8</v>
      </c>
      <c r="D261" s="69"/>
      <c r="E261" s="69"/>
      <c r="F261" s="69"/>
      <c r="G261" s="69"/>
      <c r="H261" s="69"/>
      <c r="I261" s="68">
        <v>0</v>
      </c>
      <c r="J261" s="59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0">
        <v>0</v>
      </c>
    </row>
    <row r="262" spans="1:19" hidden="1" outlineLevel="1">
      <c r="A262" s="55">
        <v>3579</v>
      </c>
      <c r="B262" s="56" t="s">
        <v>463</v>
      </c>
      <c r="C262" s="68">
        <v>4</v>
      </c>
      <c r="D262" s="69"/>
      <c r="E262" s="69"/>
      <c r="F262" s="69"/>
      <c r="G262" s="69"/>
      <c r="H262" s="69"/>
      <c r="I262" s="68">
        <v>0</v>
      </c>
      <c r="J262" s="59">
        <v>0</v>
      </c>
      <c r="K262" s="60">
        <v>0</v>
      </c>
      <c r="L262" s="60">
        <v>0</v>
      </c>
      <c r="M262" s="60">
        <v>0</v>
      </c>
      <c r="N262" s="60">
        <v>0</v>
      </c>
      <c r="O262" s="60">
        <v>0</v>
      </c>
      <c r="P262" s="60">
        <v>0</v>
      </c>
      <c r="Q262" s="60">
        <v>0</v>
      </c>
      <c r="R262" s="60">
        <v>0</v>
      </c>
      <c r="S262" s="60">
        <v>0</v>
      </c>
    </row>
    <row r="263" spans="1:19" hidden="1" outlineLevel="1">
      <c r="A263" s="55">
        <v>3637</v>
      </c>
      <c r="B263" s="56" t="s">
        <v>464</v>
      </c>
      <c r="C263" s="68">
        <v>2</v>
      </c>
      <c r="D263" s="69"/>
      <c r="E263" s="69"/>
      <c r="F263" s="69"/>
      <c r="G263" s="69"/>
      <c r="H263" s="69"/>
      <c r="I263" s="68">
        <v>0</v>
      </c>
      <c r="J263" s="68">
        <v>0</v>
      </c>
      <c r="K263" s="69">
        <v>0</v>
      </c>
      <c r="L263" s="69">
        <v>0</v>
      </c>
      <c r="M263" s="69">
        <v>0</v>
      </c>
      <c r="N263" s="69">
        <v>0</v>
      </c>
      <c r="O263" s="69">
        <v>0</v>
      </c>
      <c r="P263" s="69">
        <v>0</v>
      </c>
      <c r="Q263" s="69">
        <v>0</v>
      </c>
      <c r="R263" s="69">
        <v>0</v>
      </c>
      <c r="S263" s="69">
        <v>0</v>
      </c>
    </row>
    <row r="264" spans="1:19" hidden="1" outlineLevel="1">
      <c r="A264" s="55">
        <v>1100</v>
      </c>
      <c r="B264" s="56" t="s">
        <v>465</v>
      </c>
      <c r="C264" s="68">
        <v>8</v>
      </c>
      <c r="D264" s="69"/>
      <c r="E264" s="69"/>
      <c r="F264" s="69"/>
      <c r="G264" s="69"/>
      <c r="H264" s="69"/>
      <c r="I264" s="68">
        <v>0</v>
      </c>
      <c r="J264" s="59">
        <v>0</v>
      </c>
      <c r="K264" s="60">
        <v>0</v>
      </c>
      <c r="L264" s="60">
        <v>0</v>
      </c>
      <c r="M264" s="60">
        <v>0</v>
      </c>
      <c r="N264" s="60">
        <v>0</v>
      </c>
      <c r="O264" s="60">
        <v>0</v>
      </c>
      <c r="P264" s="60">
        <v>0</v>
      </c>
      <c r="Q264" s="60">
        <v>0</v>
      </c>
      <c r="R264" s="60">
        <v>0</v>
      </c>
      <c r="S264" s="60">
        <v>0</v>
      </c>
    </row>
    <row r="265" spans="1:19" hidden="1" outlineLevel="1">
      <c r="A265" s="55">
        <v>462</v>
      </c>
      <c r="B265" s="56" t="s">
        <v>466</v>
      </c>
      <c r="C265" s="68">
        <v>5</v>
      </c>
      <c r="D265" s="69"/>
      <c r="E265" s="69"/>
      <c r="F265" s="69"/>
      <c r="G265" s="69"/>
      <c r="H265" s="69"/>
      <c r="I265" s="68">
        <v>0</v>
      </c>
      <c r="J265" s="59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0">
        <v>0</v>
      </c>
    </row>
    <row r="266" spans="1:19" hidden="1" outlineLevel="1">
      <c r="A266" s="55">
        <v>35343</v>
      </c>
      <c r="B266" s="56" t="s">
        <v>467</v>
      </c>
      <c r="C266" s="68">
        <v>8</v>
      </c>
      <c r="D266" s="69"/>
      <c r="E266" s="69"/>
      <c r="F266" s="69"/>
      <c r="G266" s="69"/>
      <c r="H266" s="69"/>
      <c r="I266" s="68">
        <v>0</v>
      </c>
      <c r="J266" s="59">
        <v>0</v>
      </c>
      <c r="K266" s="60">
        <v>0</v>
      </c>
      <c r="L266" s="60">
        <v>0</v>
      </c>
      <c r="M266" s="60">
        <v>0</v>
      </c>
      <c r="N266" s="60">
        <v>0</v>
      </c>
      <c r="O266" s="60">
        <v>0</v>
      </c>
      <c r="P266" s="60">
        <v>0</v>
      </c>
      <c r="Q266" s="60">
        <v>0</v>
      </c>
      <c r="R266" s="60">
        <v>0</v>
      </c>
      <c r="S266" s="60">
        <v>0</v>
      </c>
    </row>
    <row r="267" spans="1:19" hidden="1" outlineLevel="1">
      <c r="A267" s="55">
        <v>440323</v>
      </c>
      <c r="B267" s="56" t="s">
        <v>468</v>
      </c>
      <c r="C267" s="68">
        <v>8</v>
      </c>
      <c r="D267" s="69"/>
      <c r="E267" s="69"/>
      <c r="F267" s="69"/>
      <c r="G267" s="69"/>
      <c r="H267" s="69"/>
      <c r="I267" s="68">
        <v>0</v>
      </c>
      <c r="J267" s="59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0">
        <v>0</v>
      </c>
    </row>
    <row r="268" spans="1:19" hidden="1" outlineLevel="1">
      <c r="A268" s="55">
        <v>382896</v>
      </c>
      <c r="B268" s="56" t="s">
        <v>469</v>
      </c>
      <c r="C268" s="68">
        <v>8</v>
      </c>
      <c r="D268" s="69"/>
      <c r="E268" s="69"/>
      <c r="F268" s="69"/>
      <c r="G268" s="69"/>
      <c r="H268" s="69"/>
      <c r="I268" s="68">
        <v>0</v>
      </c>
      <c r="J268" s="59">
        <v>0</v>
      </c>
      <c r="K268" s="60">
        <v>0</v>
      </c>
      <c r="L268" s="60">
        <v>0</v>
      </c>
      <c r="M268" s="60">
        <v>0</v>
      </c>
      <c r="N268" s="60">
        <v>0</v>
      </c>
      <c r="O268" s="60">
        <v>0</v>
      </c>
      <c r="P268" s="60">
        <v>0</v>
      </c>
      <c r="Q268" s="60">
        <v>0</v>
      </c>
      <c r="R268" s="60">
        <v>0</v>
      </c>
      <c r="S268" s="60">
        <v>0</v>
      </c>
    </row>
    <row r="269" spans="1:19" hidden="1" outlineLevel="1">
      <c r="A269" s="55">
        <v>445328</v>
      </c>
      <c r="B269" s="56" t="s">
        <v>470</v>
      </c>
      <c r="C269" s="68">
        <v>8</v>
      </c>
      <c r="D269" s="69"/>
      <c r="E269" s="69"/>
      <c r="F269" s="69"/>
      <c r="G269" s="69"/>
      <c r="H269" s="69"/>
      <c r="I269" s="68">
        <v>0</v>
      </c>
      <c r="J269" s="59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0">
        <v>0</v>
      </c>
    </row>
    <row r="270" spans="1:19" hidden="1" outlineLevel="1">
      <c r="A270" s="55">
        <v>440332</v>
      </c>
      <c r="B270" s="56" t="s">
        <v>471</v>
      </c>
      <c r="C270" s="68">
        <v>8</v>
      </c>
      <c r="D270" s="69"/>
      <c r="E270" s="69"/>
      <c r="F270" s="69"/>
      <c r="G270" s="69"/>
      <c r="H270" s="69"/>
      <c r="I270" s="68">
        <v>0</v>
      </c>
      <c r="J270" s="59">
        <v>0</v>
      </c>
      <c r="K270" s="60">
        <v>0</v>
      </c>
      <c r="L270" s="60">
        <v>0</v>
      </c>
      <c r="M270" s="60">
        <v>0</v>
      </c>
      <c r="N270" s="60">
        <v>0</v>
      </c>
      <c r="O270" s="60">
        <v>0</v>
      </c>
      <c r="P270" s="60">
        <v>0</v>
      </c>
      <c r="Q270" s="60">
        <v>0</v>
      </c>
      <c r="R270" s="60">
        <v>0</v>
      </c>
      <c r="S270" s="60">
        <v>0</v>
      </c>
    </row>
    <row r="271" spans="1:19" hidden="1" outlineLevel="1">
      <c r="A271" s="55">
        <v>445346</v>
      </c>
      <c r="B271" s="56" t="s">
        <v>472</v>
      </c>
      <c r="C271" s="68">
        <v>8</v>
      </c>
      <c r="D271" s="69"/>
      <c r="E271" s="69"/>
      <c r="F271" s="69"/>
      <c r="G271" s="69"/>
      <c r="H271" s="69"/>
      <c r="I271" s="68">
        <v>0</v>
      </c>
      <c r="J271" s="59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0">
        <v>0</v>
      </c>
    </row>
    <row r="272" spans="1:19" hidden="1" outlineLevel="1">
      <c r="A272" s="55">
        <v>227836</v>
      </c>
      <c r="B272" s="56" t="s">
        <v>473</v>
      </c>
      <c r="C272" s="68">
        <v>8</v>
      </c>
      <c r="D272" s="69"/>
      <c r="E272" s="69"/>
      <c r="F272" s="69"/>
      <c r="G272" s="69"/>
      <c r="H272" s="69"/>
      <c r="I272" s="68">
        <v>0</v>
      </c>
      <c r="J272" s="59">
        <v>0</v>
      </c>
      <c r="K272" s="60">
        <v>0</v>
      </c>
      <c r="L272" s="60">
        <v>0</v>
      </c>
      <c r="M272" s="60">
        <v>0</v>
      </c>
      <c r="N272" s="60">
        <v>0</v>
      </c>
      <c r="O272" s="60">
        <v>0</v>
      </c>
      <c r="P272" s="60">
        <v>0</v>
      </c>
      <c r="Q272" s="60">
        <v>0</v>
      </c>
      <c r="R272" s="60">
        <v>0</v>
      </c>
      <c r="S272" s="60">
        <v>0</v>
      </c>
    </row>
    <row r="273" spans="1:19" hidden="1" outlineLevel="1">
      <c r="A273" s="55">
        <v>445337</v>
      </c>
      <c r="B273" s="56" t="s">
        <v>474</v>
      </c>
      <c r="C273" s="68">
        <v>8</v>
      </c>
      <c r="D273" s="69"/>
      <c r="E273" s="69"/>
      <c r="F273" s="69"/>
      <c r="G273" s="69"/>
      <c r="H273" s="69"/>
      <c r="I273" s="68">
        <v>0</v>
      </c>
      <c r="J273" s="59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0">
        <v>0</v>
      </c>
    </row>
    <row r="274" spans="1:19" hidden="1" outlineLevel="1">
      <c r="A274" s="55">
        <v>431886</v>
      </c>
      <c r="B274" s="56" t="s">
        <v>475</v>
      </c>
      <c r="C274" s="68">
        <v>8</v>
      </c>
      <c r="D274" s="69"/>
      <c r="E274" s="69"/>
      <c r="F274" s="69"/>
      <c r="G274" s="69"/>
      <c r="H274" s="69"/>
      <c r="I274" s="68">
        <v>0</v>
      </c>
      <c r="J274" s="59">
        <v>0</v>
      </c>
      <c r="K274" s="60">
        <v>0</v>
      </c>
      <c r="L274" s="60">
        <v>0</v>
      </c>
      <c r="M274" s="60">
        <v>0</v>
      </c>
      <c r="N274" s="60">
        <v>0</v>
      </c>
      <c r="O274" s="60">
        <v>0</v>
      </c>
      <c r="P274" s="60">
        <v>0</v>
      </c>
      <c r="Q274" s="60">
        <v>0</v>
      </c>
      <c r="R274" s="60">
        <v>0</v>
      </c>
      <c r="S274" s="60">
        <v>0</v>
      </c>
    </row>
    <row r="275" spans="1:19" hidden="1" outlineLevel="1">
      <c r="A275" s="55">
        <v>458690</v>
      </c>
      <c r="B275" s="56" t="s">
        <v>476</v>
      </c>
      <c r="C275" s="68">
        <v>8</v>
      </c>
      <c r="D275" s="69"/>
      <c r="E275" s="69"/>
      <c r="F275" s="69"/>
      <c r="G275" s="69"/>
      <c r="H275" s="69"/>
      <c r="I275" s="68">
        <v>0</v>
      </c>
      <c r="J275" s="59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0">
        <v>0</v>
      </c>
    </row>
    <row r="276" spans="1:19" hidden="1" outlineLevel="1">
      <c r="A276" s="55">
        <v>443827</v>
      </c>
      <c r="B276" s="56" t="s">
        <v>477</v>
      </c>
      <c r="C276" s="68">
        <v>8</v>
      </c>
      <c r="D276" s="69"/>
      <c r="E276" s="69"/>
      <c r="F276" s="69"/>
      <c r="G276" s="69"/>
      <c r="H276" s="69"/>
      <c r="I276" s="68">
        <v>0</v>
      </c>
      <c r="J276" s="59">
        <v>0</v>
      </c>
      <c r="K276" s="60">
        <v>0</v>
      </c>
      <c r="L276" s="60">
        <v>0</v>
      </c>
      <c r="M276" s="60">
        <v>0</v>
      </c>
      <c r="N276" s="60">
        <v>0</v>
      </c>
      <c r="O276" s="60">
        <v>0</v>
      </c>
      <c r="P276" s="60">
        <v>0</v>
      </c>
      <c r="Q276" s="60">
        <v>0</v>
      </c>
      <c r="R276" s="60">
        <v>0</v>
      </c>
      <c r="S276" s="60">
        <v>0</v>
      </c>
    </row>
    <row r="277" spans="1:19" hidden="1" outlineLevel="1">
      <c r="A277" s="55">
        <v>443836</v>
      </c>
      <c r="B277" s="56" t="s">
        <v>478</v>
      </c>
      <c r="C277" s="68">
        <v>8</v>
      </c>
      <c r="D277" s="69"/>
      <c r="E277" s="69"/>
      <c r="F277" s="69"/>
      <c r="G277" s="69"/>
      <c r="H277" s="69"/>
      <c r="I277" s="68">
        <v>0</v>
      </c>
      <c r="J277" s="59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0">
        <v>0</v>
      </c>
    </row>
    <row r="278" spans="1:19" hidden="1" outlineLevel="1">
      <c r="A278" s="55">
        <v>246266</v>
      </c>
      <c r="B278" s="56" t="s">
        <v>479</v>
      </c>
      <c r="C278" s="68">
        <v>8</v>
      </c>
      <c r="D278" s="69"/>
      <c r="E278" s="69"/>
      <c r="F278" s="69"/>
      <c r="G278" s="69"/>
      <c r="H278" s="69"/>
      <c r="I278" s="68">
        <v>0</v>
      </c>
      <c r="J278" s="59">
        <v>0</v>
      </c>
      <c r="K278" s="60">
        <v>0</v>
      </c>
      <c r="L278" s="60">
        <v>0</v>
      </c>
      <c r="M278" s="60">
        <v>0</v>
      </c>
      <c r="N278" s="60">
        <v>0</v>
      </c>
      <c r="O278" s="60">
        <v>0</v>
      </c>
      <c r="P278" s="60">
        <v>0</v>
      </c>
      <c r="Q278" s="60">
        <v>0</v>
      </c>
      <c r="R278" s="60">
        <v>0</v>
      </c>
      <c r="S278" s="60">
        <v>0</v>
      </c>
    </row>
    <row r="279" spans="1:19" hidden="1" outlineLevel="1">
      <c r="A279" s="55">
        <v>364955</v>
      </c>
      <c r="B279" s="56" t="s">
        <v>480</v>
      </c>
      <c r="C279" s="68">
        <v>8</v>
      </c>
      <c r="D279" s="69"/>
      <c r="E279" s="69"/>
      <c r="F279" s="69"/>
      <c r="G279" s="69"/>
      <c r="H279" s="69"/>
      <c r="I279" s="68">
        <v>0</v>
      </c>
      <c r="J279" s="59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0">
        <v>0</v>
      </c>
    </row>
    <row r="280" spans="1:19" hidden="1" outlineLevel="1">
      <c r="A280" s="55">
        <v>4586</v>
      </c>
      <c r="B280" s="56" t="s">
        <v>481</v>
      </c>
      <c r="C280" s="68">
        <v>8</v>
      </c>
      <c r="D280" s="69"/>
      <c r="E280" s="69"/>
      <c r="F280" s="69"/>
      <c r="G280" s="69"/>
      <c r="H280" s="69"/>
      <c r="I280" s="68">
        <v>0</v>
      </c>
      <c r="J280" s="59">
        <v>0</v>
      </c>
      <c r="K280" s="60">
        <v>0</v>
      </c>
      <c r="L280" s="60">
        <v>0</v>
      </c>
      <c r="M280" s="60">
        <v>0</v>
      </c>
      <c r="N280" s="60">
        <v>0</v>
      </c>
      <c r="O280" s="60">
        <v>0</v>
      </c>
      <c r="P280" s="60">
        <v>0</v>
      </c>
      <c r="Q280" s="60">
        <v>0</v>
      </c>
      <c r="R280" s="60">
        <v>0</v>
      </c>
      <c r="S280" s="60">
        <v>0</v>
      </c>
    </row>
    <row r="281" spans="1:19" hidden="1" outlineLevel="1">
      <c r="A281" s="55">
        <v>225991</v>
      </c>
      <c r="B281" s="56" t="s">
        <v>482</v>
      </c>
      <c r="C281" s="68">
        <v>8</v>
      </c>
      <c r="D281" s="69"/>
      <c r="E281" s="69"/>
      <c r="F281" s="69"/>
      <c r="G281" s="69"/>
      <c r="H281" s="69"/>
      <c r="I281" s="68">
        <v>0</v>
      </c>
      <c r="J281" s="59">
        <v>0</v>
      </c>
      <c r="K281" s="60">
        <v>0</v>
      </c>
      <c r="L281" s="60">
        <v>0</v>
      </c>
      <c r="M281" s="60">
        <v>0</v>
      </c>
      <c r="N281" s="60">
        <v>0</v>
      </c>
      <c r="O281" s="60">
        <v>0</v>
      </c>
      <c r="P281" s="60">
        <v>0</v>
      </c>
      <c r="Q281" s="60">
        <v>0</v>
      </c>
      <c r="R281" s="60">
        <v>0</v>
      </c>
      <c r="S281" s="60">
        <v>0</v>
      </c>
    </row>
    <row r="282" spans="1:19" hidden="1" outlineLevel="1">
      <c r="A282" s="55">
        <v>1703</v>
      </c>
      <c r="B282" s="56" t="s">
        <v>483</v>
      </c>
      <c r="C282" s="68">
        <v>8</v>
      </c>
      <c r="D282" s="69"/>
      <c r="E282" s="69"/>
      <c r="F282" s="69"/>
      <c r="G282" s="69"/>
      <c r="H282" s="69"/>
      <c r="I282" s="68">
        <v>0</v>
      </c>
      <c r="J282" s="59">
        <v>0</v>
      </c>
      <c r="K282" s="60">
        <v>0</v>
      </c>
      <c r="L282" s="60">
        <v>0</v>
      </c>
      <c r="M282" s="60">
        <v>0</v>
      </c>
      <c r="N282" s="60">
        <v>0</v>
      </c>
      <c r="O282" s="60">
        <v>0</v>
      </c>
      <c r="P282" s="60">
        <v>0</v>
      </c>
      <c r="Q282" s="60">
        <v>0</v>
      </c>
      <c r="R282" s="60">
        <v>0</v>
      </c>
      <c r="S282" s="60">
        <v>0</v>
      </c>
    </row>
    <row r="283" spans="1:19" hidden="1" outlineLevel="1">
      <c r="A283" s="55">
        <v>7171</v>
      </c>
      <c r="B283" s="56" t="s">
        <v>484</v>
      </c>
      <c r="C283" s="68">
        <v>8</v>
      </c>
      <c r="D283" s="69"/>
      <c r="E283" s="69"/>
      <c r="F283" s="69"/>
      <c r="G283" s="69"/>
      <c r="H283" s="69"/>
      <c r="I283" s="68">
        <v>0</v>
      </c>
      <c r="J283" s="59">
        <v>0</v>
      </c>
      <c r="K283" s="60">
        <v>0</v>
      </c>
      <c r="L283" s="60">
        <v>0</v>
      </c>
      <c r="M283" s="60">
        <v>0</v>
      </c>
      <c r="N283" s="60">
        <v>0</v>
      </c>
      <c r="O283" s="60">
        <v>0</v>
      </c>
      <c r="P283" s="60">
        <v>0</v>
      </c>
      <c r="Q283" s="60">
        <v>0</v>
      </c>
      <c r="R283" s="60">
        <v>0</v>
      </c>
      <c r="S283" s="60">
        <v>0</v>
      </c>
    </row>
    <row r="284" spans="1:19" hidden="1" outlineLevel="1">
      <c r="A284" s="55">
        <v>23124</v>
      </c>
      <c r="B284" s="56" t="s">
        <v>485</v>
      </c>
      <c r="C284" s="68">
        <v>8</v>
      </c>
      <c r="D284" s="69"/>
      <c r="E284" s="69"/>
      <c r="F284" s="69"/>
      <c r="G284" s="69"/>
      <c r="H284" s="69"/>
      <c r="I284" s="68">
        <v>0</v>
      </c>
      <c r="J284" s="59">
        <v>0</v>
      </c>
      <c r="K284" s="60">
        <v>0</v>
      </c>
      <c r="L284" s="60">
        <v>0</v>
      </c>
      <c r="M284" s="60">
        <v>0</v>
      </c>
      <c r="N284" s="60">
        <v>0</v>
      </c>
      <c r="O284" s="60">
        <v>0</v>
      </c>
      <c r="P284" s="60">
        <v>0</v>
      </c>
      <c r="Q284" s="60">
        <v>0</v>
      </c>
      <c r="R284" s="60">
        <v>0</v>
      </c>
      <c r="S284" s="60">
        <v>0</v>
      </c>
    </row>
    <row r="285" spans="1:19" hidden="1" outlineLevel="1">
      <c r="A285" s="55">
        <v>30908</v>
      </c>
      <c r="B285" s="56" t="s">
        <v>486</v>
      </c>
      <c r="C285" s="68">
        <v>8</v>
      </c>
      <c r="D285" s="69"/>
      <c r="E285" s="69"/>
      <c r="F285" s="69"/>
      <c r="G285" s="69"/>
      <c r="H285" s="69"/>
      <c r="I285" s="68">
        <v>0</v>
      </c>
      <c r="J285" s="59">
        <v>0</v>
      </c>
      <c r="K285" s="60">
        <v>0</v>
      </c>
      <c r="L285" s="60">
        <v>0</v>
      </c>
      <c r="M285" s="60">
        <v>0</v>
      </c>
      <c r="N285" s="60">
        <v>0</v>
      </c>
      <c r="O285" s="60">
        <v>0</v>
      </c>
      <c r="P285" s="60">
        <v>0</v>
      </c>
      <c r="Q285" s="60">
        <v>0</v>
      </c>
      <c r="R285" s="60">
        <v>0</v>
      </c>
      <c r="S285" s="60">
        <v>0</v>
      </c>
    </row>
    <row r="286" spans="1:19" hidden="1" outlineLevel="1">
      <c r="A286" s="55">
        <v>23192</v>
      </c>
      <c r="B286" s="56" t="s">
        <v>487</v>
      </c>
      <c r="C286" s="68">
        <v>8</v>
      </c>
      <c r="D286" s="69"/>
      <c r="E286" s="69"/>
      <c r="F286" s="69"/>
      <c r="G286" s="69"/>
      <c r="H286" s="69"/>
      <c r="I286" s="68">
        <v>0</v>
      </c>
      <c r="J286" s="59">
        <v>0</v>
      </c>
      <c r="K286" s="60">
        <v>0</v>
      </c>
      <c r="L286" s="60">
        <v>0</v>
      </c>
      <c r="M286" s="60">
        <v>0</v>
      </c>
      <c r="N286" s="60">
        <v>0</v>
      </c>
      <c r="O286" s="60">
        <v>0</v>
      </c>
      <c r="P286" s="60">
        <v>0</v>
      </c>
      <c r="Q286" s="60">
        <v>0</v>
      </c>
      <c r="R286" s="60">
        <v>0</v>
      </c>
      <c r="S286" s="60">
        <v>0</v>
      </c>
    </row>
    <row r="287" spans="1:19" hidden="1" outlineLevel="1">
      <c r="A287" s="55">
        <v>36273</v>
      </c>
      <c r="B287" s="56" t="s">
        <v>488</v>
      </c>
      <c r="C287" s="68">
        <v>3</v>
      </c>
      <c r="D287" s="69"/>
      <c r="E287" s="69"/>
      <c r="F287" s="69"/>
      <c r="G287" s="69"/>
      <c r="H287" s="69"/>
      <c r="I287" s="68">
        <v>0</v>
      </c>
      <c r="J287" s="59">
        <v>0</v>
      </c>
      <c r="K287" s="60">
        <v>0</v>
      </c>
      <c r="L287" s="60">
        <v>0</v>
      </c>
      <c r="M287" s="60">
        <v>0</v>
      </c>
      <c r="N287" s="60">
        <v>0</v>
      </c>
      <c r="O287" s="60">
        <v>0</v>
      </c>
      <c r="P287" s="60">
        <v>0</v>
      </c>
      <c r="Q287" s="60">
        <v>0</v>
      </c>
      <c r="R287" s="60">
        <v>0</v>
      </c>
      <c r="S287" s="60">
        <v>0</v>
      </c>
    </row>
    <row r="288" spans="1:19" hidden="1" outlineLevel="1">
      <c r="A288" s="55">
        <v>23582</v>
      </c>
      <c r="B288" s="56" t="s">
        <v>489</v>
      </c>
      <c r="C288" s="68">
        <v>3</v>
      </c>
      <c r="D288" s="69"/>
      <c r="E288" s="69"/>
      <c r="F288" s="69"/>
      <c r="G288" s="69"/>
      <c r="H288" s="69"/>
      <c r="I288" s="68">
        <v>0</v>
      </c>
      <c r="J288" s="59">
        <v>0</v>
      </c>
      <c r="K288" s="60">
        <v>0</v>
      </c>
      <c r="L288" s="60">
        <v>0</v>
      </c>
      <c r="M288" s="60">
        <v>0</v>
      </c>
      <c r="N288" s="60">
        <v>0</v>
      </c>
      <c r="O288" s="60">
        <v>0</v>
      </c>
      <c r="P288" s="60">
        <v>0</v>
      </c>
      <c r="Q288" s="60">
        <v>0</v>
      </c>
      <c r="R288" s="60">
        <v>0</v>
      </c>
      <c r="S288" s="60">
        <v>0</v>
      </c>
    </row>
    <row r="289" spans="1:19" hidden="1" outlineLevel="1">
      <c r="A289" s="55">
        <v>23485</v>
      </c>
      <c r="B289" s="56" t="s">
        <v>490</v>
      </c>
      <c r="C289" s="68">
        <v>3</v>
      </c>
      <c r="D289" s="69"/>
      <c r="E289" s="69"/>
      <c r="F289" s="69"/>
      <c r="G289" s="69"/>
      <c r="H289" s="69"/>
      <c r="I289" s="68">
        <v>0</v>
      </c>
      <c r="J289" s="59">
        <v>0</v>
      </c>
      <c r="K289" s="60">
        <v>0</v>
      </c>
      <c r="L289" s="60">
        <v>0</v>
      </c>
      <c r="M289" s="60">
        <v>0</v>
      </c>
      <c r="N289" s="60">
        <v>0</v>
      </c>
      <c r="O289" s="60">
        <v>0</v>
      </c>
      <c r="P289" s="60">
        <v>0</v>
      </c>
      <c r="Q289" s="60">
        <v>0</v>
      </c>
      <c r="R289" s="60">
        <v>0</v>
      </c>
      <c r="S289" s="60">
        <v>0</v>
      </c>
    </row>
    <row r="290" spans="1:19" hidden="1" outlineLevel="1">
      <c r="A290" s="55">
        <v>364973</v>
      </c>
      <c r="B290" s="56" t="s">
        <v>491</v>
      </c>
      <c r="C290" s="68">
        <v>8</v>
      </c>
      <c r="D290" s="69"/>
      <c r="E290" s="69"/>
      <c r="F290" s="69"/>
      <c r="G290" s="69"/>
      <c r="H290" s="69"/>
      <c r="I290" s="68">
        <v>0</v>
      </c>
      <c r="J290" s="59">
        <v>0</v>
      </c>
      <c r="K290" s="60">
        <v>0</v>
      </c>
      <c r="L290" s="60">
        <v>0</v>
      </c>
      <c r="M290" s="60">
        <v>0</v>
      </c>
      <c r="N290" s="60">
        <v>0</v>
      </c>
      <c r="O290" s="60">
        <v>0</v>
      </c>
      <c r="P290" s="60">
        <v>0</v>
      </c>
      <c r="Q290" s="60">
        <v>0</v>
      </c>
      <c r="R290" s="60">
        <v>0</v>
      </c>
      <c r="S290" s="60">
        <v>0</v>
      </c>
    </row>
    <row r="291" spans="1:19" hidden="1" outlineLevel="1">
      <c r="A291" s="55">
        <v>446899</v>
      </c>
      <c r="B291" s="56" t="s">
        <v>492</v>
      </c>
      <c r="C291" s="68">
        <v>8</v>
      </c>
      <c r="D291" s="69"/>
      <c r="E291" s="69"/>
      <c r="F291" s="69"/>
      <c r="G291" s="69"/>
      <c r="H291" s="69"/>
      <c r="I291" s="68">
        <v>0</v>
      </c>
      <c r="J291" s="59">
        <v>0</v>
      </c>
      <c r="K291" s="60">
        <v>0</v>
      </c>
      <c r="L291" s="60">
        <v>0</v>
      </c>
      <c r="M291" s="60">
        <v>0</v>
      </c>
      <c r="N291" s="60">
        <v>0</v>
      </c>
      <c r="O291" s="60">
        <v>0</v>
      </c>
      <c r="P291" s="60">
        <v>0</v>
      </c>
      <c r="Q291" s="60">
        <v>0</v>
      </c>
      <c r="R291" s="60">
        <v>0</v>
      </c>
      <c r="S291" s="60">
        <v>0</v>
      </c>
    </row>
    <row r="292" spans="1:19" hidden="1" outlineLevel="1">
      <c r="A292" s="55">
        <v>3584</v>
      </c>
      <c r="B292" s="56" t="s">
        <v>493</v>
      </c>
      <c r="C292" s="68">
        <v>2</v>
      </c>
      <c r="D292" s="69"/>
      <c r="E292" s="69"/>
      <c r="F292" s="69"/>
      <c r="G292" s="69"/>
      <c r="H292" s="69"/>
      <c r="I292" s="68">
        <v>0</v>
      </c>
      <c r="J292" s="68">
        <v>0</v>
      </c>
      <c r="K292" s="69">
        <v>0</v>
      </c>
      <c r="L292" s="69">
        <v>0</v>
      </c>
      <c r="M292" s="69">
        <v>0</v>
      </c>
      <c r="N292" s="69">
        <v>0</v>
      </c>
      <c r="O292" s="69">
        <v>0</v>
      </c>
      <c r="P292" s="69">
        <v>0</v>
      </c>
      <c r="Q292" s="69">
        <v>0</v>
      </c>
      <c r="R292" s="69">
        <v>0</v>
      </c>
      <c r="S292" s="69">
        <v>0</v>
      </c>
    </row>
    <row r="293" spans="1:19" hidden="1" outlineLevel="1">
      <c r="A293" s="55">
        <v>376950</v>
      </c>
      <c r="B293" s="56" t="s">
        <v>494</v>
      </c>
      <c r="C293" s="68">
        <v>8</v>
      </c>
      <c r="D293" s="69"/>
      <c r="E293" s="69"/>
      <c r="F293" s="69"/>
      <c r="G293" s="69"/>
      <c r="H293" s="69"/>
      <c r="I293" s="68">
        <v>0</v>
      </c>
      <c r="J293" s="59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0">
        <v>0</v>
      </c>
    </row>
    <row r="294" spans="1:19" hidden="1" outlineLevel="1">
      <c r="A294" s="55">
        <v>226277</v>
      </c>
      <c r="B294" s="56" t="s">
        <v>495</v>
      </c>
      <c r="C294" s="68">
        <v>8</v>
      </c>
      <c r="D294" s="69"/>
      <c r="E294" s="69"/>
      <c r="F294" s="69"/>
      <c r="G294" s="69"/>
      <c r="H294" s="69"/>
      <c r="I294" s="68">
        <v>0</v>
      </c>
      <c r="J294" s="59">
        <v>0</v>
      </c>
      <c r="K294" s="60">
        <v>0</v>
      </c>
      <c r="L294" s="60">
        <v>0</v>
      </c>
      <c r="M294" s="60">
        <v>0</v>
      </c>
      <c r="N294" s="60">
        <v>0</v>
      </c>
      <c r="O294" s="60">
        <v>0</v>
      </c>
      <c r="P294" s="60">
        <v>0</v>
      </c>
      <c r="Q294" s="60">
        <v>0</v>
      </c>
      <c r="R294" s="60">
        <v>0</v>
      </c>
      <c r="S294" s="60">
        <v>0</v>
      </c>
    </row>
    <row r="295" spans="1:19" hidden="1" outlineLevel="1">
      <c r="A295" s="55">
        <v>3585</v>
      </c>
      <c r="B295" s="56" t="s">
        <v>496</v>
      </c>
      <c r="C295" s="68">
        <v>4</v>
      </c>
      <c r="D295" s="69"/>
      <c r="E295" s="69"/>
      <c r="F295" s="69"/>
      <c r="G295" s="69"/>
      <c r="H295" s="69"/>
      <c r="I295" s="68">
        <v>0</v>
      </c>
      <c r="J295" s="59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0">
        <v>0</v>
      </c>
    </row>
    <row r="296" spans="1:19" hidden="1" outlineLevel="1">
      <c r="A296" s="55">
        <v>2016</v>
      </c>
      <c r="B296" s="56" t="s">
        <v>497</v>
      </c>
      <c r="C296" s="68">
        <v>8</v>
      </c>
      <c r="D296" s="69"/>
      <c r="E296" s="69"/>
      <c r="F296" s="69"/>
      <c r="G296" s="69"/>
      <c r="H296" s="69"/>
      <c r="I296" s="68">
        <v>0</v>
      </c>
      <c r="J296" s="59">
        <v>0</v>
      </c>
      <c r="K296" s="60">
        <v>0</v>
      </c>
      <c r="L296" s="60">
        <v>0</v>
      </c>
      <c r="M296" s="60">
        <v>0</v>
      </c>
      <c r="N296" s="60">
        <v>0</v>
      </c>
      <c r="O296" s="60">
        <v>0</v>
      </c>
      <c r="P296" s="60">
        <v>0</v>
      </c>
      <c r="Q296" s="60">
        <v>0</v>
      </c>
      <c r="R296" s="60">
        <v>0</v>
      </c>
      <c r="S296" s="60">
        <v>0</v>
      </c>
    </row>
    <row r="297" spans="1:19" hidden="1" outlineLevel="1">
      <c r="A297" s="55">
        <v>3586</v>
      </c>
      <c r="B297" s="56" t="s">
        <v>498</v>
      </c>
      <c r="C297" s="68">
        <v>2</v>
      </c>
      <c r="D297" s="69"/>
      <c r="E297" s="69"/>
      <c r="F297" s="69"/>
      <c r="G297" s="69"/>
      <c r="H297" s="69"/>
      <c r="I297" s="68">
        <v>0</v>
      </c>
      <c r="J297" s="68">
        <v>0</v>
      </c>
      <c r="K297" s="69">
        <v>0</v>
      </c>
      <c r="L297" s="69">
        <v>0</v>
      </c>
      <c r="M297" s="69">
        <v>0</v>
      </c>
      <c r="N297" s="69">
        <v>0</v>
      </c>
      <c r="O297" s="69">
        <v>0</v>
      </c>
      <c r="P297" s="69">
        <v>0</v>
      </c>
      <c r="Q297" s="69">
        <v>0</v>
      </c>
      <c r="R297" s="69">
        <v>0</v>
      </c>
      <c r="S297" s="69">
        <v>0</v>
      </c>
    </row>
    <row r="298" spans="1:19" hidden="1" outlineLevel="1">
      <c r="A298" s="55">
        <v>463</v>
      </c>
      <c r="B298" s="56" t="s">
        <v>499</v>
      </c>
      <c r="C298" s="68">
        <v>5</v>
      </c>
      <c r="D298" s="69"/>
      <c r="E298" s="69"/>
      <c r="F298" s="69"/>
      <c r="G298" s="69"/>
      <c r="H298" s="69"/>
      <c r="I298" s="68">
        <v>0</v>
      </c>
      <c r="J298" s="59">
        <v>0</v>
      </c>
      <c r="K298" s="60">
        <v>0</v>
      </c>
      <c r="L298" s="60">
        <v>0</v>
      </c>
      <c r="M298" s="60">
        <v>0</v>
      </c>
      <c r="N298" s="60">
        <v>0</v>
      </c>
      <c r="O298" s="60">
        <v>0</v>
      </c>
      <c r="P298" s="60">
        <v>0</v>
      </c>
      <c r="Q298" s="60">
        <v>0</v>
      </c>
      <c r="R298" s="60">
        <v>0</v>
      </c>
      <c r="S298" s="60">
        <v>0</v>
      </c>
    </row>
    <row r="299" spans="1:19" hidden="1" outlineLevel="1">
      <c r="A299" s="55">
        <v>3591</v>
      </c>
      <c r="B299" s="56" t="s">
        <v>500</v>
      </c>
      <c r="C299" s="68">
        <v>2</v>
      </c>
      <c r="D299" s="69"/>
      <c r="E299" s="69"/>
      <c r="F299" s="69"/>
      <c r="G299" s="69"/>
      <c r="H299" s="69"/>
      <c r="I299" s="68">
        <v>0</v>
      </c>
      <c r="J299" s="68">
        <v>0</v>
      </c>
      <c r="K299" s="69">
        <v>0</v>
      </c>
      <c r="L299" s="69">
        <v>0</v>
      </c>
      <c r="M299" s="69">
        <v>0</v>
      </c>
      <c r="N299" s="69">
        <v>0</v>
      </c>
      <c r="O299" s="69">
        <v>0</v>
      </c>
      <c r="P299" s="69">
        <v>0</v>
      </c>
      <c r="Q299" s="69">
        <v>0</v>
      </c>
      <c r="R299" s="69">
        <v>0</v>
      </c>
      <c r="S299" s="69">
        <v>0</v>
      </c>
    </row>
    <row r="300" spans="1:19" hidden="1" outlineLevel="1">
      <c r="A300" s="55">
        <v>2017</v>
      </c>
      <c r="B300" s="56" t="s">
        <v>501</v>
      </c>
      <c r="C300" s="68">
        <v>8</v>
      </c>
      <c r="D300" s="69"/>
      <c r="E300" s="69"/>
      <c r="F300" s="69"/>
      <c r="G300" s="69"/>
      <c r="H300" s="69"/>
      <c r="I300" s="68">
        <v>0</v>
      </c>
      <c r="J300" s="59">
        <v>0</v>
      </c>
      <c r="K300" s="60">
        <v>0</v>
      </c>
      <c r="L300" s="60">
        <v>0</v>
      </c>
      <c r="M300" s="60">
        <v>0</v>
      </c>
      <c r="N300" s="60">
        <v>0</v>
      </c>
      <c r="O300" s="60">
        <v>0</v>
      </c>
      <c r="P300" s="60">
        <v>0</v>
      </c>
      <c r="Q300" s="60">
        <v>0</v>
      </c>
      <c r="R300" s="60">
        <v>0</v>
      </c>
      <c r="S300" s="60">
        <v>0</v>
      </c>
    </row>
    <row r="301" spans="1:19" hidden="1" outlineLevel="1">
      <c r="A301" s="55">
        <v>464</v>
      </c>
      <c r="B301" s="56" t="s">
        <v>502</v>
      </c>
      <c r="C301" s="68">
        <v>5</v>
      </c>
      <c r="D301" s="69"/>
      <c r="E301" s="69"/>
      <c r="F301" s="69"/>
      <c r="G301" s="69"/>
      <c r="H301" s="69"/>
      <c r="I301" s="68">
        <v>0</v>
      </c>
      <c r="J301" s="59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0">
        <v>0</v>
      </c>
    </row>
    <row r="302" spans="1:19" hidden="1" outlineLevel="1">
      <c r="A302" s="55">
        <v>417752</v>
      </c>
      <c r="B302" s="56" t="s">
        <v>503</v>
      </c>
      <c r="C302" s="68">
        <v>8</v>
      </c>
      <c r="D302" s="69"/>
      <c r="E302" s="69"/>
      <c r="F302" s="69"/>
      <c r="G302" s="69"/>
      <c r="H302" s="69"/>
      <c r="I302" s="68">
        <v>0</v>
      </c>
      <c r="J302" s="59">
        <v>0</v>
      </c>
      <c r="K302" s="60">
        <v>0</v>
      </c>
      <c r="L302" s="60">
        <v>0</v>
      </c>
      <c r="M302" s="60">
        <v>0</v>
      </c>
      <c r="N302" s="60">
        <v>0</v>
      </c>
      <c r="O302" s="60">
        <v>0</v>
      </c>
      <c r="P302" s="60">
        <v>0</v>
      </c>
      <c r="Q302" s="60">
        <v>0</v>
      </c>
      <c r="R302" s="60">
        <v>0</v>
      </c>
      <c r="S302" s="60">
        <v>0</v>
      </c>
    </row>
    <row r="303" spans="1:19" hidden="1" outlineLevel="1">
      <c r="A303" s="55">
        <v>452</v>
      </c>
      <c r="B303" s="56" t="s">
        <v>504</v>
      </c>
      <c r="C303" s="68">
        <v>5</v>
      </c>
      <c r="D303" s="69"/>
      <c r="E303" s="69"/>
      <c r="F303" s="69"/>
      <c r="G303" s="69"/>
      <c r="H303" s="69"/>
      <c r="I303" s="68">
        <v>0</v>
      </c>
      <c r="J303" s="59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0">
        <v>0</v>
      </c>
    </row>
    <row r="304" spans="1:19" hidden="1" outlineLevel="1">
      <c r="A304" s="55">
        <v>466</v>
      </c>
      <c r="B304" s="56" t="s">
        <v>505</v>
      </c>
      <c r="C304" s="68">
        <v>5</v>
      </c>
      <c r="D304" s="69"/>
      <c r="E304" s="69"/>
      <c r="F304" s="69"/>
      <c r="G304" s="69"/>
      <c r="H304" s="69"/>
      <c r="I304" s="68">
        <v>0</v>
      </c>
      <c r="J304" s="59">
        <v>0</v>
      </c>
      <c r="K304" s="60">
        <v>0</v>
      </c>
      <c r="L304" s="60">
        <v>0</v>
      </c>
      <c r="M304" s="60">
        <v>0</v>
      </c>
      <c r="N304" s="60">
        <v>0</v>
      </c>
      <c r="O304" s="60">
        <v>0</v>
      </c>
      <c r="P304" s="60">
        <v>0</v>
      </c>
      <c r="Q304" s="60">
        <v>0</v>
      </c>
      <c r="R304" s="60">
        <v>0</v>
      </c>
      <c r="S304" s="60">
        <v>0</v>
      </c>
    </row>
    <row r="305" spans="1:19" hidden="1" outlineLevel="1">
      <c r="A305" s="55">
        <v>7783</v>
      </c>
      <c r="B305" s="56" t="s">
        <v>506</v>
      </c>
      <c r="C305" s="68">
        <v>8</v>
      </c>
      <c r="D305" s="69"/>
      <c r="E305" s="69"/>
      <c r="F305" s="69"/>
      <c r="G305" s="69"/>
      <c r="H305" s="69"/>
      <c r="I305" s="68">
        <v>0</v>
      </c>
      <c r="J305" s="59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0">
        <v>0</v>
      </c>
    </row>
    <row r="306" spans="1:19" hidden="1" outlineLevel="1">
      <c r="A306" s="55">
        <v>1657</v>
      </c>
      <c r="B306" s="56" t="s">
        <v>507</v>
      </c>
      <c r="C306" s="68">
        <v>8</v>
      </c>
      <c r="D306" s="69"/>
      <c r="E306" s="69"/>
      <c r="F306" s="69"/>
      <c r="G306" s="69"/>
      <c r="H306" s="69"/>
      <c r="I306" s="68">
        <v>0</v>
      </c>
      <c r="J306" s="59">
        <v>0</v>
      </c>
      <c r="K306" s="60">
        <v>0</v>
      </c>
      <c r="L306" s="60">
        <v>0</v>
      </c>
      <c r="M306" s="60">
        <v>0</v>
      </c>
      <c r="N306" s="60">
        <v>0</v>
      </c>
      <c r="O306" s="60">
        <v>0</v>
      </c>
      <c r="P306" s="60">
        <v>0</v>
      </c>
      <c r="Q306" s="60">
        <v>0</v>
      </c>
      <c r="R306" s="60">
        <v>0</v>
      </c>
      <c r="S306" s="60">
        <v>0</v>
      </c>
    </row>
    <row r="307" spans="1:19" hidden="1" outlineLevel="1">
      <c r="A307" s="55">
        <v>2367</v>
      </c>
      <c r="B307" s="56" t="s">
        <v>508</v>
      </c>
      <c r="C307" s="68">
        <v>8</v>
      </c>
      <c r="D307" s="69"/>
      <c r="E307" s="69"/>
      <c r="F307" s="69"/>
      <c r="G307" s="69"/>
      <c r="H307" s="69"/>
      <c r="I307" s="68">
        <v>0</v>
      </c>
      <c r="J307" s="59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0">
        <v>0</v>
      </c>
    </row>
    <row r="308" spans="1:19" hidden="1" outlineLevel="1">
      <c r="A308" s="55">
        <v>2994</v>
      </c>
      <c r="B308" s="56" t="s">
        <v>509</v>
      </c>
      <c r="C308" s="68">
        <v>8</v>
      </c>
      <c r="D308" s="69"/>
      <c r="E308" s="69"/>
      <c r="F308" s="69"/>
      <c r="G308" s="69"/>
      <c r="H308" s="69"/>
      <c r="I308" s="68">
        <v>0</v>
      </c>
      <c r="J308" s="59">
        <v>0</v>
      </c>
      <c r="K308" s="60">
        <v>0</v>
      </c>
      <c r="L308" s="60">
        <v>0</v>
      </c>
      <c r="M308" s="60">
        <v>0</v>
      </c>
      <c r="N308" s="60">
        <v>0</v>
      </c>
      <c r="O308" s="60">
        <v>0</v>
      </c>
      <c r="P308" s="60">
        <v>0</v>
      </c>
      <c r="Q308" s="60">
        <v>0</v>
      </c>
      <c r="R308" s="60">
        <v>0</v>
      </c>
      <c r="S308" s="60">
        <v>0</v>
      </c>
    </row>
    <row r="309" spans="1:19" hidden="1" outlineLevel="1">
      <c r="A309" s="55">
        <v>900029</v>
      </c>
      <c r="B309" s="56" t="s">
        <v>510</v>
      </c>
      <c r="C309" s="68">
        <v>8</v>
      </c>
      <c r="D309" s="69"/>
      <c r="E309" s="69"/>
      <c r="F309" s="69"/>
      <c r="G309" s="69"/>
      <c r="H309" s="69"/>
      <c r="I309" s="68">
        <v>0</v>
      </c>
      <c r="J309" s="59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0">
        <v>0</v>
      </c>
    </row>
    <row r="310" spans="1:19" hidden="1" outlineLevel="1">
      <c r="A310" s="55">
        <v>900030</v>
      </c>
      <c r="B310" s="56" t="s">
        <v>511</v>
      </c>
      <c r="C310" s="68">
        <v>8</v>
      </c>
      <c r="D310" s="69"/>
      <c r="E310" s="69"/>
      <c r="F310" s="69"/>
      <c r="G310" s="69"/>
      <c r="H310" s="69"/>
      <c r="I310" s="68">
        <v>0</v>
      </c>
      <c r="J310" s="59">
        <v>0</v>
      </c>
      <c r="K310" s="60">
        <v>0</v>
      </c>
      <c r="L310" s="60">
        <v>0</v>
      </c>
      <c r="M310" s="60">
        <v>0</v>
      </c>
      <c r="N310" s="60">
        <v>0</v>
      </c>
      <c r="O310" s="60">
        <v>0</v>
      </c>
      <c r="P310" s="60">
        <v>0</v>
      </c>
      <c r="Q310" s="60">
        <v>0</v>
      </c>
      <c r="R310" s="60">
        <v>0</v>
      </c>
      <c r="S310" s="60">
        <v>0</v>
      </c>
    </row>
    <row r="311" spans="1:19" hidden="1" outlineLevel="1">
      <c r="A311" s="55">
        <v>900031</v>
      </c>
      <c r="B311" s="56" t="s">
        <v>512</v>
      </c>
      <c r="C311" s="68">
        <v>8</v>
      </c>
      <c r="D311" s="69"/>
      <c r="E311" s="69"/>
      <c r="F311" s="69"/>
      <c r="G311" s="69"/>
      <c r="H311" s="69"/>
      <c r="I311" s="68">
        <v>0</v>
      </c>
      <c r="J311" s="59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0">
        <v>0</v>
      </c>
    </row>
    <row r="312" spans="1:19" hidden="1" outlineLevel="1">
      <c r="A312" s="55">
        <v>900032</v>
      </c>
      <c r="B312" s="56" t="s">
        <v>513</v>
      </c>
      <c r="C312" s="68">
        <v>8</v>
      </c>
      <c r="D312" s="69"/>
      <c r="E312" s="69"/>
      <c r="F312" s="69"/>
      <c r="G312" s="69"/>
      <c r="H312" s="69"/>
      <c r="I312" s="68">
        <v>0</v>
      </c>
      <c r="J312" s="59">
        <v>0</v>
      </c>
      <c r="K312" s="60">
        <v>0</v>
      </c>
      <c r="L312" s="60">
        <v>0</v>
      </c>
      <c r="M312" s="60">
        <v>0</v>
      </c>
      <c r="N312" s="60">
        <v>0</v>
      </c>
      <c r="O312" s="60">
        <v>0</v>
      </c>
      <c r="P312" s="60">
        <v>0</v>
      </c>
      <c r="Q312" s="60">
        <v>0</v>
      </c>
      <c r="R312" s="60">
        <v>0</v>
      </c>
      <c r="S312" s="60">
        <v>0</v>
      </c>
    </row>
    <row r="313" spans="1:19" hidden="1" outlineLevel="1">
      <c r="A313" s="55">
        <v>451875</v>
      </c>
      <c r="B313" s="56" t="s">
        <v>514</v>
      </c>
      <c r="C313" s="68">
        <v>8</v>
      </c>
      <c r="D313" s="69"/>
      <c r="E313" s="69"/>
      <c r="F313" s="69"/>
      <c r="G313" s="69"/>
      <c r="H313" s="69"/>
      <c r="I313" s="68">
        <v>0</v>
      </c>
      <c r="J313" s="59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0">
        <v>0</v>
      </c>
    </row>
    <row r="314" spans="1:19" hidden="1" outlineLevel="1">
      <c r="A314" s="55">
        <v>900033</v>
      </c>
      <c r="B314" s="56" t="s">
        <v>515</v>
      </c>
      <c r="C314" s="68">
        <v>8</v>
      </c>
      <c r="D314" s="69"/>
      <c r="E314" s="69"/>
      <c r="F314" s="69"/>
      <c r="G314" s="69"/>
      <c r="H314" s="69"/>
      <c r="I314" s="68">
        <v>0</v>
      </c>
      <c r="J314" s="59">
        <v>0</v>
      </c>
      <c r="K314" s="60">
        <v>0</v>
      </c>
      <c r="L314" s="60">
        <v>0</v>
      </c>
      <c r="M314" s="60">
        <v>0</v>
      </c>
      <c r="N314" s="60">
        <v>0</v>
      </c>
      <c r="O314" s="60">
        <v>0</v>
      </c>
      <c r="P314" s="60">
        <v>0</v>
      </c>
      <c r="Q314" s="60">
        <v>0</v>
      </c>
      <c r="R314" s="60">
        <v>0</v>
      </c>
      <c r="S314" s="60">
        <v>0</v>
      </c>
    </row>
    <row r="315" spans="1:19" hidden="1" outlineLevel="1">
      <c r="A315" s="55">
        <v>11460</v>
      </c>
      <c r="B315" s="56" t="s">
        <v>516</v>
      </c>
      <c r="C315" s="68">
        <v>8</v>
      </c>
      <c r="D315" s="69"/>
      <c r="E315" s="69"/>
      <c r="F315" s="69"/>
      <c r="G315" s="69"/>
      <c r="H315" s="69"/>
      <c r="I315" s="68">
        <v>0</v>
      </c>
      <c r="J315" s="59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0">
        <v>0</v>
      </c>
    </row>
    <row r="316" spans="1:19" hidden="1" outlineLevel="1">
      <c r="A316" s="55">
        <v>900034</v>
      </c>
      <c r="B316" s="56" t="s">
        <v>517</v>
      </c>
      <c r="C316" s="68">
        <v>8</v>
      </c>
      <c r="D316" s="69"/>
      <c r="E316" s="69"/>
      <c r="F316" s="69"/>
      <c r="G316" s="69"/>
      <c r="H316" s="69"/>
      <c r="I316" s="68">
        <v>0</v>
      </c>
      <c r="J316" s="59">
        <v>0</v>
      </c>
      <c r="K316" s="60">
        <v>0</v>
      </c>
      <c r="L316" s="60">
        <v>0</v>
      </c>
      <c r="M316" s="60">
        <v>0</v>
      </c>
      <c r="N316" s="60">
        <v>0</v>
      </c>
      <c r="O316" s="60">
        <v>0</v>
      </c>
      <c r="P316" s="60">
        <v>0</v>
      </c>
      <c r="Q316" s="60">
        <v>0</v>
      </c>
      <c r="R316" s="60">
        <v>0</v>
      </c>
      <c r="S316" s="60">
        <v>0</v>
      </c>
    </row>
    <row r="317" spans="1:19" hidden="1" outlineLevel="1">
      <c r="A317" s="55">
        <v>900035</v>
      </c>
      <c r="B317" s="56" t="s">
        <v>518</v>
      </c>
      <c r="C317" s="68">
        <v>8</v>
      </c>
      <c r="D317" s="69"/>
      <c r="E317" s="69"/>
      <c r="F317" s="69"/>
      <c r="G317" s="69"/>
      <c r="H317" s="69"/>
      <c r="I317" s="68">
        <v>0</v>
      </c>
      <c r="J317" s="59">
        <v>0</v>
      </c>
      <c r="K317" s="60">
        <v>0</v>
      </c>
      <c r="L317" s="60">
        <v>0</v>
      </c>
      <c r="M317" s="60">
        <v>0</v>
      </c>
      <c r="N317" s="60">
        <v>0</v>
      </c>
      <c r="O317" s="60">
        <v>0</v>
      </c>
      <c r="P317" s="60">
        <v>0</v>
      </c>
      <c r="Q317" s="60">
        <v>0</v>
      </c>
      <c r="R317" s="60">
        <v>0</v>
      </c>
      <c r="S317" s="60">
        <v>0</v>
      </c>
    </row>
    <row r="318" spans="1:19" hidden="1" outlineLevel="1">
      <c r="A318" s="55">
        <v>35043</v>
      </c>
      <c r="B318" s="56" t="s">
        <v>519</v>
      </c>
      <c r="C318" s="68">
        <v>8</v>
      </c>
      <c r="D318" s="69"/>
      <c r="E318" s="69"/>
      <c r="F318" s="69"/>
      <c r="G318" s="69"/>
      <c r="H318" s="69"/>
      <c r="I318" s="68">
        <v>0</v>
      </c>
      <c r="J318" s="59">
        <v>0</v>
      </c>
      <c r="K318" s="60">
        <v>0</v>
      </c>
      <c r="L318" s="60">
        <v>0</v>
      </c>
      <c r="M318" s="60">
        <v>0</v>
      </c>
      <c r="N318" s="60">
        <v>0</v>
      </c>
      <c r="O318" s="60">
        <v>0</v>
      </c>
      <c r="P318" s="60">
        <v>0</v>
      </c>
      <c r="Q318" s="60">
        <v>0</v>
      </c>
      <c r="R318" s="60">
        <v>0</v>
      </c>
      <c r="S318" s="60">
        <v>0</v>
      </c>
    </row>
    <row r="319" spans="1:19" hidden="1" outlineLevel="1">
      <c r="A319" s="55">
        <v>3988</v>
      </c>
      <c r="B319" s="56" t="s">
        <v>520</v>
      </c>
      <c r="C319" s="68">
        <v>8</v>
      </c>
      <c r="D319" s="69"/>
      <c r="E319" s="69"/>
      <c r="F319" s="69"/>
      <c r="G319" s="69"/>
      <c r="H319" s="69"/>
      <c r="I319" s="68">
        <v>0</v>
      </c>
      <c r="J319" s="59">
        <v>0</v>
      </c>
      <c r="K319" s="60">
        <v>0</v>
      </c>
      <c r="L319" s="60">
        <v>0</v>
      </c>
      <c r="M319" s="60">
        <v>0</v>
      </c>
      <c r="N319" s="60">
        <v>0</v>
      </c>
      <c r="O319" s="60">
        <v>0</v>
      </c>
      <c r="P319" s="60">
        <v>0</v>
      </c>
      <c r="Q319" s="60">
        <v>0</v>
      </c>
      <c r="R319" s="60">
        <v>0</v>
      </c>
      <c r="S319" s="60">
        <v>0</v>
      </c>
    </row>
    <row r="320" spans="1:19" hidden="1" outlineLevel="1">
      <c r="A320" s="55">
        <v>467</v>
      </c>
      <c r="B320" s="56" t="s">
        <v>521</v>
      </c>
      <c r="C320" s="68">
        <v>5</v>
      </c>
      <c r="D320" s="69"/>
      <c r="E320" s="69"/>
      <c r="F320" s="69"/>
      <c r="G320" s="69"/>
      <c r="H320" s="69"/>
      <c r="I320" s="68">
        <v>0</v>
      </c>
      <c r="J320" s="59">
        <v>0</v>
      </c>
      <c r="K320" s="60">
        <v>0</v>
      </c>
      <c r="L320" s="60">
        <v>0</v>
      </c>
      <c r="M320" s="60">
        <v>0</v>
      </c>
      <c r="N320" s="60">
        <v>0</v>
      </c>
      <c r="O320" s="60">
        <v>0</v>
      </c>
      <c r="P320" s="60">
        <v>0</v>
      </c>
      <c r="Q320" s="60">
        <v>0</v>
      </c>
      <c r="R320" s="60">
        <v>0</v>
      </c>
      <c r="S320" s="60">
        <v>0</v>
      </c>
    </row>
    <row r="321" spans="1:19" hidden="1" outlineLevel="1">
      <c r="A321" s="55">
        <v>41795</v>
      </c>
      <c r="B321" s="56" t="s">
        <v>522</v>
      </c>
      <c r="C321" s="68">
        <v>8</v>
      </c>
      <c r="D321" s="69"/>
      <c r="E321" s="69"/>
      <c r="F321" s="69"/>
      <c r="G321" s="69"/>
      <c r="H321" s="69"/>
      <c r="I321" s="68">
        <v>0</v>
      </c>
      <c r="J321" s="59">
        <v>0</v>
      </c>
      <c r="K321" s="60">
        <v>0</v>
      </c>
      <c r="L321" s="60">
        <v>0</v>
      </c>
      <c r="M321" s="60">
        <v>0</v>
      </c>
      <c r="N321" s="60">
        <v>0</v>
      </c>
      <c r="O321" s="60">
        <v>0</v>
      </c>
      <c r="P321" s="60">
        <v>0</v>
      </c>
      <c r="Q321" s="60">
        <v>0</v>
      </c>
      <c r="R321" s="60">
        <v>0</v>
      </c>
      <c r="S321" s="60">
        <v>0</v>
      </c>
    </row>
    <row r="322" spans="1:19" hidden="1" outlineLevel="1">
      <c r="A322" s="55">
        <v>38133</v>
      </c>
      <c r="B322" s="56" t="s">
        <v>523</v>
      </c>
      <c r="C322" s="68">
        <v>8</v>
      </c>
      <c r="D322" s="69"/>
      <c r="E322" s="69"/>
      <c r="F322" s="69"/>
      <c r="G322" s="69"/>
      <c r="H322" s="69"/>
      <c r="I322" s="68">
        <v>0</v>
      </c>
      <c r="J322" s="59">
        <v>0</v>
      </c>
      <c r="K322" s="60">
        <v>0</v>
      </c>
      <c r="L322" s="60">
        <v>0</v>
      </c>
      <c r="M322" s="60">
        <v>0</v>
      </c>
      <c r="N322" s="60">
        <v>0</v>
      </c>
      <c r="O322" s="60">
        <v>0</v>
      </c>
      <c r="P322" s="60">
        <v>0</v>
      </c>
      <c r="Q322" s="60">
        <v>0</v>
      </c>
      <c r="R322" s="60">
        <v>0</v>
      </c>
      <c r="S322" s="60">
        <v>0</v>
      </c>
    </row>
    <row r="323" spans="1:19" hidden="1" outlineLevel="1">
      <c r="A323" s="55">
        <v>1883</v>
      </c>
      <c r="B323" s="56" t="s">
        <v>524</v>
      </c>
      <c r="C323" s="68">
        <v>8</v>
      </c>
      <c r="D323" s="69"/>
      <c r="E323" s="69"/>
      <c r="F323" s="69"/>
      <c r="G323" s="69"/>
      <c r="H323" s="69"/>
      <c r="I323" s="68">
        <v>0</v>
      </c>
      <c r="J323" s="59">
        <v>0</v>
      </c>
      <c r="K323" s="60">
        <v>0</v>
      </c>
      <c r="L323" s="60">
        <v>0</v>
      </c>
      <c r="M323" s="60">
        <v>0</v>
      </c>
      <c r="N323" s="60">
        <v>0</v>
      </c>
      <c r="O323" s="60">
        <v>0</v>
      </c>
      <c r="P323" s="60">
        <v>0</v>
      </c>
      <c r="Q323" s="60">
        <v>0</v>
      </c>
      <c r="R323" s="60">
        <v>0</v>
      </c>
      <c r="S323" s="60">
        <v>0</v>
      </c>
    </row>
    <row r="324" spans="1:19" hidden="1" outlineLevel="1">
      <c r="A324" s="55">
        <v>3163</v>
      </c>
      <c r="B324" s="56" t="s">
        <v>525</v>
      </c>
      <c r="C324" s="68">
        <v>8</v>
      </c>
      <c r="D324" s="69"/>
      <c r="E324" s="69"/>
      <c r="F324" s="69"/>
      <c r="G324" s="69"/>
      <c r="H324" s="69"/>
      <c r="I324" s="68">
        <v>0</v>
      </c>
      <c r="J324" s="59">
        <v>0</v>
      </c>
      <c r="K324" s="60">
        <v>0</v>
      </c>
      <c r="L324" s="60">
        <v>0</v>
      </c>
      <c r="M324" s="60">
        <v>0</v>
      </c>
      <c r="N324" s="60">
        <v>0</v>
      </c>
      <c r="O324" s="60">
        <v>0</v>
      </c>
      <c r="P324" s="60">
        <v>0</v>
      </c>
      <c r="Q324" s="60">
        <v>0</v>
      </c>
      <c r="R324" s="60">
        <v>0</v>
      </c>
      <c r="S324" s="60">
        <v>0</v>
      </c>
    </row>
    <row r="325" spans="1:19" hidden="1" outlineLevel="1">
      <c r="A325" s="55">
        <v>2021</v>
      </c>
      <c r="B325" s="56" t="s">
        <v>526</v>
      </c>
      <c r="C325" s="68">
        <v>8</v>
      </c>
      <c r="D325" s="69"/>
      <c r="E325" s="69"/>
      <c r="F325" s="69"/>
      <c r="G325" s="69"/>
      <c r="H325" s="69"/>
      <c r="I325" s="68">
        <v>0</v>
      </c>
      <c r="J325" s="59">
        <v>0</v>
      </c>
      <c r="K325" s="60">
        <v>0</v>
      </c>
      <c r="L325" s="60">
        <v>0</v>
      </c>
      <c r="M325" s="60">
        <v>0</v>
      </c>
      <c r="N325" s="60">
        <v>0</v>
      </c>
      <c r="O325" s="60">
        <v>0</v>
      </c>
      <c r="P325" s="60">
        <v>0</v>
      </c>
      <c r="Q325" s="60">
        <v>0</v>
      </c>
      <c r="R325" s="60">
        <v>0</v>
      </c>
      <c r="S325" s="60">
        <v>0</v>
      </c>
    </row>
    <row r="326" spans="1:19" hidden="1" outlineLevel="1">
      <c r="A326" s="55">
        <v>1739</v>
      </c>
      <c r="B326" s="56" t="s">
        <v>527</v>
      </c>
      <c r="C326" s="68">
        <v>8</v>
      </c>
      <c r="D326" s="69"/>
      <c r="E326" s="69"/>
      <c r="F326" s="69"/>
      <c r="G326" s="69"/>
      <c r="H326" s="69"/>
      <c r="I326" s="68">
        <v>0</v>
      </c>
      <c r="J326" s="59">
        <v>0</v>
      </c>
      <c r="K326" s="60">
        <v>0</v>
      </c>
      <c r="L326" s="60">
        <v>0</v>
      </c>
      <c r="M326" s="60">
        <v>0</v>
      </c>
      <c r="N326" s="60">
        <v>0</v>
      </c>
      <c r="O326" s="60">
        <v>0</v>
      </c>
      <c r="P326" s="60">
        <v>0</v>
      </c>
      <c r="Q326" s="60">
        <v>0</v>
      </c>
      <c r="R326" s="60">
        <v>0</v>
      </c>
      <c r="S326" s="60">
        <v>0</v>
      </c>
    </row>
    <row r="327" spans="1:19" hidden="1" outlineLevel="1">
      <c r="A327" s="55">
        <v>227243</v>
      </c>
      <c r="B327" s="56" t="s">
        <v>528</v>
      </c>
      <c r="C327" s="68">
        <v>8</v>
      </c>
      <c r="D327" s="69"/>
      <c r="E327" s="69"/>
      <c r="F327" s="69"/>
      <c r="G327" s="69"/>
      <c r="H327" s="69"/>
      <c r="I327" s="68">
        <v>0</v>
      </c>
      <c r="J327" s="59">
        <v>0</v>
      </c>
      <c r="K327" s="60">
        <v>0</v>
      </c>
      <c r="L327" s="60">
        <v>0</v>
      </c>
      <c r="M327" s="60">
        <v>0</v>
      </c>
      <c r="N327" s="60">
        <v>0</v>
      </c>
      <c r="O327" s="60">
        <v>0</v>
      </c>
      <c r="P327" s="60">
        <v>0</v>
      </c>
      <c r="Q327" s="60">
        <v>0</v>
      </c>
      <c r="R327" s="60">
        <v>0</v>
      </c>
      <c r="S327" s="60">
        <v>0</v>
      </c>
    </row>
    <row r="328" spans="1:19" hidden="1" outlineLevel="1">
      <c r="A328" s="55">
        <v>900036</v>
      </c>
      <c r="B328" s="56" t="s">
        <v>529</v>
      </c>
      <c r="C328" s="68">
        <v>8</v>
      </c>
      <c r="D328" s="69"/>
      <c r="E328" s="69"/>
      <c r="F328" s="69"/>
      <c r="G328" s="69"/>
      <c r="H328" s="69"/>
      <c r="I328" s="68">
        <v>0</v>
      </c>
      <c r="J328" s="59">
        <v>0</v>
      </c>
      <c r="K328" s="60">
        <v>0</v>
      </c>
      <c r="L328" s="60">
        <v>0</v>
      </c>
      <c r="M328" s="60">
        <v>0</v>
      </c>
      <c r="N328" s="60">
        <v>0</v>
      </c>
      <c r="O328" s="60">
        <v>0</v>
      </c>
      <c r="P328" s="60">
        <v>0</v>
      </c>
      <c r="Q328" s="60">
        <v>0</v>
      </c>
      <c r="R328" s="60">
        <v>0</v>
      </c>
      <c r="S328" s="60">
        <v>0</v>
      </c>
    </row>
    <row r="329" spans="1:19" hidden="1" outlineLevel="1">
      <c r="A329" s="55">
        <v>1509</v>
      </c>
      <c r="B329" s="56" t="s">
        <v>530</v>
      </c>
      <c r="C329" s="68">
        <v>8</v>
      </c>
      <c r="D329" s="69"/>
      <c r="E329" s="69"/>
      <c r="F329" s="69"/>
      <c r="G329" s="69"/>
      <c r="H329" s="69"/>
      <c r="I329" s="68">
        <v>0</v>
      </c>
      <c r="J329" s="59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0">
        <v>0</v>
      </c>
    </row>
    <row r="330" spans="1:19" hidden="1" outlineLevel="1">
      <c r="A330" s="55">
        <v>900037</v>
      </c>
      <c r="B330" s="56" t="s">
        <v>531</v>
      </c>
      <c r="C330" s="68">
        <v>8</v>
      </c>
      <c r="D330" s="69"/>
      <c r="E330" s="69"/>
      <c r="F330" s="69"/>
      <c r="G330" s="69"/>
      <c r="H330" s="69"/>
      <c r="I330" s="68">
        <v>0</v>
      </c>
      <c r="J330" s="59">
        <v>0</v>
      </c>
      <c r="K330" s="60">
        <v>0</v>
      </c>
      <c r="L330" s="60">
        <v>0</v>
      </c>
      <c r="M330" s="60">
        <v>0</v>
      </c>
      <c r="N330" s="60">
        <v>0</v>
      </c>
      <c r="O330" s="60">
        <v>0</v>
      </c>
      <c r="P330" s="60">
        <v>0</v>
      </c>
      <c r="Q330" s="60">
        <v>0</v>
      </c>
      <c r="R330" s="60">
        <v>0</v>
      </c>
      <c r="S330" s="60">
        <v>0</v>
      </c>
    </row>
    <row r="331" spans="1:19" hidden="1" outlineLevel="1">
      <c r="A331" s="55">
        <v>227289</v>
      </c>
      <c r="B331" s="56" t="s">
        <v>532</v>
      </c>
      <c r="C331" s="68">
        <v>8</v>
      </c>
      <c r="D331" s="69"/>
      <c r="E331" s="69"/>
      <c r="F331" s="69"/>
      <c r="G331" s="69"/>
      <c r="H331" s="69"/>
      <c r="I331" s="68">
        <v>0</v>
      </c>
      <c r="J331" s="59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0">
        <v>0</v>
      </c>
    </row>
    <row r="332" spans="1:19" hidden="1" outlineLevel="1">
      <c r="A332" s="55">
        <v>3100</v>
      </c>
      <c r="B332" s="56" t="s">
        <v>533</v>
      </c>
      <c r="C332" s="68">
        <v>8</v>
      </c>
      <c r="D332" s="69"/>
      <c r="E332" s="69"/>
      <c r="F332" s="69"/>
      <c r="G332" s="69"/>
      <c r="H332" s="69"/>
      <c r="I332" s="68">
        <v>0</v>
      </c>
      <c r="J332" s="59">
        <v>0</v>
      </c>
      <c r="K332" s="60">
        <v>0</v>
      </c>
      <c r="L332" s="60">
        <v>0</v>
      </c>
      <c r="M332" s="60">
        <v>0</v>
      </c>
      <c r="N332" s="60">
        <v>0</v>
      </c>
      <c r="O332" s="60">
        <v>0</v>
      </c>
      <c r="P332" s="60">
        <v>0</v>
      </c>
      <c r="Q332" s="60">
        <v>0</v>
      </c>
      <c r="R332" s="60">
        <v>0</v>
      </c>
      <c r="S332" s="60">
        <v>0</v>
      </c>
    </row>
    <row r="333" spans="1:19" hidden="1" outlineLevel="1">
      <c r="A333" s="55">
        <v>3985</v>
      </c>
      <c r="B333" s="56" t="s">
        <v>534</v>
      </c>
      <c r="C333" s="68">
        <v>8</v>
      </c>
      <c r="D333" s="69"/>
      <c r="E333" s="69"/>
      <c r="F333" s="69"/>
      <c r="G333" s="69"/>
      <c r="H333" s="69"/>
      <c r="I333" s="68">
        <v>0</v>
      </c>
      <c r="J333" s="59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0">
        <v>0</v>
      </c>
    </row>
    <row r="334" spans="1:19" hidden="1" outlineLevel="1">
      <c r="A334" s="55">
        <v>3211</v>
      </c>
      <c r="B334" s="56" t="s">
        <v>535</v>
      </c>
      <c r="C334" s="68">
        <v>8</v>
      </c>
      <c r="D334" s="69"/>
      <c r="E334" s="69"/>
      <c r="F334" s="69"/>
      <c r="G334" s="69"/>
      <c r="H334" s="69"/>
      <c r="I334" s="68">
        <v>0</v>
      </c>
      <c r="J334" s="59">
        <v>0</v>
      </c>
      <c r="K334" s="60">
        <v>0</v>
      </c>
      <c r="L334" s="60">
        <v>0</v>
      </c>
      <c r="M334" s="60">
        <v>0</v>
      </c>
      <c r="N334" s="60">
        <v>0</v>
      </c>
      <c r="O334" s="60">
        <v>0</v>
      </c>
      <c r="P334" s="60">
        <v>0</v>
      </c>
      <c r="Q334" s="60">
        <v>0</v>
      </c>
      <c r="R334" s="60">
        <v>0</v>
      </c>
      <c r="S334" s="60">
        <v>0</v>
      </c>
    </row>
    <row r="335" spans="1:19" hidden="1" outlineLevel="1">
      <c r="A335" s="55">
        <v>3210</v>
      </c>
      <c r="B335" s="56" t="s">
        <v>536</v>
      </c>
      <c r="C335" s="68">
        <v>8</v>
      </c>
      <c r="D335" s="69"/>
      <c r="E335" s="69"/>
      <c r="F335" s="69"/>
      <c r="G335" s="69"/>
      <c r="H335" s="69"/>
      <c r="I335" s="68">
        <v>0</v>
      </c>
      <c r="J335" s="59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0">
        <v>0</v>
      </c>
    </row>
    <row r="336" spans="1:19" hidden="1" outlineLevel="1">
      <c r="A336" s="55">
        <v>3598</v>
      </c>
      <c r="B336" s="56" t="s">
        <v>537</v>
      </c>
      <c r="C336" s="68">
        <v>2</v>
      </c>
      <c r="D336" s="69"/>
      <c r="E336" s="69"/>
      <c r="F336" s="69"/>
      <c r="G336" s="69"/>
      <c r="H336" s="69"/>
      <c r="I336" s="68">
        <v>0</v>
      </c>
      <c r="J336" s="68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69">
        <v>0</v>
      </c>
    </row>
    <row r="337" spans="1:19" hidden="1" outlineLevel="1">
      <c r="A337" s="55">
        <v>3212</v>
      </c>
      <c r="B337" s="56" t="s">
        <v>538</v>
      </c>
      <c r="C337" s="68">
        <v>8</v>
      </c>
      <c r="D337" s="69"/>
      <c r="E337" s="69"/>
      <c r="F337" s="69"/>
      <c r="G337" s="69"/>
      <c r="H337" s="69"/>
      <c r="I337" s="68">
        <v>0</v>
      </c>
      <c r="J337" s="59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0">
        <v>0</v>
      </c>
    </row>
    <row r="338" spans="1:19" hidden="1" outlineLevel="1">
      <c r="A338" s="55">
        <v>2498</v>
      </c>
      <c r="B338" s="56" t="s">
        <v>539</v>
      </c>
      <c r="C338" s="68">
        <v>8</v>
      </c>
      <c r="D338" s="69"/>
      <c r="E338" s="69"/>
      <c r="F338" s="69"/>
      <c r="G338" s="69"/>
      <c r="H338" s="69"/>
      <c r="I338" s="68">
        <v>0</v>
      </c>
      <c r="J338" s="59">
        <v>0</v>
      </c>
      <c r="K338" s="60">
        <v>0</v>
      </c>
      <c r="L338" s="60">
        <v>0</v>
      </c>
      <c r="M338" s="60">
        <v>0</v>
      </c>
      <c r="N338" s="60">
        <v>0</v>
      </c>
      <c r="O338" s="60">
        <v>0</v>
      </c>
      <c r="P338" s="60">
        <v>0</v>
      </c>
      <c r="Q338" s="60">
        <v>0</v>
      </c>
      <c r="R338" s="60">
        <v>0</v>
      </c>
      <c r="S338" s="60">
        <v>0</v>
      </c>
    </row>
    <row r="339" spans="1:19" hidden="1" outlineLevel="1">
      <c r="A339" s="55">
        <v>900060</v>
      </c>
      <c r="B339" s="56" t="s">
        <v>540</v>
      </c>
      <c r="C339" s="68">
        <v>8</v>
      </c>
      <c r="D339" s="69"/>
      <c r="E339" s="69"/>
      <c r="F339" s="69"/>
      <c r="G339" s="69"/>
      <c r="H339" s="69"/>
      <c r="I339" s="68">
        <v>0</v>
      </c>
      <c r="J339" s="59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0">
        <v>0</v>
      </c>
    </row>
    <row r="340" spans="1:19" hidden="1" outlineLevel="1">
      <c r="A340" s="55">
        <v>23053</v>
      </c>
      <c r="B340" s="56" t="s">
        <v>541</v>
      </c>
      <c r="C340" s="68">
        <v>2</v>
      </c>
      <c r="D340" s="69"/>
      <c r="E340" s="69"/>
      <c r="F340" s="69"/>
      <c r="G340" s="69"/>
      <c r="H340" s="69"/>
      <c r="I340" s="68">
        <v>0</v>
      </c>
      <c r="J340" s="68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69">
        <v>0</v>
      </c>
    </row>
    <row r="341" spans="1:19" hidden="1" outlineLevel="1">
      <c r="A341" s="55">
        <v>3602</v>
      </c>
      <c r="B341" s="56" t="s">
        <v>542</v>
      </c>
      <c r="C341" s="68">
        <v>2</v>
      </c>
      <c r="D341" s="69"/>
      <c r="E341" s="69"/>
      <c r="F341" s="69"/>
      <c r="G341" s="69"/>
      <c r="H341" s="69"/>
      <c r="I341" s="68">
        <v>0</v>
      </c>
      <c r="J341" s="68">
        <v>0</v>
      </c>
      <c r="K341" s="69">
        <v>0</v>
      </c>
      <c r="L341" s="69">
        <v>0</v>
      </c>
      <c r="M341" s="69">
        <v>0</v>
      </c>
      <c r="N341" s="69">
        <v>0</v>
      </c>
      <c r="O341" s="69">
        <v>0</v>
      </c>
      <c r="P341" s="69">
        <v>0</v>
      </c>
      <c r="Q341" s="69">
        <v>0</v>
      </c>
      <c r="R341" s="69">
        <v>0</v>
      </c>
      <c r="S341" s="69">
        <v>0</v>
      </c>
    </row>
    <row r="342" spans="1:19" hidden="1" outlineLevel="1">
      <c r="A342" s="55">
        <v>460136</v>
      </c>
      <c r="B342" s="56" t="s">
        <v>543</v>
      </c>
      <c r="C342" s="68">
        <v>8</v>
      </c>
      <c r="D342" s="69"/>
      <c r="E342" s="69"/>
      <c r="F342" s="69"/>
      <c r="G342" s="69"/>
      <c r="H342" s="69"/>
      <c r="I342" s="68">
        <v>0</v>
      </c>
      <c r="J342" s="59">
        <v>0</v>
      </c>
      <c r="K342" s="60">
        <v>0</v>
      </c>
      <c r="L342" s="60">
        <v>0</v>
      </c>
      <c r="M342" s="60">
        <v>0</v>
      </c>
      <c r="N342" s="60">
        <v>0</v>
      </c>
      <c r="O342" s="60">
        <v>0</v>
      </c>
      <c r="P342" s="60">
        <v>0</v>
      </c>
      <c r="Q342" s="60">
        <v>0</v>
      </c>
      <c r="R342" s="60">
        <v>0</v>
      </c>
      <c r="S342" s="60">
        <v>0</v>
      </c>
    </row>
    <row r="343" spans="1:19" hidden="1" outlineLevel="1">
      <c r="A343" s="55">
        <v>10814</v>
      </c>
      <c r="B343" s="56" t="s">
        <v>544</v>
      </c>
      <c r="C343" s="68">
        <v>8</v>
      </c>
      <c r="D343" s="69"/>
      <c r="E343" s="69"/>
      <c r="F343" s="69"/>
      <c r="G343" s="69"/>
      <c r="H343" s="69"/>
      <c r="I343" s="68">
        <v>0</v>
      </c>
      <c r="J343" s="59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0">
        <v>0</v>
      </c>
    </row>
    <row r="344" spans="1:19" hidden="1" outlineLevel="1">
      <c r="A344" s="55">
        <v>469</v>
      </c>
      <c r="B344" s="56" t="s">
        <v>545</v>
      </c>
      <c r="C344" s="68">
        <v>5</v>
      </c>
      <c r="D344" s="69"/>
      <c r="E344" s="69"/>
      <c r="F344" s="69"/>
      <c r="G344" s="69"/>
      <c r="H344" s="69"/>
      <c r="I344" s="68">
        <v>0</v>
      </c>
      <c r="J344" s="59">
        <v>0</v>
      </c>
      <c r="K344" s="60">
        <v>0</v>
      </c>
      <c r="L344" s="60">
        <v>0</v>
      </c>
      <c r="M344" s="60">
        <v>0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60">
        <v>0</v>
      </c>
    </row>
    <row r="345" spans="1:19" hidden="1" outlineLevel="1">
      <c r="A345" s="55">
        <v>447388</v>
      </c>
      <c r="B345" s="56" t="s">
        <v>546</v>
      </c>
      <c r="C345" s="68">
        <v>8</v>
      </c>
      <c r="D345" s="69"/>
      <c r="E345" s="69"/>
      <c r="F345" s="69"/>
      <c r="G345" s="69"/>
      <c r="H345" s="69"/>
      <c r="I345" s="68">
        <v>0</v>
      </c>
      <c r="J345" s="59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0">
        <v>0</v>
      </c>
    </row>
    <row r="346" spans="1:19" hidden="1" outlineLevel="1">
      <c r="A346" s="55">
        <v>1401</v>
      </c>
      <c r="B346" s="56" t="s">
        <v>547</v>
      </c>
      <c r="C346" s="68">
        <v>8</v>
      </c>
      <c r="D346" s="69"/>
      <c r="E346" s="69"/>
      <c r="F346" s="69"/>
      <c r="G346" s="69"/>
      <c r="H346" s="69"/>
      <c r="I346" s="68">
        <v>0</v>
      </c>
      <c r="J346" s="59">
        <v>0</v>
      </c>
      <c r="K346" s="60">
        <v>0</v>
      </c>
      <c r="L346" s="60">
        <v>0</v>
      </c>
      <c r="M346" s="60">
        <v>0</v>
      </c>
      <c r="N346" s="60">
        <v>0</v>
      </c>
      <c r="O346" s="60">
        <v>0</v>
      </c>
      <c r="P346" s="60">
        <v>0</v>
      </c>
      <c r="Q346" s="60">
        <v>0</v>
      </c>
      <c r="R346" s="60">
        <v>0</v>
      </c>
      <c r="S346" s="60">
        <v>0</v>
      </c>
    </row>
    <row r="347" spans="1:19" hidden="1" outlineLevel="1">
      <c r="A347" s="55">
        <v>468</v>
      </c>
      <c r="B347" s="56" t="s">
        <v>548</v>
      </c>
      <c r="C347" s="68">
        <v>5</v>
      </c>
      <c r="D347" s="69"/>
      <c r="E347" s="69"/>
      <c r="F347" s="69"/>
      <c r="G347" s="69"/>
      <c r="H347" s="69"/>
      <c r="I347" s="68">
        <v>0</v>
      </c>
      <c r="J347" s="59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0">
        <v>0</v>
      </c>
    </row>
    <row r="348" spans="1:19" hidden="1" outlineLevel="1">
      <c r="A348" s="55">
        <v>439507</v>
      </c>
      <c r="B348" s="56" t="s">
        <v>549</v>
      </c>
      <c r="C348" s="68">
        <v>8</v>
      </c>
      <c r="D348" s="69"/>
      <c r="E348" s="69"/>
      <c r="F348" s="69"/>
      <c r="G348" s="69"/>
      <c r="H348" s="69"/>
      <c r="I348" s="68">
        <v>0</v>
      </c>
      <c r="J348" s="59">
        <v>0</v>
      </c>
      <c r="K348" s="60">
        <v>0</v>
      </c>
      <c r="L348" s="60">
        <v>0</v>
      </c>
      <c r="M348" s="60">
        <v>0</v>
      </c>
      <c r="N348" s="60">
        <v>0</v>
      </c>
      <c r="O348" s="60">
        <v>0</v>
      </c>
      <c r="P348" s="60">
        <v>0</v>
      </c>
      <c r="Q348" s="60">
        <v>0</v>
      </c>
      <c r="R348" s="60">
        <v>0</v>
      </c>
      <c r="S348" s="60">
        <v>0</v>
      </c>
    </row>
    <row r="349" spans="1:19" hidden="1" outlineLevel="1">
      <c r="A349" s="55">
        <v>9193</v>
      </c>
      <c r="B349" s="56" t="s">
        <v>550</v>
      </c>
      <c r="C349" s="68">
        <v>8</v>
      </c>
      <c r="D349" s="69"/>
      <c r="E349" s="69"/>
      <c r="F349" s="69"/>
      <c r="G349" s="69"/>
      <c r="H349" s="69"/>
      <c r="I349" s="68">
        <v>0</v>
      </c>
      <c r="J349" s="59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0">
        <v>0</v>
      </c>
    </row>
    <row r="350" spans="1:19" hidden="1" outlineLevel="1">
      <c r="A350" s="55">
        <v>223463</v>
      </c>
      <c r="B350" s="56" t="s">
        <v>551</v>
      </c>
      <c r="C350" s="68">
        <v>8</v>
      </c>
      <c r="D350" s="69"/>
      <c r="E350" s="69"/>
      <c r="F350" s="69"/>
      <c r="G350" s="69"/>
      <c r="H350" s="69"/>
      <c r="I350" s="68">
        <v>0</v>
      </c>
      <c r="J350" s="59">
        <v>0</v>
      </c>
      <c r="K350" s="60">
        <v>0</v>
      </c>
      <c r="L350" s="60">
        <v>0</v>
      </c>
      <c r="M350" s="60">
        <v>0</v>
      </c>
      <c r="N350" s="60">
        <v>0</v>
      </c>
      <c r="O350" s="60">
        <v>0</v>
      </c>
      <c r="P350" s="60">
        <v>0</v>
      </c>
      <c r="Q350" s="60">
        <v>0</v>
      </c>
      <c r="R350" s="60">
        <v>0</v>
      </c>
      <c r="S350" s="60">
        <v>0</v>
      </c>
    </row>
    <row r="351" spans="1:19" hidden="1" outlineLevel="1">
      <c r="A351" s="55">
        <v>445203</v>
      </c>
      <c r="B351" s="56" t="s">
        <v>552</v>
      </c>
      <c r="C351" s="68">
        <v>8</v>
      </c>
      <c r="D351" s="69"/>
      <c r="E351" s="69"/>
      <c r="F351" s="69"/>
      <c r="G351" s="69"/>
      <c r="H351" s="69"/>
      <c r="I351" s="68">
        <v>0</v>
      </c>
      <c r="J351" s="59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0">
        <v>0</v>
      </c>
    </row>
    <row r="352" spans="1:19" hidden="1" outlineLevel="1">
      <c r="A352" s="55">
        <v>445223</v>
      </c>
      <c r="B352" s="56" t="s">
        <v>553</v>
      </c>
      <c r="C352" s="68">
        <v>8</v>
      </c>
      <c r="D352" s="69"/>
      <c r="E352" s="69"/>
      <c r="F352" s="69"/>
      <c r="G352" s="69"/>
      <c r="H352" s="69"/>
      <c r="I352" s="68">
        <v>0</v>
      </c>
      <c r="J352" s="59">
        <v>0</v>
      </c>
      <c r="K352" s="60">
        <v>0</v>
      </c>
      <c r="L352" s="60">
        <v>0</v>
      </c>
      <c r="M352" s="60">
        <v>0</v>
      </c>
      <c r="N352" s="60">
        <v>0</v>
      </c>
      <c r="O352" s="60">
        <v>0</v>
      </c>
      <c r="P352" s="60">
        <v>0</v>
      </c>
      <c r="Q352" s="60">
        <v>0</v>
      </c>
      <c r="R352" s="60">
        <v>0</v>
      </c>
      <c r="S352" s="60">
        <v>0</v>
      </c>
    </row>
    <row r="353" spans="1:19" hidden="1" outlineLevel="1">
      <c r="A353" s="55">
        <v>380094</v>
      </c>
      <c r="B353" s="56" t="s">
        <v>554</v>
      </c>
      <c r="C353" s="68">
        <v>8</v>
      </c>
      <c r="D353" s="69"/>
      <c r="E353" s="69"/>
      <c r="F353" s="69"/>
      <c r="G353" s="69"/>
      <c r="H353" s="69"/>
      <c r="I353" s="68">
        <v>0</v>
      </c>
      <c r="J353" s="59">
        <v>0</v>
      </c>
      <c r="K353" s="60">
        <v>0</v>
      </c>
      <c r="L353" s="60">
        <v>0</v>
      </c>
      <c r="M353" s="60">
        <v>0</v>
      </c>
      <c r="N353" s="60">
        <v>0</v>
      </c>
      <c r="O353" s="60">
        <v>0</v>
      </c>
      <c r="P353" s="60">
        <v>0</v>
      </c>
      <c r="Q353" s="60">
        <v>0</v>
      </c>
      <c r="R353" s="60">
        <v>0</v>
      </c>
      <c r="S353" s="60">
        <v>0</v>
      </c>
    </row>
    <row r="354" spans="1:19" hidden="1" outlineLevel="1">
      <c r="A354" s="55">
        <v>377111</v>
      </c>
      <c r="B354" s="56" t="s">
        <v>555</v>
      </c>
      <c r="C354" s="68">
        <v>8</v>
      </c>
      <c r="D354" s="69"/>
      <c r="E354" s="69"/>
      <c r="F354" s="69"/>
      <c r="G354" s="69"/>
      <c r="H354" s="69"/>
      <c r="I354" s="68">
        <v>0</v>
      </c>
      <c r="J354" s="59">
        <v>0</v>
      </c>
      <c r="K354" s="60">
        <v>0</v>
      </c>
      <c r="L354" s="60">
        <v>0</v>
      </c>
      <c r="M354" s="60">
        <v>0</v>
      </c>
      <c r="N354" s="60">
        <v>0</v>
      </c>
      <c r="O354" s="60">
        <v>0</v>
      </c>
      <c r="P354" s="60">
        <v>0</v>
      </c>
      <c r="Q354" s="60">
        <v>0</v>
      </c>
      <c r="R354" s="60">
        <v>0</v>
      </c>
      <c r="S354" s="60">
        <v>0</v>
      </c>
    </row>
    <row r="355" spans="1:19" hidden="1" outlineLevel="1">
      <c r="A355" s="55">
        <v>3604</v>
      </c>
      <c r="B355" s="56" t="s">
        <v>556</v>
      </c>
      <c r="C355" s="68">
        <v>2</v>
      </c>
      <c r="D355" s="69"/>
      <c r="E355" s="69"/>
      <c r="F355" s="69"/>
      <c r="G355" s="69"/>
      <c r="H355" s="69"/>
      <c r="I355" s="68">
        <v>0</v>
      </c>
      <c r="J355" s="68">
        <v>0</v>
      </c>
      <c r="K355" s="69">
        <v>0</v>
      </c>
      <c r="L355" s="69">
        <v>0</v>
      </c>
      <c r="M355" s="69">
        <v>0</v>
      </c>
      <c r="N355" s="69">
        <v>0</v>
      </c>
      <c r="O355" s="69">
        <v>0</v>
      </c>
      <c r="P355" s="69">
        <v>0</v>
      </c>
      <c r="Q355" s="69">
        <v>0</v>
      </c>
      <c r="R355" s="69">
        <v>0</v>
      </c>
      <c r="S355" s="69">
        <v>0</v>
      </c>
    </row>
    <row r="356" spans="1:19" hidden="1" outlineLevel="1">
      <c r="A356" s="55">
        <v>475185</v>
      </c>
      <c r="B356" s="56" t="s">
        <v>557</v>
      </c>
      <c r="C356" s="68">
        <v>8</v>
      </c>
      <c r="D356" s="69"/>
      <c r="E356" s="69"/>
      <c r="F356" s="69"/>
      <c r="G356" s="69"/>
      <c r="H356" s="69"/>
      <c r="I356" s="68">
        <v>0</v>
      </c>
      <c r="J356" s="59">
        <v>0</v>
      </c>
      <c r="K356" s="60">
        <v>0</v>
      </c>
      <c r="L356" s="60">
        <v>0</v>
      </c>
      <c r="M356" s="60">
        <v>0</v>
      </c>
      <c r="N356" s="60">
        <v>0</v>
      </c>
      <c r="O356" s="60">
        <v>0</v>
      </c>
      <c r="P356" s="60">
        <v>0</v>
      </c>
      <c r="Q356" s="60">
        <v>0</v>
      </c>
      <c r="R356" s="60">
        <v>0</v>
      </c>
      <c r="S356" s="60">
        <v>0</v>
      </c>
    </row>
    <row r="357" spans="1:19" hidden="1" outlineLevel="1">
      <c r="A357" s="55">
        <v>900061</v>
      </c>
      <c r="B357" s="56" t="s">
        <v>558</v>
      </c>
      <c r="C357" s="68">
        <v>8</v>
      </c>
      <c r="D357" s="69"/>
      <c r="E357" s="69"/>
      <c r="F357" s="69"/>
      <c r="G357" s="69"/>
      <c r="H357" s="69"/>
      <c r="I357" s="68">
        <v>0</v>
      </c>
      <c r="J357" s="59">
        <v>0</v>
      </c>
      <c r="K357" s="60">
        <v>0</v>
      </c>
      <c r="L357" s="60">
        <v>0</v>
      </c>
      <c r="M357" s="60">
        <v>0</v>
      </c>
      <c r="N357" s="60">
        <v>0</v>
      </c>
      <c r="O357" s="60">
        <v>0</v>
      </c>
      <c r="P357" s="60">
        <v>0</v>
      </c>
      <c r="Q357" s="60">
        <v>0</v>
      </c>
      <c r="R357" s="60">
        <v>0</v>
      </c>
      <c r="S357" s="60">
        <v>0</v>
      </c>
    </row>
    <row r="358" spans="1:19" hidden="1" outlineLevel="1">
      <c r="A358" s="55">
        <v>2335</v>
      </c>
      <c r="B358" s="56" t="s">
        <v>559</v>
      </c>
      <c r="C358" s="68">
        <v>8</v>
      </c>
      <c r="D358" s="69"/>
      <c r="E358" s="69"/>
      <c r="F358" s="69"/>
      <c r="G358" s="69"/>
      <c r="H358" s="69"/>
      <c r="I358" s="68">
        <v>0</v>
      </c>
      <c r="J358" s="59">
        <v>0</v>
      </c>
      <c r="K358" s="60">
        <v>0</v>
      </c>
      <c r="L358" s="60">
        <v>0</v>
      </c>
      <c r="M358" s="60">
        <v>0</v>
      </c>
      <c r="N358" s="60">
        <v>0</v>
      </c>
      <c r="O358" s="60">
        <v>0</v>
      </c>
      <c r="P358" s="60">
        <v>0</v>
      </c>
      <c r="Q358" s="60">
        <v>0</v>
      </c>
      <c r="R358" s="60">
        <v>0</v>
      </c>
      <c r="S358" s="60">
        <v>0</v>
      </c>
    </row>
    <row r="359" spans="1:19" hidden="1" outlineLevel="1">
      <c r="A359" s="55">
        <v>40653</v>
      </c>
      <c r="B359" s="56" t="s">
        <v>560</v>
      </c>
      <c r="C359" s="68">
        <v>8</v>
      </c>
      <c r="D359" s="69"/>
      <c r="E359" s="69"/>
      <c r="F359" s="69"/>
      <c r="G359" s="69"/>
      <c r="H359" s="69"/>
      <c r="I359" s="68">
        <v>0</v>
      </c>
      <c r="J359" s="59">
        <v>0</v>
      </c>
      <c r="K359" s="60">
        <v>0</v>
      </c>
      <c r="L359" s="60">
        <v>0</v>
      </c>
      <c r="M359" s="60">
        <v>0</v>
      </c>
      <c r="N359" s="60">
        <v>0</v>
      </c>
      <c r="O359" s="60">
        <v>0</v>
      </c>
      <c r="P359" s="60">
        <v>0</v>
      </c>
      <c r="Q359" s="60">
        <v>0</v>
      </c>
      <c r="R359" s="60">
        <v>0</v>
      </c>
      <c r="S359" s="60">
        <v>0</v>
      </c>
    </row>
    <row r="360" spans="1:19" hidden="1" outlineLevel="1">
      <c r="A360" s="55">
        <v>9800</v>
      </c>
      <c r="B360" s="56" t="s">
        <v>561</v>
      </c>
      <c r="C360" s="68">
        <v>8</v>
      </c>
      <c r="D360" s="69"/>
      <c r="E360" s="69"/>
      <c r="F360" s="69"/>
      <c r="G360" s="69"/>
      <c r="H360" s="69"/>
      <c r="I360" s="68">
        <v>0</v>
      </c>
      <c r="J360" s="59">
        <v>0</v>
      </c>
      <c r="K360" s="60">
        <v>0</v>
      </c>
      <c r="L360" s="60">
        <v>0</v>
      </c>
      <c r="M360" s="60">
        <v>0</v>
      </c>
      <c r="N360" s="60">
        <v>0</v>
      </c>
      <c r="O360" s="60">
        <v>0</v>
      </c>
      <c r="P360" s="60">
        <v>0</v>
      </c>
      <c r="Q360" s="60">
        <v>0</v>
      </c>
      <c r="R360" s="60">
        <v>0</v>
      </c>
      <c r="S360" s="60">
        <v>0</v>
      </c>
    </row>
    <row r="361" spans="1:19" hidden="1" outlineLevel="1">
      <c r="A361" s="55">
        <v>2051</v>
      </c>
      <c r="B361" s="56" t="s">
        <v>562</v>
      </c>
      <c r="C361" s="68">
        <v>8</v>
      </c>
      <c r="D361" s="69"/>
      <c r="E361" s="69"/>
      <c r="F361" s="69"/>
      <c r="G361" s="69"/>
      <c r="H361" s="69"/>
      <c r="I361" s="68">
        <v>0</v>
      </c>
      <c r="J361" s="59">
        <v>0</v>
      </c>
      <c r="K361" s="60">
        <v>0</v>
      </c>
      <c r="L361" s="60">
        <v>0</v>
      </c>
      <c r="M361" s="60">
        <v>0</v>
      </c>
      <c r="N361" s="60">
        <v>0</v>
      </c>
      <c r="O361" s="60">
        <v>0</v>
      </c>
      <c r="P361" s="60">
        <v>0</v>
      </c>
      <c r="Q361" s="60">
        <v>0</v>
      </c>
      <c r="R361" s="60">
        <v>0</v>
      </c>
      <c r="S361" s="60">
        <v>0</v>
      </c>
    </row>
    <row r="362" spans="1:19" hidden="1" outlineLevel="1">
      <c r="A362" s="55">
        <v>1526</v>
      </c>
      <c r="B362" s="56" t="s">
        <v>563</v>
      </c>
      <c r="C362" s="68">
        <v>8</v>
      </c>
      <c r="D362" s="69"/>
      <c r="E362" s="69"/>
      <c r="F362" s="69"/>
      <c r="G362" s="69"/>
      <c r="H362" s="69"/>
      <c r="I362" s="68">
        <v>0</v>
      </c>
      <c r="J362" s="59">
        <v>0</v>
      </c>
      <c r="K362" s="60">
        <v>0</v>
      </c>
      <c r="L362" s="60">
        <v>0</v>
      </c>
      <c r="M362" s="60">
        <v>0</v>
      </c>
      <c r="N362" s="60">
        <v>0</v>
      </c>
      <c r="O362" s="60">
        <v>0</v>
      </c>
      <c r="P362" s="60">
        <v>0</v>
      </c>
      <c r="Q362" s="60">
        <v>0</v>
      </c>
      <c r="R362" s="60">
        <v>0</v>
      </c>
      <c r="S362" s="60">
        <v>0</v>
      </c>
    </row>
    <row r="363" spans="1:19" hidden="1" outlineLevel="1">
      <c r="A363" s="55">
        <v>900062</v>
      </c>
      <c r="B363" s="56" t="s">
        <v>564</v>
      </c>
      <c r="C363" s="68">
        <v>8</v>
      </c>
      <c r="D363" s="69"/>
      <c r="E363" s="69"/>
      <c r="F363" s="69"/>
      <c r="G363" s="69"/>
      <c r="H363" s="69"/>
      <c r="I363" s="68">
        <v>0</v>
      </c>
      <c r="J363" s="59">
        <v>0</v>
      </c>
      <c r="K363" s="60">
        <v>0</v>
      </c>
      <c r="L363" s="60">
        <v>0</v>
      </c>
      <c r="M363" s="60">
        <v>0</v>
      </c>
      <c r="N363" s="60">
        <v>0</v>
      </c>
      <c r="O363" s="60">
        <v>0</v>
      </c>
      <c r="P363" s="60">
        <v>0</v>
      </c>
      <c r="Q363" s="60">
        <v>0</v>
      </c>
      <c r="R363" s="60">
        <v>0</v>
      </c>
      <c r="S363" s="60">
        <v>0</v>
      </c>
    </row>
    <row r="364" spans="1:19" hidden="1" outlineLevel="1">
      <c r="A364" s="55">
        <v>2506</v>
      </c>
      <c r="B364" s="56" t="s">
        <v>565</v>
      </c>
      <c r="C364" s="68">
        <v>8</v>
      </c>
      <c r="D364" s="69"/>
      <c r="E364" s="69"/>
      <c r="F364" s="69"/>
      <c r="G364" s="69"/>
      <c r="H364" s="69"/>
      <c r="I364" s="68">
        <v>0</v>
      </c>
      <c r="J364" s="59">
        <v>0</v>
      </c>
      <c r="K364" s="60">
        <v>0</v>
      </c>
      <c r="L364" s="60">
        <v>0</v>
      </c>
      <c r="M364" s="60">
        <v>0</v>
      </c>
      <c r="N364" s="60">
        <v>0</v>
      </c>
      <c r="O364" s="60">
        <v>0</v>
      </c>
      <c r="P364" s="60">
        <v>0</v>
      </c>
      <c r="Q364" s="60">
        <v>0</v>
      </c>
      <c r="R364" s="60">
        <v>0</v>
      </c>
      <c r="S364" s="60">
        <v>0</v>
      </c>
    </row>
    <row r="365" spans="1:19" hidden="1" outlineLevel="1">
      <c r="A365" s="55">
        <v>388</v>
      </c>
      <c r="B365" s="56" t="s">
        <v>566</v>
      </c>
      <c r="C365" s="68">
        <v>8</v>
      </c>
      <c r="D365" s="69"/>
      <c r="E365" s="69"/>
      <c r="F365" s="69"/>
      <c r="G365" s="69"/>
      <c r="H365" s="69"/>
      <c r="I365" s="68">
        <v>0</v>
      </c>
      <c r="J365" s="59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0">
        <v>0</v>
      </c>
    </row>
    <row r="366" spans="1:19" hidden="1" outlineLevel="1">
      <c r="A366" s="55">
        <v>470</v>
      </c>
      <c r="B366" s="56" t="s">
        <v>567</v>
      </c>
      <c r="C366" s="68">
        <v>5</v>
      </c>
      <c r="D366" s="69"/>
      <c r="E366" s="69"/>
      <c r="F366" s="69"/>
      <c r="G366" s="69"/>
      <c r="H366" s="69"/>
      <c r="I366" s="68">
        <v>0</v>
      </c>
      <c r="J366" s="59">
        <v>0</v>
      </c>
      <c r="K366" s="60">
        <v>0</v>
      </c>
      <c r="L366" s="60">
        <v>0</v>
      </c>
      <c r="M366" s="60">
        <v>0</v>
      </c>
      <c r="N366" s="60">
        <v>0</v>
      </c>
      <c r="O366" s="60">
        <v>0</v>
      </c>
      <c r="P366" s="60">
        <v>0</v>
      </c>
      <c r="Q366" s="60">
        <v>0</v>
      </c>
      <c r="R366" s="60">
        <v>0</v>
      </c>
      <c r="S366" s="60">
        <v>0</v>
      </c>
    </row>
    <row r="367" spans="1:19" hidden="1" outlineLevel="1">
      <c r="A367" s="55">
        <v>404514</v>
      </c>
      <c r="B367" s="56" t="s">
        <v>568</v>
      </c>
      <c r="C367" s="68">
        <v>8</v>
      </c>
      <c r="D367" s="69"/>
      <c r="E367" s="69"/>
      <c r="F367" s="69"/>
      <c r="G367" s="69"/>
      <c r="H367" s="69"/>
      <c r="I367" s="68">
        <v>0</v>
      </c>
      <c r="J367" s="59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0">
        <v>0</v>
      </c>
    </row>
    <row r="368" spans="1:19" hidden="1" outlineLevel="1">
      <c r="A368" s="55">
        <v>445142</v>
      </c>
      <c r="B368" s="56" t="s">
        <v>569</v>
      </c>
      <c r="C368" s="68">
        <v>8</v>
      </c>
      <c r="D368" s="69"/>
      <c r="E368" s="69"/>
      <c r="F368" s="69"/>
      <c r="G368" s="69"/>
      <c r="H368" s="69"/>
      <c r="I368" s="68">
        <v>0</v>
      </c>
      <c r="J368" s="59">
        <v>0</v>
      </c>
      <c r="K368" s="60">
        <v>0</v>
      </c>
      <c r="L368" s="60">
        <v>0</v>
      </c>
      <c r="M368" s="60">
        <v>0</v>
      </c>
      <c r="N368" s="60">
        <v>0</v>
      </c>
      <c r="O368" s="60">
        <v>0</v>
      </c>
      <c r="P368" s="60">
        <v>0</v>
      </c>
      <c r="Q368" s="60">
        <v>0</v>
      </c>
      <c r="R368" s="60">
        <v>0</v>
      </c>
      <c r="S368" s="60">
        <v>0</v>
      </c>
    </row>
    <row r="369" spans="1:19" hidden="1" outlineLevel="1">
      <c r="A369" s="55">
        <v>404499</v>
      </c>
      <c r="B369" s="56" t="s">
        <v>570</v>
      </c>
      <c r="C369" s="68">
        <v>8</v>
      </c>
      <c r="D369" s="69"/>
      <c r="E369" s="69"/>
      <c r="F369" s="69"/>
      <c r="G369" s="69"/>
      <c r="H369" s="69"/>
      <c r="I369" s="68">
        <v>0</v>
      </c>
      <c r="J369" s="59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0">
        <v>0</v>
      </c>
    </row>
    <row r="370" spans="1:19" hidden="1" outlineLevel="1">
      <c r="A370" s="55">
        <v>456311</v>
      </c>
      <c r="B370" s="56" t="s">
        <v>571</v>
      </c>
      <c r="C370" s="68">
        <v>8</v>
      </c>
      <c r="D370" s="69"/>
      <c r="E370" s="69"/>
      <c r="F370" s="69"/>
      <c r="G370" s="69"/>
      <c r="H370" s="69"/>
      <c r="I370" s="68">
        <v>0</v>
      </c>
      <c r="J370" s="59">
        <v>0</v>
      </c>
      <c r="K370" s="60">
        <v>0</v>
      </c>
      <c r="L370" s="60">
        <v>0</v>
      </c>
      <c r="M370" s="60">
        <v>0</v>
      </c>
      <c r="N370" s="60">
        <v>0</v>
      </c>
      <c r="O370" s="60">
        <v>0</v>
      </c>
      <c r="P370" s="60">
        <v>0</v>
      </c>
      <c r="Q370" s="60">
        <v>0</v>
      </c>
      <c r="R370" s="60">
        <v>0</v>
      </c>
      <c r="S370" s="60">
        <v>0</v>
      </c>
    </row>
    <row r="371" spans="1:19" hidden="1" outlineLevel="1">
      <c r="A371" s="55">
        <v>475051</v>
      </c>
      <c r="B371" s="56" t="s">
        <v>572</v>
      </c>
      <c r="C371" s="68">
        <v>8</v>
      </c>
      <c r="D371" s="69"/>
      <c r="E371" s="69"/>
      <c r="F371" s="69"/>
      <c r="G371" s="69"/>
      <c r="H371" s="69"/>
      <c r="I371" s="68">
        <v>0</v>
      </c>
      <c r="J371" s="59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0">
        <v>0</v>
      </c>
    </row>
    <row r="372" spans="1:19" hidden="1" outlineLevel="1">
      <c r="A372" s="55">
        <v>377218</v>
      </c>
      <c r="B372" s="56" t="s">
        <v>573</v>
      </c>
      <c r="C372" s="68">
        <v>8</v>
      </c>
      <c r="D372" s="69"/>
      <c r="E372" s="69"/>
      <c r="F372" s="69"/>
      <c r="G372" s="69"/>
      <c r="H372" s="69"/>
      <c r="I372" s="68">
        <v>0</v>
      </c>
      <c r="J372" s="59">
        <v>0</v>
      </c>
      <c r="K372" s="60">
        <v>0</v>
      </c>
      <c r="L372" s="60">
        <v>0</v>
      </c>
      <c r="M372" s="60">
        <v>0</v>
      </c>
      <c r="N372" s="60">
        <v>0</v>
      </c>
      <c r="O372" s="60">
        <v>0</v>
      </c>
      <c r="P372" s="60">
        <v>0</v>
      </c>
      <c r="Q372" s="60">
        <v>0</v>
      </c>
      <c r="R372" s="60">
        <v>0</v>
      </c>
      <c r="S372" s="60">
        <v>0</v>
      </c>
    </row>
    <row r="373" spans="1:19" hidden="1" outlineLevel="1">
      <c r="A373" s="55">
        <v>3610</v>
      </c>
      <c r="B373" s="56" t="s">
        <v>574</v>
      </c>
      <c r="C373" s="68">
        <v>2</v>
      </c>
      <c r="D373" s="69"/>
      <c r="E373" s="69"/>
      <c r="F373" s="69"/>
      <c r="G373" s="69"/>
      <c r="H373" s="69"/>
      <c r="I373" s="68">
        <v>0</v>
      </c>
      <c r="J373" s="68">
        <v>0</v>
      </c>
      <c r="K373" s="69">
        <v>0</v>
      </c>
      <c r="L373" s="69">
        <v>0</v>
      </c>
      <c r="M373" s="69">
        <v>0</v>
      </c>
      <c r="N373" s="69">
        <v>0</v>
      </c>
      <c r="O373" s="69">
        <v>0</v>
      </c>
      <c r="P373" s="69">
        <v>0</v>
      </c>
      <c r="Q373" s="69">
        <v>0</v>
      </c>
      <c r="R373" s="69">
        <v>0</v>
      </c>
      <c r="S373" s="69">
        <v>0</v>
      </c>
    </row>
    <row r="374" spans="1:19" hidden="1" outlineLevel="1">
      <c r="A374" s="55">
        <v>507</v>
      </c>
      <c r="B374" s="56" t="s">
        <v>575</v>
      </c>
      <c r="C374" s="68">
        <v>3</v>
      </c>
      <c r="D374" s="69"/>
      <c r="E374" s="69"/>
      <c r="F374" s="69"/>
      <c r="G374" s="69"/>
      <c r="H374" s="69"/>
      <c r="I374" s="68">
        <v>0</v>
      </c>
      <c r="J374" s="59">
        <v>0</v>
      </c>
      <c r="K374" s="60">
        <v>0</v>
      </c>
      <c r="L374" s="60">
        <v>0</v>
      </c>
      <c r="M374" s="60">
        <v>0</v>
      </c>
      <c r="N374" s="60">
        <v>0</v>
      </c>
      <c r="O374" s="60">
        <v>0</v>
      </c>
      <c r="P374" s="60">
        <v>0</v>
      </c>
      <c r="Q374" s="60">
        <v>0</v>
      </c>
      <c r="R374" s="60">
        <v>0</v>
      </c>
      <c r="S374" s="60">
        <v>0</v>
      </c>
    </row>
    <row r="375" spans="1:19" hidden="1" outlineLevel="1">
      <c r="A375" s="55">
        <v>508</v>
      </c>
      <c r="B375" s="56" t="s">
        <v>576</v>
      </c>
      <c r="C375" s="68">
        <v>3</v>
      </c>
      <c r="D375" s="69"/>
      <c r="E375" s="69"/>
      <c r="F375" s="69"/>
      <c r="G375" s="69"/>
      <c r="H375" s="69"/>
      <c r="I375" s="68">
        <v>0</v>
      </c>
      <c r="J375" s="59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0">
        <v>0</v>
      </c>
    </row>
    <row r="376" spans="1:19" hidden="1" outlineLevel="1">
      <c r="A376" s="55">
        <v>4977</v>
      </c>
      <c r="B376" s="56" t="s">
        <v>577</v>
      </c>
      <c r="C376" s="68">
        <v>2</v>
      </c>
      <c r="D376" s="69"/>
      <c r="E376" s="69"/>
      <c r="F376" s="69"/>
      <c r="G376" s="69"/>
      <c r="H376" s="69"/>
      <c r="I376" s="68">
        <v>0</v>
      </c>
      <c r="J376" s="68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69">
        <v>0</v>
      </c>
    </row>
    <row r="377" spans="1:19" hidden="1" outlineLevel="1">
      <c r="A377" s="55">
        <v>13039</v>
      </c>
      <c r="B377" s="56" t="s">
        <v>578</v>
      </c>
      <c r="C377" s="68">
        <v>8</v>
      </c>
      <c r="D377" s="69"/>
      <c r="E377" s="69"/>
      <c r="F377" s="69"/>
      <c r="G377" s="69"/>
      <c r="H377" s="69"/>
      <c r="I377" s="68">
        <v>0</v>
      </c>
      <c r="J377" s="59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0">
        <v>0</v>
      </c>
    </row>
    <row r="378" spans="1:19" hidden="1" outlineLevel="1">
      <c r="A378" s="55">
        <v>900038</v>
      </c>
      <c r="B378" s="56" t="s">
        <v>579</v>
      </c>
      <c r="C378" s="68">
        <v>8</v>
      </c>
      <c r="D378" s="69"/>
      <c r="E378" s="69"/>
      <c r="F378" s="69"/>
      <c r="G378" s="69"/>
      <c r="H378" s="69"/>
      <c r="I378" s="68">
        <v>0</v>
      </c>
      <c r="J378" s="59">
        <v>0</v>
      </c>
      <c r="K378" s="60">
        <v>0</v>
      </c>
      <c r="L378" s="60">
        <v>0</v>
      </c>
      <c r="M378" s="60">
        <v>0</v>
      </c>
      <c r="N378" s="60">
        <v>0</v>
      </c>
      <c r="O378" s="60">
        <v>0</v>
      </c>
      <c r="P378" s="60">
        <v>0</v>
      </c>
      <c r="Q378" s="60">
        <v>0</v>
      </c>
      <c r="R378" s="60">
        <v>0</v>
      </c>
      <c r="S378" s="60">
        <v>0</v>
      </c>
    </row>
    <row r="379" spans="1:19" hidden="1" outlineLevel="1">
      <c r="A379" s="55">
        <v>900039</v>
      </c>
      <c r="B379" s="56" t="s">
        <v>580</v>
      </c>
      <c r="C379" s="68">
        <v>8</v>
      </c>
      <c r="D379" s="69"/>
      <c r="E379" s="69"/>
      <c r="F379" s="69"/>
      <c r="G379" s="69"/>
      <c r="H379" s="69"/>
      <c r="I379" s="68">
        <v>0</v>
      </c>
      <c r="J379" s="59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0">
        <v>0</v>
      </c>
    </row>
    <row r="380" spans="1:19" hidden="1" outlineLevel="1">
      <c r="A380" s="55">
        <v>3179</v>
      </c>
      <c r="B380" s="56" t="s">
        <v>581</v>
      </c>
      <c r="C380" s="68">
        <v>8</v>
      </c>
      <c r="D380" s="69"/>
      <c r="E380" s="69"/>
      <c r="F380" s="69"/>
      <c r="G380" s="69"/>
      <c r="H380" s="69"/>
      <c r="I380" s="68">
        <v>0</v>
      </c>
      <c r="J380" s="59">
        <v>0</v>
      </c>
      <c r="K380" s="60">
        <v>0</v>
      </c>
      <c r="L380" s="60">
        <v>0</v>
      </c>
      <c r="M380" s="60">
        <v>0</v>
      </c>
      <c r="N380" s="60">
        <v>0</v>
      </c>
      <c r="O380" s="60">
        <v>0</v>
      </c>
      <c r="P380" s="60">
        <v>0</v>
      </c>
      <c r="Q380" s="60">
        <v>0</v>
      </c>
      <c r="R380" s="60">
        <v>0</v>
      </c>
      <c r="S380" s="60">
        <v>0</v>
      </c>
    </row>
    <row r="381" spans="1:19" hidden="1" outlineLevel="1">
      <c r="A381" s="55">
        <v>1107</v>
      </c>
      <c r="B381" s="56" t="s">
        <v>582</v>
      </c>
      <c r="C381" s="68">
        <v>8</v>
      </c>
      <c r="D381" s="69"/>
      <c r="E381" s="69"/>
      <c r="F381" s="69"/>
      <c r="G381" s="69"/>
      <c r="H381" s="69"/>
      <c r="I381" s="68">
        <v>0</v>
      </c>
      <c r="J381" s="59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0">
        <v>0</v>
      </c>
    </row>
    <row r="382" spans="1:19" hidden="1" outlineLevel="1">
      <c r="A382" s="55">
        <v>3613</v>
      </c>
      <c r="B382" s="56" t="s">
        <v>583</v>
      </c>
      <c r="C382" s="68">
        <v>2</v>
      </c>
      <c r="D382" s="69"/>
      <c r="E382" s="69"/>
      <c r="F382" s="69"/>
      <c r="G382" s="69"/>
      <c r="H382" s="69"/>
      <c r="I382" s="68">
        <v>0</v>
      </c>
      <c r="J382" s="68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69">
        <v>0</v>
      </c>
    </row>
    <row r="383" spans="1:19" hidden="1" outlineLevel="1">
      <c r="A383" s="55">
        <v>228291</v>
      </c>
      <c r="B383" s="56" t="s">
        <v>584</v>
      </c>
      <c r="C383" s="68">
        <v>8</v>
      </c>
      <c r="D383" s="69"/>
      <c r="E383" s="69"/>
      <c r="F383" s="69"/>
      <c r="G383" s="69"/>
      <c r="H383" s="69"/>
      <c r="I383" s="68">
        <v>0</v>
      </c>
      <c r="J383" s="59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0">
        <v>0</v>
      </c>
    </row>
    <row r="384" spans="1:19" hidden="1" outlineLevel="1">
      <c r="A384" s="55">
        <v>451556</v>
      </c>
      <c r="B384" s="56" t="s">
        <v>585</v>
      </c>
      <c r="C384" s="68">
        <v>8</v>
      </c>
      <c r="D384" s="69"/>
      <c r="E384" s="69"/>
      <c r="F384" s="69"/>
      <c r="G384" s="69"/>
      <c r="H384" s="69"/>
      <c r="I384" s="68">
        <v>0</v>
      </c>
      <c r="J384" s="59">
        <v>0</v>
      </c>
      <c r="K384" s="60">
        <v>0</v>
      </c>
      <c r="L384" s="60">
        <v>0</v>
      </c>
      <c r="M384" s="60">
        <v>0</v>
      </c>
      <c r="N384" s="60">
        <v>0</v>
      </c>
      <c r="O384" s="60">
        <v>0</v>
      </c>
      <c r="P384" s="60">
        <v>0</v>
      </c>
      <c r="Q384" s="60">
        <v>0</v>
      </c>
      <c r="R384" s="60">
        <v>0</v>
      </c>
      <c r="S384" s="60">
        <v>0</v>
      </c>
    </row>
    <row r="385" spans="1:19" hidden="1" outlineLevel="1">
      <c r="A385" s="55">
        <v>3619</v>
      </c>
      <c r="B385" s="56" t="s">
        <v>586</v>
      </c>
      <c r="C385" s="68">
        <v>2</v>
      </c>
      <c r="D385" s="69"/>
      <c r="E385" s="69"/>
      <c r="F385" s="69"/>
      <c r="G385" s="69"/>
      <c r="H385" s="69"/>
      <c r="I385" s="68">
        <v>0</v>
      </c>
      <c r="J385" s="68">
        <v>0</v>
      </c>
      <c r="K385" s="69">
        <v>0</v>
      </c>
      <c r="L385" s="69">
        <v>0</v>
      </c>
      <c r="M385" s="69">
        <v>0</v>
      </c>
      <c r="N385" s="69">
        <v>0</v>
      </c>
      <c r="O385" s="69">
        <v>0</v>
      </c>
      <c r="P385" s="69">
        <v>0</v>
      </c>
      <c r="Q385" s="69">
        <v>0</v>
      </c>
      <c r="R385" s="69">
        <v>0</v>
      </c>
      <c r="S385" s="69">
        <v>0</v>
      </c>
    </row>
    <row r="386" spans="1:19" hidden="1" outlineLevel="1">
      <c r="A386" s="55">
        <v>3616</v>
      </c>
      <c r="B386" s="56" t="s">
        <v>587</v>
      </c>
      <c r="C386" s="68">
        <v>2</v>
      </c>
      <c r="D386" s="69"/>
      <c r="E386" s="69"/>
      <c r="F386" s="69"/>
      <c r="G386" s="69"/>
      <c r="H386" s="69"/>
      <c r="I386" s="68">
        <v>0</v>
      </c>
      <c r="J386" s="68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69">
        <v>0</v>
      </c>
    </row>
    <row r="387" spans="1:19" hidden="1" outlineLevel="1">
      <c r="A387" s="55">
        <v>3618</v>
      </c>
      <c r="B387" s="56" t="s">
        <v>588</v>
      </c>
      <c r="C387" s="68">
        <v>2</v>
      </c>
      <c r="D387" s="69"/>
      <c r="E387" s="69"/>
      <c r="F387" s="69"/>
      <c r="G387" s="69"/>
      <c r="H387" s="69"/>
      <c r="I387" s="68">
        <v>0</v>
      </c>
      <c r="J387" s="68">
        <v>0</v>
      </c>
      <c r="K387" s="69">
        <v>0</v>
      </c>
      <c r="L387" s="69">
        <v>0</v>
      </c>
      <c r="M387" s="69">
        <v>0</v>
      </c>
      <c r="N387" s="69">
        <v>0</v>
      </c>
      <c r="O387" s="69">
        <v>0</v>
      </c>
      <c r="P387" s="69">
        <v>0</v>
      </c>
      <c r="Q387" s="69">
        <v>0</v>
      </c>
      <c r="R387" s="69">
        <v>0</v>
      </c>
      <c r="S387" s="69">
        <v>0</v>
      </c>
    </row>
    <row r="388" spans="1:19" hidden="1" outlineLevel="1">
      <c r="A388" s="55">
        <v>474</v>
      </c>
      <c r="B388" s="56" t="s">
        <v>589</v>
      </c>
      <c r="C388" s="68">
        <v>5</v>
      </c>
      <c r="D388" s="69"/>
      <c r="E388" s="69"/>
      <c r="F388" s="69"/>
      <c r="G388" s="69"/>
      <c r="H388" s="69"/>
      <c r="I388" s="68">
        <v>0</v>
      </c>
      <c r="J388" s="59">
        <v>0</v>
      </c>
      <c r="K388" s="60">
        <v>0</v>
      </c>
      <c r="L388" s="60">
        <v>0</v>
      </c>
      <c r="M388" s="60">
        <v>0</v>
      </c>
      <c r="N388" s="60">
        <v>0</v>
      </c>
      <c r="O388" s="60">
        <v>0</v>
      </c>
      <c r="P388" s="60">
        <v>0</v>
      </c>
      <c r="Q388" s="60">
        <v>0</v>
      </c>
      <c r="R388" s="60">
        <v>0</v>
      </c>
      <c r="S388" s="60">
        <v>0</v>
      </c>
    </row>
    <row r="389" spans="1:19" hidden="1" outlineLevel="1">
      <c r="A389" s="55">
        <v>3620</v>
      </c>
      <c r="B389" s="56" t="s">
        <v>590</v>
      </c>
      <c r="C389" s="68">
        <v>2</v>
      </c>
      <c r="D389" s="69"/>
      <c r="E389" s="69"/>
      <c r="F389" s="69"/>
      <c r="G389" s="69"/>
      <c r="H389" s="69"/>
      <c r="I389" s="68">
        <v>0</v>
      </c>
      <c r="J389" s="68">
        <v>0</v>
      </c>
      <c r="K389" s="69">
        <v>0</v>
      </c>
      <c r="L389" s="69">
        <v>0</v>
      </c>
      <c r="M389" s="69">
        <v>0</v>
      </c>
      <c r="N389" s="69">
        <v>0</v>
      </c>
      <c r="O389" s="69">
        <v>0</v>
      </c>
      <c r="P389" s="69">
        <v>0</v>
      </c>
      <c r="Q389" s="69">
        <v>0</v>
      </c>
      <c r="R389" s="69">
        <v>0</v>
      </c>
      <c r="S389" s="69">
        <v>0</v>
      </c>
    </row>
    <row r="390" spans="1:19" hidden="1" outlineLevel="1">
      <c r="A390" s="55">
        <v>472</v>
      </c>
      <c r="B390" s="56" t="s">
        <v>591</v>
      </c>
      <c r="C390" s="68">
        <v>5</v>
      </c>
      <c r="D390" s="69"/>
      <c r="E390" s="69"/>
      <c r="F390" s="69"/>
      <c r="G390" s="69"/>
      <c r="H390" s="69"/>
      <c r="I390" s="68">
        <v>0</v>
      </c>
      <c r="J390" s="59">
        <v>0</v>
      </c>
      <c r="K390" s="60">
        <v>0</v>
      </c>
      <c r="L390" s="60">
        <v>0</v>
      </c>
      <c r="M390" s="60">
        <v>0</v>
      </c>
      <c r="N390" s="60">
        <v>0</v>
      </c>
      <c r="O390" s="60">
        <v>0</v>
      </c>
      <c r="P390" s="60">
        <v>0</v>
      </c>
      <c r="Q390" s="60">
        <v>0</v>
      </c>
      <c r="R390" s="60">
        <v>0</v>
      </c>
      <c r="S390" s="60">
        <v>0</v>
      </c>
    </row>
    <row r="391" spans="1:19" hidden="1" outlineLevel="1">
      <c r="A391" s="55">
        <v>2211</v>
      </c>
      <c r="B391" s="56" t="s">
        <v>592</v>
      </c>
      <c r="C391" s="68">
        <v>8</v>
      </c>
      <c r="D391" s="69"/>
      <c r="E391" s="69"/>
      <c r="F391" s="69"/>
      <c r="G391" s="69"/>
      <c r="H391" s="69"/>
      <c r="I391" s="68">
        <v>0</v>
      </c>
      <c r="J391" s="59">
        <v>0</v>
      </c>
      <c r="K391" s="60">
        <v>0</v>
      </c>
      <c r="L391" s="60">
        <v>0</v>
      </c>
      <c r="M391" s="60">
        <v>0</v>
      </c>
      <c r="N391" s="60">
        <v>0</v>
      </c>
      <c r="O391" s="60">
        <v>0</v>
      </c>
      <c r="P391" s="60">
        <v>0</v>
      </c>
      <c r="Q391" s="60">
        <v>0</v>
      </c>
      <c r="R391" s="60">
        <v>0</v>
      </c>
      <c r="S391" s="60">
        <v>0</v>
      </c>
    </row>
    <row r="392" spans="1:19" hidden="1" outlineLevel="1">
      <c r="A392" s="55">
        <v>3621</v>
      </c>
      <c r="B392" s="56" t="s">
        <v>593</v>
      </c>
      <c r="C392" s="68">
        <v>2</v>
      </c>
      <c r="D392" s="69"/>
      <c r="E392" s="69"/>
      <c r="F392" s="69"/>
      <c r="G392" s="69"/>
      <c r="H392" s="69"/>
      <c r="I392" s="68">
        <v>0</v>
      </c>
      <c r="J392" s="68">
        <v>0</v>
      </c>
      <c r="K392" s="69">
        <v>0</v>
      </c>
      <c r="L392" s="69">
        <v>0</v>
      </c>
      <c r="M392" s="69">
        <v>0</v>
      </c>
      <c r="N392" s="69">
        <v>0</v>
      </c>
      <c r="O392" s="69">
        <v>0</v>
      </c>
      <c r="P392" s="69">
        <v>0</v>
      </c>
      <c r="Q392" s="69">
        <v>0</v>
      </c>
      <c r="R392" s="69">
        <v>0</v>
      </c>
      <c r="S392" s="69">
        <v>0</v>
      </c>
    </row>
    <row r="393" spans="1:19" hidden="1" outlineLevel="1">
      <c r="A393" s="55">
        <v>3623</v>
      </c>
      <c r="B393" s="56" t="s">
        <v>594</v>
      </c>
      <c r="C393" s="68">
        <v>2</v>
      </c>
      <c r="D393" s="69"/>
      <c r="E393" s="69"/>
      <c r="F393" s="69"/>
      <c r="G393" s="69"/>
      <c r="H393" s="69"/>
      <c r="I393" s="68">
        <v>0</v>
      </c>
      <c r="J393" s="68">
        <v>0</v>
      </c>
      <c r="K393" s="69">
        <v>0</v>
      </c>
      <c r="L393" s="69">
        <v>0</v>
      </c>
      <c r="M393" s="69">
        <v>0</v>
      </c>
      <c r="N393" s="69">
        <v>0</v>
      </c>
      <c r="O393" s="69">
        <v>0</v>
      </c>
      <c r="P393" s="69">
        <v>0</v>
      </c>
      <c r="Q393" s="69">
        <v>0</v>
      </c>
      <c r="R393" s="69">
        <v>0</v>
      </c>
      <c r="S393" s="69">
        <v>0</v>
      </c>
    </row>
    <row r="394" spans="1:19" hidden="1" outlineLevel="1">
      <c r="A394" s="55">
        <v>2838</v>
      </c>
      <c r="B394" s="56" t="s">
        <v>595</v>
      </c>
      <c r="C394" s="68">
        <v>8</v>
      </c>
      <c r="D394" s="69"/>
      <c r="E394" s="69"/>
      <c r="F394" s="69"/>
      <c r="G394" s="69"/>
      <c r="H394" s="69"/>
      <c r="I394" s="68">
        <v>0</v>
      </c>
      <c r="J394" s="59">
        <v>0</v>
      </c>
      <c r="K394" s="60">
        <v>0</v>
      </c>
      <c r="L394" s="60">
        <v>0</v>
      </c>
      <c r="M394" s="60">
        <v>0</v>
      </c>
      <c r="N394" s="60">
        <v>0</v>
      </c>
      <c r="O394" s="60">
        <v>0</v>
      </c>
      <c r="P394" s="60">
        <v>0</v>
      </c>
      <c r="Q394" s="60">
        <v>0</v>
      </c>
      <c r="R394" s="60">
        <v>0</v>
      </c>
      <c r="S394" s="60">
        <v>0</v>
      </c>
    </row>
    <row r="395" spans="1:19" hidden="1" outlineLevel="1">
      <c r="A395" s="55">
        <v>900041</v>
      </c>
      <c r="B395" s="56" t="s">
        <v>596</v>
      </c>
      <c r="C395" s="68">
        <v>8</v>
      </c>
      <c r="D395" s="69"/>
      <c r="E395" s="69"/>
      <c r="F395" s="69"/>
      <c r="G395" s="69"/>
      <c r="H395" s="69"/>
      <c r="I395" s="68">
        <v>0</v>
      </c>
      <c r="J395" s="59">
        <v>0</v>
      </c>
      <c r="K395" s="60">
        <v>0</v>
      </c>
      <c r="L395" s="60">
        <v>0</v>
      </c>
      <c r="M395" s="60">
        <v>0</v>
      </c>
      <c r="N395" s="60">
        <v>0</v>
      </c>
      <c r="O395" s="60">
        <v>0</v>
      </c>
      <c r="P395" s="60">
        <v>0</v>
      </c>
      <c r="Q395" s="60">
        <v>0</v>
      </c>
      <c r="R395" s="60">
        <v>0</v>
      </c>
      <c r="S395" s="60">
        <v>0</v>
      </c>
    </row>
    <row r="396" spans="1:19" hidden="1" outlineLevel="1">
      <c r="A396" s="55">
        <v>900042</v>
      </c>
      <c r="B396" s="56" t="s">
        <v>597</v>
      </c>
      <c r="C396" s="68">
        <v>8</v>
      </c>
      <c r="D396" s="69"/>
      <c r="E396" s="69"/>
      <c r="F396" s="69"/>
      <c r="G396" s="69"/>
      <c r="H396" s="69"/>
      <c r="I396" s="68">
        <v>0</v>
      </c>
      <c r="J396" s="59">
        <v>0</v>
      </c>
      <c r="K396" s="60">
        <v>0</v>
      </c>
      <c r="L396" s="60">
        <v>0</v>
      </c>
      <c r="M396" s="60">
        <v>0</v>
      </c>
      <c r="N396" s="60">
        <v>0</v>
      </c>
      <c r="O396" s="60">
        <v>0</v>
      </c>
      <c r="P396" s="60">
        <v>0</v>
      </c>
      <c r="Q396" s="60">
        <v>0</v>
      </c>
      <c r="R396" s="60">
        <v>0</v>
      </c>
      <c r="S396" s="60">
        <v>0</v>
      </c>
    </row>
    <row r="397" spans="1:19" hidden="1" outlineLevel="1">
      <c r="A397" s="55">
        <v>900046</v>
      </c>
      <c r="B397" s="56" t="s">
        <v>598</v>
      </c>
      <c r="C397" s="68">
        <v>8</v>
      </c>
      <c r="D397" s="69"/>
      <c r="E397" s="69"/>
      <c r="F397" s="69"/>
      <c r="G397" s="69"/>
      <c r="H397" s="69"/>
      <c r="I397" s="68">
        <v>0</v>
      </c>
      <c r="J397" s="59">
        <v>0</v>
      </c>
      <c r="K397" s="60">
        <v>0</v>
      </c>
      <c r="L397" s="60">
        <v>0</v>
      </c>
      <c r="M397" s="60">
        <v>0</v>
      </c>
      <c r="N397" s="60">
        <v>0</v>
      </c>
      <c r="O397" s="60">
        <v>0</v>
      </c>
      <c r="P397" s="60">
        <v>0</v>
      </c>
      <c r="Q397" s="60">
        <v>0</v>
      </c>
      <c r="R397" s="60">
        <v>0</v>
      </c>
      <c r="S397" s="60">
        <v>0</v>
      </c>
    </row>
    <row r="398" spans="1:19" hidden="1" outlineLevel="1">
      <c r="A398" s="55">
        <v>900044</v>
      </c>
      <c r="B398" s="56" t="s">
        <v>599</v>
      </c>
      <c r="C398" s="68">
        <v>8</v>
      </c>
      <c r="D398" s="69"/>
      <c r="E398" s="69"/>
      <c r="F398" s="69"/>
      <c r="G398" s="69"/>
      <c r="H398" s="69"/>
      <c r="I398" s="68">
        <v>0</v>
      </c>
      <c r="J398" s="59">
        <v>0</v>
      </c>
      <c r="K398" s="60">
        <v>0</v>
      </c>
      <c r="L398" s="60">
        <v>0</v>
      </c>
      <c r="M398" s="60">
        <v>0</v>
      </c>
      <c r="N398" s="60">
        <v>0</v>
      </c>
      <c r="O398" s="60">
        <v>0</v>
      </c>
      <c r="P398" s="60">
        <v>0</v>
      </c>
      <c r="Q398" s="60">
        <v>0</v>
      </c>
      <c r="R398" s="60">
        <v>0</v>
      </c>
      <c r="S398" s="60">
        <v>0</v>
      </c>
    </row>
    <row r="399" spans="1:19" hidden="1" outlineLevel="1">
      <c r="A399" s="55">
        <v>900040</v>
      </c>
      <c r="B399" s="56" t="s">
        <v>600</v>
      </c>
      <c r="C399" s="68">
        <v>8</v>
      </c>
      <c r="D399" s="69"/>
      <c r="E399" s="69"/>
      <c r="F399" s="69"/>
      <c r="G399" s="69"/>
      <c r="H399" s="69"/>
      <c r="I399" s="68">
        <v>0</v>
      </c>
      <c r="J399" s="59">
        <v>0</v>
      </c>
      <c r="K399" s="60">
        <v>0</v>
      </c>
      <c r="L399" s="60">
        <v>0</v>
      </c>
      <c r="M399" s="60">
        <v>0</v>
      </c>
      <c r="N399" s="60">
        <v>0</v>
      </c>
      <c r="O399" s="60">
        <v>0</v>
      </c>
      <c r="P399" s="60">
        <v>0</v>
      </c>
      <c r="Q399" s="60">
        <v>0</v>
      </c>
      <c r="R399" s="60">
        <v>0</v>
      </c>
      <c r="S399" s="60">
        <v>0</v>
      </c>
    </row>
    <row r="400" spans="1:19" hidden="1" outlineLevel="1">
      <c r="A400" s="55">
        <v>900043</v>
      </c>
      <c r="B400" s="56" t="s">
        <v>601</v>
      </c>
      <c r="C400" s="68">
        <v>8</v>
      </c>
      <c r="D400" s="69"/>
      <c r="E400" s="69"/>
      <c r="F400" s="69"/>
      <c r="G400" s="69"/>
      <c r="H400" s="69"/>
      <c r="I400" s="68">
        <v>0</v>
      </c>
      <c r="J400" s="59">
        <v>0</v>
      </c>
      <c r="K400" s="60">
        <v>0</v>
      </c>
      <c r="L400" s="60">
        <v>0</v>
      </c>
      <c r="M400" s="60">
        <v>0</v>
      </c>
      <c r="N400" s="60">
        <v>0</v>
      </c>
      <c r="O400" s="60">
        <v>0</v>
      </c>
      <c r="P400" s="60">
        <v>0</v>
      </c>
      <c r="Q400" s="60">
        <v>0</v>
      </c>
      <c r="R400" s="60">
        <v>0</v>
      </c>
      <c r="S400" s="60">
        <v>0</v>
      </c>
    </row>
    <row r="401" spans="1:19" hidden="1" outlineLevel="1">
      <c r="A401" s="55">
        <v>900045</v>
      </c>
      <c r="B401" s="56" t="s">
        <v>602</v>
      </c>
      <c r="C401" s="68">
        <v>8</v>
      </c>
      <c r="D401" s="69"/>
      <c r="E401" s="69"/>
      <c r="F401" s="69"/>
      <c r="G401" s="69"/>
      <c r="H401" s="69"/>
      <c r="I401" s="68">
        <v>0</v>
      </c>
      <c r="J401" s="59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0">
        <v>0</v>
      </c>
    </row>
    <row r="402" spans="1:19" hidden="1" outlineLevel="1">
      <c r="A402" s="55">
        <v>900047</v>
      </c>
      <c r="B402" s="56" t="s">
        <v>603</v>
      </c>
      <c r="C402" s="68">
        <v>8</v>
      </c>
      <c r="D402" s="69"/>
      <c r="E402" s="69"/>
      <c r="F402" s="69"/>
      <c r="G402" s="69"/>
      <c r="H402" s="69"/>
      <c r="I402" s="68">
        <v>0</v>
      </c>
      <c r="J402" s="59">
        <v>0</v>
      </c>
      <c r="K402" s="60">
        <v>0</v>
      </c>
      <c r="L402" s="60">
        <v>0</v>
      </c>
      <c r="M402" s="60">
        <v>0</v>
      </c>
      <c r="N402" s="60">
        <v>0</v>
      </c>
      <c r="O402" s="60">
        <v>0</v>
      </c>
      <c r="P402" s="60">
        <v>0</v>
      </c>
      <c r="Q402" s="60">
        <v>0</v>
      </c>
      <c r="R402" s="60">
        <v>0</v>
      </c>
      <c r="S402" s="60">
        <v>0</v>
      </c>
    </row>
    <row r="403" spans="1:19" hidden="1" outlineLevel="1">
      <c r="A403" s="55">
        <v>900073</v>
      </c>
      <c r="B403" s="56" t="s">
        <v>604</v>
      </c>
      <c r="C403" s="68">
        <v>8</v>
      </c>
      <c r="D403" s="69"/>
      <c r="E403" s="69"/>
      <c r="F403" s="69"/>
      <c r="G403" s="69"/>
      <c r="H403" s="69"/>
      <c r="I403" s="68">
        <v>0</v>
      </c>
      <c r="J403" s="59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0">
        <v>0</v>
      </c>
    </row>
    <row r="404" spans="1:19" hidden="1" outlineLevel="1">
      <c r="A404" s="55">
        <v>900074</v>
      </c>
      <c r="B404" s="56" t="s">
        <v>605</v>
      </c>
      <c r="C404" s="68">
        <v>8</v>
      </c>
      <c r="D404" s="69"/>
      <c r="E404" s="69"/>
      <c r="F404" s="69"/>
      <c r="G404" s="69"/>
      <c r="H404" s="69"/>
      <c r="I404" s="68">
        <v>0</v>
      </c>
      <c r="J404" s="59">
        <v>0</v>
      </c>
      <c r="K404" s="60">
        <v>0</v>
      </c>
      <c r="L404" s="60">
        <v>0</v>
      </c>
      <c r="M404" s="60">
        <v>0</v>
      </c>
      <c r="N404" s="60">
        <v>0</v>
      </c>
      <c r="O404" s="60">
        <v>0</v>
      </c>
      <c r="P404" s="60">
        <v>0</v>
      </c>
      <c r="Q404" s="60">
        <v>0</v>
      </c>
      <c r="R404" s="60">
        <v>0</v>
      </c>
      <c r="S404" s="60">
        <v>0</v>
      </c>
    </row>
    <row r="405" spans="1:19" hidden="1" outlineLevel="1">
      <c r="A405" s="55">
        <v>1459</v>
      </c>
      <c r="B405" s="56" t="s">
        <v>606</v>
      </c>
      <c r="C405" s="68">
        <v>8</v>
      </c>
      <c r="D405" s="69"/>
      <c r="E405" s="69"/>
      <c r="F405" s="69"/>
      <c r="G405" s="69"/>
      <c r="H405" s="69"/>
      <c r="I405" s="68">
        <v>0</v>
      </c>
      <c r="J405" s="59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0">
        <v>0</v>
      </c>
    </row>
    <row r="406" spans="1:19" hidden="1" outlineLevel="1">
      <c r="A406" s="55">
        <v>900048</v>
      </c>
      <c r="B406" s="56" t="s">
        <v>607</v>
      </c>
      <c r="C406" s="68">
        <v>8</v>
      </c>
      <c r="D406" s="69"/>
      <c r="E406" s="69"/>
      <c r="F406" s="69"/>
      <c r="G406" s="69"/>
      <c r="H406" s="69"/>
      <c r="I406" s="68">
        <v>0</v>
      </c>
      <c r="J406" s="59">
        <v>0</v>
      </c>
      <c r="K406" s="60">
        <v>0</v>
      </c>
      <c r="L406" s="60">
        <v>0</v>
      </c>
      <c r="M406" s="60">
        <v>0</v>
      </c>
      <c r="N406" s="60">
        <v>0</v>
      </c>
      <c r="O406" s="60">
        <v>0</v>
      </c>
      <c r="P406" s="60">
        <v>0</v>
      </c>
      <c r="Q406" s="60">
        <v>0</v>
      </c>
      <c r="R406" s="60">
        <v>0</v>
      </c>
      <c r="S406" s="60">
        <v>0</v>
      </c>
    </row>
    <row r="407" spans="1:19" hidden="1" outlineLevel="1">
      <c r="A407" s="55">
        <v>900049</v>
      </c>
      <c r="B407" s="56" t="s">
        <v>608</v>
      </c>
      <c r="C407" s="68">
        <v>8</v>
      </c>
      <c r="D407" s="69"/>
      <c r="E407" s="69"/>
      <c r="F407" s="69"/>
      <c r="G407" s="69"/>
      <c r="H407" s="69"/>
      <c r="I407" s="68">
        <v>0</v>
      </c>
      <c r="J407" s="59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0">
        <v>0</v>
      </c>
    </row>
    <row r="408" spans="1:19" hidden="1" outlineLevel="1">
      <c r="A408" s="55">
        <v>514</v>
      </c>
      <c r="B408" s="56" t="s">
        <v>609</v>
      </c>
      <c r="C408" s="68">
        <v>5</v>
      </c>
      <c r="D408" s="69"/>
      <c r="E408" s="69"/>
      <c r="F408" s="69"/>
      <c r="G408" s="69"/>
      <c r="H408" s="69"/>
      <c r="I408" s="68">
        <v>0</v>
      </c>
      <c r="J408" s="59">
        <v>0</v>
      </c>
      <c r="K408" s="60">
        <v>0</v>
      </c>
      <c r="L408" s="60">
        <v>0</v>
      </c>
      <c r="M408" s="60">
        <v>0</v>
      </c>
      <c r="N408" s="60">
        <v>0</v>
      </c>
      <c r="O408" s="60">
        <v>0</v>
      </c>
      <c r="P408" s="60">
        <v>0</v>
      </c>
      <c r="Q408" s="60">
        <v>0</v>
      </c>
      <c r="R408" s="60">
        <v>0</v>
      </c>
      <c r="S408" s="60">
        <v>0</v>
      </c>
    </row>
    <row r="409" spans="1:19" hidden="1" outlineLevel="1">
      <c r="A409" s="55">
        <v>82</v>
      </c>
      <c r="B409" s="56" t="s">
        <v>610</v>
      </c>
      <c r="C409" s="68">
        <v>5</v>
      </c>
      <c r="D409" s="69"/>
      <c r="E409" s="69"/>
      <c r="F409" s="69"/>
      <c r="G409" s="69"/>
      <c r="H409" s="69"/>
      <c r="I409" s="68">
        <v>0</v>
      </c>
      <c r="J409" s="59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0">
        <v>0</v>
      </c>
    </row>
    <row r="410" spans="1:19" hidden="1" outlineLevel="1">
      <c r="A410" s="55">
        <v>89</v>
      </c>
      <c r="B410" s="56" t="s">
        <v>611</v>
      </c>
      <c r="C410" s="68">
        <v>5</v>
      </c>
      <c r="D410" s="69"/>
      <c r="E410" s="69"/>
      <c r="F410" s="69"/>
      <c r="G410" s="69"/>
      <c r="H410" s="69"/>
      <c r="I410" s="68">
        <v>0</v>
      </c>
      <c r="J410" s="59">
        <v>0</v>
      </c>
      <c r="K410" s="60">
        <v>0</v>
      </c>
      <c r="L410" s="60">
        <v>0</v>
      </c>
      <c r="M410" s="60">
        <v>0</v>
      </c>
      <c r="N410" s="60">
        <v>0</v>
      </c>
      <c r="O410" s="60">
        <v>0</v>
      </c>
      <c r="P410" s="60">
        <v>0</v>
      </c>
      <c r="Q410" s="60">
        <v>0</v>
      </c>
      <c r="R410" s="60">
        <v>0</v>
      </c>
      <c r="S410" s="60">
        <v>0</v>
      </c>
    </row>
    <row r="411" spans="1:19" hidden="1" outlineLevel="1">
      <c r="A411" s="55">
        <v>851</v>
      </c>
      <c r="B411" s="56" t="s">
        <v>612</v>
      </c>
      <c r="C411" s="68">
        <v>5</v>
      </c>
      <c r="D411" s="69"/>
      <c r="E411" s="69"/>
      <c r="F411" s="69"/>
      <c r="G411" s="69"/>
      <c r="H411" s="69"/>
      <c r="I411" s="68">
        <v>0</v>
      </c>
      <c r="J411" s="59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0">
        <v>0</v>
      </c>
    </row>
    <row r="412" spans="1:19" hidden="1" outlineLevel="1">
      <c r="A412" s="55">
        <v>406</v>
      </c>
      <c r="B412" s="56" t="s">
        <v>613</v>
      </c>
      <c r="C412" s="68">
        <v>5</v>
      </c>
      <c r="D412" s="69"/>
      <c r="E412" s="69"/>
      <c r="F412" s="69"/>
      <c r="G412" s="69"/>
      <c r="H412" s="69"/>
      <c r="I412" s="68">
        <v>0</v>
      </c>
      <c r="J412" s="59">
        <v>0</v>
      </c>
      <c r="K412" s="60">
        <v>0</v>
      </c>
      <c r="L412" s="60">
        <v>0</v>
      </c>
      <c r="M412" s="60">
        <v>0</v>
      </c>
      <c r="N412" s="60">
        <v>0</v>
      </c>
      <c r="O412" s="60">
        <v>0</v>
      </c>
      <c r="P412" s="60">
        <v>0</v>
      </c>
      <c r="Q412" s="60">
        <v>0</v>
      </c>
      <c r="R412" s="60">
        <v>0</v>
      </c>
      <c r="S412" s="60">
        <v>0</v>
      </c>
    </row>
    <row r="413" spans="1:19" hidden="1" outlineLevel="1">
      <c r="A413" s="55">
        <v>4948</v>
      </c>
      <c r="B413" s="56" t="s">
        <v>614</v>
      </c>
      <c r="C413" s="68">
        <v>5</v>
      </c>
      <c r="D413" s="69"/>
      <c r="E413" s="69"/>
      <c r="F413" s="69"/>
      <c r="G413" s="69"/>
      <c r="H413" s="69"/>
      <c r="I413" s="68">
        <v>0</v>
      </c>
      <c r="J413" s="59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0">
        <v>0</v>
      </c>
    </row>
    <row r="414" spans="1:19" hidden="1" outlineLevel="1">
      <c r="A414" s="55">
        <v>405</v>
      </c>
      <c r="B414" s="56" t="s">
        <v>615</v>
      </c>
      <c r="C414" s="68">
        <v>5</v>
      </c>
      <c r="D414" s="69"/>
      <c r="E414" s="69"/>
      <c r="F414" s="69"/>
      <c r="G414" s="69"/>
      <c r="H414" s="69"/>
      <c r="I414" s="68">
        <v>0</v>
      </c>
      <c r="J414" s="59">
        <v>0</v>
      </c>
      <c r="K414" s="60">
        <v>0</v>
      </c>
      <c r="L414" s="60">
        <v>0</v>
      </c>
      <c r="M414" s="60">
        <v>0</v>
      </c>
      <c r="N414" s="60">
        <v>0</v>
      </c>
      <c r="O414" s="60">
        <v>0</v>
      </c>
      <c r="P414" s="60">
        <v>0</v>
      </c>
      <c r="Q414" s="60">
        <v>0</v>
      </c>
      <c r="R414" s="60">
        <v>0</v>
      </c>
      <c r="S414" s="60">
        <v>0</v>
      </c>
    </row>
    <row r="415" spans="1:19" hidden="1" outlineLevel="1">
      <c r="A415" s="55">
        <v>104948</v>
      </c>
      <c r="B415" s="56" t="s">
        <v>616</v>
      </c>
      <c r="C415" s="68">
        <v>5</v>
      </c>
      <c r="D415" s="69"/>
      <c r="E415" s="69"/>
      <c r="F415" s="69"/>
      <c r="G415" s="69"/>
      <c r="H415" s="69"/>
      <c r="I415" s="68">
        <v>0</v>
      </c>
      <c r="J415" s="59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0">
        <v>0</v>
      </c>
    </row>
    <row r="416" spans="1:19" hidden="1" outlineLevel="1">
      <c r="A416" s="55">
        <v>79</v>
      </c>
      <c r="B416" s="56" t="s">
        <v>617</v>
      </c>
      <c r="C416" s="68">
        <v>5</v>
      </c>
      <c r="D416" s="69"/>
      <c r="E416" s="69"/>
      <c r="F416" s="69"/>
      <c r="G416" s="69"/>
      <c r="H416" s="69"/>
      <c r="I416" s="68">
        <v>0</v>
      </c>
      <c r="J416" s="59">
        <v>0</v>
      </c>
      <c r="K416" s="60">
        <v>0</v>
      </c>
      <c r="L416" s="60">
        <v>0</v>
      </c>
      <c r="M416" s="60">
        <v>0</v>
      </c>
      <c r="N416" s="60">
        <v>0</v>
      </c>
      <c r="O416" s="60">
        <v>0</v>
      </c>
      <c r="P416" s="60">
        <v>0</v>
      </c>
      <c r="Q416" s="60">
        <v>0</v>
      </c>
      <c r="R416" s="60">
        <v>0</v>
      </c>
      <c r="S416" s="60">
        <v>0</v>
      </c>
    </row>
    <row r="417" spans="1:19" hidden="1" outlineLevel="1">
      <c r="A417" s="55">
        <v>88</v>
      </c>
      <c r="B417" s="56" t="s">
        <v>618</v>
      </c>
      <c r="C417" s="68">
        <v>5</v>
      </c>
      <c r="D417" s="69"/>
      <c r="E417" s="69"/>
      <c r="F417" s="69"/>
      <c r="G417" s="69"/>
      <c r="H417" s="69"/>
      <c r="I417" s="68">
        <v>0</v>
      </c>
      <c r="J417" s="59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0">
        <v>0</v>
      </c>
    </row>
    <row r="418" spans="1:19" hidden="1" outlineLevel="1">
      <c r="A418" s="55">
        <v>84</v>
      </c>
      <c r="B418" s="56" t="s">
        <v>619</v>
      </c>
      <c r="C418" s="68">
        <v>5</v>
      </c>
      <c r="D418" s="69"/>
      <c r="E418" s="69"/>
      <c r="F418" s="69"/>
      <c r="G418" s="69"/>
      <c r="H418" s="69"/>
      <c r="I418" s="68">
        <v>0</v>
      </c>
      <c r="J418" s="59">
        <v>0</v>
      </c>
      <c r="K418" s="60">
        <v>0</v>
      </c>
      <c r="L418" s="60">
        <v>0</v>
      </c>
      <c r="M418" s="60">
        <v>0</v>
      </c>
      <c r="N418" s="60">
        <v>0</v>
      </c>
      <c r="O418" s="60">
        <v>0</v>
      </c>
      <c r="P418" s="60">
        <v>0</v>
      </c>
      <c r="Q418" s="60">
        <v>0</v>
      </c>
      <c r="R418" s="60">
        <v>0</v>
      </c>
      <c r="S418" s="60">
        <v>0</v>
      </c>
    </row>
    <row r="419" spans="1:19" hidden="1" outlineLevel="1">
      <c r="A419" s="55">
        <v>80</v>
      </c>
      <c r="B419" s="56" t="s">
        <v>620</v>
      </c>
      <c r="C419" s="68">
        <v>5</v>
      </c>
      <c r="D419" s="69"/>
      <c r="E419" s="69"/>
      <c r="F419" s="69"/>
      <c r="G419" s="69"/>
      <c r="H419" s="69"/>
      <c r="I419" s="68">
        <v>0</v>
      </c>
      <c r="J419" s="59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0">
        <v>0</v>
      </c>
    </row>
    <row r="420" spans="1:19" hidden="1" outlineLevel="1">
      <c r="A420" s="55">
        <v>850</v>
      </c>
      <c r="B420" s="56" t="s">
        <v>621</v>
      </c>
      <c r="C420" s="68">
        <v>5</v>
      </c>
      <c r="D420" s="69"/>
      <c r="E420" s="69"/>
      <c r="F420" s="69"/>
      <c r="G420" s="69"/>
      <c r="H420" s="69"/>
      <c r="I420" s="68">
        <v>0</v>
      </c>
      <c r="J420" s="59">
        <v>0</v>
      </c>
      <c r="K420" s="60">
        <v>0</v>
      </c>
      <c r="L420" s="60">
        <v>0</v>
      </c>
      <c r="M420" s="60">
        <v>0</v>
      </c>
      <c r="N420" s="60">
        <v>0</v>
      </c>
      <c r="O420" s="60">
        <v>0</v>
      </c>
      <c r="P420" s="60">
        <v>0</v>
      </c>
      <c r="Q420" s="60">
        <v>0</v>
      </c>
      <c r="R420" s="60">
        <v>0</v>
      </c>
      <c r="S420" s="60">
        <v>0</v>
      </c>
    </row>
    <row r="421" spans="1:19" hidden="1" outlineLevel="1">
      <c r="A421" s="55">
        <v>852</v>
      </c>
      <c r="B421" s="56" t="s">
        <v>622</v>
      </c>
      <c r="C421" s="68">
        <v>5</v>
      </c>
      <c r="D421" s="69"/>
      <c r="E421" s="69"/>
      <c r="F421" s="69"/>
      <c r="G421" s="69"/>
      <c r="H421" s="69"/>
      <c r="I421" s="68">
        <v>0</v>
      </c>
      <c r="J421" s="59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0">
        <v>0</v>
      </c>
    </row>
    <row r="422" spans="1:19" hidden="1" outlineLevel="1">
      <c r="A422" s="55">
        <v>86</v>
      </c>
      <c r="B422" s="56" t="s">
        <v>623</v>
      </c>
      <c r="C422" s="68">
        <v>5</v>
      </c>
      <c r="D422" s="69"/>
      <c r="E422" s="69"/>
      <c r="F422" s="69"/>
      <c r="G422" s="69"/>
      <c r="H422" s="69"/>
      <c r="I422" s="68">
        <v>0</v>
      </c>
      <c r="J422" s="59">
        <v>0</v>
      </c>
      <c r="K422" s="60">
        <v>0</v>
      </c>
      <c r="L422" s="60">
        <v>0</v>
      </c>
      <c r="M422" s="60">
        <v>0</v>
      </c>
      <c r="N422" s="60">
        <v>0</v>
      </c>
      <c r="O422" s="60">
        <v>0</v>
      </c>
      <c r="P422" s="60">
        <v>0</v>
      </c>
      <c r="Q422" s="60">
        <v>0</v>
      </c>
      <c r="R422" s="60">
        <v>0</v>
      </c>
      <c r="S422" s="60">
        <v>0</v>
      </c>
    </row>
    <row r="423" spans="1:19" hidden="1" outlineLevel="1">
      <c r="A423" s="55">
        <v>856</v>
      </c>
      <c r="B423" s="56" t="s">
        <v>624</v>
      </c>
      <c r="C423" s="68">
        <v>5</v>
      </c>
      <c r="D423" s="69"/>
      <c r="E423" s="69"/>
      <c r="F423" s="69"/>
      <c r="G423" s="69"/>
      <c r="H423" s="69"/>
      <c r="I423" s="68">
        <v>0</v>
      </c>
      <c r="J423" s="59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0">
        <v>0</v>
      </c>
    </row>
    <row r="424" spans="1:19" hidden="1" outlineLevel="1">
      <c r="A424" s="55">
        <v>857</v>
      </c>
      <c r="B424" s="56" t="s">
        <v>625</v>
      </c>
      <c r="C424" s="68">
        <v>5</v>
      </c>
      <c r="D424" s="69"/>
      <c r="E424" s="69"/>
      <c r="F424" s="69"/>
      <c r="G424" s="69"/>
      <c r="H424" s="69"/>
      <c r="I424" s="68">
        <v>0</v>
      </c>
      <c r="J424" s="59">
        <v>0</v>
      </c>
      <c r="K424" s="60">
        <v>0</v>
      </c>
      <c r="L424" s="60">
        <v>0</v>
      </c>
      <c r="M424" s="60">
        <v>0</v>
      </c>
      <c r="N424" s="60">
        <v>0</v>
      </c>
      <c r="O424" s="60">
        <v>0</v>
      </c>
      <c r="P424" s="60">
        <v>0</v>
      </c>
      <c r="Q424" s="60">
        <v>0</v>
      </c>
      <c r="R424" s="60">
        <v>0</v>
      </c>
      <c r="S424" s="60">
        <v>0</v>
      </c>
    </row>
    <row r="425" spans="1:19" hidden="1" outlineLevel="1">
      <c r="A425" s="55">
        <v>853</v>
      </c>
      <c r="B425" s="56" t="s">
        <v>626</v>
      </c>
      <c r="C425" s="68">
        <v>5</v>
      </c>
      <c r="D425" s="69"/>
      <c r="E425" s="69"/>
      <c r="F425" s="69"/>
      <c r="G425" s="69"/>
      <c r="H425" s="69"/>
      <c r="I425" s="68">
        <v>0</v>
      </c>
      <c r="J425" s="59">
        <v>0</v>
      </c>
      <c r="K425" s="60">
        <v>0</v>
      </c>
      <c r="L425" s="60">
        <v>0</v>
      </c>
      <c r="M425" s="60">
        <v>0</v>
      </c>
      <c r="N425" s="60">
        <v>0</v>
      </c>
      <c r="O425" s="60">
        <v>0</v>
      </c>
      <c r="P425" s="60">
        <v>0</v>
      </c>
      <c r="Q425" s="60">
        <v>0</v>
      </c>
      <c r="R425" s="60">
        <v>0</v>
      </c>
      <c r="S425" s="60">
        <v>0</v>
      </c>
    </row>
    <row r="426" spans="1:19" hidden="1" outlineLevel="1">
      <c r="A426" s="55">
        <v>83</v>
      </c>
      <c r="B426" s="56" t="s">
        <v>627</v>
      </c>
      <c r="C426" s="68">
        <v>5</v>
      </c>
      <c r="D426" s="69"/>
      <c r="E426" s="69"/>
      <c r="F426" s="69"/>
      <c r="G426" s="69"/>
      <c r="H426" s="69"/>
      <c r="I426" s="68">
        <v>0</v>
      </c>
      <c r="J426" s="59">
        <v>0</v>
      </c>
      <c r="K426" s="60">
        <v>0</v>
      </c>
      <c r="L426" s="60">
        <v>0</v>
      </c>
      <c r="M426" s="60">
        <v>0</v>
      </c>
      <c r="N426" s="60">
        <v>0</v>
      </c>
      <c r="O426" s="60">
        <v>0</v>
      </c>
      <c r="P426" s="60">
        <v>0</v>
      </c>
      <c r="Q426" s="60">
        <v>0</v>
      </c>
      <c r="R426" s="60">
        <v>0</v>
      </c>
      <c r="S426" s="60">
        <v>0</v>
      </c>
    </row>
    <row r="427" spans="1:19" hidden="1" outlineLevel="1">
      <c r="A427" s="55">
        <v>87</v>
      </c>
      <c r="B427" s="56" t="s">
        <v>628</v>
      </c>
      <c r="C427" s="68">
        <v>5</v>
      </c>
      <c r="D427" s="69"/>
      <c r="E427" s="69"/>
      <c r="F427" s="69"/>
      <c r="G427" s="69"/>
      <c r="H427" s="69"/>
      <c r="I427" s="68">
        <v>0</v>
      </c>
      <c r="J427" s="59">
        <v>0</v>
      </c>
      <c r="K427" s="60">
        <v>0</v>
      </c>
      <c r="L427" s="60">
        <v>0</v>
      </c>
      <c r="M427" s="60">
        <v>0</v>
      </c>
      <c r="N427" s="60">
        <v>0</v>
      </c>
      <c r="O427" s="60">
        <v>0</v>
      </c>
      <c r="P427" s="60">
        <v>0</v>
      </c>
      <c r="Q427" s="60">
        <v>0</v>
      </c>
      <c r="R427" s="60">
        <v>0</v>
      </c>
      <c r="S427" s="60">
        <v>0</v>
      </c>
    </row>
    <row r="428" spans="1:19" hidden="1" outlineLevel="1">
      <c r="A428" s="55">
        <v>854</v>
      </c>
      <c r="B428" s="56" t="s">
        <v>629</v>
      </c>
      <c r="C428" s="68">
        <v>5</v>
      </c>
      <c r="D428" s="69"/>
      <c r="E428" s="69"/>
      <c r="F428" s="69"/>
      <c r="G428" s="69"/>
      <c r="H428" s="69"/>
      <c r="I428" s="68">
        <v>0</v>
      </c>
      <c r="J428" s="59">
        <v>0</v>
      </c>
      <c r="K428" s="60">
        <v>0</v>
      </c>
      <c r="L428" s="60">
        <v>0</v>
      </c>
      <c r="M428" s="60">
        <v>0</v>
      </c>
      <c r="N428" s="60">
        <v>0</v>
      </c>
      <c r="O428" s="60">
        <v>0</v>
      </c>
      <c r="P428" s="60">
        <v>0</v>
      </c>
      <c r="Q428" s="60">
        <v>0</v>
      </c>
      <c r="R428" s="60">
        <v>0</v>
      </c>
      <c r="S428" s="60">
        <v>0</v>
      </c>
    </row>
    <row r="429" spans="1:19" hidden="1" outlineLevel="1">
      <c r="A429" s="55">
        <v>479</v>
      </c>
      <c r="B429" s="56" t="s">
        <v>630</v>
      </c>
      <c r="C429" s="68">
        <v>5</v>
      </c>
      <c r="D429" s="69"/>
      <c r="E429" s="69"/>
      <c r="F429" s="69"/>
      <c r="G429" s="69"/>
      <c r="H429" s="69"/>
      <c r="I429" s="68">
        <v>0</v>
      </c>
      <c r="J429" s="59">
        <v>0</v>
      </c>
      <c r="K429" s="60">
        <v>0</v>
      </c>
      <c r="L429" s="60">
        <v>0</v>
      </c>
      <c r="M429" s="60">
        <v>0</v>
      </c>
      <c r="N429" s="60">
        <v>0</v>
      </c>
      <c r="O429" s="60">
        <v>0</v>
      </c>
      <c r="P429" s="60">
        <v>0</v>
      </c>
      <c r="Q429" s="60">
        <v>0</v>
      </c>
      <c r="R429" s="60">
        <v>0</v>
      </c>
      <c r="S429" s="60">
        <v>0</v>
      </c>
    </row>
    <row r="430" spans="1:19" hidden="1" outlineLevel="1">
      <c r="A430" s="55">
        <v>3522</v>
      </c>
      <c r="B430" s="56" t="s">
        <v>631</v>
      </c>
      <c r="C430" s="68">
        <v>8</v>
      </c>
      <c r="D430" s="69"/>
      <c r="E430" s="69"/>
      <c r="F430" s="69"/>
      <c r="G430" s="69"/>
      <c r="H430" s="69"/>
      <c r="I430" s="68">
        <v>0</v>
      </c>
      <c r="J430" s="59">
        <v>0</v>
      </c>
      <c r="K430" s="60">
        <v>0</v>
      </c>
      <c r="L430" s="60">
        <v>0</v>
      </c>
      <c r="M430" s="60">
        <v>0</v>
      </c>
      <c r="N430" s="60">
        <v>0</v>
      </c>
      <c r="O430" s="60">
        <v>0</v>
      </c>
      <c r="P430" s="60">
        <v>0</v>
      </c>
      <c r="Q430" s="60">
        <v>0</v>
      </c>
      <c r="R430" s="60">
        <v>0</v>
      </c>
      <c r="S430" s="60">
        <v>0</v>
      </c>
    </row>
    <row r="431" spans="1:19" hidden="1" outlineLevel="1">
      <c r="A431" s="55">
        <v>9768</v>
      </c>
      <c r="B431" s="56" t="s">
        <v>632</v>
      </c>
      <c r="C431" s="68">
        <v>5</v>
      </c>
      <c r="D431" s="69"/>
      <c r="E431" s="69"/>
      <c r="F431" s="69"/>
      <c r="G431" s="69"/>
      <c r="H431" s="69"/>
      <c r="I431" s="68">
        <v>0</v>
      </c>
      <c r="J431" s="59">
        <v>0</v>
      </c>
      <c r="K431" s="60">
        <v>0</v>
      </c>
      <c r="L431" s="60">
        <v>0</v>
      </c>
      <c r="M431" s="60">
        <v>0</v>
      </c>
      <c r="N431" s="60">
        <v>0</v>
      </c>
      <c r="O431" s="60">
        <v>0</v>
      </c>
      <c r="P431" s="60">
        <v>0</v>
      </c>
      <c r="Q431" s="60">
        <v>0</v>
      </c>
      <c r="R431" s="60">
        <v>0</v>
      </c>
      <c r="S431" s="60">
        <v>0</v>
      </c>
    </row>
    <row r="432" spans="1:19" hidden="1" outlineLevel="1">
      <c r="A432" s="55">
        <v>518</v>
      </c>
      <c r="B432" s="56" t="s">
        <v>633</v>
      </c>
      <c r="C432" s="68">
        <v>5</v>
      </c>
      <c r="D432" s="69"/>
      <c r="E432" s="69"/>
      <c r="F432" s="69"/>
      <c r="G432" s="69"/>
      <c r="H432" s="69"/>
      <c r="I432" s="68">
        <v>0</v>
      </c>
      <c r="J432" s="59">
        <v>0</v>
      </c>
      <c r="K432" s="60">
        <v>0</v>
      </c>
      <c r="L432" s="60">
        <v>0</v>
      </c>
      <c r="M432" s="60">
        <v>0</v>
      </c>
      <c r="N432" s="60">
        <v>0</v>
      </c>
      <c r="O432" s="60">
        <v>0</v>
      </c>
      <c r="P432" s="60">
        <v>0</v>
      </c>
      <c r="Q432" s="60">
        <v>0</v>
      </c>
      <c r="R432" s="60">
        <v>0</v>
      </c>
      <c r="S432" s="60">
        <v>0</v>
      </c>
    </row>
    <row r="433" spans="1:19" hidden="1" outlineLevel="1">
      <c r="A433" s="55">
        <v>81</v>
      </c>
      <c r="B433" s="56" t="s">
        <v>634</v>
      </c>
      <c r="C433" s="68">
        <v>5</v>
      </c>
      <c r="D433" s="69"/>
      <c r="E433" s="69"/>
      <c r="F433" s="69"/>
      <c r="G433" s="69"/>
      <c r="H433" s="69"/>
      <c r="I433" s="68">
        <v>0</v>
      </c>
      <c r="J433" s="59">
        <v>0</v>
      </c>
      <c r="K433" s="60">
        <v>0</v>
      </c>
      <c r="L433" s="60">
        <v>0</v>
      </c>
      <c r="M433" s="60">
        <v>0</v>
      </c>
      <c r="N433" s="60">
        <v>0</v>
      </c>
      <c r="O433" s="60">
        <v>0</v>
      </c>
      <c r="P433" s="60">
        <v>0</v>
      </c>
      <c r="Q433" s="60">
        <v>0</v>
      </c>
      <c r="R433" s="60">
        <v>0</v>
      </c>
      <c r="S433" s="60">
        <v>0</v>
      </c>
    </row>
    <row r="434" spans="1:19" hidden="1" outlineLevel="1">
      <c r="A434" s="55">
        <v>3629</v>
      </c>
      <c r="B434" s="56" t="s">
        <v>635</v>
      </c>
      <c r="C434" s="68">
        <v>5</v>
      </c>
      <c r="D434" s="69"/>
      <c r="E434" s="69"/>
      <c r="F434" s="69"/>
      <c r="G434" s="69"/>
      <c r="H434" s="69"/>
      <c r="I434" s="68">
        <v>0</v>
      </c>
      <c r="J434" s="59">
        <v>0</v>
      </c>
      <c r="K434" s="60">
        <v>0</v>
      </c>
      <c r="L434" s="60">
        <v>0</v>
      </c>
      <c r="M434" s="60">
        <v>0</v>
      </c>
      <c r="N434" s="60">
        <v>0</v>
      </c>
      <c r="O434" s="60">
        <v>0</v>
      </c>
      <c r="P434" s="60">
        <v>0</v>
      </c>
      <c r="Q434" s="60">
        <v>0</v>
      </c>
      <c r="R434" s="60">
        <v>0</v>
      </c>
      <c r="S434" s="60">
        <v>0</v>
      </c>
    </row>
    <row r="435" spans="1:19" hidden="1" outlineLevel="1">
      <c r="A435" s="55">
        <v>556</v>
      </c>
      <c r="B435" s="56" t="s">
        <v>636</v>
      </c>
      <c r="C435" s="68">
        <v>5</v>
      </c>
      <c r="D435" s="69"/>
      <c r="E435" s="69"/>
      <c r="F435" s="69"/>
      <c r="G435" s="69"/>
      <c r="H435" s="69"/>
      <c r="I435" s="68">
        <v>0</v>
      </c>
      <c r="J435" s="59">
        <v>0</v>
      </c>
      <c r="K435" s="60">
        <v>0</v>
      </c>
      <c r="L435" s="60">
        <v>0</v>
      </c>
      <c r="M435" s="60">
        <v>0</v>
      </c>
      <c r="N435" s="60">
        <v>0</v>
      </c>
      <c r="O435" s="60">
        <v>0</v>
      </c>
      <c r="P435" s="60">
        <v>0</v>
      </c>
      <c r="Q435" s="60">
        <v>0</v>
      </c>
      <c r="R435" s="60">
        <v>0</v>
      </c>
      <c r="S435" s="60">
        <v>0</v>
      </c>
    </row>
    <row r="436" spans="1:19" hidden="1" outlineLevel="1">
      <c r="A436" s="55">
        <v>488</v>
      </c>
      <c r="B436" s="56" t="s">
        <v>637</v>
      </c>
      <c r="C436" s="68">
        <v>5</v>
      </c>
      <c r="D436" s="69"/>
      <c r="E436" s="69"/>
      <c r="F436" s="69"/>
      <c r="G436" s="69"/>
      <c r="H436" s="69"/>
      <c r="I436" s="68">
        <v>0</v>
      </c>
      <c r="J436" s="59">
        <v>0</v>
      </c>
      <c r="K436" s="60">
        <v>0</v>
      </c>
      <c r="L436" s="60">
        <v>0</v>
      </c>
      <c r="M436" s="60">
        <v>0</v>
      </c>
      <c r="N436" s="60">
        <v>0</v>
      </c>
      <c r="O436" s="60">
        <v>0</v>
      </c>
      <c r="P436" s="60">
        <v>0</v>
      </c>
      <c r="Q436" s="60">
        <v>0</v>
      </c>
      <c r="R436" s="60">
        <v>0</v>
      </c>
      <c r="S436" s="60">
        <v>0</v>
      </c>
    </row>
    <row r="437" spans="1:19" hidden="1" outlineLevel="1">
      <c r="A437" s="55">
        <v>3635</v>
      </c>
      <c r="B437" s="56" t="s">
        <v>638</v>
      </c>
      <c r="C437" s="68">
        <v>2</v>
      </c>
      <c r="D437" s="69"/>
      <c r="E437" s="69"/>
      <c r="F437" s="69"/>
      <c r="G437" s="69"/>
      <c r="H437" s="69"/>
      <c r="I437" s="68">
        <v>0</v>
      </c>
      <c r="J437" s="68">
        <v>0</v>
      </c>
      <c r="K437" s="69">
        <v>0</v>
      </c>
      <c r="L437" s="69">
        <v>0</v>
      </c>
      <c r="M437" s="69">
        <v>0</v>
      </c>
      <c r="N437" s="69">
        <v>0</v>
      </c>
      <c r="O437" s="69">
        <v>0</v>
      </c>
      <c r="P437" s="69">
        <v>0</v>
      </c>
      <c r="Q437" s="69">
        <v>0</v>
      </c>
      <c r="R437" s="69">
        <v>0</v>
      </c>
      <c r="S437" s="69">
        <v>0</v>
      </c>
    </row>
    <row r="438" spans="1:19" hidden="1" outlineLevel="1">
      <c r="A438" s="55">
        <v>3636</v>
      </c>
      <c r="B438" s="56" t="s">
        <v>639</v>
      </c>
      <c r="C438" s="68">
        <v>2</v>
      </c>
      <c r="D438" s="69"/>
      <c r="E438" s="69"/>
      <c r="F438" s="69"/>
      <c r="G438" s="69"/>
      <c r="H438" s="69"/>
      <c r="I438" s="68">
        <v>0</v>
      </c>
      <c r="J438" s="68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69">
        <v>0</v>
      </c>
    </row>
    <row r="439" spans="1:19" hidden="1" outlineLevel="1">
      <c r="A439" s="55">
        <v>3638</v>
      </c>
      <c r="B439" s="56" t="s">
        <v>640</v>
      </c>
      <c r="C439" s="68">
        <v>2</v>
      </c>
      <c r="D439" s="69"/>
      <c r="E439" s="69"/>
      <c r="F439" s="69"/>
      <c r="G439" s="69"/>
      <c r="H439" s="69"/>
      <c r="I439" s="68">
        <v>0</v>
      </c>
      <c r="J439" s="68">
        <v>0</v>
      </c>
      <c r="K439" s="69">
        <v>0</v>
      </c>
      <c r="L439" s="69">
        <v>0</v>
      </c>
      <c r="M439" s="69">
        <v>0</v>
      </c>
      <c r="N439" s="69">
        <v>0</v>
      </c>
      <c r="O439" s="69">
        <v>0</v>
      </c>
      <c r="P439" s="69">
        <v>0</v>
      </c>
      <c r="Q439" s="69">
        <v>0</v>
      </c>
      <c r="R439" s="69">
        <v>0</v>
      </c>
      <c r="S439" s="69">
        <v>0</v>
      </c>
    </row>
    <row r="440" spans="1:19" hidden="1" outlineLevel="1">
      <c r="A440" s="55">
        <v>476</v>
      </c>
      <c r="B440" s="56" t="s">
        <v>641</v>
      </c>
      <c r="C440" s="68">
        <v>5</v>
      </c>
      <c r="D440" s="69"/>
      <c r="E440" s="69"/>
      <c r="F440" s="69"/>
      <c r="G440" s="69"/>
      <c r="H440" s="69"/>
      <c r="I440" s="68">
        <v>0</v>
      </c>
      <c r="J440" s="59">
        <v>0</v>
      </c>
      <c r="K440" s="60">
        <v>0</v>
      </c>
      <c r="L440" s="60">
        <v>0</v>
      </c>
      <c r="M440" s="60">
        <v>0</v>
      </c>
      <c r="N440" s="60">
        <v>0</v>
      </c>
      <c r="O440" s="60">
        <v>0</v>
      </c>
      <c r="P440" s="60">
        <v>0</v>
      </c>
      <c r="Q440" s="60">
        <v>0</v>
      </c>
      <c r="R440" s="60">
        <v>0</v>
      </c>
      <c r="S440" s="60">
        <v>0</v>
      </c>
    </row>
    <row r="441" spans="1:19" hidden="1" outlineLevel="1">
      <c r="A441" s="55">
        <v>478</v>
      </c>
      <c r="B441" s="56" t="s">
        <v>642</v>
      </c>
      <c r="C441" s="68">
        <v>5</v>
      </c>
      <c r="D441" s="69"/>
      <c r="E441" s="69"/>
      <c r="F441" s="69"/>
      <c r="G441" s="69"/>
      <c r="H441" s="69"/>
      <c r="I441" s="68">
        <v>0</v>
      </c>
      <c r="J441" s="59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0">
        <v>0</v>
      </c>
    </row>
    <row r="442" spans="1:19" hidden="1" outlineLevel="1">
      <c r="A442" s="55">
        <v>3641</v>
      </c>
      <c r="B442" s="56" t="s">
        <v>643</v>
      </c>
      <c r="C442" s="68">
        <v>2</v>
      </c>
      <c r="D442" s="69"/>
      <c r="E442" s="69"/>
      <c r="F442" s="69"/>
      <c r="G442" s="69"/>
      <c r="H442" s="69"/>
      <c r="I442" s="68">
        <v>0</v>
      </c>
      <c r="J442" s="68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69">
        <v>0</v>
      </c>
    </row>
    <row r="443" spans="1:19" hidden="1" outlineLevel="1">
      <c r="A443" s="55">
        <v>516</v>
      </c>
      <c r="B443" s="56" t="s">
        <v>644</v>
      </c>
      <c r="C443" s="68">
        <v>5</v>
      </c>
      <c r="D443" s="69"/>
      <c r="E443" s="69"/>
      <c r="F443" s="69"/>
      <c r="G443" s="69"/>
      <c r="H443" s="69"/>
      <c r="I443" s="68">
        <v>0</v>
      </c>
      <c r="J443" s="59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0">
        <v>0</v>
      </c>
    </row>
    <row r="444" spans="1:19" hidden="1" outlineLevel="1">
      <c r="A444" s="55">
        <v>9642</v>
      </c>
      <c r="B444" s="56" t="s">
        <v>645</v>
      </c>
      <c r="C444" s="68">
        <v>3</v>
      </c>
      <c r="D444" s="69"/>
      <c r="E444" s="69"/>
      <c r="F444" s="69"/>
      <c r="G444" s="69"/>
      <c r="H444" s="69"/>
      <c r="I444" s="68">
        <v>0</v>
      </c>
      <c r="J444" s="59">
        <v>0</v>
      </c>
      <c r="K444" s="60">
        <v>0</v>
      </c>
      <c r="L444" s="60">
        <v>0</v>
      </c>
      <c r="M444" s="60">
        <v>0</v>
      </c>
      <c r="N444" s="60">
        <v>0</v>
      </c>
      <c r="O444" s="60">
        <v>0</v>
      </c>
      <c r="P444" s="60">
        <v>0</v>
      </c>
      <c r="Q444" s="60">
        <v>0</v>
      </c>
      <c r="R444" s="60">
        <v>0</v>
      </c>
      <c r="S444" s="60">
        <v>0</v>
      </c>
    </row>
    <row r="445" spans="1:19" hidden="1" outlineLevel="1">
      <c r="A445" s="55">
        <v>9225</v>
      </c>
      <c r="B445" s="56" t="s">
        <v>646</v>
      </c>
      <c r="C445" s="68">
        <v>3</v>
      </c>
      <c r="D445" s="69"/>
      <c r="E445" s="69"/>
      <c r="F445" s="69"/>
      <c r="G445" s="69"/>
      <c r="H445" s="69"/>
      <c r="I445" s="68">
        <v>0</v>
      </c>
      <c r="J445" s="59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0">
        <v>0</v>
      </c>
    </row>
    <row r="446" spans="1:19" hidden="1" outlineLevel="1">
      <c r="A446" s="55">
        <v>33965</v>
      </c>
      <c r="B446" s="56" t="s">
        <v>647</v>
      </c>
      <c r="C446" s="68">
        <v>3</v>
      </c>
      <c r="D446" s="69"/>
      <c r="E446" s="69"/>
      <c r="F446" s="69"/>
      <c r="G446" s="69"/>
      <c r="H446" s="69"/>
      <c r="I446" s="68">
        <v>0</v>
      </c>
      <c r="J446" s="59">
        <v>0</v>
      </c>
      <c r="K446" s="60">
        <v>0</v>
      </c>
      <c r="L446" s="60">
        <v>0</v>
      </c>
      <c r="M446" s="60">
        <v>0</v>
      </c>
      <c r="N446" s="60">
        <v>0</v>
      </c>
      <c r="O446" s="60">
        <v>0</v>
      </c>
      <c r="P446" s="60">
        <v>0</v>
      </c>
      <c r="Q446" s="60">
        <v>0</v>
      </c>
      <c r="R446" s="60">
        <v>0</v>
      </c>
      <c r="S446" s="60">
        <v>0</v>
      </c>
    </row>
    <row r="447" spans="1:19" hidden="1" outlineLevel="1">
      <c r="A447" s="55">
        <v>3634</v>
      </c>
      <c r="B447" s="56" t="s">
        <v>648</v>
      </c>
      <c r="C447" s="68">
        <v>3</v>
      </c>
      <c r="D447" s="69"/>
      <c r="E447" s="69"/>
      <c r="F447" s="69"/>
      <c r="G447" s="69"/>
      <c r="H447" s="69"/>
      <c r="I447" s="68">
        <v>0</v>
      </c>
      <c r="J447" s="59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0">
        <v>0</v>
      </c>
    </row>
    <row r="448" spans="1:19" hidden="1" outlineLevel="1">
      <c r="A448" s="55">
        <v>9932</v>
      </c>
      <c r="B448" s="56" t="s">
        <v>649</v>
      </c>
      <c r="C448" s="68">
        <v>3</v>
      </c>
      <c r="D448" s="69"/>
      <c r="E448" s="69"/>
      <c r="F448" s="69"/>
      <c r="G448" s="69"/>
      <c r="H448" s="69"/>
      <c r="I448" s="68">
        <v>0</v>
      </c>
      <c r="J448" s="59">
        <v>0</v>
      </c>
      <c r="K448" s="60">
        <v>0</v>
      </c>
      <c r="L448" s="60">
        <v>0</v>
      </c>
      <c r="M448" s="60">
        <v>0</v>
      </c>
      <c r="N448" s="60">
        <v>0</v>
      </c>
      <c r="O448" s="60">
        <v>0</v>
      </c>
      <c r="P448" s="60">
        <v>0</v>
      </c>
      <c r="Q448" s="60">
        <v>0</v>
      </c>
      <c r="R448" s="60">
        <v>0</v>
      </c>
      <c r="S448" s="60">
        <v>0</v>
      </c>
    </row>
    <row r="449" spans="1:19" hidden="1" outlineLevel="1">
      <c r="A449" s="55">
        <v>110</v>
      </c>
      <c r="B449" s="56" t="s">
        <v>650</v>
      </c>
      <c r="C449" s="68">
        <v>5</v>
      </c>
      <c r="D449" s="69"/>
      <c r="E449" s="69"/>
      <c r="F449" s="69"/>
      <c r="G449" s="69"/>
      <c r="H449" s="69"/>
      <c r="I449" s="68">
        <v>0</v>
      </c>
      <c r="J449" s="59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0">
        <v>0</v>
      </c>
    </row>
    <row r="450" spans="1:19" hidden="1" outlineLevel="1">
      <c r="A450" s="55">
        <v>412</v>
      </c>
      <c r="B450" s="56" t="s">
        <v>651</v>
      </c>
      <c r="C450" s="68">
        <v>5</v>
      </c>
      <c r="D450" s="69"/>
      <c r="E450" s="69"/>
      <c r="F450" s="69"/>
      <c r="G450" s="69"/>
      <c r="H450" s="69"/>
      <c r="I450" s="68">
        <v>0</v>
      </c>
      <c r="J450" s="59">
        <v>0</v>
      </c>
      <c r="K450" s="60">
        <v>0</v>
      </c>
      <c r="L450" s="60">
        <v>0</v>
      </c>
      <c r="M450" s="60">
        <v>0</v>
      </c>
      <c r="N450" s="60">
        <v>0</v>
      </c>
      <c r="O450" s="60">
        <v>0</v>
      </c>
      <c r="P450" s="60">
        <v>0</v>
      </c>
      <c r="Q450" s="60">
        <v>0</v>
      </c>
      <c r="R450" s="60">
        <v>0</v>
      </c>
      <c r="S450" s="60">
        <v>0</v>
      </c>
    </row>
    <row r="451" spans="1:19" hidden="1" outlineLevel="1">
      <c r="A451" s="55">
        <v>439154</v>
      </c>
      <c r="B451" s="56" t="s">
        <v>652</v>
      </c>
      <c r="C451" s="68">
        <v>5</v>
      </c>
      <c r="D451" s="69"/>
      <c r="E451" s="69"/>
      <c r="F451" s="69"/>
      <c r="G451" s="69"/>
      <c r="H451" s="69"/>
      <c r="I451" s="68">
        <v>0</v>
      </c>
      <c r="J451" s="59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0">
        <v>0</v>
      </c>
    </row>
    <row r="452" spans="1:19" hidden="1" outlineLevel="1">
      <c r="A452" s="55">
        <v>3645</v>
      </c>
      <c r="B452" s="56" t="s">
        <v>653</v>
      </c>
      <c r="C452" s="68">
        <v>2</v>
      </c>
      <c r="D452" s="69"/>
      <c r="E452" s="69"/>
      <c r="F452" s="69"/>
      <c r="G452" s="69"/>
      <c r="H452" s="69"/>
      <c r="I452" s="68">
        <v>0</v>
      </c>
      <c r="J452" s="68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69">
        <v>0</v>
      </c>
    </row>
    <row r="453" spans="1:19" hidden="1" outlineLevel="1">
      <c r="A453" s="55">
        <v>451820</v>
      </c>
      <c r="B453" s="56" t="s">
        <v>654</v>
      </c>
      <c r="C453" s="68">
        <v>8</v>
      </c>
      <c r="D453" s="69"/>
      <c r="E453" s="69"/>
      <c r="F453" s="69"/>
      <c r="G453" s="69"/>
      <c r="H453" s="69"/>
      <c r="I453" s="68">
        <v>0</v>
      </c>
      <c r="J453" s="59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0">
        <v>0</v>
      </c>
    </row>
    <row r="454" spans="1:19" hidden="1" outlineLevel="1">
      <c r="A454" s="55">
        <v>224776</v>
      </c>
      <c r="B454" s="56" t="s">
        <v>655</v>
      </c>
      <c r="C454" s="68">
        <v>8</v>
      </c>
      <c r="D454" s="69"/>
      <c r="E454" s="69"/>
      <c r="F454" s="69"/>
      <c r="G454" s="69"/>
      <c r="H454" s="69"/>
      <c r="I454" s="68">
        <v>0</v>
      </c>
      <c r="J454" s="59">
        <v>0</v>
      </c>
      <c r="K454" s="60">
        <v>0</v>
      </c>
      <c r="L454" s="60">
        <v>0</v>
      </c>
      <c r="M454" s="60">
        <v>0</v>
      </c>
      <c r="N454" s="60">
        <v>0</v>
      </c>
      <c r="O454" s="60">
        <v>0</v>
      </c>
      <c r="P454" s="60">
        <v>0</v>
      </c>
      <c r="Q454" s="60">
        <v>0</v>
      </c>
      <c r="R454" s="60">
        <v>0</v>
      </c>
      <c r="S454" s="60">
        <v>0</v>
      </c>
    </row>
    <row r="455" spans="1:19" hidden="1" outlineLevel="1">
      <c r="A455" s="55">
        <v>468015</v>
      </c>
      <c r="B455" s="56" t="s">
        <v>656</v>
      </c>
      <c r="C455" s="68">
        <v>8</v>
      </c>
      <c r="D455" s="69"/>
      <c r="E455" s="69"/>
      <c r="F455" s="69"/>
      <c r="G455" s="69"/>
      <c r="H455" s="69"/>
      <c r="I455" s="68">
        <v>0</v>
      </c>
      <c r="J455" s="59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0">
        <v>0</v>
      </c>
    </row>
    <row r="456" spans="1:19" hidden="1" outlineLevel="1">
      <c r="A456" s="55">
        <v>222938</v>
      </c>
      <c r="B456" s="56" t="s">
        <v>657</v>
      </c>
      <c r="C456" s="68">
        <v>8</v>
      </c>
      <c r="D456" s="69"/>
      <c r="E456" s="69"/>
      <c r="F456" s="69"/>
      <c r="G456" s="69"/>
      <c r="H456" s="69"/>
      <c r="I456" s="68">
        <v>0</v>
      </c>
      <c r="J456" s="59">
        <v>0</v>
      </c>
      <c r="K456" s="60">
        <v>0</v>
      </c>
      <c r="L456" s="60">
        <v>0</v>
      </c>
      <c r="M456" s="60">
        <v>0</v>
      </c>
      <c r="N456" s="60">
        <v>0</v>
      </c>
      <c r="O456" s="60">
        <v>0</v>
      </c>
      <c r="P456" s="60">
        <v>0</v>
      </c>
      <c r="Q456" s="60">
        <v>0</v>
      </c>
      <c r="R456" s="60">
        <v>0</v>
      </c>
      <c r="S456" s="60">
        <v>0</v>
      </c>
    </row>
    <row r="457" spans="1:19" hidden="1" outlineLevel="1">
      <c r="A457" s="55">
        <v>900050</v>
      </c>
      <c r="B457" s="56" t="s">
        <v>658</v>
      </c>
      <c r="C457" s="68">
        <v>8</v>
      </c>
      <c r="D457" s="69"/>
      <c r="E457" s="69"/>
      <c r="F457" s="69"/>
      <c r="G457" s="69"/>
      <c r="H457" s="69"/>
      <c r="I457" s="68">
        <v>0</v>
      </c>
      <c r="J457" s="59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0">
        <v>0</v>
      </c>
    </row>
    <row r="458" spans="1:19" hidden="1" outlineLevel="1">
      <c r="A458" s="55">
        <v>458982</v>
      </c>
      <c r="B458" s="56" t="s">
        <v>659</v>
      </c>
      <c r="C458" s="68">
        <v>8</v>
      </c>
      <c r="D458" s="69"/>
      <c r="E458" s="69"/>
      <c r="F458" s="69"/>
      <c r="G458" s="69"/>
      <c r="H458" s="69"/>
      <c r="I458" s="68">
        <v>0</v>
      </c>
      <c r="J458" s="59">
        <v>0</v>
      </c>
      <c r="K458" s="60">
        <v>0</v>
      </c>
      <c r="L458" s="60">
        <v>0</v>
      </c>
      <c r="M458" s="60">
        <v>0</v>
      </c>
      <c r="N458" s="60">
        <v>0</v>
      </c>
      <c r="O458" s="60">
        <v>0</v>
      </c>
      <c r="P458" s="60">
        <v>0</v>
      </c>
      <c r="Q458" s="60">
        <v>0</v>
      </c>
      <c r="R458" s="60">
        <v>0</v>
      </c>
      <c r="S458" s="60">
        <v>0</v>
      </c>
    </row>
    <row r="459" spans="1:19" hidden="1" outlineLevel="1">
      <c r="A459" s="55">
        <v>437635</v>
      </c>
      <c r="B459" s="56" t="s">
        <v>660</v>
      </c>
      <c r="C459" s="68">
        <v>8</v>
      </c>
      <c r="D459" s="69"/>
      <c r="E459" s="69"/>
      <c r="F459" s="69"/>
      <c r="G459" s="69"/>
      <c r="H459" s="69"/>
      <c r="I459" s="68">
        <v>0</v>
      </c>
      <c r="J459" s="59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0">
        <v>0</v>
      </c>
    </row>
    <row r="460" spans="1:19" hidden="1" outlineLevel="1">
      <c r="A460" s="55">
        <v>900063</v>
      </c>
      <c r="B460" s="56" t="s">
        <v>661</v>
      </c>
      <c r="C460" s="68">
        <v>8</v>
      </c>
      <c r="D460" s="69"/>
      <c r="E460" s="69"/>
      <c r="F460" s="69"/>
      <c r="G460" s="69"/>
      <c r="H460" s="69"/>
      <c r="I460" s="68">
        <v>0</v>
      </c>
      <c r="J460" s="59">
        <v>0</v>
      </c>
      <c r="K460" s="60">
        <v>0</v>
      </c>
      <c r="L460" s="60">
        <v>0</v>
      </c>
      <c r="M460" s="60">
        <v>0</v>
      </c>
      <c r="N460" s="60">
        <v>0</v>
      </c>
      <c r="O460" s="60">
        <v>0</v>
      </c>
      <c r="P460" s="60">
        <v>0</v>
      </c>
      <c r="Q460" s="60">
        <v>0</v>
      </c>
      <c r="R460" s="60">
        <v>0</v>
      </c>
      <c r="S460" s="60">
        <v>0</v>
      </c>
    </row>
    <row r="461" spans="1:19" hidden="1" outlineLevel="1">
      <c r="A461" s="55">
        <v>900064</v>
      </c>
      <c r="B461" s="56" t="s">
        <v>662</v>
      </c>
      <c r="C461" s="68">
        <v>8</v>
      </c>
      <c r="D461" s="69"/>
      <c r="E461" s="69"/>
      <c r="F461" s="69"/>
      <c r="G461" s="69"/>
      <c r="H461" s="69"/>
      <c r="I461" s="68">
        <v>0</v>
      </c>
      <c r="J461" s="59">
        <v>0</v>
      </c>
      <c r="K461" s="60">
        <v>0</v>
      </c>
      <c r="L461" s="60">
        <v>0</v>
      </c>
      <c r="M461" s="60">
        <v>0</v>
      </c>
      <c r="N461" s="60">
        <v>0</v>
      </c>
      <c r="O461" s="60">
        <v>0</v>
      </c>
      <c r="P461" s="60">
        <v>0</v>
      </c>
      <c r="Q461" s="60">
        <v>0</v>
      </c>
      <c r="R461" s="60">
        <v>0</v>
      </c>
      <c r="S461" s="60">
        <v>0</v>
      </c>
    </row>
    <row r="462" spans="1:19" hidden="1" outlineLevel="1">
      <c r="A462" s="55">
        <v>392257</v>
      </c>
      <c r="B462" s="56" t="s">
        <v>663</v>
      </c>
      <c r="C462" s="68">
        <v>8</v>
      </c>
      <c r="D462" s="69"/>
      <c r="E462" s="69"/>
      <c r="F462" s="69"/>
      <c r="G462" s="69"/>
      <c r="H462" s="69"/>
      <c r="I462" s="68">
        <v>0</v>
      </c>
      <c r="J462" s="59">
        <v>0</v>
      </c>
      <c r="K462" s="60">
        <v>0</v>
      </c>
      <c r="L462" s="60">
        <v>0</v>
      </c>
      <c r="M462" s="60">
        <v>0</v>
      </c>
      <c r="N462" s="60">
        <v>0</v>
      </c>
      <c r="O462" s="60">
        <v>0</v>
      </c>
      <c r="P462" s="60">
        <v>0</v>
      </c>
      <c r="Q462" s="60">
        <v>0</v>
      </c>
      <c r="R462" s="60">
        <v>0</v>
      </c>
      <c r="S462" s="60">
        <v>0</v>
      </c>
    </row>
    <row r="463" spans="1:19" hidden="1" outlineLevel="1">
      <c r="A463" s="55">
        <v>447591</v>
      </c>
      <c r="B463" s="56" t="s">
        <v>664</v>
      </c>
      <c r="C463" s="68">
        <v>8</v>
      </c>
      <c r="D463" s="69"/>
      <c r="E463" s="69"/>
      <c r="F463" s="69"/>
      <c r="G463" s="69"/>
      <c r="H463" s="69"/>
      <c r="I463" s="68">
        <v>0</v>
      </c>
      <c r="J463" s="59">
        <v>0</v>
      </c>
      <c r="K463" s="60">
        <v>0</v>
      </c>
      <c r="L463" s="60">
        <v>0</v>
      </c>
      <c r="M463" s="60">
        <v>0</v>
      </c>
      <c r="N463" s="60">
        <v>0</v>
      </c>
      <c r="O463" s="60">
        <v>0</v>
      </c>
      <c r="P463" s="60">
        <v>0</v>
      </c>
      <c r="Q463" s="60">
        <v>0</v>
      </c>
      <c r="R463" s="60">
        <v>0</v>
      </c>
      <c r="S463" s="60">
        <v>0</v>
      </c>
    </row>
    <row r="464" spans="1:19" hidden="1" outlineLevel="1">
      <c r="A464" s="55">
        <v>449250</v>
      </c>
      <c r="B464" s="56" t="s">
        <v>665</v>
      </c>
      <c r="C464" s="68">
        <v>8</v>
      </c>
      <c r="D464" s="69"/>
      <c r="E464" s="69"/>
      <c r="F464" s="69"/>
      <c r="G464" s="69"/>
      <c r="H464" s="69"/>
      <c r="I464" s="68">
        <v>0</v>
      </c>
      <c r="J464" s="59">
        <v>0</v>
      </c>
      <c r="K464" s="60">
        <v>0</v>
      </c>
      <c r="L464" s="60">
        <v>0</v>
      </c>
      <c r="M464" s="60">
        <v>0</v>
      </c>
      <c r="N464" s="60">
        <v>0</v>
      </c>
      <c r="O464" s="60">
        <v>0</v>
      </c>
      <c r="P464" s="60">
        <v>0</v>
      </c>
      <c r="Q464" s="60">
        <v>0</v>
      </c>
      <c r="R464" s="60">
        <v>0</v>
      </c>
      <c r="S464" s="60">
        <v>0</v>
      </c>
    </row>
    <row r="465" spans="1:19" hidden="1" outlineLevel="1">
      <c r="A465" s="55">
        <v>420352</v>
      </c>
      <c r="B465" s="56" t="s">
        <v>666</v>
      </c>
      <c r="C465" s="68">
        <v>2</v>
      </c>
      <c r="D465" s="69"/>
      <c r="E465" s="69"/>
      <c r="F465" s="69"/>
      <c r="G465" s="69"/>
      <c r="H465" s="69"/>
      <c r="I465" s="68">
        <v>0</v>
      </c>
      <c r="J465" s="68">
        <v>0</v>
      </c>
      <c r="K465" s="69">
        <v>0</v>
      </c>
      <c r="L465" s="69">
        <v>0</v>
      </c>
      <c r="M465" s="69">
        <v>0</v>
      </c>
      <c r="N465" s="69">
        <v>0</v>
      </c>
      <c r="O465" s="69">
        <v>0</v>
      </c>
      <c r="P465" s="69">
        <v>0</v>
      </c>
      <c r="Q465" s="69">
        <v>0</v>
      </c>
      <c r="R465" s="69">
        <v>0</v>
      </c>
      <c r="S465" s="69">
        <v>0</v>
      </c>
    </row>
    <row r="466" spans="1:19" hidden="1" outlineLevel="1">
      <c r="A466" s="55">
        <v>3655</v>
      </c>
      <c r="B466" s="56" t="s">
        <v>667</v>
      </c>
      <c r="C466" s="68">
        <v>5</v>
      </c>
      <c r="D466" s="69"/>
      <c r="E466" s="69"/>
      <c r="F466" s="69"/>
      <c r="G466" s="69"/>
      <c r="H466" s="69"/>
      <c r="I466" s="68">
        <v>0</v>
      </c>
      <c r="J466" s="59">
        <v>0</v>
      </c>
      <c r="K466" s="60">
        <v>0</v>
      </c>
      <c r="L466" s="60">
        <v>0</v>
      </c>
      <c r="M466" s="60">
        <v>0</v>
      </c>
      <c r="N466" s="60">
        <v>0</v>
      </c>
      <c r="O466" s="60">
        <v>0</v>
      </c>
      <c r="P466" s="60">
        <v>0</v>
      </c>
      <c r="Q466" s="60">
        <v>0</v>
      </c>
      <c r="R466" s="60">
        <v>0</v>
      </c>
      <c r="S466" s="60">
        <v>0</v>
      </c>
    </row>
    <row r="467" spans="1:19" hidden="1" outlineLevel="1">
      <c r="A467" s="55">
        <v>30</v>
      </c>
      <c r="B467" s="56" t="s">
        <v>668</v>
      </c>
      <c r="C467" s="68">
        <v>5</v>
      </c>
      <c r="D467" s="69"/>
      <c r="E467" s="69"/>
      <c r="F467" s="69"/>
      <c r="G467" s="69"/>
      <c r="H467" s="69"/>
      <c r="I467" s="68">
        <v>0</v>
      </c>
      <c r="J467" s="59">
        <v>0</v>
      </c>
      <c r="K467" s="60">
        <v>0</v>
      </c>
      <c r="L467" s="60">
        <v>0</v>
      </c>
      <c r="M467" s="60">
        <v>0</v>
      </c>
      <c r="N467" s="60">
        <v>0</v>
      </c>
      <c r="O467" s="60">
        <v>0</v>
      </c>
      <c r="P467" s="60">
        <v>0</v>
      </c>
      <c r="Q467" s="60">
        <v>0</v>
      </c>
      <c r="R467" s="60">
        <v>0</v>
      </c>
      <c r="S467" s="60">
        <v>0</v>
      </c>
    </row>
    <row r="468" spans="1:19" hidden="1" outlineLevel="1">
      <c r="A468" s="55">
        <v>1070</v>
      </c>
      <c r="B468" s="56" t="s">
        <v>669</v>
      </c>
      <c r="C468" s="68">
        <v>8</v>
      </c>
      <c r="D468" s="69"/>
      <c r="E468" s="69"/>
      <c r="F468" s="69"/>
      <c r="G468" s="69"/>
      <c r="H468" s="69"/>
      <c r="I468" s="68">
        <v>0</v>
      </c>
      <c r="J468" s="59">
        <v>0</v>
      </c>
      <c r="K468" s="60">
        <v>0</v>
      </c>
      <c r="L468" s="60">
        <v>0</v>
      </c>
      <c r="M468" s="60">
        <v>0</v>
      </c>
      <c r="N468" s="60">
        <v>0</v>
      </c>
      <c r="O468" s="60">
        <v>0</v>
      </c>
      <c r="P468" s="60">
        <v>0</v>
      </c>
      <c r="Q468" s="60">
        <v>0</v>
      </c>
      <c r="R468" s="60">
        <v>0</v>
      </c>
      <c r="S468" s="60">
        <v>0</v>
      </c>
    </row>
    <row r="469" spans="1:19" hidden="1" outlineLevel="1">
      <c r="A469" s="55">
        <v>3647</v>
      </c>
      <c r="B469" s="56" t="s">
        <v>670</v>
      </c>
      <c r="C469" s="68">
        <v>2</v>
      </c>
      <c r="D469" s="69"/>
      <c r="E469" s="69"/>
      <c r="F469" s="69"/>
      <c r="G469" s="69"/>
      <c r="H469" s="69"/>
      <c r="I469" s="68">
        <v>0</v>
      </c>
      <c r="J469" s="68">
        <v>0</v>
      </c>
      <c r="K469" s="69">
        <v>0</v>
      </c>
      <c r="L469" s="69">
        <v>0</v>
      </c>
      <c r="M469" s="69">
        <v>0</v>
      </c>
      <c r="N469" s="69">
        <v>0</v>
      </c>
      <c r="O469" s="69">
        <v>0</v>
      </c>
      <c r="P469" s="69">
        <v>0</v>
      </c>
      <c r="Q469" s="69">
        <v>0</v>
      </c>
      <c r="R469" s="69">
        <v>0</v>
      </c>
      <c r="S469" s="69">
        <v>0</v>
      </c>
    </row>
    <row r="470" spans="1:19" hidden="1" outlineLevel="1">
      <c r="A470" s="55">
        <v>1047</v>
      </c>
      <c r="B470" s="56" t="s">
        <v>671</v>
      </c>
      <c r="C470" s="68">
        <v>8</v>
      </c>
      <c r="D470" s="69"/>
      <c r="E470" s="69"/>
      <c r="F470" s="69"/>
      <c r="G470" s="69"/>
      <c r="H470" s="69"/>
      <c r="I470" s="68">
        <v>0</v>
      </c>
      <c r="J470" s="59">
        <v>0</v>
      </c>
      <c r="K470" s="60">
        <v>0</v>
      </c>
      <c r="L470" s="60">
        <v>0</v>
      </c>
      <c r="M470" s="60">
        <v>0</v>
      </c>
      <c r="N470" s="60">
        <v>0</v>
      </c>
      <c r="O470" s="60">
        <v>0</v>
      </c>
      <c r="P470" s="60">
        <v>0</v>
      </c>
      <c r="Q470" s="60">
        <v>0</v>
      </c>
      <c r="R470" s="60">
        <v>0</v>
      </c>
      <c r="S470" s="60">
        <v>0</v>
      </c>
    </row>
    <row r="471" spans="1:19" hidden="1" outlineLevel="1">
      <c r="A471" s="55">
        <v>900051</v>
      </c>
      <c r="B471" s="56" t="s">
        <v>672</v>
      </c>
      <c r="C471" s="68">
        <v>8</v>
      </c>
      <c r="D471" s="69"/>
      <c r="E471" s="69"/>
      <c r="F471" s="69"/>
      <c r="G471" s="69"/>
      <c r="H471" s="69"/>
      <c r="I471" s="68">
        <v>0</v>
      </c>
      <c r="J471" s="59">
        <v>0</v>
      </c>
      <c r="K471" s="60">
        <v>0</v>
      </c>
      <c r="L471" s="60">
        <v>0</v>
      </c>
      <c r="M471" s="60">
        <v>0</v>
      </c>
      <c r="N471" s="60">
        <v>0</v>
      </c>
      <c r="O471" s="60">
        <v>0</v>
      </c>
      <c r="P471" s="60">
        <v>0</v>
      </c>
      <c r="Q471" s="60">
        <v>0</v>
      </c>
      <c r="R471" s="60">
        <v>0</v>
      </c>
      <c r="S471" s="60">
        <v>0</v>
      </c>
    </row>
    <row r="472" spans="1:19" hidden="1" outlineLevel="1">
      <c r="A472" s="55">
        <v>900052</v>
      </c>
      <c r="B472" s="56" t="s">
        <v>673</v>
      </c>
      <c r="C472" s="68">
        <v>8</v>
      </c>
      <c r="D472" s="69"/>
      <c r="E472" s="69"/>
      <c r="F472" s="69"/>
      <c r="G472" s="69"/>
      <c r="H472" s="69"/>
      <c r="I472" s="68">
        <v>0</v>
      </c>
      <c r="J472" s="59">
        <v>0</v>
      </c>
      <c r="K472" s="60">
        <v>0</v>
      </c>
      <c r="L472" s="60">
        <v>0</v>
      </c>
      <c r="M472" s="60">
        <v>0</v>
      </c>
      <c r="N472" s="60">
        <v>0</v>
      </c>
      <c r="O472" s="60">
        <v>0</v>
      </c>
      <c r="P472" s="60">
        <v>0</v>
      </c>
      <c r="Q472" s="60">
        <v>0</v>
      </c>
      <c r="R472" s="60">
        <v>0</v>
      </c>
      <c r="S472" s="60">
        <v>0</v>
      </c>
    </row>
    <row r="473" spans="1:19" hidden="1" outlineLevel="1">
      <c r="A473" s="55">
        <v>420</v>
      </c>
      <c r="B473" s="56" t="s">
        <v>674</v>
      </c>
      <c r="C473" s="68">
        <v>5</v>
      </c>
      <c r="D473" s="69"/>
      <c r="E473" s="69"/>
      <c r="F473" s="69"/>
      <c r="G473" s="69"/>
      <c r="H473" s="69"/>
      <c r="I473" s="68">
        <v>0</v>
      </c>
      <c r="J473" s="59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0">
        <v>0</v>
      </c>
    </row>
    <row r="474" spans="1:19" hidden="1" outlineLevel="1">
      <c r="A474" s="55">
        <v>418</v>
      </c>
      <c r="B474" s="56" t="s">
        <v>675</v>
      </c>
      <c r="C474" s="68">
        <v>5</v>
      </c>
      <c r="D474" s="69"/>
      <c r="E474" s="69"/>
      <c r="F474" s="69"/>
      <c r="G474" s="69"/>
      <c r="H474" s="69"/>
      <c r="I474" s="68">
        <v>0</v>
      </c>
      <c r="J474" s="59">
        <v>0</v>
      </c>
      <c r="K474" s="60">
        <v>0</v>
      </c>
      <c r="L474" s="60">
        <v>0</v>
      </c>
      <c r="M474" s="60">
        <v>0</v>
      </c>
      <c r="N474" s="60">
        <v>0</v>
      </c>
      <c r="O474" s="60">
        <v>0</v>
      </c>
      <c r="P474" s="60">
        <v>0</v>
      </c>
      <c r="Q474" s="60">
        <v>0</v>
      </c>
      <c r="R474" s="60">
        <v>0</v>
      </c>
      <c r="S474" s="60">
        <v>0</v>
      </c>
    </row>
    <row r="475" spans="1:19" hidden="1" outlineLevel="1">
      <c r="A475" s="55">
        <v>210674</v>
      </c>
      <c r="B475" s="56" t="s">
        <v>676</v>
      </c>
      <c r="C475" s="68">
        <v>5</v>
      </c>
      <c r="D475" s="69"/>
      <c r="E475" s="69"/>
      <c r="F475" s="69"/>
      <c r="G475" s="69"/>
      <c r="H475" s="69"/>
      <c r="I475" s="68">
        <v>0</v>
      </c>
      <c r="J475" s="59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0">
        <v>0</v>
      </c>
    </row>
    <row r="476" spans="1:19" hidden="1" outlineLevel="1">
      <c r="A476" s="55">
        <v>866</v>
      </c>
      <c r="B476" s="56" t="s">
        <v>677</v>
      </c>
      <c r="C476" s="68">
        <v>5</v>
      </c>
      <c r="D476" s="69"/>
      <c r="E476" s="69"/>
      <c r="F476" s="69"/>
      <c r="G476" s="69"/>
      <c r="H476" s="69"/>
      <c r="I476" s="68">
        <v>0</v>
      </c>
      <c r="J476" s="59">
        <v>0</v>
      </c>
      <c r="K476" s="60">
        <v>0</v>
      </c>
      <c r="L476" s="60">
        <v>0</v>
      </c>
      <c r="M476" s="60">
        <v>0</v>
      </c>
      <c r="N476" s="60">
        <v>0</v>
      </c>
      <c r="O476" s="60">
        <v>0</v>
      </c>
      <c r="P476" s="60">
        <v>0</v>
      </c>
      <c r="Q476" s="60">
        <v>0</v>
      </c>
      <c r="R476" s="60">
        <v>0</v>
      </c>
      <c r="S476" s="60">
        <v>0</v>
      </c>
    </row>
    <row r="477" spans="1:19" hidden="1" outlineLevel="1">
      <c r="A477" s="55">
        <v>2029</v>
      </c>
      <c r="B477" s="56" t="s">
        <v>678</v>
      </c>
      <c r="C477" s="68">
        <v>8</v>
      </c>
      <c r="D477" s="69"/>
      <c r="E477" s="69"/>
      <c r="F477" s="69"/>
      <c r="G477" s="69"/>
      <c r="H477" s="69"/>
      <c r="I477" s="68">
        <v>0</v>
      </c>
      <c r="J477" s="59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0">
        <v>0</v>
      </c>
    </row>
    <row r="478" spans="1:19" hidden="1" outlineLevel="1">
      <c r="A478" s="55">
        <v>900065</v>
      </c>
      <c r="B478" s="56" t="s">
        <v>679</v>
      </c>
      <c r="C478" s="68">
        <v>8</v>
      </c>
      <c r="D478" s="69"/>
      <c r="E478" s="69"/>
      <c r="F478" s="69"/>
      <c r="G478" s="69"/>
      <c r="H478" s="69"/>
      <c r="I478" s="68">
        <v>0</v>
      </c>
      <c r="J478" s="59">
        <v>0</v>
      </c>
      <c r="K478" s="60">
        <v>0</v>
      </c>
      <c r="L478" s="60">
        <v>0</v>
      </c>
      <c r="M478" s="60">
        <v>0</v>
      </c>
      <c r="N478" s="60">
        <v>0</v>
      </c>
      <c r="O478" s="60">
        <v>0</v>
      </c>
      <c r="P478" s="60">
        <v>0</v>
      </c>
      <c r="Q478" s="60">
        <v>0</v>
      </c>
      <c r="R478" s="60">
        <v>0</v>
      </c>
      <c r="S478" s="60">
        <v>0</v>
      </c>
    </row>
    <row r="479" spans="1:19" hidden="1" outlineLevel="1">
      <c r="A479" s="55">
        <v>555</v>
      </c>
      <c r="B479" s="56" t="s">
        <v>680</v>
      </c>
      <c r="C479" s="68">
        <v>5</v>
      </c>
      <c r="D479" s="69"/>
      <c r="E479" s="69"/>
      <c r="F479" s="69"/>
      <c r="G479" s="69"/>
      <c r="H479" s="69"/>
      <c r="I479" s="68">
        <v>0</v>
      </c>
      <c r="J479" s="59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0">
        <v>0</v>
      </c>
    </row>
    <row r="480" spans="1:19" hidden="1" outlineLevel="1">
      <c r="A480" s="55">
        <v>712</v>
      </c>
      <c r="B480" s="56" t="s">
        <v>681</v>
      </c>
      <c r="C480" s="68">
        <v>5</v>
      </c>
      <c r="D480" s="69"/>
      <c r="E480" s="69"/>
      <c r="F480" s="69"/>
      <c r="G480" s="69"/>
      <c r="H480" s="69"/>
      <c r="I480" s="68">
        <v>0</v>
      </c>
      <c r="J480" s="59">
        <v>0</v>
      </c>
      <c r="K480" s="60">
        <v>0</v>
      </c>
      <c r="L480" s="60">
        <v>0</v>
      </c>
      <c r="M480" s="60">
        <v>0</v>
      </c>
      <c r="N480" s="60">
        <v>0</v>
      </c>
      <c r="O480" s="60">
        <v>0</v>
      </c>
      <c r="P480" s="60">
        <v>0</v>
      </c>
      <c r="Q480" s="60">
        <v>0</v>
      </c>
      <c r="R480" s="60">
        <v>0</v>
      </c>
      <c r="S480" s="60">
        <v>0</v>
      </c>
    </row>
    <row r="481" spans="1:19" hidden="1" outlineLevel="1">
      <c r="A481" s="55">
        <v>716</v>
      </c>
      <c r="B481" s="56" t="s">
        <v>682</v>
      </c>
      <c r="C481" s="68">
        <v>5</v>
      </c>
      <c r="D481" s="69"/>
      <c r="E481" s="69"/>
      <c r="F481" s="69"/>
      <c r="G481" s="69"/>
      <c r="H481" s="69"/>
      <c r="I481" s="68">
        <v>0</v>
      </c>
      <c r="J481" s="59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0">
        <v>0</v>
      </c>
    </row>
    <row r="482" spans="1:19" hidden="1" outlineLevel="1">
      <c r="A482" s="55">
        <v>576</v>
      </c>
      <c r="B482" s="56" t="s">
        <v>683</v>
      </c>
      <c r="C482" s="68">
        <v>5</v>
      </c>
      <c r="D482" s="69"/>
      <c r="E482" s="69"/>
      <c r="F482" s="69"/>
      <c r="G482" s="69"/>
      <c r="H482" s="69"/>
      <c r="I482" s="68">
        <v>0</v>
      </c>
      <c r="J482" s="59">
        <v>0</v>
      </c>
      <c r="K482" s="60">
        <v>0</v>
      </c>
      <c r="L482" s="60">
        <v>0</v>
      </c>
      <c r="M482" s="60">
        <v>0</v>
      </c>
      <c r="N482" s="60">
        <v>0</v>
      </c>
      <c r="O482" s="60">
        <v>0</v>
      </c>
      <c r="P482" s="60">
        <v>0</v>
      </c>
      <c r="Q482" s="60">
        <v>0</v>
      </c>
      <c r="R482" s="60">
        <v>0</v>
      </c>
      <c r="S482" s="60">
        <v>0</v>
      </c>
    </row>
    <row r="483" spans="1:19" hidden="1" outlineLevel="1">
      <c r="A483" s="55">
        <v>31795</v>
      </c>
      <c r="B483" s="56" t="s">
        <v>684</v>
      </c>
      <c r="C483" s="68">
        <v>8</v>
      </c>
      <c r="D483" s="69"/>
      <c r="E483" s="69"/>
      <c r="F483" s="69"/>
      <c r="G483" s="69"/>
      <c r="H483" s="69"/>
      <c r="I483" s="68">
        <v>0</v>
      </c>
      <c r="J483" s="59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0">
        <v>0</v>
      </c>
    </row>
    <row r="484" spans="1:19" hidden="1" outlineLevel="1">
      <c r="A484" s="55">
        <v>707</v>
      </c>
      <c r="B484" s="56" t="s">
        <v>685</v>
      </c>
      <c r="C484" s="68">
        <v>5</v>
      </c>
      <c r="D484" s="69"/>
      <c r="E484" s="69"/>
      <c r="F484" s="69"/>
      <c r="G484" s="69"/>
      <c r="H484" s="69"/>
      <c r="I484" s="68">
        <v>0</v>
      </c>
      <c r="J484" s="59">
        <v>0</v>
      </c>
      <c r="K484" s="60">
        <v>0</v>
      </c>
      <c r="L484" s="60">
        <v>0</v>
      </c>
      <c r="M484" s="60">
        <v>0</v>
      </c>
      <c r="N484" s="60">
        <v>0</v>
      </c>
      <c r="O484" s="60">
        <v>0</v>
      </c>
      <c r="P484" s="60">
        <v>0</v>
      </c>
      <c r="Q484" s="60">
        <v>0</v>
      </c>
      <c r="R484" s="60">
        <v>0</v>
      </c>
      <c r="S484" s="60">
        <v>0</v>
      </c>
    </row>
    <row r="485" spans="1:19" hidden="1" outlineLevel="1">
      <c r="A485" s="55">
        <v>439127</v>
      </c>
      <c r="B485" s="56" t="s">
        <v>686</v>
      </c>
      <c r="C485" s="68">
        <v>8</v>
      </c>
      <c r="D485" s="69"/>
      <c r="E485" s="69"/>
      <c r="F485" s="69"/>
      <c r="G485" s="69"/>
      <c r="H485" s="69"/>
      <c r="I485" s="68">
        <v>0</v>
      </c>
      <c r="J485" s="59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0">
        <v>0</v>
      </c>
    </row>
    <row r="486" spans="1:19" hidden="1" outlineLevel="1">
      <c r="A486" s="55">
        <v>443605</v>
      </c>
      <c r="B486" s="56" t="s">
        <v>687</v>
      </c>
      <c r="C486" s="68">
        <v>8</v>
      </c>
      <c r="D486" s="69"/>
      <c r="E486" s="69"/>
      <c r="F486" s="69"/>
      <c r="G486" s="69"/>
      <c r="H486" s="69"/>
      <c r="I486" s="68">
        <v>0</v>
      </c>
      <c r="J486" s="59">
        <v>0</v>
      </c>
      <c r="K486" s="60">
        <v>0</v>
      </c>
      <c r="L486" s="60">
        <v>0</v>
      </c>
      <c r="M486" s="60">
        <v>0</v>
      </c>
      <c r="N486" s="60">
        <v>0</v>
      </c>
      <c r="O486" s="60">
        <v>0</v>
      </c>
      <c r="P486" s="60">
        <v>0</v>
      </c>
      <c r="Q486" s="60">
        <v>0</v>
      </c>
      <c r="R486" s="60">
        <v>0</v>
      </c>
      <c r="S486" s="60">
        <v>0</v>
      </c>
    </row>
    <row r="487" spans="1:19" hidden="1" outlineLevel="1">
      <c r="A487" s="55">
        <v>229036</v>
      </c>
      <c r="B487" s="56" t="s">
        <v>688</v>
      </c>
      <c r="C487" s="68">
        <v>8</v>
      </c>
      <c r="D487" s="69"/>
      <c r="E487" s="69"/>
      <c r="F487" s="69"/>
      <c r="G487" s="69"/>
      <c r="H487" s="69"/>
      <c r="I487" s="68">
        <v>0</v>
      </c>
      <c r="J487" s="59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0">
        <v>0</v>
      </c>
    </row>
    <row r="488" spans="1:19" hidden="1" outlineLevel="1">
      <c r="A488" s="55">
        <v>382054</v>
      </c>
      <c r="B488" s="56" t="s">
        <v>689</v>
      </c>
      <c r="C488" s="68">
        <v>8</v>
      </c>
      <c r="D488" s="69"/>
      <c r="E488" s="69"/>
      <c r="F488" s="69"/>
      <c r="G488" s="69"/>
      <c r="H488" s="69"/>
      <c r="I488" s="68">
        <v>0</v>
      </c>
      <c r="J488" s="59">
        <v>0</v>
      </c>
      <c r="K488" s="60">
        <v>0</v>
      </c>
      <c r="L488" s="60">
        <v>0</v>
      </c>
      <c r="M488" s="60">
        <v>0</v>
      </c>
      <c r="N488" s="60">
        <v>0</v>
      </c>
      <c r="O488" s="60">
        <v>0</v>
      </c>
      <c r="P488" s="60">
        <v>0</v>
      </c>
      <c r="Q488" s="60">
        <v>0</v>
      </c>
      <c r="R488" s="60">
        <v>0</v>
      </c>
      <c r="S488" s="60">
        <v>0</v>
      </c>
    </row>
    <row r="489" spans="1:19" hidden="1" outlineLevel="1">
      <c r="A489" s="55">
        <v>413</v>
      </c>
      <c r="B489" s="56" t="s">
        <v>690</v>
      </c>
      <c r="C489" s="68">
        <v>5</v>
      </c>
      <c r="D489" s="69"/>
      <c r="E489" s="69"/>
      <c r="F489" s="69"/>
      <c r="G489" s="69"/>
      <c r="H489" s="69"/>
      <c r="I489" s="68">
        <v>0</v>
      </c>
      <c r="J489" s="59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0">
        <v>0</v>
      </c>
    </row>
    <row r="490" spans="1:19" hidden="1" outlineLevel="1">
      <c r="A490" s="55">
        <v>416</v>
      </c>
      <c r="B490" s="56" t="s">
        <v>691</v>
      </c>
      <c r="C490" s="68">
        <v>5</v>
      </c>
      <c r="D490" s="69"/>
      <c r="E490" s="69"/>
      <c r="F490" s="69"/>
      <c r="G490" s="69"/>
      <c r="H490" s="69"/>
      <c r="I490" s="68">
        <v>0</v>
      </c>
      <c r="J490" s="59">
        <v>0</v>
      </c>
      <c r="K490" s="60">
        <v>0</v>
      </c>
      <c r="L490" s="60">
        <v>0</v>
      </c>
      <c r="M490" s="60">
        <v>0</v>
      </c>
      <c r="N490" s="60">
        <v>0</v>
      </c>
      <c r="O490" s="60">
        <v>0</v>
      </c>
      <c r="P490" s="60">
        <v>0</v>
      </c>
      <c r="Q490" s="60">
        <v>0</v>
      </c>
      <c r="R490" s="60">
        <v>0</v>
      </c>
      <c r="S490" s="60">
        <v>0</v>
      </c>
    </row>
    <row r="491" spans="1:19" hidden="1" outlineLevel="1">
      <c r="A491" s="55">
        <v>415</v>
      </c>
      <c r="B491" s="56" t="s">
        <v>692</v>
      </c>
      <c r="C491" s="68">
        <v>5</v>
      </c>
      <c r="D491" s="69"/>
      <c r="E491" s="69"/>
      <c r="F491" s="69"/>
      <c r="G491" s="69"/>
      <c r="H491" s="69"/>
      <c r="I491" s="68">
        <v>0</v>
      </c>
      <c r="J491" s="59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0">
        <v>0</v>
      </c>
    </row>
    <row r="492" spans="1:19" hidden="1" outlineLevel="1">
      <c r="A492" s="55">
        <v>861</v>
      </c>
      <c r="B492" s="56" t="s">
        <v>693</v>
      </c>
      <c r="C492" s="68">
        <v>5</v>
      </c>
      <c r="D492" s="69"/>
      <c r="E492" s="69"/>
      <c r="F492" s="69"/>
      <c r="G492" s="69"/>
      <c r="H492" s="69"/>
      <c r="I492" s="68">
        <v>0</v>
      </c>
      <c r="J492" s="59">
        <v>0</v>
      </c>
      <c r="K492" s="60">
        <v>0</v>
      </c>
      <c r="L492" s="60">
        <v>0</v>
      </c>
      <c r="M492" s="60">
        <v>0</v>
      </c>
      <c r="N492" s="60">
        <v>0</v>
      </c>
      <c r="O492" s="60">
        <v>0</v>
      </c>
      <c r="P492" s="60">
        <v>0</v>
      </c>
      <c r="Q492" s="60">
        <v>0</v>
      </c>
      <c r="R492" s="60">
        <v>0</v>
      </c>
      <c r="S492" s="60">
        <v>0</v>
      </c>
    </row>
    <row r="493" spans="1:19" hidden="1" outlineLevel="1">
      <c r="A493" s="55">
        <v>860</v>
      </c>
      <c r="B493" s="56" t="s">
        <v>694</v>
      </c>
      <c r="C493" s="68">
        <v>5</v>
      </c>
      <c r="D493" s="69"/>
      <c r="E493" s="69"/>
      <c r="F493" s="69"/>
      <c r="G493" s="69"/>
      <c r="H493" s="69"/>
      <c r="I493" s="68">
        <v>0</v>
      </c>
      <c r="J493" s="59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0">
        <v>0</v>
      </c>
    </row>
    <row r="494" spans="1:19" hidden="1" outlineLevel="1">
      <c r="A494" s="55">
        <v>862</v>
      </c>
      <c r="B494" s="56" t="s">
        <v>695</v>
      </c>
      <c r="C494" s="68">
        <v>5</v>
      </c>
      <c r="D494" s="69"/>
      <c r="E494" s="69"/>
      <c r="F494" s="69"/>
      <c r="G494" s="69"/>
      <c r="H494" s="69"/>
      <c r="I494" s="68">
        <v>0</v>
      </c>
      <c r="J494" s="59">
        <v>0</v>
      </c>
      <c r="K494" s="60">
        <v>0</v>
      </c>
      <c r="L494" s="60">
        <v>0</v>
      </c>
      <c r="M494" s="60">
        <v>0</v>
      </c>
      <c r="N494" s="60">
        <v>0</v>
      </c>
      <c r="O494" s="60">
        <v>0</v>
      </c>
      <c r="P494" s="60">
        <v>0</v>
      </c>
      <c r="Q494" s="60">
        <v>0</v>
      </c>
      <c r="R494" s="60">
        <v>0</v>
      </c>
      <c r="S494" s="60">
        <v>0</v>
      </c>
    </row>
    <row r="495" spans="1:19" hidden="1" outlineLevel="1">
      <c r="A495" s="55">
        <v>863</v>
      </c>
      <c r="B495" s="56" t="s">
        <v>696</v>
      </c>
      <c r="C495" s="68">
        <v>5</v>
      </c>
      <c r="D495" s="69"/>
      <c r="E495" s="69"/>
      <c r="F495" s="69"/>
      <c r="G495" s="69"/>
      <c r="H495" s="69"/>
      <c r="I495" s="68">
        <v>0</v>
      </c>
      <c r="J495" s="59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0">
        <v>0</v>
      </c>
    </row>
    <row r="496" spans="1:19" hidden="1" outlineLevel="1">
      <c r="A496" s="55">
        <v>864</v>
      </c>
      <c r="B496" s="56" t="s">
        <v>697</v>
      </c>
      <c r="C496" s="68">
        <v>5</v>
      </c>
      <c r="D496" s="69"/>
      <c r="E496" s="69"/>
      <c r="F496" s="69"/>
      <c r="G496" s="69"/>
      <c r="H496" s="69"/>
      <c r="I496" s="68">
        <v>0</v>
      </c>
      <c r="J496" s="59">
        <v>0</v>
      </c>
      <c r="K496" s="60">
        <v>0</v>
      </c>
      <c r="L496" s="60">
        <v>0</v>
      </c>
      <c r="M496" s="60">
        <v>0</v>
      </c>
      <c r="N496" s="60">
        <v>0</v>
      </c>
      <c r="O496" s="60">
        <v>0</v>
      </c>
      <c r="P496" s="60">
        <v>0</v>
      </c>
      <c r="Q496" s="60">
        <v>0</v>
      </c>
      <c r="R496" s="60">
        <v>0</v>
      </c>
      <c r="S496" s="60">
        <v>0</v>
      </c>
    </row>
    <row r="497" spans="1:19" hidden="1" outlineLevel="1">
      <c r="A497" s="55">
        <v>10674</v>
      </c>
      <c r="B497" s="56" t="s">
        <v>698</v>
      </c>
      <c r="C497" s="68">
        <v>5</v>
      </c>
      <c r="D497" s="69"/>
      <c r="E497" s="69"/>
      <c r="F497" s="69"/>
      <c r="G497" s="69"/>
      <c r="H497" s="69"/>
      <c r="I497" s="68">
        <v>0</v>
      </c>
      <c r="J497" s="59">
        <v>0</v>
      </c>
      <c r="K497" s="60">
        <v>0</v>
      </c>
      <c r="L497" s="60">
        <v>0</v>
      </c>
      <c r="M497" s="60">
        <v>0</v>
      </c>
      <c r="N497" s="60">
        <v>0</v>
      </c>
      <c r="O497" s="60">
        <v>0</v>
      </c>
      <c r="P497" s="60">
        <v>0</v>
      </c>
      <c r="Q497" s="60">
        <v>0</v>
      </c>
      <c r="R497" s="60">
        <v>0</v>
      </c>
      <c r="S497" s="60">
        <v>0</v>
      </c>
    </row>
    <row r="498" spans="1:19" hidden="1" outlineLevel="1">
      <c r="A498" s="55">
        <v>110674</v>
      </c>
      <c r="B498" s="56" t="s">
        <v>699</v>
      </c>
      <c r="C498" s="68">
        <v>5</v>
      </c>
      <c r="D498" s="69"/>
      <c r="E498" s="69"/>
      <c r="F498" s="69"/>
      <c r="G498" s="69"/>
      <c r="H498" s="69"/>
      <c r="I498" s="68">
        <v>0</v>
      </c>
      <c r="J498" s="59">
        <v>0</v>
      </c>
      <c r="K498" s="60">
        <v>0</v>
      </c>
      <c r="L498" s="60">
        <v>0</v>
      </c>
      <c r="M498" s="60">
        <v>0</v>
      </c>
      <c r="N498" s="60">
        <v>0</v>
      </c>
      <c r="O498" s="60">
        <v>0</v>
      </c>
      <c r="P498" s="60">
        <v>0</v>
      </c>
      <c r="Q498" s="60">
        <v>0</v>
      </c>
      <c r="R498" s="60">
        <v>0</v>
      </c>
      <c r="S498" s="60">
        <v>0</v>
      </c>
    </row>
    <row r="499" spans="1:19" hidden="1" outlineLevel="1">
      <c r="A499" s="55">
        <v>727</v>
      </c>
      <c r="B499" s="56" t="s">
        <v>700</v>
      </c>
      <c r="C499" s="68">
        <v>5</v>
      </c>
      <c r="D499" s="69"/>
      <c r="E499" s="69"/>
      <c r="F499" s="69"/>
      <c r="G499" s="69"/>
      <c r="H499" s="69"/>
      <c r="I499" s="68">
        <v>0</v>
      </c>
      <c r="J499" s="59">
        <v>0</v>
      </c>
      <c r="K499" s="60">
        <v>0</v>
      </c>
      <c r="L499" s="60">
        <v>0</v>
      </c>
      <c r="M499" s="60">
        <v>0</v>
      </c>
      <c r="N499" s="60">
        <v>0</v>
      </c>
      <c r="O499" s="60">
        <v>0</v>
      </c>
      <c r="P499" s="60">
        <v>0</v>
      </c>
      <c r="Q499" s="60">
        <v>0</v>
      </c>
      <c r="R499" s="60">
        <v>0</v>
      </c>
      <c r="S499" s="60">
        <v>0</v>
      </c>
    </row>
    <row r="500" spans="1:19" hidden="1" outlineLevel="1">
      <c r="A500" s="55">
        <v>557</v>
      </c>
      <c r="B500" s="56" t="s">
        <v>701</v>
      </c>
      <c r="C500" s="68">
        <v>5</v>
      </c>
      <c r="D500" s="69"/>
      <c r="E500" s="69"/>
      <c r="F500" s="69"/>
      <c r="G500" s="69"/>
      <c r="H500" s="69"/>
      <c r="I500" s="68">
        <v>0</v>
      </c>
      <c r="J500" s="59">
        <v>0</v>
      </c>
      <c r="K500" s="60">
        <v>0</v>
      </c>
      <c r="L500" s="60">
        <v>0</v>
      </c>
      <c r="M500" s="60">
        <v>0</v>
      </c>
      <c r="N500" s="60">
        <v>0</v>
      </c>
      <c r="O500" s="60">
        <v>0</v>
      </c>
      <c r="P500" s="60">
        <v>0</v>
      </c>
      <c r="Q500" s="60">
        <v>0</v>
      </c>
      <c r="R500" s="60">
        <v>0</v>
      </c>
      <c r="S500" s="60">
        <v>0</v>
      </c>
    </row>
    <row r="501" spans="1:19" hidden="1" outlineLevel="1">
      <c r="A501" s="55">
        <v>1776</v>
      </c>
      <c r="B501" s="56" t="s">
        <v>702</v>
      </c>
      <c r="C501" s="68">
        <v>8</v>
      </c>
      <c r="D501" s="69"/>
      <c r="E501" s="69"/>
      <c r="F501" s="69"/>
      <c r="G501" s="69"/>
      <c r="H501" s="69"/>
      <c r="I501" s="68">
        <v>0</v>
      </c>
      <c r="J501" s="59">
        <v>0</v>
      </c>
      <c r="K501" s="60">
        <v>0</v>
      </c>
      <c r="L501" s="60">
        <v>0</v>
      </c>
      <c r="M501" s="60">
        <v>0</v>
      </c>
      <c r="N501" s="60">
        <v>0</v>
      </c>
      <c r="O501" s="60">
        <v>0</v>
      </c>
      <c r="P501" s="60">
        <v>0</v>
      </c>
      <c r="Q501" s="60">
        <v>0</v>
      </c>
      <c r="R501" s="60">
        <v>0</v>
      </c>
      <c r="S501" s="60">
        <v>0</v>
      </c>
    </row>
    <row r="502" spans="1:19" hidden="1" outlineLevel="1">
      <c r="A502" s="55">
        <v>3588</v>
      </c>
      <c r="B502" s="56" t="s">
        <v>703</v>
      </c>
      <c r="C502" s="68">
        <v>2</v>
      </c>
      <c r="D502" s="69"/>
      <c r="E502" s="69"/>
      <c r="F502" s="69"/>
      <c r="G502" s="69"/>
      <c r="H502" s="69"/>
      <c r="I502" s="68">
        <v>0</v>
      </c>
      <c r="J502" s="68">
        <v>0</v>
      </c>
      <c r="K502" s="69">
        <v>0</v>
      </c>
      <c r="L502" s="69">
        <v>0</v>
      </c>
      <c r="M502" s="69">
        <v>0</v>
      </c>
      <c r="N502" s="69">
        <v>0</v>
      </c>
      <c r="O502" s="69">
        <v>0</v>
      </c>
      <c r="P502" s="69">
        <v>0</v>
      </c>
      <c r="Q502" s="69">
        <v>0</v>
      </c>
      <c r="R502" s="69">
        <v>0</v>
      </c>
      <c r="S502" s="69">
        <v>0</v>
      </c>
    </row>
    <row r="503" spans="1:19" hidden="1" outlineLevel="1">
      <c r="A503" s="55">
        <v>2222</v>
      </c>
      <c r="B503" s="56" t="s">
        <v>704</v>
      </c>
      <c r="C503" s="68">
        <v>8</v>
      </c>
      <c r="D503" s="69"/>
      <c r="E503" s="69"/>
      <c r="F503" s="69"/>
      <c r="G503" s="69"/>
      <c r="H503" s="69"/>
      <c r="I503" s="68">
        <v>0</v>
      </c>
      <c r="J503" s="59">
        <v>0</v>
      </c>
      <c r="K503" s="60">
        <v>0</v>
      </c>
      <c r="L503" s="60">
        <v>0</v>
      </c>
      <c r="M503" s="60">
        <v>0</v>
      </c>
      <c r="N503" s="60">
        <v>0</v>
      </c>
      <c r="O503" s="60">
        <v>0</v>
      </c>
      <c r="P503" s="60">
        <v>0</v>
      </c>
      <c r="Q503" s="60">
        <v>0</v>
      </c>
      <c r="R503" s="60">
        <v>0</v>
      </c>
      <c r="S503" s="60">
        <v>0</v>
      </c>
    </row>
    <row r="504" spans="1:19" hidden="1" outlineLevel="1">
      <c r="A504" s="55">
        <v>103594</v>
      </c>
      <c r="B504" s="56" t="s">
        <v>705</v>
      </c>
      <c r="C504" s="68">
        <v>5</v>
      </c>
      <c r="D504" s="69"/>
      <c r="E504" s="69"/>
      <c r="F504" s="69"/>
      <c r="G504" s="69"/>
      <c r="H504" s="69"/>
      <c r="I504" s="68">
        <v>0</v>
      </c>
      <c r="J504" s="59">
        <v>0</v>
      </c>
      <c r="K504" s="60">
        <v>0</v>
      </c>
      <c r="L504" s="60">
        <v>0</v>
      </c>
      <c r="M504" s="60">
        <v>0</v>
      </c>
      <c r="N504" s="60">
        <v>0</v>
      </c>
      <c r="O504" s="60">
        <v>0</v>
      </c>
      <c r="P504" s="60">
        <v>0</v>
      </c>
      <c r="Q504" s="60">
        <v>0</v>
      </c>
      <c r="R504" s="60">
        <v>0</v>
      </c>
      <c r="S504" s="60">
        <v>0</v>
      </c>
    </row>
    <row r="505" spans="1:19" hidden="1" outlineLevel="1">
      <c r="A505" s="55">
        <v>3578</v>
      </c>
      <c r="B505" s="56" t="s">
        <v>706</v>
      </c>
      <c r="C505" s="68">
        <v>2</v>
      </c>
      <c r="D505" s="69"/>
      <c r="E505" s="69"/>
      <c r="F505" s="69"/>
      <c r="G505" s="69"/>
      <c r="H505" s="69"/>
      <c r="I505" s="68">
        <v>0</v>
      </c>
      <c r="J505" s="68">
        <v>0</v>
      </c>
      <c r="K505" s="69">
        <v>0</v>
      </c>
      <c r="L505" s="69">
        <v>0</v>
      </c>
      <c r="M505" s="69">
        <v>0</v>
      </c>
      <c r="N505" s="69">
        <v>0</v>
      </c>
      <c r="O505" s="69">
        <v>0</v>
      </c>
      <c r="P505" s="69">
        <v>0</v>
      </c>
      <c r="Q505" s="69">
        <v>0</v>
      </c>
      <c r="R505" s="69">
        <v>0</v>
      </c>
      <c r="S505" s="69">
        <v>0</v>
      </c>
    </row>
    <row r="506" spans="1:19" hidden="1" outlineLevel="1">
      <c r="A506" s="55">
        <v>3353</v>
      </c>
      <c r="B506" s="56" t="s">
        <v>707</v>
      </c>
      <c r="C506" s="68">
        <v>8</v>
      </c>
      <c r="D506" s="69"/>
      <c r="E506" s="69"/>
      <c r="F506" s="69"/>
      <c r="G506" s="69"/>
      <c r="H506" s="69"/>
      <c r="I506" s="68">
        <v>0</v>
      </c>
      <c r="J506" s="59">
        <v>0</v>
      </c>
      <c r="K506" s="60">
        <v>0</v>
      </c>
      <c r="L506" s="60">
        <v>0</v>
      </c>
      <c r="M506" s="60">
        <v>0</v>
      </c>
      <c r="N506" s="60">
        <v>0</v>
      </c>
      <c r="O506" s="60">
        <v>0</v>
      </c>
      <c r="P506" s="60">
        <v>0</v>
      </c>
      <c r="Q506" s="60">
        <v>0</v>
      </c>
      <c r="R506" s="60">
        <v>0</v>
      </c>
      <c r="S506" s="60">
        <v>0</v>
      </c>
    </row>
    <row r="507" spans="1:19" hidden="1" outlineLevel="1">
      <c r="A507" s="55">
        <v>229416</v>
      </c>
      <c r="B507" s="56" t="s">
        <v>708</v>
      </c>
      <c r="C507" s="68">
        <v>8</v>
      </c>
      <c r="D507" s="69"/>
      <c r="E507" s="69"/>
      <c r="F507" s="69"/>
      <c r="G507" s="69"/>
      <c r="H507" s="69"/>
      <c r="I507" s="68">
        <v>0</v>
      </c>
      <c r="J507" s="59">
        <v>0</v>
      </c>
      <c r="K507" s="60">
        <v>0</v>
      </c>
      <c r="L507" s="60">
        <v>0</v>
      </c>
      <c r="M507" s="60">
        <v>0</v>
      </c>
      <c r="N507" s="60">
        <v>0</v>
      </c>
      <c r="O507" s="60">
        <v>0</v>
      </c>
      <c r="P507" s="60">
        <v>0</v>
      </c>
      <c r="Q507" s="60">
        <v>0</v>
      </c>
      <c r="R507" s="60">
        <v>0</v>
      </c>
      <c r="S507" s="60">
        <v>0</v>
      </c>
    </row>
    <row r="508" spans="1:19" hidden="1" outlineLevel="1">
      <c r="A508" s="55">
        <v>1109</v>
      </c>
      <c r="B508" s="56" t="s">
        <v>709</v>
      </c>
      <c r="C508" s="68">
        <v>8</v>
      </c>
      <c r="D508" s="69"/>
      <c r="E508" s="69"/>
      <c r="F508" s="69"/>
      <c r="G508" s="69"/>
      <c r="H508" s="69"/>
      <c r="I508" s="68">
        <v>0</v>
      </c>
      <c r="J508" s="59">
        <v>0</v>
      </c>
      <c r="K508" s="60">
        <v>0</v>
      </c>
      <c r="L508" s="60">
        <v>0</v>
      </c>
      <c r="M508" s="60">
        <v>0</v>
      </c>
      <c r="N508" s="60">
        <v>0</v>
      </c>
      <c r="O508" s="60">
        <v>0</v>
      </c>
      <c r="P508" s="60">
        <v>0</v>
      </c>
      <c r="Q508" s="60">
        <v>0</v>
      </c>
      <c r="R508" s="60">
        <v>0</v>
      </c>
      <c r="S508" s="60">
        <v>0</v>
      </c>
    </row>
    <row r="509" spans="1:19" hidden="1" outlineLevel="1">
      <c r="A509" s="55">
        <v>3125</v>
      </c>
      <c r="B509" s="56" t="s">
        <v>710</v>
      </c>
      <c r="C509" s="68">
        <v>8</v>
      </c>
      <c r="D509" s="69"/>
      <c r="E509" s="69"/>
      <c r="F509" s="69"/>
      <c r="G509" s="69"/>
      <c r="H509" s="69"/>
      <c r="I509" s="68">
        <v>0</v>
      </c>
      <c r="J509" s="59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0">
        <v>0</v>
      </c>
    </row>
    <row r="510" spans="1:19" hidden="1" outlineLevel="1">
      <c r="A510" s="55">
        <v>3651</v>
      </c>
      <c r="B510" s="56" t="s">
        <v>711</v>
      </c>
      <c r="C510" s="68">
        <v>2</v>
      </c>
      <c r="D510" s="69"/>
      <c r="E510" s="69"/>
      <c r="F510" s="69"/>
      <c r="G510" s="69"/>
      <c r="H510" s="69"/>
      <c r="I510" s="68">
        <v>0</v>
      </c>
      <c r="J510" s="68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69">
        <v>0</v>
      </c>
    </row>
    <row r="511" spans="1:19" hidden="1" outlineLevel="1">
      <c r="A511" s="55">
        <v>1535</v>
      </c>
      <c r="B511" s="56" t="s">
        <v>712</v>
      </c>
      <c r="C511" s="68">
        <v>8</v>
      </c>
      <c r="D511" s="69"/>
      <c r="E511" s="69"/>
      <c r="F511" s="69"/>
      <c r="G511" s="69"/>
      <c r="H511" s="69"/>
      <c r="I511" s="68">
        <v>0</v>
      </c>
      <c r="J511" s="59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0">
        <v>0</v>
      </c>
    </row>
    <row r="512" spans="1:19" hidden="1" outlineLevel="1">
      <c r="A512" s="55">
        <v>900066</v>
      </c>
      <c r="B512" s="56" t="s">
        <v>713</v>
      </c>
      <c r="C512" s="68">
        <v>8</v>
      </c>
      <c r="D512" s="69"/>
      <c r="E512" s="69"/>
      <c r="F512" s="69"/>
      <c r="G512" s="69"/>
      <c r="H512" s="69"/>
      <c r="I512" s="68">
        <v>0</v>
      </c>
      <c r="J512" s="59">
        <v>0</v>
      </c>
      <c r="K512" s="60">
        <v>0</v>
      </c>
      <c r="L512" s="60">
        <v>0</v>
      </c>
      <c r="M512" s="60">
        <v>0</v>
      </c>
      <c r="N512" s="60">
        <v>0</v>
      </c>
      <c r="O512" s="60">
        <v>0</v>
      </c>
      <c r="P512" s="60">
        <v>0</v>
      </c>
      <c r="Q512" s="60">
        <v>0</v>
      </c>
      <c r="R512" s="60">
        <v>0</v>
      </c>
      <c r="S512" s="60">
        <v>0</v>
      </c>
    </row>
    <row r="513" spans="1:19" hidden="1" outlineLevel="1">
      <c r="A513" s="55">
        <v>11721</v>
      </c>
      <c r="B513" s="56" t="s">
        <v>714</v>
      </c>
      <c r="C513" s="68">
        <v>5</v>
      </c>
      <c r="D513" s="69"/>
      <c r="E513" s="69"/>
      <c r="F513" s="69"/>
      <c r="G513" s="69"/>
      <c r="H513" s="69"/>
      <c r="I513" s="68">
        <v>0</v>
      </c>
      <c r="J513" s="59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0">
        <v>0</v>
      </c>
    </row>
    <row r="514" spans="1:19" hidden="1" outlineLevel="1">
      <c r="A514" s="55">
        <v>11644</v>
      </c>
      <c r="B514" s="56" t="s">
        <v>715</v>
      </c>
      <c r="C514" s="68">
        <v>8</v>
      </c>
      <c r="D514" s="69"/>
      <c r="E514" s="69"/>
      <c r="F514" s="69"/>
      <c r="G514" s="69"/>
      <c r="H514" s="69"/>
      <c r="I514" s="68">
        <v>0</v>
      </c>
      <c r="J514" s="59">
        <v>0</v>
      </c>
      <c r="K514" s="60">
        <v>0</v>
      </c>
      <c r="L514" s="60">
        <v>0</v>
      </c>
      <c r="M514" s="60">
        <v>0</v>
      </c>
      <c r="N514" s="60">
        <v>0</v>
      </c>
      <c r="O514" s="60">
        <v>0</v>
      </c>
      <c r="P514" s="60">
        <v>0</v>
      </c>
      <c r="Q514" s="60">
        <v>0</v>
      </c>
      <c r="R514" s="60">
        <v>0</v>
      </c>
      <c r="S514" s="60">
        <v>0</v>
      </c>
    </row>
    <row r="515" spans="1:19" hidden="1" outlineLevel="1">
      <c r="A515" s="55">
        <v>2516</v>
      </c>
      <c r="B515" s="56" t="s">
        <v>716</v>
      </c>
      <c r="C515" s="68">
        <v>8</v>
      </c>
      <c r="D515" s="69"/>
      <c r="E515" s="69"/>
      <c r="F515" s="69"/>
      <c r="G515" s="69"/>
      <c r="H515" s="69"/>
      <c r="I515" s="68">
        <v>0</v>
      </c>
      <c r="J515" s="59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0">
        <v>0</v>
      </c>
    </row>
    <row r="516" spans="1:19" hidden="1" outlineLevel="1">
      <c r="A516" s="55">
        <v>3378</v>
      </c>
      <c r="B516" s="56" t="s">
        <v>717</v>
      </c>
      <c r="C516" s="68">
        <v>8</v>
      </c>
      <c r="D516" s="69"/>
      <c r="E516" s="69"/>
      <c r="F516" s="69"/>
      <c r="G516" s="69"/>
      <c r="H516" s="69"/>
      <c r="I516" s="68">
        <v>0</v>
      </c>
      <c r="J516" s="59">
        <v>0</v>
      </c>
      <c r="K516" s="60">
        <v>0</v>
      </c>
      <c r="L516" s="60">
        <v>0</v>
      </c>
      <c r="M516" s="60">
        <v>0</v>
      </c>
      <c r="N516" s="60">
        <v>0</v>
      </c>
      <c r="O516" s="60">
        <v>0</v>
      </c>
      <c r="P516" s="60">
        <v>0</v>
      </c>
      <c r="Q516" s="60">
        <v>0</v>
      </c>
      <c r="R516" s="60">
        <v>0</v>
      </c>
      <c r="S516" s="60">
        <v>0</v>
      </c>
    </row>
    <row r="517" spans="1:19" hidden="1" outlineLevel="1">
      <c r="A517" s="55">
        <v>900068</v>
      </c>
      <c r="B517" s="56" t="s">
        <v>718</v>
      </c>
      <c r="C517" s="68">
        <v>8</v>
      </c>
      <c r="D517" s="69"/>
      <c r="E517" s="69"/>
      <c r="F517" s="69"/>
      <c r="G517" s="69"/>
      <c r="H517" s="69"/>
      <c r="I517" s="68">
        <v>0</v>
      </c>
      <c r="J517" s="59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0">
        <v>0</v>
      </c>
    </row>
    <row r="518" spans="1:19" hidden="1" outlineLevel="1">
      <c r="A518" s="55">
        <v>900011</v>
      </c>
      <c r="B518" s="56" t="s">
        <v>719</v>
      </c>
      <c r="C518" s="68">
        <v>8</v>
      </c>
      <c r="D518" s="69"/>
      <c r="E518" s="69"/>
      <c r="F518" s="69"/>
      <c r="G518" s="69"/>
      <c r="H518" s="69"/>
      <c r="I518" s="68">
        <v>0</v>
      </c>
      <c r="J518" s="59">
        <v>0</v>
      </c>
      <c r="K518" s="60">
        <v>0</v>
      </c>
      <c r="L518" s="60">
        <v>0</v>
      </c>
      <c r="M518" s="60">
        <v>0</v>
      </c>
      <c r="N518" s="60">
        <v>0</v>
      </c>
      <c r="O518" s="60">
        <v>0</v>
      </c>
      <c r="P518" s="60">
        <v>0</v>
      </c>
      <c r="Q518" s="60">
        <v>0</v>
      </c>
      <c r="R518" s="60">
        <v>0</v>
      </c>
      <c r="S518" s="60">
        <v>0</v>
      </c>
    </row>
    <row r="519" spans="1:19" hidden="1" outlineLevel="1">
      <c r="A519" s="55">
        <v>446747</v>
      </c>
      <c r="B519" s="56" t="s">
        <v>720</v>
      </c>
      <c r="C519" s="68">
        <v>8</v>
      </c>
      <c r="D519" s="69"/>
      <c r="E519" s="69"/>
      <c r="F519" s="69"/>
      <c r="G519" s="69"/>
      <c r="H519" s="69"/>
      <c r="I519" s="68">
        <v>0</v>
      </c>
      <c r="J519" s="59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0">
        <v>0</v>
      </c>
    </row>
    <row r="520" spans="1:19" hidden="1" outlineLevel="1">
      <c r="A520" s="55">
        <v>440439</v>
      </c>
      <c r="B520" s="56" t="s">
        <v>721</v>
      </c>
      <c r="C520" s="68">
        <v>8</v>
      </c>
      <c r="D520" s="69"/>
      <c r="E520" s="69"/>
      <c r="F520" s="69"/>
      <c r="G520" s="69"/>
      <c r="H520" s="69"/>
      <c r="I520" s="68">
        <v>0</v>
      </c>
      <c r="J520" s="59">
        <v>0</v>
      </c>
      <c r="K520" s="60">
        <v>0</v>
      </c>
      <c r="L520" s="60">
        <v>0</v>
      </c>
      <c r="M520" s="60">
        <v>0</v>
      </c>
      <c r="N520" s="60">
        <v>0</v>
      </c>
      <c r="O520" s="60">
        <v>0</v>
      </c>
      <c r="P520" s="60">
        <v>0</v>
      </c>
      <c r="Q520" s="60">
        <v>0</v>
      </c>
      <c r="R520" s="60">
        <v>0</v>
      </c>
      <c r="S520" s="60">
        <v>0</v>
      </c>
    </row>
    <row r="521" spans="1:19" hidden="1" outlineLevel="1">
      <c r="A521" s="55">
        <v>900012</v>
      </c>
      <c r="B521" s="56" t="s">
        <v>722</v>
      </c>
      <c r="C521" s="68">
        <v>8</v>
      </c>
      <c r="D521" s="69"/>
      <c r="E521" s="69"/>
      <c r="F521" s="69"/>
      <c r="G521" s="69"/>
      <c r="H521" s="69"/>
      <c r="I521" s="68">
        <v>0</v>
      </c>
      <c r="J521" s="59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0">
        <v>0</v>
      </c>
    </row>
    <row r="522" spans="1:19" hidden="1" outlineLevel="1">
      <c r="A522" s="55">
        <v>900071</v>
      </c>
      <c r="B522" s="56" t="s">
        <v>723</v>
      </c>
      <c r="C522" s="68">
        <v>8</v>
      </c>
      <c r="D522" s="69"/>
      <c r="E522" s="69"/>
      <c r="F522" s="69"/>
      <c r="G522" s="69"/>
      <c r="H522" s="69"/>
      <c r="I522" s="68">
        <v>0</v>
      </c>
      <c r="J522" s="59">
        <v>0</v>
      </c>
      <c r="K522" s="60">
        <v>0</v>
      </c>
      <c r="L522" s="60">
        <v>0</v>
      </c>
      <c r="M522" s="60">
        <v>0</v>
      </c>
      <c r="N522" s="60">
        <v>0</v>
      </c>
      <c r="O522" s="60">
        <v>0</v>
      </c>
      <c r="P522" s="60">
        <v>0</v>
      </c>
      <c r="Q522" s="60">
        <v>0</v>
      </c>
      <c r="R522" s="60">
        <v>0</v>
      </c>
      <c r="S522" s="60">
        <v>0</v>
      </c>
    </row>
    <row r="523" spans="1:19" hidden="1" outlineLevel="1">
      <c r="A523" s="55">
        <v>900069</v>
      </c>
      <c r="B523" s="56" t="s">
        <v>724</v>
      </c>
      <c r="C523" s="68">
        <v>8</v>
      </c>
      <c r="D523" s="69"/>
      <c r="E523" s="69"/>
      <c r="F523" s="69"/>
      <c r="G523" s="69"/>
      <c r="H523" s="69"/>
      <c r="I523" s="68">
        <v>0</v>
      </c>
      <c r="J523" s="59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0">
        <v>0</v>
      </c>
    </row>
    <row r="524" spans="1:19" hidden="1" outlineLevel="1">
      <c r="A524" s="55">
        <v>900013</v>
      </c>
      <c r="B524" s="56" t="s">
        <v>725</v>
      </c>
      <c r="C524" s="68">
        <v>8</v>
      </c>
      <c r="D524" s="69"/>
      <c r="E524" s="69"/>
      <c r="F524" s="69"/>
      <c r="G524" s="69"/>
      <c r="H524" s="69"/>
      <c r="I524" s="68">
        <v>0</v>
      </c>
      <c r="J524" s="59">
        <v>0</v>
      </c>
      <c r="K524" s="60">
        <v>0</v>
      </c>
      <c r="L524" s="60">
        <v>0</v>
      </c>
      <c r="M524" s="60">
        <v>0</v>
      </c>
      <c r="N524" s="60">
        <v>0</v>
      </c>
      <c r="O524" s="60">
        <v>0</v>
      </c>
      <c r="P524" s="60">
        <v>0</v>
      </c>
      <c r="Q524" s="60">
        <v>0</v>
      </c>
      <c r="R524" s="60">
        <v>0</v>
      </c>
      <c r="S524" s="60">
        <v>0</v>
      </c>
    </row>
    <row r="525" spans="1:19" hidden="1" outlineLevel="1">
      <c r="A525" s="55">
        <v>900014</v>
      </c>
      <c r="B525" s="56" t="s">
        <v>726</v>
      </c>
      <c r="C525" s="68">
        <v>8</v>
      </c>
      <c r="D525" s="69"/>
      <c r="E525" s="69"/>
      <c r="F525" s="69"/>
      <c r="G525" s="69"/>
      <c r="H525" s="69"/>
      <c r="I525" s="68">
        <v>0</v>
      </c>
      <c r="J525" s="59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0">
        <v>0</v>
      </c>
    </row>
    <row r="526" spans="1:19" hidden="1" outlineLevel="1">
      <c r="A526" s="55">
        <v>900015</v>
      </c>
      <c r="B526" s="56" t="s">
        <v>727</v>
      </c>
      <c r="C526" s="68">
        <v>8</v>
      </c>
      <c r="D526" s="69"/>
      <c r="E526" s="69"/>
      <c r="F526" s="69"/>
      <c r="G526" s="69"/>
      <c r="H526" s="69"/>
      <c r="I526" s="68">
        <v>0</v>
      </c>
      <c r="J526" s="59">
        <v>0</v>
      </c>
      <c r="K526" s="60">
        <v>0</v>
      </c>
      <c r="L526" s="60">
        <v>0</v>
      </c>
      <c r="M526" s="60">
        <v>0</v>
      </c>
      <c r="N526" s="60">
        <v>0</v>
      </c>
      <c r="O526" s="60">
        <v>0</v>
      </c>
      <c r="P526" s="60">
        <v>0</v>
      </c>
      <c r="Q526" s="60">
        <v>0</v>
      </c>
      <c r="R526" s="60">
        <v>0</v>
      </c>
      <c r="S526" s="60">
        <v>0</v>
      </c>
    </row>
    <row r="527" spans="1:19" hidden="1" outlineLevel="1">
      <c r="A527" s="55">
        <v>440448</v>
      </c>
      <c r="B527" s="56" t="s">
        <v>728</v>
      </c>
      <c r="C527" s="68">
        <v>8</v>
      </c>
      <c r="D527" s="69"/>
      <c r="E527" s="69"/>
      <c r="F527" s="69"/>
      <c r="G527" s="69"/>
      <c r="H527" s="69"/>
      <c r="I527" s="68">
        <v>0</v>
      </c>
      <c r="J527" s="59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0">
        <v>0</v>
      </c>
    </row>
    <row r="528" spans="1:19" hidden="1" outlineLevel="1">
      <c r="A528" s="55">
        <v>900016</v>
      </c>
      <c r="B528" s="56" t="s">
        <v>729</v>
      </c>
      <c r="C528" s="68">
        <v>8</v>
      </c>
      <c r="D528" s="69"/>
      <c r="E528" s="69"/>
      <c r="F528" s="69"/>
      <c r="G528" s="69"/>
      <c r="H528" s="69"/>
      <c r="I528" s="68">
        <v>0</v>
      </c>
      <c r="J528" s="59">
        <v>0</v>
      </c>
      <c r="K528" s="60">
        <v>0</v>
      </c>
      <c r="L528" s="60">
        <v>0</v>
      </c>
      <c r="M528" s="60">
        <v>0</v>
      </c>
      <c r="N528" s="60">
        <v>0</v>
      </c>
      <c r="O528" s="60">
        <v>0</v>
      </c>
      <c r="P528" s="60">
        <v>0</v>
      </c>
      <c r="Q528" s="60">
        <v>0</v>
      </c>
      <c r="R528" s="60">
        <v>0</v>
      </c>
      <c r="S528" s="60">
        <v>0</v>
      </c>
    </row>
    <row r="529" spans="1:19" hidden="1" outlineLevel="1">
      <c r="A529" s="55">
        <v>900017</v>
      </c>
      <c r="B529" s="56" t="s">
        <v>730</v>
      </c>
      <c r="C529" s="68">
        <v>8</v>
      </c>
      <c r="D529" s="69"/>
      <c r="E529" s="69"/>
      <c r="F529" s="69"/>
      <c r="G529" s="69"/>
      <c r="H529" s="69"/>
      <c r="I529" s="68">
        <v>0</v>
      </c>
      <c r="J529" s="59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0">
        <v>0</v>
      </c>
    </row>
    <row r="530" spans="1:19" hidden="1" outlineLevel="1">
      <c r="A530" s="55">
        <v>900018</v>
      </c>
      <c r="B530" s="56" t="s">
        <v>731</v>
      </c>
      <c r="C530" s="68">
        <v>8</v>
      </c>
      <c r="D530" s="69"/>
      <c r="E530" s="69"/>
      <c r="F530" s="69"/>
      <c r="G530" s="69"/>
      <c r="H530" s="69"/>
      <c r="I530" s="68">
        <v>0</v>
      </c>
      <c r="J530" s="59">
        <v>0</v>
      </c>
      <c r="K530" s="60">
        <v>0</v>
      </c>
      <c r="L530" s="60">
        <v>0</v>
      </c>
      <c r="M530" s="60">
        <v>0</v>
      </c>
      <c r="N530" s="60">
        <v>0</v>
      </c>
      <c r="O530" s="60">
        <v>0</v>
      </c>
      <c r="P530" s="60">
        <v>0</v>
      </c>
      <c r="Q530" s="60">
        <v>0</v>
      </c>
      <c r="R530" s="60">
        <v>0</v>
      </c>
      <c r="S530" s="60">
        <v>0</v>
      </c>
    </row>
    <row r="531" spans="1:19" hidden="1" outlineLevel="1">
      <c r="A531" s="55">
        <v>900019</v>
      </c>
      <c r="B531" s="56" t="s">
        <v>732</v>
      </c>
      <c r="C531" s="68">
        <v>8</v>
      </c>
      <c r="D531" s="69"/>
      <c r="E531" s="69"/>
      <c r="F531" s="69"/>
      <c r="G531" s="69"/>
      <c r="H531" s="69"/>
      <c r="I531" s="68">
        <v>0</v>
      </c>
      <c r="J531" s="59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0">
        <v>0</v>
      </c>
    </row>
    <row r="532" spans="1:19" hidden="1" outlineLevel="1">
      <c r="A532" s="55">
        <v>479770</v>
      </c>
      <c r="B532" s="56" t="s">
        <v>733</v>
      </c>
      <c r="C532" s="68">
        <v>8</v>
      </c>
      <c r="D532" s="69"/>
      <c r="E532" s="69"/>
      <c r="F532" s="69"/>
      <c r="G532" s="69"/>
      <c r="H532" s="69"/>
      <c r="I532" s="68">
        <v>0</v>
      </c>
      <c r="J532" s="59">
        <v>0</v>
      </c>
      <c r="K532" s="60">
        <v>0</v>
      </c>
      <c r="L532" s="60">
        <v>0</v>
      </c>
      <c r="M532" s="60">
        <v>0</v>
      </c>
      <c r="N532" s="60">
        <v>0</v>
      </c>
      <c r="O532" s="60">
        <v>0</v>
      </c>
      <c r="P532" s="60">
        <v>0</v>
      </c>
      <c r="Q532" s="60">
        <v>0</v>
      </c>
      <c r="R532" s="60">
        <v>0</v>
      </c>
      <c r="S532" s="60">
        <v>0</v>
      </c>
    </row>
    <row r="533" spans="1:19" hidden="1" outlineLevel="1">
      <c r="A533" s="55">
        <v>900020</v>
      </c>
      <c r="B533" s="56" t="s">
        <v>734</v>
      </c>
      <c r="C533" s="68">
        <v>8</v>
      </c>
      <c r="D533" s="69"/>
      <c r="E533" s="69"/>
      <c r="F533" s="69"/>
      <c r="G533" s="69"/>
      <c r="H533" s="69"/>
      <c r="I533" s="68">
        <v>0</v>
      </c>
      <c r="J533" s="59">
        <v>0</v>
      </c>
      <c r="K533" s="60">
        <v>0</v>
      </c>
      <c r="L533" s="60">
        <v>0</v>
      </c>
      <c r="M533" s="60">
        <v>0</v>
      </c>
      <c r="N533" s="60">
        <v>0</v>
      </c>
      <c r="O533" s="60">
        <v>0</v>
      </c>
      <c r="P533" s="60">
        <v>0</v>
      </c>
      <c r="Q533" s="60">
        <v>0</v>
      </c>
      <c r="R533" s="60">
        <v>0</v>
      </c>
      <c r="S533" s="60">
        <v>0</v>
      </c>
    </row>
    <row r="534" spans="1:19" hidden="1" outlineLevel="1">
      <c r="A534" s="55">
        <v>372213</v>
      </c>
      <c r="B534" s="56" t="s">
        <v>735</v>
      </c>
      <c r="C534" s="68">
        <v>8</v>
      </c>
      <c r="D534" s="69"/>
      <c r="E534" s="69"/>
      <c r="F534" s="69"/>
      <c r="G534" s="69"/>
      <c r="H534" s="69"/>
      <c r="I534" s="68">
        <v>0</v>
      </c>
      <c r="J534" s="59">
        <v>0</v>
      </c>
      <c r="K534" s="60">
        <v>0</v>
      </c>
      <c r="L534" s="60">
        <v>0</v>
      </c>
      <c r="M534" s="60">
        <v>0</v>
      </c>
      <c r="N534" s="60">
        <v>0</v>
      </c>
      <c r="O534" s="60">
        <v>0</v>
      </c>
      <c r="P534" s="60">
        <v>0</v>
      </c>
      <c r="Q534" s="60">
        <v>0</v>
      </c>
      <c r="R534" s="60">
        <v>0</v>
      </c>
      <c r="S534" s="60">
        <v>0</v>
      </c>
    </row>
    <row r="535" spans="1:19" hidden="1" outlineLevel="1">
      <c r="A535" s="55">
        <v>446738</v>
      </c>
      <c r="B535" s="56" t="s">
        <v>736</v>
      </c>
      <c r="C535" s="68">
        <v>8</v>
      </c>
      <c r="D535" s="69"/>
      <c r="E535" s="69"/>
      <c r="F535" s="69"/>
      <c r="G535" s="69"/>
      <c r="H535" s="69"/>
      <c r="I535" s="68">
        <v>0</v>
      </c>
      <c r="J535" s="59">
        <v>0</v>
      </c>
      <c r="K535" s="60">
        <v>0</v>
      </c>
      <c r="L535" s="60">
        <v>0</v>
      </c>
      <c r="M535" s="60">
        <v>0</v>
      </c>
      <c r="N535" s="60">
        <v>0</v>
      </c>
      <c r="O535" s="60">
        <v>0</v>
      </c>
      <c r="P535" s="60">
        <v>0</v>
      </c>
      <c r="Q535" s="60">
        <v>0</v>
      </c>
      <c r="R535" s="60">
        <v>0</v>
      </c>
      <c r="S535" s="60">
        <v>0</v>
      </c>
    </row>
    <row r="536" spans="1:19" hidden="1" outlineLevel="1">
      <c r="A536" s="55">
        <v>900021</v>
      </c>
      <c r="B536" s="56" t="s">
        <v>737</v>
      </c>
      <c r="C536" s="68">
        <v>8</v>
      </c>
      <c r="D536" s="69"/>
      <c r="E536" s="69"/>
      <c r="F536" s="69"/>
      <c r="G536" s="69"/>
      <c r="H536" s="69"/>
      <c r="I536" s="68">
        <v>0</v>
      </c>
      <c r="J536" s="59">
        <v>0</v>
      </c>
      <c r="K536" s="60">
        <v>0</v>
      </c>
      <c r="L536" s="60">
        <v>0</v>
      </c>
      <c r="M536" s="60">
        <v>0</v>
      </c>
      <c r="N536" s="60">
        <v>0</v>
      </c>
      <c r="O536" s="60">
        <v>0</v>
      </c>
      <c r="P536" s="60">
        <v>0</v>
      </c>
      <c r="Q536" s="60">
        <v>0</v>
      </c>
      <c r="R536" s="60">
        <v>0</v>
      </c>
      <c r="S536" s="60">
        <v>0</v>
      </c>
    </row>
    <row r="537" spans="1:19" hidden="1" outlineLevel="1">
      <c r="A537" s="55">
        <v>900022</v>
      </c>
      <c r="B537" s="56" t="s">
        <v>738</v>
      </c>
      <c r="C537" s="68">
        <v>8</v>
      </c>
      <c r="D537" s="69"/>
      <c r="E537" s="69"/>
      <c r="F537" s="69"/>
      <c r="G537" s="69"/>
      <c r="H537" s="69"/>
      <c r="I537" s="68">
        <v>0</v>
      </c>
      <c r="J537" s="59">
        <v>0</v>
      </c>
      <c r="K537" s="60">
        <v>0</v>
      </c>
      <c r="L537" s="60">
        <v>0</v>
      </c>
      <c r="M537" s="60">
        <v>0</v>
      </c>
      <c r="N537" s="60">
        <v>0</v>
      </c>
      <c r="O537" s="60">
        <v>0</v>
      </c>
      <c r="P537" s="60">
        <v>0</v>
      </c>
      <c r="Q537" s="60">
        <v>0</v>
      </c>
      <c r="R537" s="60">
        <v>0</v>
      </c>
      <c r="S537" s="60">
        <v>0</v>
      </c>
    </row>
    <row r="538" spans="1:19" hidden="1" outlineLevel="1">
      <c r="A538" s="55">
        <v>900023</v>
      </c>
      <c r="B538" s="56" t="s">
        <v>739</v>
      </c>
      <c r="C538" s="68">
        <v>8</v>
      </c>
      <c r="D538" s="69"/>
      <c r="E538" s="69"/>
      <c r="F538" s="69"/>
      <c r="G538" s="69"/>
      <c r="H538" s="69"/>
      <c r="I538" s="68">
        <v>0</v>
      </c>
      <c r="J538" s="59">
        <v>0</v>
      </c>
      <c r="K538" s="60">
        <v>0</v>
      </c>
      <c r="L538" s="60">
        <v>0</v>
      </c>
      <c r="M538" s="60">
        <v>0</v>
      </c>
      <c r="N538" s="60">
        <v>0</v>
      </c>
      <c r="O538" s="60">
        <v>0</v>
      </c>
      <c r="P538" s="60">
        <v>0</v>
      </c>
      <c r="Q538" s="60">
        <v>0</v>
      </c>
      <c r="R538" s="60">
        <v>0</v>
      </c>
      <c r="S538" s="60">
        <v>0</v>
      </c>
    </row>
    <row r="539" spans="1:19" hidden="1" outlineLevel="1">
      <c r="A539" s="55">
        <v>1057</v>
      </c>
      <c r="B539" s="56" t="s">
        <v>740</v>
      </c>
      <c r="C539" s="68">
        <v>8</v>
      </c>
      <c r="D539" s="69"/>
      <c r="E539" s="69"/>
      <c r="F539" s="69"/>
      <c r="G539" s="69"/>
      <c r="H539" s="69"/>
      <c r="I539" s="68">
        <v>0</v>
      </c>
      <c r="J539" s="59">
        <v>0</v>
      </c>
      <c r="K539" s="60">
        <v>0</v>
      </c>
      <c r="L539" s="60">
        <v>0</v>
      </c>
      <c r="M539" s="60">
        <v>0</v>
      </c>
      <c r="N539" s="60">
        <v>0</v>
      </c>
      <c r="O539" s="60">
        <v>0</v>
      </c>
      <c r="P539" s="60">
        <v>0</v>
      </c>
      <c r="Q539" s="60">
        <v>0</v>
      </c>
      <c r="R539" s="60">
        <v>0</v>
      </c>
      <c r="S539" s="60">
        <v>0</v>
      </c>
    </row>
    <row r="540" spans="1:19" hidden="1" outlineLevel="1">
      <c r="A540" s="55">
        <v>1328</v>
      </c>
      <c r="B540" s="56" t="s">
        <v>741</v>
      </c>
      <c r="C540" s="68">
        <v>8</v>
      </c>
      <c r="D540" s="69"/>
      <c r="E540" s="69"/>
      <c r="F540" s="69"/>
      <c r="G540" s="69"/>
      <c r="H540" s="69"/>
      <c r="I540" s="68">
        <v>0</v>
      </c>
      <c r="J540" s="59">
        <v>0</v>
      </c>
      <c r="K540" s="60">
        <v>0</v>
      </c>
      <c r="L540" s="60">
        <v>0</v>
      </c>
      <c r="M540" s="60">
        <v>0</v>
      </c>
      <c r="N540" s="60">
        <v>0</v>
      </c>
      <c r="O540" s="60">
        <v>0</v>
      </c>
      <c r="P540" s="60">
        <v>0</v>
      </c>
      <c r="Q540" s="60">
        <v>0</v>
      </c>
      <c r="R540" s="60">
        <v>0</v>
      </c>
      <c r="S540" s="60">
        <v>0</v>
      </c>
    </row>
    <row r="541" spans="1:19" hidden="1" outlineLevel="1">
      <c r="A541" s="55">
        <v>3654</v>
      </c>
      <c r="B541" s="56" t="s">
        <v>742</v>
      </c>
      <c r="C541" s="68">
        <v>2</v>
      </c>
      <c r="D541" s="69"/>
      <c r="E541" s="69"/>
      <c r="F541" s="69"/>
      <c r="G541" s="69"/>
      <c r="H541" s="69"/>
      <c r="I541" s="68">
        <v>0</v>
      </c>
      <c r="J541" s="68">
        <v>0</v>
      </c>
      <c r="K541" s="69">
        <v>0</v>
      </c>
      <c r="L541" s="69">
        <v>0</v>
      </c>
      <c r="M541" s="69">
        <v>0</v>
      </c>
      <c r="N541" s="69">
        <v>0</v>
      </c>
      <c r="O541" s="69">
        <v>0</v>
      </c>
      <c r="P541" s="69">
        <v>0</v>
      </c>
      <c r="Q541" s="69">
        <v>0</v>
      </c>
      <c r="R541" s="69">
        <v>0</v>
      </c>
      <c r="S541" s="69">
        <v>0</v>
      </c>
    </row>
    <row r="542" spans="1:19" hidden="1" outlineLevel="1">
      <c r="A542" s="55">
        <v>31713</v>
      </c>
      <c r="B542" s="56" t="s">
        <v>743</v>
      </c>
      <c r="C542" s="68">
        <v>8</v>
      </c>
      <c r="D542" s="69"/>
      <c r="E542" s="69"/>
      <c r="F542" s="69"/>
      <c r="G542" s="69"/>
      <c r="H542" s="69"/>
      <c r="I542" s="68">
        <v>0</v>
      </c>
      <c r="J542" s="59">
        <v>0</v>
      </c>
      <c r="K542" s="60">
        <v>0</v>
      </c>
      <c r="L542" s="60">
        <v>0</v>
      </c>
      <c r="M542" s="60">
        <v>0</v>
      </c>
      <c r="N542" s="60">
        <v>0</v>
      </c>
      <c r="O542" s="60">
        <v>0</v>
      </c>
      <c r="P542" s="60">
        <v>0</v>
      </c>
      <c r="Q542" s="60">
        <v>0</v>
      </c>
      <c r="R542" s="60">
        <v>0</v>
      </c>
      <c r="S542" s="60">
        <v>0</v>
      </c>
    </row>
    <row r="543" spans="1:19" hidden="1" outlineLevel="1">
      <c r="A543" s="55">
        <v>3675</v>
      </c>
      <c r="B543" s="56" t="s">
        <v>744</v>
      </c>
      <c r="C543" s="68">
        <v>8</v>
      </c>
      <c r="D543" s="69"/>
      <c r="E543" s="69"/>
      <c r="F543" s="69"/>
      <c r="G543" s="69"/>
      <c r="H543" s="69"/>
      <c r="I543" s="68">
        <v>0</v>
      </c>
      <c r="J543" s="59">
        <v>0</v>
      </c>
      <c r="K543" s="60">
        <v>0</v>
      </c>
      <c r="L543" s="60">
        <v>0</v>
      </c>
      <c r="M543" s="60">
        <v>0</v>
      </c>
      <c r="N543" s="60">
        <v>0</v>
      </c>
      <c r="O543" s="60">
        <v>0</v>
      </c>
      <c r="P543" s="60">
        <v>0</v>
      </c>
      <c r="Q543" s="60">
        <v>0</v>
      </c>
      <c r="R543" s="60">
        <v>0</v>
      </c>
      <c r="S543" s="60">
        <v>0</v>
      </c>
    </row>
    <row r="544" spans="1:19" hidden="1" outlineLevel="1">
      <c r="A544" s="55">
        <v>3955</v>
      </c>
      <c r="B544" s="56" t="s">
        <v>745</v>
      </c>
      <c r="C544" s="68">
        <v>8</v>
      </c>
      <c r="D544" s="69"/>
      <c r="E544" s="69"/>
      <c r="F544" s="69"/>
      <c r="G544" s="69"/>
      <c r="H544" s="69"/>
      <c r="I544" s="68">
        <v>0</v>
      </c>
      <c r="J544" s="59">
        <v>0</v>
      </c>
      <c r="K544" s="60">
        <v>0</v>
      </c>
      <c r="L544" s="60">
        <v>0</v>
      </c>
      <c r="M544" s="60">
        <v>0</v>
      </c>
      <c r="N544" s="60">
        <v>0</v>
      </c>
      <c r="O544" s="60">
        <v>0</v>
      </c>
      <c r="P544" s="60">
        <v>0</v>
      </c>
      <c r="Q544" s="60">
        <v>0</v>
      </c>
      <c r="R544" s="60">
        <v>0</v>
      </c>
      <c r="S544" s="60">
        <v>0</v>
      </c>
    </row>
    <row r="545" spans="1:19" hidden="1" outlineLevel="1">
      <c r="A545" s="55">
        <v>3919</v>
      </c>
      <c r="B545" s="56" t="s">
        <v>746</v>
      </c>
      <c r="C545" s="68">
        <v>8</v>
      </c>
      <c r="D545" s="69"/>
      <c r="E545" s="69"/>
      <c r="F545" s="69"/>
      <c r="G545" s="69"/>
      <c r="H545" s="69"/>
      <c r="I545" s="68">
        <v>0</v>
      </c>
      <c r="J545" s="59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0">
        <v>0</v>
      </c>
    </row>
    <row r="546" spans="1:19" hidden="1" outlineLevel="1">
      <c r="A546" s="55">
        <v>123594</v>
      </c>
      <c r="B546" s="56" t="s">
        <v>747</v>
      </c>
      <c r="C546" s="68">
        <v>1</v>
      </c>
      <c r="D546" s="69"/>
      <c r="E546" s="69"/>
      <c r="F546" s="69"/>
      <c r="G546" s="69"/>
      <c r="H546" s="69"/>
      <c r="I546" s="68">
        <v>0</v>
      </c>
      <c r="J546" s="68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69">
        <v>0</v>
      </c>
    </row>
    <row r="547" spans="1:19" hidden="1" outlineLevel="1">
      <c r="A547" s="55">
        <v>131</v>
      </c>
      <c r="B547" s="56" t="s">
        <v>748</v>
      </c>
      <c r="C547" s="68">
        <v>5</v>
      </c>
      <c r="D547" s="69"/>
      <c r="E547" s="69"/>
      <c r="F547" s="69"/>
      <c r="G547" s="69"/>
      <c r="H547" s="69"/>
      <c r="I547" s="68">
        <v>0</v>
      </c>
      <c r="J547" s="59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0">
        <v>0</v>
      </c>
    </row>
    <row r="548" spans="1:19" hidden="1" outlineLevel="1">
      <c r="A548" s="55">
        <v>130</v>
      </c>
      <c r="B548" s="56" t="s">
        <v>749</v>
      </c>
      <c r="C548" s="68">
        <v>5</v>
      </c>
      <c r="D548" s="69"/>
      <c r="E548" s="69"/>
      <c r="F548" s="69"/>
      <c r="G548" s="69"/>
      <c r="H548" s="69"/>
      <c r="I548" s="68">
        <v>0</v>
      </c>
      <c r="J548" s="59">
        <v>0</v>
      </c>
      <c r="K548" s="60">
        <v>0</v>
      </c>
      <c r="L548" s="60">
        <v>0</v>
      </c>
      <c r="M548" s="60">
        <v>0</v>
      </c>
      <c r="N548" s="60">
        <v>0</v>
      </c>
      <c r="O548" s="60">
        <v>0</v>
      </c>
      <c r="P548" s="60">
        <v>0</v>
      </c>
      <c r="Q548" s="60">
        <v>0</v>
      </c>
      <c r="R548" s="60">
        <v>0</v>
      </c>
      <c r="S548" s="60">
        <v>0</v>
      </c>
    </row>
    <row r="549" spans="1:19" hidden="1" outlineLevel="1">
      <c r="A549" s="55">
        <v>133</v>
      </c>
      <c r="B549" s="56" t="s">
        <v>750</v>
      </c>
      <c r="C549" s="68">
        <v>5</v>
      </c>
      <c r="D549" s="69"/>
      <c r="E549" s="69"/>
      <c r="F549" s="69"/>
      <c r="G549" s="69"/>
      <c r="H549" s="69"/>
      <c r="I549" s="68">
        <v>0</v>
      </c>
      <c r="J549" s="59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0">
        <v>0</v>
      </c>
    </row>
    <row r="550" spans="1:19" hidden="1" outlineLevel="1">
      <c r="A550" s="55">
        <v>136</v>
      </c>
      <c r="B550" s="56" t="s">
        <v>751</v>
      </c>
      <c r="C550" s="68">
        <v>5</v>
      </c>
      <c r="D550" s="69"/>
      <c r="E550" s="69"/>
      <c r="F550" s="69"/>
      <c r="G550" s="69"/>
      <c r="H550" s="69"/>
      <c r="I550" s="68">
        <v>0</v>
      </c>
      <c r="J550" s="59">
        <v>0</v>
      </c>
      <c r="K550" s="60">
        <v>0</v>
      </c>
      <c r="L550" s="60">
        <v>0</v>
      </c>
      <c r="M550" s="60">
        <v>0</v>
      </c>
      <c r="N550" s="60">
        <v>0</v>
      </c>
      <c r="O550" s="60">
        <v>0</v>
      </c>
      <c r="P550" s="60">
        <v>0</v>
      </c>
      <c r="Q550" s="60">
        <v>0</v>
      </c>
      <c r="R550" s="60">
        <v>0</v>
      </c>
      <c r="S550" s="60">
        <v>0</v>
      </c>
    </row>
    <row r="551" spans="1:19" hidden="1" outlineLevel="1">
      <c r="A551" s="55">
        <v>134</v>
      </c>
      <c r="B551" s="56" t="s">
        <v>752</v>
      </c>
      <c r="C551" s="68">
        <v>5</v>
      </c>
      <c r="D551" s="69"/>
      <c r="E551" s="69"/>
      <c r="F551" s="69"/>
      <c r="G551" s="69"/>
      <c r="H551" s="69"/>
      <c r="I551" s="68">
        <v>0</v>
      </c>
      <c r="J551" s="59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0">
        <v>0</v>
      </c>
    </row>
    <row r="552" spans="1:19" hidden="1" outlineLevel="1">
      <c r="A552" s="55">
        <v>411</v>
      </c>
      <c r="B552" s="56" t="s">
        <v>753</v>
      </c>
      <c r="C552" s="68">
        <v>5</v>
      </c>
      <c r="D552" s="69"/>
      <c r="E552" s="69"/>
      <c r="F552" s="69"/>
      <c r="G552" s="69"/>
      <c r="H552" s="69"/>
      <c r="I552" s="68">
        <v>0</v>
      </c>
      <c r="J552" s="59">
        <v>0</v>
      </c>
      <c r="K552" s="60">
        <v>0</v>
      </c>
      <c r="L552" s="60">
        <v>0</v>
      </c>
      <c r="M552" s="60">
        <v>0</v>
      </c>
      <c r="N552" s="60">
        <v>0</v>
      </c>
      <c r="O552" s="60">
        <v>0</v>
      </c>
      <c r="P552" s="60">
        <v>0</v>
      </c>
      <c r="Q552" s="60">
        <v>0</v>
      </c>
      <c r="R552" s="60">
        <v>0</v>
      </c>
      <c r="S552" s="60">
        <v>0</v>
      </c>
    </row>
    <row r="553" spans="1:19" hidden="1" outlineLevel="1">
      <c r="A553" s="55">
        <v>9799</v>
      </c>
      <c r="B553" s="56" t="s">
        <v>754</v>
      </c>
      <c r="C553" s="68">
        <v>5</v>
      </c>
      <c r="D553" s="69"/>
      <c r="E553" s="69"/>
      <c r="F553" s="69"/>
      <c r="G553" s="69"/>
      <c r="H553" s="69"/>
      <c r="I553" s="68">
        <v>0</v>
      </c>
      <c r="J553" s="59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0">
        <v>0</v>
      </c>
    </row>
    <row r="554" spans="1:19" hidden="1" outlineLevel="1">
      <c r="A554" s="55">
        <v>304</v>
      </c>
      <c r="B554" s="56" t="s">
        <v>755</v>
      </c>
      <c r="C554" s="68">
        <v>5</v>
      </c>
      <c r="D554" s="69"/>
      <c r="E554" s="69"/>
      <c r="F554" s="69"/>
      <c r="G554" s="69"/>
      <c r="H554" s="69"/>
      <c r="I554" s="68">
        <v>0</v>
      </c>
      <c r="J554" s="59">
        <v>0</v>
      </c>
      <c r="K554" s="60">
        <v>0</v>
      </c>
      <c r="L554" s="60">
        <v>0</v>
      </c>
      <c r="M554" s="60">
        <v>0</v>
      </c>
      <c r="N554" s="60">
        <v>0</v>
      </c>
      <c r="O554" s="60">
        <v>0</v>
      </c>
      <c r="P554" s="60">
        <v>0</v>
      </c>
      <c r="Q554" s="60">
        <v>0</v>
      </c>
      <c r="R554" s="60">
        <v>0</v>
      </c>
      <c r="S554" s="60">
        <v>0</v>
      </c>
    </row>
    <row r="555" spans="1:19" hidden="1" outlineLevel="1">
      <c r="A555" s="55">
        <v>4951</v>
      </c>
      <c r="B555" s="56" t="s">
        <v>756</v>
      </c>
      <c r="C555" s="68">
        <v>5</v>
      </c>
      <c r="D555" s="69"/>
      <c r="E555" s="69"/>
      <c r="F555" s="69"/>
      <c r="G555" s="69"/>
      <c r="H555" s="69"/>
      <c r="I555" s="68">
        <v>0</v>
      </c>
      <c r="J555" s="59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0">
        <v>0</v>
      </c>
    </row>
    <row r="556" spans="1:19" hidden="1" outlineLevel="1">
      <c r="A556" s="55">
        <v>401</v>
      </c>
      <c r="B556" s="56" t="s">
        <v>757</v>
      </c>
      <c r="C556" s="68">
        <v>5</v>
      </c>
      <c r="D556" s="69"/>
      <c r="E556" s="69"/>
      <c r="F556" s="69"/>
      <c r="G556" s="69"/>
      <c r="H556" s="69"/>
      <c r="I556" s="68">
        <v>0</v>
      </c>
      <c r="J556" s="59">
        <v>0</v>
      </c>
      <c r="K556" s="60">
        <v>0</v>
      </c>
      <c r="L556" s="60">
        <v>0</v>
      </c>
      <c r="M556" s="60">
        <v>0</v>
      </c>
      <c r="N556" s="60">
        <v>0</v>
      </c>
      <c r="O556" s="60">
        <v>0</v>
      </c>
      <c r="P556" s="60">
        <v>0</v>
      </c>
      <c r="Q556" s="60">
        <v>0</v>
      </c>
      <c r="R556" s="60">
        <v>0</v>
      </c>
      <c r="S556" s="60">
        <v>0</v>
      </c>
    </row>
    <row r="557" spans="1:19" hidden="1" outlineLevel="1">
      <c r="A557" s="55">
        <v>4954</v>
      </c>
      <c r="B557" s="56" t="s">
        <v>758</v>
      </c>
      <c r="C557" s="68">
        <v>5</v>
      </c>
      <c r="D557" s="69"/>
      <c r="E557" s="69"/>
      <c r="F557" s="69"/>
      <c r="G557" s="69"/>
      <c r="H557" s="69"/>
      <c r="I557" s="68">
        <v>0</v>
      </c>
      <c r="J557" s="59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0">
        <v>0</v>
      </c>
    </row>
    <row r="558" spans="1:19" hidden="1" outlineLevel="1">
      <c r="A558" s="55">
        <v>301</v>
      </c>
      <c r="B558" s="56" t="s">
        <v>759</v>
      </c>
      <c r="C558" s="68">
        <v>5</v>
      </c>
      <c r="D558" s="69"/>
      <c r="E558" s="69"/>
      <c r="F558" s="69"/>
      <c r="G558" s="69"/>
      <c r="H558" s="69"/>
      <c r="I558" s="68">
        <v>0</v>
      </c>
      <c r="J558" s="59">
        <v>0</v>
      </c>
      <c r="K558" s="60">
        <v>0</v>
      </c>
      <c r="L558" s="60">
        <v>0</v>
      </c>
      <c r="M558" s="60">
        <v>0</v>
      </c>
      <c r="N558" s="60">
        <v>0</v>
      </c>
      <c r="O558" s="60">
        <v>0</v>
      </c>
      <c r="P558" s="60">
        <v>0</v>
      </c>
      <c r="Q558" s="60">
        <v>0</v>
      </c>
      <c r="R558" s="60">
        <v>0</v>
      </c>
      <c r="S558" s="60">
        <v>0</v>
      </c>
    </row>
    <row r="559" spans="1:19" hidden="1" outlineLevel="1">
      <c r="A559" s="55">
        <v>414</v>
      </c>
      <c r="B559" s="56" t="s">
        <v>760</v>
      </c>
      <c r="C559" s="68">
        <v>5</v>
      </c>
      <c r="D559" s="69"/>
      <c r="E559" s="69"/>
      <c r="F559" s="69"/>
      <c r="G559" s="69"/>
      <c r="H559" s="69"/>
      <c r="I559" s="68">
        <v>0</v>
      </c>
      <c r="J559" s="59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0">
        <v>0</v>
      </c>
    </row>
    <row r="560" spans="1:19" hidden="1" outlineLevel="1">
      <c r="A560" s="55">
        <v>11618</v>
      </c>
      <c r="B560" s="56" t="s">
        <v>761</v>
      </c>
      <c r="C560" s="68">
        <v>5</v>
      </c>
      <c r="D560" s="69"/>
      <c r="E560" s="69"/>
      <c r="F560" s="69"/>
      <c r="G560" s="69"/>
      <c r="H560" s="69"/>
      <c r="I560" s="68">
        <v>0</v>
      </c>
      <c r="J560" s="59">
        <v>0</v>
      </c>
      <c r="K560" s="60">
        <v>0</v>
      </c>
      <c r="L560" s="60">
        <v>0</v>
      </c>
      <c r="M560" s="60">
        <v>0</v>
      </c>
      <c r="N560" s="60">
        <v>0</v>
      </c>
      <c r="O560" s="60">
        <v>0</v>
      </c>
      <c r="P560" s="60">
        <v>0</v>
      </c>
      <c r="Q560" s="60">
        <v>0</v>
      </c>
      <c r="R560" s="60">
        <v>0</v>
      </c>
      <c r="S560" s="60">
        <v>0</v>
      </c>
    </row>
    <row r="561" spans="1:19" hidden="1" outlineLevel="1">
      <c r="A561" s="55">
        <v>404</v>
      </c>
      <c r="B561" s="56" t="s">
        <v>762</v>
      </c>
      <c r="C561" s="68">
        <v>5</v>
      </c>
      <c r="D561" s="69"/>
      <c r="E561" s="69"/>
      <c r="F561" s="69"/>
      <c r="G561" s="69"/>
      <c r="H561" s="69"/>
      <c r="I561" s="68">
        <v>0</v>
      </c>
      <c r="J561" s="59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0">
        <v>0</v>
      </c>
    </row>
    <row r="562" spans="1:19" hidden="1" outlineLevel="1">
      <c r="A562" s="55">
        <v>40</v>
      </c>
      <c r="B562" s="56" t="s">
        <v>763</v>
      </c>
      <c r="C562" s="68">
        <v>5</v>
      </c>
      <c r="D562" s="69"/>
      <c r="E562" s="69"/>
      <c r="F562" s="69"/>
      <c r="G562" s="69"/>
      <c r="H562" s="69"/>
      <c r="I562" s="68">
        <v>0</v>
      </c>
      <c r="J562" s="59">
        <v>0</v>
      </c>
      <c r="K562" s="60">
        <v>0</v>
      </c>
      <c r="L562" s="60">
        <v>0</v>
      </c>
      <c r="M562" s="60">
        <v>0</v>
      </c>
      <c r="N562" s="60">
        <v>0</v>
      </c>
      <c r="O562" s="60">
        <v>0</v>
      </c>
      <c r="P562" s="60">
        <v>0</v>
      </c>
      <c r="Q562" s="60">
        <v>0</v>
      </c>
      <c r="R562" s="60">
        <v>0</v>
      </c>
      <c r="S562" s="60">
        <v>0</v>
      </c>
    </row>
    <row r="563" spans="1:19" hidden="1" outlineLevel="1">
      <c r="A563" s="55">
        <v>306</v>
      </c>
      <c r="B563" s="56" t="s">
        <v>764</v>
      </c>
      <c r="C563" s="68">
        <v>5</v>
      </c>
      <c r="D563" s="69"/>
      <c r="E563" s="69"/>
      <c r="F563" s="69"/>
      <c r="G563" s="69"/>
      <c r="H563" s="69"/>
      <c r="I563" s="68">
        <v>0</v>
      </c>
      <c r="J563" s="59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0">
        <v>0</v>
      </c>
    </row>
    <row r="564" spans="1:19" hidden="1" outlineLevel="1">
      <c r="A564" s="55">
        <v>880</v>
      </c>
      <c r="B564" s="56" t="s">
        <v>765</v>
      </c>
      <c r="C564" s="68">
        <v>5</v>
      </c>
      <c r="D564" s="69"/>
      <c r="E564" s="69"/>
      <c r="F564" s="69"/>
      <c r="G564" s="69"/>
      <c r="H564" s="69"/>
      <c r="I564" s="68">
        <v>0</v>
      </c>
      <c r="J564" s="59">
        <v>0</v>
      </c>
      <c r="K564" s="60">
        <v>0</v>
      </c>
      <c r="L564" s="60">
        <v>0</v>
      </c>
      <c r="M564" s="60">
        <v>0</v>
      </c>
      <c r="N564" s="60">
        <v>0</v>
      </c>
      <c r="O564" s="60">
        <v>0</v>
      </c>
      <c r="P564" s="60">
        <v>0</v>
      </c>
      <c r="Q564" s="60">
        <v>0</v>
      </c>
      <c r="R564" s="60">
        <v>0</v>
      </c>
      <c r="S564" s="60">
        <v>0</v>
      </c>
    </row>
    <row r="565" spans="1:19" hidden="1" outlineLevel="1">
      <c r="A565" s="55">
        <v>882</v>
      </c>
      <c r="B565" s="56" t="s">
        <v>766</v>
      </c>
      <c r="C565" s="68">
        <v>5</v>
      </c>
      <c r="D565" s="69"/>
      <c r="E565" s="69"/>
      <c r="F565" s="69"/>
      <c r="G565" s="69"/>
      <c r="H565" s="69"/>
      <c r="I565" s="68">
        <v>0</v>
      </c>
      <c r="J565" s="59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0">
        <v>0</v>
      </c>
    </row>
    <row r="566" spans="1:19" hidden="1" outlineLevel="1">
      <c r="A566" s="55">
        <v>884</v>
      </c>
      <c r="B566" s="56" t="s">
        <v>767</v>
      </c>
      <c r="C566" s="68">
        <v>5</v>
      </c>
      <c r="D566" s="69"/>
      <c r="E566" s="69"/>
      <c r="F566" s="69"/>
      <c r="G566" s="69"/>
      <c r="H566" s="69"/>
      <c r="I566" s="68">
        <v>0</v>
      </c>
      <c r="J566" s="59">
        <v>0</v>
      </c>
      <c r="K566" s="60">
        <v>0</v>
      </c>
      <c r="L566" s="60">
        <v>0</v>
      </c>
      <c r="M566" s="60">
        <v>0</v>
      </c>
      <c r="N566" s="60">
        <v>0</v>
      </c>
      <c r="O566" s="60">
        <v>0</v>
      </c>
      <c r="P566" s="60">
        <v>0</v>
      </c>
      <c r="Q566" s="60">
        <v>0</v>
      </c>
      <c r="R566" s="60">
        <v>0</v>
      </c>
      <c r="S566" s="60">
        <v>0</v>
      </c>
    </row>
    <row r="567" spans="1:19" hidden="1" outlineLevel="1">
      <c r="A567" s="55">
        <v>886</v>
      </c>
      <c r="B567" s="56" t="s">
        <v>768</v>
      </c>
      <c r="C567" s="68">
        <v>5</v>
      </c>
      <c r="D567" s="69"/>
      <c r="E567" s="69"/>
      <c r="F567" s="69"/>
      <c r="G567" s="69"/>
      <c r="H567" s="69"/>
      <c r="I567" s="68">
        <v>0</v>
      </c>
      <c r="J567" s="59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0">
        <v>0</v>
      </c>
    </row>
    <row r="568" spans="1:19" hidden="1" outlineLevel="1">
      <c r="A568" s="55">
        <v>25554</v>
      </c>
      <c r="B568" s="56" t="s">
        <v>769</v>
      </c>
      <c r="C568" s="68">
        <v>5</v>
      </c>
      <c r="D568" s="69"/>
      <c r="E568" s="69"/>
      <c r="F568" s="69"/>
      <c r="G568" s="69"/>
      <c r="H568" s="69"/>
      <c r="I568" s="68">
        <v>0</v>
      </c>
      <c r="J568" s="59">
        <v>0</v>
      </c>
      <c r="K568" s="60">
        <v>0</v>
      </c>
      <c r="L568" s="60">
        <v>0</v>
      </c>
      <c r="M568" s="60">
        <v>0</v>
      </c>
      <c r="N568" s="60">
        <v>0</v>
      </c>
      <c r="O568" s="60">
        <v>0</v>
      </c>
      <c r="P568" s="60">
        <v>0</v>
      </c>
      <c r="Q568" s="60">
        <v>0</v>
      </c>
      <c r="R568" s="60">
        <v>0</v>
      </c>
      <c r="S568" s="60">
        <v>0</v>
      </c>
    </row>
    <row r="569" spans="1:19" hidden="1" outlineLevel="1">
      <c r="A569" s="55">
        <v>898</v>
      </c>
      <c r="B569" s="56" t="s">
        <v>770</v>
      </c>
      <c r="C569" s="68">
        <v>5</v>
      </c>
      <c r="D569" s="69"/>
      <c r="E569" s="69"/>
      <c r="F569" s="69"/>
      <c r="G569" s="69"/>
      <c r="H569" s="69"/>
      <c r="I569" s="68">
        <v>0</v>
      </c>
      <c r="J569" s="59">
        <v>0</v>
      </c>
      <c r="K569" s="60">
        <v>0</v>
      </c>
      <c r="L569" s="60">
        <v>0</v>
      </c>
      <c r="M569" s="60">
        <v>0</v>
      </c>
      <c r="N569" s="60">
        <v>0</v>
      </c>
      <c r="O569" s="60">
        <v>0</v>
      </c>
      <c r="P569" s="60">
        <v>0</v>
      </c>
      <c r="Q569" s="60">
        <v>0</v>
      </c>
      <c r="R569" s="60">
        <v>0</v>
      </c>
      <c r="S569" s="60">
        <v>0</v>
      </c>
    </row>
    <row r="570" spans="1:19" hidden="1" outlineLevel="1">
      <c r="A570" s="55">
        <v>896</v>
      </c>
      <c r="B570" s="56" t="s">
        <v>771</v>
      </c>
      <c r="C570" s="68">
        <v>5</v>
      </c>
      <c r="D570" s="69"/>
      <c r="E570" s="69"/>
      <c r="F570" s="69"/>
      <c r="G570" s="69"/>
      <c r="H570" s="69"/>
      <c r="I570" s="68">
        <v>0</v>
      </c>
      <c r="J570" s="59">
        <v>0</v>
      </c>
      <c r="K570" s="60">
        <v>0</v>
      </c>
      <c r="L570" s="60">
        <v>0</v>
      </c>
      <c r="M570" s="60">
        <v>0</v>
      </c>
      <c r="N570" s="60">
        <v>0</v>
      </c>
      <c r="O570" s="60">
        <v>0</v>
      </c>
      <c r="P570" s="60">
        <v>0</v>
      </c>
      <c r="Q570" s="60">
        <v>0</v>
      </c>
      <c r="R570" s="60">
        <v>0</v>
      </c>
      <c r="S570" s="60">
        <v>0</v>
      </c>
    </row>
    <row r="571" spans="1:19" hidden="1" outlineLevel="1">
      <c r="A571" s="55">
        <v>104952</v>
      </c>
      <c r="B571" s="56" t="s">
        <v>772</v>
      </c>
      <c r="C571" s="68">
        <v>5</v>
      </c>
      <c r="D571" s="69"/>
      <c r="E571" s="69"/>
      <c r="F571" s="69"/>
      <c r="G571" s="69"/>
      <c r="H571" s="69"/>
      <c r="I571" s="68">
        <v>0</v>
      </c>
      <c r="J571" s="59">
        <v>0</v>
      </c>
      <c r="K571" s="60">
        <v>0</v>
      </c>
      <c r="L571" s="60">
        <v>0</v>
      </c>
      <c r="M571" s="60">
        <v>0</v>
      </c>
      <c r="N571" s="60">
        <v>0</v>
      </c>
      <c r="O571" s="60">
        <v>0</v>
      </c>
      <c r="P571" s="60">
        <v>0</v>
      </c>
      <c r="Q571" s="60">
        <v>0</v>
      </c>
      <c r="R571" s="60">
        <v>0</v>
      </c>
      <c r="S571" s="60">
        <v>0</v>
      </c>
    </row>
    <row r="572" spans="1:19" hidden="1" outlineLevel="1">
      <c r="A572" s="55">
        <v>305</v>
      </c>
      <c r="B572" s="56" t="s">
        <v>773</v>
      </c>
      <c r="C572" s="68">
        <v>5</v>
      </c>
      <c r="D572" s="69"/>
      <c r="E572" s="69"/>
      <c r="F572" s="69"/>
      <c r="G572" s="69"/>
      <c r="H572" s="69"/>
      <c r="I572" s="68">
        <v>0</v>
      </c>
      <c r="J572" s="59">
        <v>0</v>
      </c>
      <c r="K572" s="60">
        <v>0</v>
      </c>
      <c r="L572" s="60">
        <v>0</v>
      </c>
      <c r="M572" s="60">
        <v>0</v>
      </c>
      <c r="N572" s="60">
        <v>0</v>
      </c>
      <c r="O572" s="60">
        <v>0</v>
      </c>
      <c r="P572" s="60">
        <v>0</v>
      </c>
      <c r="Q572" s="60">
        <v>0</v>
      </c>
      <c r="R572" s="60">
        <v>0</v>
      </c>
      <c r="S572" s="60">
        <v>0</v>
      </c>
    </row>
    <row r="573" spans="1:19" hidden="1" outlineLevel="1">
      <c r="A573" s="55">
        <v>109348</v>
      </c>
      <c r="B573" s="56" t="s">
        <v>774</v>
      </c>
      <c r="C573" s="68">
        <v>5</v>
      </c>
      <c r="D573" s="69"/>
      <c r="E573" s="69"/>
      <c r="F573" s="69"/>
      <c r="G573" s="69"/>
      <c r="H573" s="69"/>
      <c r="I573" s="68">
        <v>0</v>
      </c>
      <c r="J573" s="59">
        <v>0</v>
      </c>
      <c r="K573" s="60">
        <v>0</v>
      </c>
      <c r="L573" s="60">
        <v>0</v>
      </c>
      <c r="M573" s="60">
        <v>0</v>
      </c>
      <c r="N573" s="60">
        <v>0</v>
      </c>
      <c r="O573" s="60">
        <v>0</v>
      </c>
      <c r="P573" s="60">
        <v>0</v>
      </c>
      <c r="Q573" s="60">
        <v>0</v>
      </c>
      <c r="R573" s="60">
        <v>0</v>
      </c>
      <c r="S573" s="60">
        <v>0</v>
      </c>
    </row>
    <row r="574" spans="1:19" hidden="1" outlineLevel="1">
      <c r="A574" s="55">
        <v>4952</v>
      </c>
      <c r="B574" s="56" t="s">
        <v>775</v>
      </c>
      <c r="C574" s="68">
        <v>5</v>
      </c>
      <c r="D574" s="69"/>
      <c r="E574" s="69"/>
      <c r="F574" s="69"/>
      <c r="G574" s="69"/>
      <c r="H574" s="69"/>
      <c r="I574" s="68">
        <v>0</v>
      </c>
      <c r="J574" s="59">
        <v>0</v>
      </c>
      <c r="K574" s="60">
        <v>0</v>
      </c>
      <c r="L574" s="60">
        <v>0</v>
      </c>
      <c r="M574" s="60">
        <v>0</v>
      </c>
      <c r="N574" s="60">
        <v>0</v>
      </c>
      <c r="O574" s="60">
        <v>0</v>
      </c>
      <c r="P574" s="60">
        <v>0</v>
      </c>
      <c r="Q574" s="60">
        <v>0</v>
      </c>
      <c r="R574" s="60">
        <v>0</v>
      </c>
      <c r="S574" s="60">
        <v>0</v>
      </c>
    </row>
    <row r="575" spans="1:19" hidden="1" outlineLevel="1">
      <c r="A575" s="55">
        <v>9348</v>
      </c>
      <c r="B575" s="56" t="s">
        <v>776</v>
      </c>
      <c r="C575" s="68">
        <v>5</v>
      </c>
      <c r="D575" s="69"/>
      <c r="E575" s="69"/>
      <c r="F575" s="69"/>
      <c r="G575" s="69"/>
      <c r="H575" s="69"/>
      <c r="I575" s="68">
        <v>0</v>
      </c>
      <c r="J575" s="59">
        <v>0</v>
      </c>
      <c r="K575" s="60">
        <v>0</v>
      </c>
      <c r="L575" s="60">
        <v>0</v>
      </c>
      <c r="M575" s="60">
        <v>0</v>
      </c>
      <c r="N575" s="60">
        <v>0</v>
      </c>
      <c r="O575" s="60">
        <v>0</v>
      </c>
      <c r="P575" s="60">
        <v>0</v>
      </c>
      <c r="Q575" s="60">
        <v>0</v>
      </c>
      <c r="R575" s="60">
        <v>0</v>
      </c>
      <c r="S575" s="60">
        <v>0</v>
      </c>
    </row>
    <row r="576" spans="1:19" hidden="1" outlineLevel="1">
      <c r="A576" s="55">
        <v>3659</v>
      </c>
      <c r="B576" s="56" t="s">
        <v>777</v>
      </c>
      <c r="C576" s="68">
        <v>5</v>
      </c>
      <c r="D576" s="69"/>
      <c r="E576" s="69"/>
      <c r="F576" s="69"/>
      <c r="G576" s="69"/>
      <c r="H576" s="69"/>
      <c r="I576" s="68">
        <v>0</v>
      </c>
      <c r="J576" s="59">
        <v>0</v>
      </c>
      <c r="K576" s="60">
        <v>0</v>
      </c>
      <c r="L576" s="60">
        <v>0</v>
      </c>
      <c r="M576" s="60">
        <v>0</v>
      </c>
      <c r="N576" s="60">
        <v>0</v>
      </c>
      <c r="O576" s="60">
        <v>0</v>
      </c>
      <c r="P576" s="60">
        <v>0</v>
      </c>
      <c r="Q576" s="60">
        <v>0</v>
      </c>
      <c r="R576" s="60">
        <v>0</v>
      </c>
      <c r="S576" s="60">
        <v>0</v>
      </c>
    </row>
    <row r="577" spans="1:19" hidden="1" outlineLevel="1">
      <c r="A577" s="55">
        <v>203</v>
      </c>
      <c r="B577" s="56" t="s">
        <v>778</v>
      </c>
      <c r="C577" s="68">
        <v>5</v>
      </c>
      <c r="D577" s="69"/>
      <c r="E577" s="69"/>
      <c r="F577" s="69"/>
      <c r="G577" s="69"/>
      <c r="H577" s="69"/>
      <c r="I577" s="68">
        <v>0</v>
      </c>
      <c r="J577" s="59">
        <v>0</v>
      </c>
      <c r="K577" s="60">
        <v>0</v>
      </c>
      <c r="L577" s="60">
        <v>0</v>
      </c>
      <c r="M577" s="60">
        <v>0</v>
      </c>
      <c r="N577" s="60">
        <v>0</v>
      </c>
      <c r="O577" s="60">
        <v>0</v>
      </c>
      <c r="P577" s="60">
        <v>0</v>
      </c>
      <c r="Q577" s="60">
        <v>0</v>
      </c>
      <c r="R577" s="60">
        <v>0</v>
      </c>
      <c r="S577" s="60">
        <v>0</v>
      </c>
    </row>
    <row r="578" spans="1:19" hidden="1" outlineLevel="1">
      <c r="A578" s="55">
        <v>403</v>
      </c>
      <c r="B578" s="56" t="s">
        <v>779</v>
      </c>
      <c r="C578" s="68">
        <v>5</v>
      </c>
      <c r="D578" s="69"/>
      <c r="E578" s="69"/>
      <c r="F578" s="69"/>
      <c r="G578" s="69"/>
      <c r="H578" s="69"/>
      <c r="I578" s="68">
        <v>0</v>
      </c>
      <c r="J578" s="59">
        <v>0</v>
      </c>
      <c r="K578" s="60">
        <v>0</v>
      </c>
      <c r="L578" s="60">
        <v>0</v>
      </c>
      <c r="M578" s="60">
        <v>0</v>
      </c>
      <c r="N578" s="60">
        <v>0</v>
      </c>
      <c r="O578" s="60">
        <v>0</v>
      </c>
      <c r="P578" s="60">
        <v>0</v>
      </c>
      <c r="Q578" s="60">
        <v>0</v>
      </c>
      <c r="R578" s="60">
        <v>0</v>
      </c>
      <c r="S578" s="60">
        <v>0</v>
      </c>
    </row>
    <row r="579" spans="1:19" hidden="1" outlineLevel="1">
      <c r="A579" s="55">
        <v>303</v>
      </c>
      <c r="B579" s="56" t="s">
        <v>780</v>
      </c>
      <c r="C579" s="68">
        <v>5</v>
      </c>
      <c r="D579" s="69"/>
      <c r="E579" s="69"/>
      <c r="F579" s="69"/>
      <c r="G579" s="69"/>
      <c r="H579" s="69"/>
      <c r="I579" s="68">
        <v>0</v>
      </c>
      <c r="J579" s="59">
        <v>0</v>
      </c>
      <c r="K579" s="60">
        <v>0</v>
      </c>
      <c r="L579" s="60">
        <v>0</v>
      </c>
      <c r="M579" s="60">
        <v>0</v>
      </c>
      <c r="N579" s="60">
        <v>0</v>
      </c>
      <c r="O579" s="60">
        <v>0</v>
      </c>
      <c r="P579" s="60">
        <v>0</v>
      </c>
      <c r="Q579" s="60">
        <v>0</v>
      </c>
      <c r="R579" s="60">
        <v>0</v>
      </c>
      <c r="S579" s="60">
        <v>0</v>
      </c>
    </row>
    <row r="580" spans="1:19" hidden="1" outlineLevel="1">
      <c r="A580" s="55">
        <v>6956</v>
      </c>
      <c r="B580" s="56" t="s">
        <v>781</v>
      </c>
      <c r="C580" s="68">
        <v>5</v>
      </c>
      <c r="D580" s="69"/>
      <c r="E580" s="69"/>
      <c r="F580" s="69"/>
      <c r="G580" s="69"/>
      <c r="H580" s="69"/>
      <c r="I580" s="68">
        <v>0</v>
      </c>
      <c r="J580" s="59">
        <v>0</v>
      </c>
      <c r="K580" s="60">
        <v>0</v>
      </c>
      <c r="L580" s="60">
        <v>0</v>
      </c>
      <c r="M580" s="60">
        <v>0</v>
      </c>
      <c r="N580" s="60">
        <v>0</v>
      </c>
      <c r="O580" s="60">
        <v>0</v>
      </c>
      <c r="P580" s="60">
        <v>0</v>
      </c>
      <c r="Q580" s="60">
        <v>0</v>
      </c>
      <c r="R580" s="60">
        <v>0</v>
      </c>
      <c r="S580" s="60">
        <v>0</v>
      </c>
    </row>
    <row r="581" spans="1:19" hidden="1" outlineLevel="1">
      <c r="A581" s="55">
        <v>402</v>
      </c>
      <c r="B581" s="56" t="s">
        <v>782</v>
      </c>
      <c r="C581" s="68">
        <v>5</v>
      </c>
      <c r="D581" s="69"/>
      <c r="E581" s="69"/>
      <c r="F581" s="69"/>
      <c r="G581" s="69"/>
      <c r="H581" s="69"/>
      <c r="I581" s="68">
        <v>0</v>
      </c>
      <c r="J581" s="59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0">
        <v>0</v>
      </c>
    </row>
    <row r="582" spans="1:19" hidden="1" outlineLevel="1">
      <c r="A582" s="55">
        <v>201</v>
      </c>
      <c r="B582" s="56" t="s">
        <v>783</v>
      </c>
      <c r="C582" s="68">
        <v>5</v>
      </c>
      <c r="D582" s="69"/>
      <c r="E582" s="69"/>
      <c r="F582" s="69"/>
      <c r="G582" s="69"/>
      <c r="H582" s="69"/>
      <c r="I582" s="68">
        <v>0</v>
      </c>
      <c r="J582" s="59">
        <v>0</v>
      </c>
      <c r="K582" s="60">
        <v>0</v>
      </c>
      <c r="L582" s="60">
        <v>0</v>
      </c>
      <c r="M582" s="60">
        <v>0</v>
      </c>
      <c r="N582" s="60">
        <v>0</v>
      </c>
      <c r="O582" s="60">
        <v>0</v>
      </c>
      <c r="P582" s="60">
        <v>0</v>
      </c>
      <c r="Q582" s="60">
        <v>0</v>
      </c>
      <c r="R582" s="60">
        <v>0</v>
      </c>
      <c r="S582" s="60">
        <v>0</v>
      </c>
    </row>
    <row r="583" spans="1:19" hidden="1" outlineLevel="1">
      <c r="A583" s="55">
        <v>302</v>
      </c>
      <c r="B583" s="56" t="s">
        <v>784</v>
      </c>
      <c r="C583" s="68">
        <v>5</v>
      </c>
      <c r="D583" s="69"/>
      <c r="E583" s="69"/>
      <c r="F583" s="69"/>
      <c r="G583" s="69"/>
      <c r="H583" s="69"/>
      <c r="I583" s="68">
        <v>0</v>
      </c>
      <c r="J583" s="59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0">
        <v>0</v>
      </c>
    </row>
    <row r="584" spans="1:19" hidden="1" outlineLevel="1">
      <c r="A584" s="55">
        <v>3660</v>
      </c>
      <c r="B584" s="56" t="s">
        <v>785</v>
      </c>
      <c r="C584" s="68">
        <v>5</v>
      </c>
      <c r="D584" s="69"/>
      <c r="E584" s="69"/>
      <c r="F584" s="69"/>
      <c r="G584" s="69"/>
      <c r="H584" s="69"/>
      <c r="I584" s="68">
        <v>0</v>
      </c>
      <c r="J584" s="59">
        <v>0</v>
      </c>
      <c r="K584" s="60">
        <v>0</v>
      </c>
      <c r="L584" s="60">
        <v>0</v>
      </c>
      <c r="M584" s="60">
        <v>0</v>
      </c>
      <c r="N584" s="60">
        <v>0</v>
      </c>
      <c r="O584" s="60">
        <v>0</v>
      </c>
      <c r="P584" s="60">
        <v>0</v>
      </c>
      <c r="Q584" s="60">
        <v>0</v>
      </c>
      <c r="R584" s="60">
        <v>0</v>
      </c>
      <c r="S584" s="60">
        <v>0</v>
      </c>
    </row>
    <row r="585" spans="1:19" hidden="1" outlineLevel="1">
      <c r="A585" s="55">
        <v>101</v>
      </c>
      <c r="B585" s="56" t="s">
        <v>786</v>
      </c>
      <c r="C585" s="68">
        <v>5</v>
      </c>
      <c r="D585" s="69"/>
      <c r="E585" s="69"/>
      <c r="F585" s="69"/>
      <c r="G585" s="69"/>
      <c r="H585" s="69"/>
      <c r="I585" s="68">
        <v>0</v>
      </c>
      <c r="J585" s="59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0">
        <v>0</v>
      </c>
    </row>
    <row r="586" spans="1:19" hidden="1" outlineLevel="1">
      <c r="A586" s="55">
        <v>10019</v>
      </c>
      <c r="B586" s="56" t="s">
        <v>787</v>
      </c>
      <c r="C586" s="68">
        <v>5</v>
      </c>
      <c r="D586" s="69"/>
      <c r="E586" s="69"/>
      <c r="F586" s="69"/>
      <c r="G586" s="69"/>
      <c r="H586" s="69"/>
      <c r="I586" s="68">
        <v>0</v>
      </c>
      <c r="J586" s="59">
        <v>0</v>
      </c>
      <c r="K586" s="60">
        <v>0</v>
      </c>
      <c r="L586" s="60">
        <v>0</v>
      </c>
      <c r="M586" s="60">
        <v>0</v>
      </c>
      <c r="N586" s="60">
        <v>0</v>
      </c>
      <c r="O586" s="60">
        <v>0</v>
      </c>
      <c r="P586" s="60">
        <v>0</v>
      </c>
      <c r="Q586" s="60">
        <v>0</v>
      </c>
      <c r="R586" s="60">
        <v>0</v>
      </c>
      <c r="S586" s="60">
        <v>0</v>
      </c>
    </row>
    <row r="587" spans="1:19" hidden="1" outlineLevel="1">
      <c r="A587" s="55">
        <v>871</v>
      </c>
      <c r="B587" s="56" t="s">
        <v>788</v>
      </c>
      <c r="C587" s="68">
        <v>5</v>
      </c>
      <c r="D587" s="69"/>
      <c r="E587" s="69"/>
      <c r="F587" s="69"/>
      <c r="G587" s="69"/>
      <c r="H587" s="69"/>
      <c r="I587" s="68">
        <v>0</v>
      </c>
      <c r="J587" s="59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0">
        <v>0</v>
      </c>
    </row>
    <row r="588" spans="1:19" hidden="1" outlineLevel="1">
      <c r="A588" s="55">
        <v>872</v>
      </c>
      <c r="B588" s="56" t="s">
        <v>789</v>
      </c>
      <c r="C588" s="68">
        <v>5</v>
      </c>
      <c r="D588" s="69"/>
      <c r="E588" s="69"/>
      <c r="F588" s="69"/>
      <c r="G588" s="69"/>
      <c r="H588" s="69"/>
      <c r="I588" s="68">
        <v>0</v>
      </c>
      <c r="J588" s="59">
        <v>0</v>
      </c>
      <c r="K588" s="60">
        <v>0</v>
      </c>
      <c r="L588" s="60">
        <v>0</v>
      </c>
      <c r="M588" s="60">
        <v>0</v>
      </c>
      <c r="N588" s="60">
        <v>0</v>
      </c>
      <c r="O588" s="60">
        <v>0</v>
      </c>
      <c r="P588" s="60">
        <v>0</v>
      </c>
      <c r="Q588" s="60">
        <v>0</v>
      </c>
      <c r="R588" s="60">
        <v>0</v>
      </c>
      <c r="S588" s="60">
        <v>0</v>
      </c>
    </row>
    <row r="589" spans="1:19" hidden="1" outlineLevel="1">
      <c r="A589" s="55">
        <v>874</v>
      </c>
      <c r="B589" s="56" t="s">
        <v>790</v>
      </c>
      <c r="C589" s="68">
        <v>5</v>
      </c>
      <c r="D589" s="69"/>
      <c r="E589" s="69"/>
      <c r="F589" s="69"/>
      <c r="G589" s="69"/>
      <c r="H589" s="69"/>
      <c r="I589" s="68">
        <v>0</v>
      </c>
      <c r="J589" s="59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0">
        <v>0</v>
      </c>
    </row>
    <row r="590" spans="1:19" hidden="1" outlineLevel="1">
      <c r="A590" s="55">
        <v>876</v>
      </c>
      <c r="B590" s="56" t="s">
        <v>791</v>
      </c>
      <c r="C590" s="68">
        <v>5</v>
      </c>
      <c r="D590" s="69"/>
      <c r="E590" s="69"/>
      <c r="F590" s="69"/>
      <c r="G590" s="69"/>
      <c r="H590" s="69"/>
      <c r="I590" s="68">
        <v>0</v>
      </c>
      <c r="J590" s="59">
        <v>0</v>
      </c>
      <c r="K590" s="60">
        <v>0</v>
      </c>
      <c r="L590" s="60">
        <v>0</v>
      </c>
      <c r="M590" s="60">
        <v>0</v>
      </c>
      <c r="N590" s="60">
        <v>0</v>
      </c>
      <c r="O590" s="60">
        <v>0</v>
      </c>
      <c r="P590" s="60">
        <v>0</v>
      </c>
      <c r="Q590" s="60">
        <v>0</v>
      </c>
      <c r="R590" s="60">
        <v>0</v>
      </c>
      <c r="S590" s="60">
        <v>0</v>
      </c>
    </row>
    <row r="591" spans="1:19" hidden="1" outlineLevel="1">
      <c r="A591" s="55">
        <v>878</v>
      </c>
      <c r="B591" s="56" t="s">
        <v>792</v>
      </c>
      <c r="C591" s="68">
        <v>5</v>
      </c>
      <c r="D591" s="69"/>
      <c r="E591" s="69"/>
      <c r="F591" s="69"/>
      <c r="G591" s="69"/>
      <c r="H591" s="69"/>
      <c r="I591" s="68">
        <v>0</v>
      </c>
      <c r="J591" s="59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0">
        <v>0</v>
      </c>
    </row>
    <row r="592" spans="1:19" hidden="1" outlineLevel="1">
      <c r="A592" s="55">
        <v>870</v>
      </c>
      <c r="B592" s="56" t="s">
        <v>793</v>
      </c>
      <c r="C592" s="68">
        <v>5</v>
      </c>
      <c r="D592" s="69"/>
      <c r="E592" s="69"/>
      <c r="F592" s="69"/>
      <c r="G592" s="69"/>
      <c r="H592" s="69"/>
      <c r="I592" s="68">
        <v>0</v>
      </c>
      <c r="J592" s="59">
        <v>0</v>
      </c>
      <c r="K592" s="60">
        <v>0</v>
      </c>
      <c r="L592" s="60">
        <v>0</v>
      </c>
      <c r="M592" s="60">
        <v>0</v>
      </c>
      <c r="N592" s="60">
        <v>0</v>
      </c>
      <c r="O592" s="60">
        <v>0</v>
      </c>
      <c r="P592" s="60">
        <v>0</v>
      </c>
      <c r="Q592" s="60">
        <v>0</v>
      </c>
      <c r="R592" s="60">
        <v>0</v>
      </c>
      <c r="S592" s="60">
        <v>0</v>
      </c>
    </row>
    <row r="593" spans="1:19" hidden="1" outlineLevel="1">
      <c r="A593" s="55">
        <v>480</v>
      </c>
      <c r="B593" s="56" t="s">
        <v>794</v>
      </c>
      <c r="C593" s="68">
        <v>5</v>
      </c>
      <c r="D593" s="69"/>
      <c r="E593" s="69"/>
      <c r="F593" s="69"/>
      <c r="G593" s="69"/>
      <c r="H593" s="69"/>
      <c r="I593" s="68">
        <v>0</v>
      </c>
      <c r="J593" s="59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0">
        <v>0</v>
      </c>
    </row>
    <row r="594" spans="1:19" hidden="1" outlineLevel="1">
      <c r="A594" s="55">
        <v>3535</v>
      </c>
      <c r="B594" s="56" t="s">
        <v>795</v>
      </c>
      <c r="C594" s="68">
        <v>8</v>
      </c>
      <c r="D594" s="69"/>
      <c r="E594" s="69"/>
      <c r="F594" s="69"/>
      <c r="G594" s="69"/>
      <c r="H594" s="69"/>
      <c r="I594" s="68">
        <v>0</v>
      </c>
      <c r="J594" s="59">
        <v>0</v>
      </c>
      <c r="K594" s="60">
        <v>0</v>
      </c>
      <c r="L594" s="60">
        <v>0</v>
      </c>
      <c r="M594" s="60">
        <v>0</v>
      </c>
      <c r="N594" s="60">
        <v>0</v>
      </c>
      <c r="O594" s="60">
        <v>0</v>
      </c>
      <c r="P594" s="60">
        <v>0</v>
      </c>
      <c r="Q594" s="60">
        <v>0</v>
      </c>
      <c r="R594" s="60">
        <v>0</v>
      </c>
      <c r="S594" s="60">
        <v>0</v>
      </c>
    </row>
    <row r="595" spans="1:19" hidden="1" outlineLevel="1">
      <c r="A595" s="55">
        <v>450553</v>
      </c>
      <c r="B595" s="56" t="s">
        <v>796</v>
      </c>
      <c r="C595" s="68">
        <v>8</v>
      </c>
      <c r="D595" s="69"/>
      <c r="E595" s="69"/>
      <c r="F595" s="69"/>
      <c r="G595" s="69"/>
      <c r="H595" s="69"/>
      <c r="I595" s="68">
        <v>0</v>
      </c>
      <c r="J595" s="59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0">
        <v>0</v>
      </c>
    </row>
    <row r="596" spans="1:19" hidden="1" outlineLevel="1">
      <c r="A596" s="55">
        <v>223472</v>
      </c>
      <c r="B596" s="56" t="s">
        <v>797</v>
      </c>
      <c r="C596" s="68">
        <v>8</v>
      </c>
      <c r="D596" s="69"/>
      <c r="E596" s="69"/>
      <c r="F596" s="69"/>
      <c r="G596" s="69"/>
      <c r="H596" s="69"/>
      <c r="I596" s="68">
        <v>0</v>
      </c>
      <c r="J596" s="59">
        <v>0</v>
      </c>
      <c r="K596" s="60">
        <v>0</v>
      </c>
      <c r="L596" s="60">
        <v>0</v>
      </c>
      <c r="M596" s="60">
        <v>0</v>
      </c>
      <c r="N596" s="60">
        <v>0</v>
      </c>
      <c r="O596" s="60">
        <v>0</v>
      </c>
      <c r="P596" s="60">
        <v>0</v>
      </c>
      <c r="Q596" s="60">
        <v>0</v>
      </c>
      <c r="R596" s="60">
        <v>0</v>
      </c>
      <c r="S596" s="60">
        <v>0</v>
      </c>
    </row>
    <row r="597" spans="1:19" hidden="1" outlineLevel="1">
      <c r="A597" s="55">
        <v>441928</v>
      </c>
      <c r="B597" s="56" t="s">
        <v>798</v>
      </c>
      <c r="C597" s="68">
        <v>8</v>
      </c>
      <c r="D597" s="69"/>
      <c r="E597" s="69"/>
      <c r="F597" s="69"/>
      <c r="G597" s="69"/>
      <c r="H597" s="69"/>
      <c r="I597" s="68">
        <v>0</v>
      </c>
      <c r="J597" s="59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0">
        <v>0</v>
      </c>
    </row>
    <row r="598" spans="1:19" hidden="1" outlineLevel="1">
      <c r="A598" s="55">
        <v>420307</v>
      </c>
      <c r="B598" s="56" t="s">
        <v>799</v>
      </c>
      <c r="C598" s="68">
        <v>8</v>
      </c>
      <c r="D598" s="69"/>
      <c r="E598" s="69"/>
      <c r="F598" s="69"/>
      <c r="G598" s="69"/>
      <c r="H598" s="69"/>
      <c r="I598" s="68">
        <v>0</v>
      </c>
      <c r="J598" s="59">
        <v>0</v>
      </c>
      <c r="K598" s="60">
        <v>0</v>
      </c>
      <c r="L598" s="60">
        <v>0</v>
      </c>
      <c r="M598" s="60">
        <v>0</v>
      </c>
      <c r="N598" s="60">
        <v>0</v>
      </c>
      <c r="O598" s="60">
        <v>0</v>
      </c>
      <c r="P598" s="60">
        <v>0</v>
      </c>
      <c r="Q598" s="60">
        <v>0</v>
      </c>
      <c r="R598" s="60">
        <v>0</v>
      </c>
      <c r="S598" s="60">
        <v>0</v>
      </c>
    </row>
    <row r="599" spans="1:19" hidden="1" outlineLevel="1">
      <c r="A599" s="55">
        <v>900072</v>
      </c>
      <c r="B599" s="56" t="s">
        <v>800</v>
      </c>
      <c r="C599" s="68">
        <v>8</v>
      </c>
      <c r="D599" s="69"/>
      <c r="E599" s="69"/>
      <c r="F599" s="69"/>
      <c r="G599" s="69"/>
      <c r="H599" s="69"/>
      <c r="I599" s="68">
        <v>0</v>
      </c>
      <c r="J599" s="59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0">
        <v>0</v>
      </c>
    </row>
    <row r="600" spans="1:19" hidden="1" outlineLevel="1">
      <c r="A600" s="55">
        <v>365204</v>
      </c>
      <c r="B600" s="56" t="s">
        <v>801</v>
      </c>
      <c r="C600" s="68">
        <v>8</v>
      </c>
      <c r="D600" s="69"/>
      <c r="E600" s="69"/>
      <c r="F600" s="69"/>
      <c r="G600" s="69"/>
      <c r="H600" s="69"/>
      <c r="I600" s="68">
        <v>0</v>
      </c>
      <c r="J600" s="59">
        <v>0</v>
      </c>
      <c r="K600" s="60">
        <v>0</v>
      </c>
      <c r="L600" s="60">
        <v>0</v>
      </c>
      <c r="M600" s="60">
        <v>0</v>
      </c>
      <c r="N600" s="60">
        <v>0</v>
      </c>
      <c r="O600" s="60">
        <v>0</v>
      </c>
      <c r="P600" s="60">
        <v>0</v>
      </c>
      <c r="Q600" s="60">
        <v>0</v>
      </c>
      <c r="R600" s="60">
        <v>0</v>
      </c>
      <c r="S600" s="60">
        <v>0</v>
      </c>
    </row>
    <row r="601" spans="1:19" hidden="1" outlineLevel="1">
      <c r="A601" s="55">
        <v>900024</v>
      </c>
      <c r="B601" s="56" t="s">
        <v>802</v>
      </c>
      <c r="C601" s="68">
        <v>8</v>
      </c>
      <c r="D601" s="69"/>
      <c r="E601" s="69"/>
      <c r="F601" s="69"/>
      <c r="G601" s="69"/>
      <c r="H601" s="69"/>
      <c r="I601" s="68">
        <v>0</v>
      </c>
      <c r="J601" s="59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0">
        <v>0</v>
      </c>
    </row>
    <row r="602" spans="1:19" hidden="1" outlineLevel="1">
      <c r="A602" s="55">
        <v>900025</v>
      </c>
      <c r="B602" s="56" t="s">
        <v>803</v>
      </c>
      <c r="C602" s="68">
        <v>8</v>
      </c>
      <c r="D602" s="69"/>
      <c r="E602" s="69"/>
      <c r="F602" s="69"/>
      <c r="G602" s="69"/>
      <c r="H602" s="69"/>
      <c r="I602" s="68">
        <v>0</v>
      </c>
      <c r="J602" s="59">
        <v>0</v>
      </c>
      <c r="K602" s="60">
        <v>0</v>
      </c>
      <c r="L602" s="60">
        <v>0</v>
      </c>
      <c r="M602" s="60">
        <v>0</v>
      </c>
      <c r="N602" s="60">
        <v>0</v>
      </c>
      <c r="O602" s="60">
        <v>0</v>
      </c>
      <c r="P602" s="60">
        <v>0</v>
      </c>
      <c r="Q602" s="60">
        <v>0</v>
      </c>
      <c r="R602" s="60">
        <v>0</v>
      </c>
      <c r="S602" s="60">
        <v>0</v>
      </c>
    </row>
    <row r="603" spans="1:19" hidden="1" outlineLevel="1">
      <c r="A603" s="55">
        <v>900054</v>
      </c>
      <c r="B603" s="56" t="s">
        <v>804</v>
      </c>
      <c r="C603" s="68">
        <v>8</v>
      </c>
      <c r="D603" s="69"/>
      <c r="E603" s="69"/>
      <c r="F603" s="69"/>
      <c r="G603" s="69"/>
      <c r="H603" s="69"/>
      <c r="I603" s="68">
        <v>0</v>
      </c>
      <c r="J603" s="59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0">
        <v>0</v>
      </c>
    </row>
    <row r="604" spans="1:19" hidden="1" outlineLevel="1">
      <c r="A604" s="55">
        <v>900067</v>
      </c>
      <c r="B604" s="56" t="s">
        <v>805</v>
      </c>
      <c r="C604" s="68">
        <v>8</v>
      </c>
      <c r="D604" s="69"/>
      <c r="E604" s="69"/>
      <c r="F604" s="69"/>
      <c r="G604" s="69"/>
      <c r="H604" s="69"/>
      <c r="I604" s="68">
        <v>0</v>
      </c>
      <c r="J604" s="59">
        <v>0</v>
      </c>
      <c r="K604" s="60">
        <v>0</v>
      </c>
      <c r="L604" s="60">
        <v>0</v>
      </c>
      <c r="M604" s="60">
        <v>0</v>
      </c>
      <c r="N604" s="60">
        <v>0</v>
      </c>
      <c r="O604" s="60">
        <v>0</v>
      </c>
      <c r="P604" s="60">
        <v>0</v>
      </c>
      <c r="Q604" s="60">
        <v>0</v>
      </c>
      <c r="R604" s="60">
        <v>0</v>
      </c>
      <c r="S604" s="60">
        <v>0</v>
      </c>
    </row>
    <row r="605" spans="1:19" hidden="1" outlineLevel="1">
      <c r="A605" s="55">
        <v>900027</v>
      </c>
      <c r="B605" s="56" t="s">
        <v>806</v>
      </c>
      <c r="C605" s="68">
        <v>8</v>
      </c>
      <c r="D605" s="69"/>
      <c r="E605" s="69"/>
      <c r="F605" s="69"/>
      <c r="G605" s="69"/>
      <c r="H605" s="69"/>
      <c r="I605" s="68">
        <v>0</v>
      </c>
      <c r="J605" s="59">
        <v>0</v>
      </c>
      <c r="K605" s="60">
        <v>0</v>
      </c>
      <c r="L605" s="60">
        <v>0</v>
      </c>
      <c r="M605" s="60">
        <v>0</v>
      </c>
      <c r="N605" s="60">
        <v>0</v>
      </c>
      <c r="O605" s="60">
        <v>0</v>
      </c>
      <c r="P605" s="60">
        <v>0</v>
      </c>
      <c r="Q605" s="60">
        <v>0</v>
      </c>
      <c r="R605" s="60">
        <v>0</v>
      </c>
      <c r="S605" s="60">
        <v>0</v>
      </c>
    </row>
    <row r="606" spans="1:19" hidden="1" outlineLevel="1">
      <c r="A606" s="55">
        <v>900026</v>
      </c>
      <c r="B606" s="56" t="s">
        <v>807</v>
      </c>
      <c r="C606" s="68">
        <v>8</v>
      </c>
      <c r="D606" s="69"/>
      <c r="E606" s="69"/>
      <c r="F606" s="69"/>
      <c r="G606" s="69"/>
      <c r="H606" s="69"/>
      <c r="I606" s="68">
        <v>0</v>
      </c>
      <c r="J606" s="59">
        <v>0</v>
      </c>
      <c r="K606" s="60">
        <v>0</v>
      </c>
      <c r="L606" s="60">
        <v>0</v>
      </c>
      <c r="M606" s="60">
        <v>0</v>
      </c>
      <c r="N606" s="60">
        <v>0</v>
      </c>
      <c r="O606" s="60">
        <v>0</v>
      </c>
      <c r="P606" s="60">
        <v>0</v>
      </c>
      <c r="Q606" s="60">
        <v>0</v>
      </c>
      <c r="R606" s="60">
        <v>0</v>
      </c>
      <c r="S606" s="60">
        <v>0</v>
      </c>
    </row>
    <row r="607" spans="1:19" hidden="1" outlineLevel="1">
      <c r="A607" s="55">
        <v>226879</v>
      </c>
      <c r="B607" s="56" t="s">
        <v>808</v>
      </c>
      <c r="C607" s="68">
        <v>8</v>
      </c>
      <c r="D607" s="69"/>
      <c r="E607" s="69"/>
      <c r="F607" s="69"/>
      <c r="G607" s="69"/>
      <c r="H607" s="69"/>
      <c r="I607" s="68">
        <v>0</v>
      </c>
      <c r="J607" s="59">
        <v>0</v>
      </c>
      <c r="K607" s="60">
        <v>0</v>
      </c>
      <c r="L607" s="60">
        <v>0</v>
      </c>
      <c r="M607" s="60">
        <v>0</v>
      </c>
      <c r="N607" s="60">
        <v>0</v>
      </c>
      <c r="O607" s="60">
        <v>0</v>
      </c>
      <c r="P607" s="60">
        <v>0</v>
      </c>
      <c r="Q607" s="60">
        <v>0</v>
      </c>
      <c r="R607" s="60">
        <v>0</v>
      </c>
      <c r="S607" s="60">
        <v>0</v>
      </c>
    </row>
    <row r="608" spans="1:19" hidden="1" outlineLevel="1">
      <c r="A608" s="55">
        <v>25042</v>
      </c>
      <c r="B608" s="56" t="s">
        <v>809</v>
      </c>
      <c r="C608" s="68">
        <v>8</v>
      </c>
      <c r="D608" s="69"/>
      <c r="E608" s="69"/>
      <c r="F608" s="69"/>
      <c r="G608" s="69"/>
      <c r="H608" s="69"/>
      <c r="I608" s="68">
        <v>0</v>
      </c>
      <c r="J608" s="59">
        <v>0</v>
      </c>
      <c r="K608" s="60">
        <v>0</v>
      </c>
      <c r="L608" s="60">
        <v>0</v>
      </c>
      <c r="M608" s="60">
        <v>0</v>
      </c>
      <c r="N608" s="60">
        <v>0</v>
      </c>
      <c r="O608" s="60">
        <v>0</v>
      </c>
      <c r="P608" s="60">
        <v>0</v>
      </c>
      <c r="Q608" s="60">
        <v>0</v>
      </c>
      <c r="R608" s="60">
        <v>0</v>
      </c>
      <c r="S608" s="60">
        <v>0</v>
      </c>
    </row>
    <row r="609" spans="1:19" hidden="1" outlineLevel="1">
      <c r="A609" s="55">
        <v>1897</v>
      </c>
      <c r="B609" s="56" t="s">
        <v>810</v>
      </c>
      <c r="C609" s="68">
        <v>8</v>
      </c>
      <c r="D609" s="69"/>
      <c r="E609" s="69"/>
      <c r="F609" s="69"/>
      <c r="G609" s="69"/>
      <c r="H609" s="69"/>
      <c r="I609" s="68">
        <v>0</v>
      </c>
      <c r="J609" s="59">
        <v>0</v>
      </c>
      <c r="K609" s="60">
        <v>0</v>
      </c>
      <c r="L609" s="60">
        <v>0</v>
      </c>
      <c r="M609" s="60">
        <v>0</v>
      </c>
      <c r="N609" s="60">
        <v>0</v>
      </c>
      <c r="O609" s="60">
        <v>0</v>
      </c>
      <c r="P609" s="60">
        <v>0</v>
      </c>
      <c r="Q609" s="60">
        <v>0</v>
      </c>
      <c r="R609" s="60">
        <v>0</v>
      </c>
      <c r="S609" s="60">
        <v>0</v>
      </c>
    </row>
    <row r="610" spans="1:19" hidden="1" outlineLevel="1">
      <c r="A610" s="55">
        <v>3663</v>
      </c>
      <c r="B610" s="56" t="s">
        <v>811</v>
      </c>
      <c r="C610" s="68">
        <v>2</v>
      </c>
      <c r="D610" s="69"/>
      <c r="E610" s="69"/>
      <c r="F610" s="69"/>
      <c r="G610" s="69"/>
      <c r="H610" s="69"/>
      <c r="I610" s="68">
        <v>0</v>
      </c>
      <c r="J610" s="68">
        <v>0</v>
      </c>
      <c r="K610" s="69">
        <v>0</v>
      </c>
      <c r="L610" s="69">
        <v>0</v>
      </c>
      <c r="M610" s="69">
        <v>0</v>
      </c>
      <c r="N610" s="69">
        <v>0</v>
      </c>
      <c r="O610" s="69">
        <v>0</v>
      </c>
      <c r="P610" s="69">
        <v>0</v>
      </c>
      <c r="Q610" s="69">
        <v>0</v>
      </c>
      <c r="R610" s="69">
        <v>0</v>
      </c>
      <c r="S610" s="69">
        <v>0</v>
      </c>
    </row>
    <row r="611" spans="1:19" hidden="1" outlineLevel="1">
      <c r="A611" s="55">
        <v>2521</v>
      </c>
      <c r="B611" s="56" t="s">
        <v>812</v>
      </c>
      <c r="C611" s="68">
        <v>8</v>
      </c>
      <c r="D611" s="69"/>
      <c r="E611" s="69"/>
      <c r="F611" s="69"/>
      <c r="G611" s="69"/>
      <c r="H611" s="69"/>
      <c r="I611" s="68">
        <v>0</v>
      </c>
      <c r="J611" s="59">
        <v>0</v>
      </c>
      <c r="K611" s="60">
        <v>0</v>
      </c>
      <c r="L611" s="60">
        <v>0</v>
      </c>
      <c r="M611" s="60">
        <v>0</v>
      </c>
      <c r="N611" s="60">
        <v>0</v>
      </c>
      <c r="O611" s="60">
        <v>0</v>
      </c>
      <c r="P611" s="60">
        <v>0</v>
      </c>
      <c r="Q611" s="60">
        <v>0</v>
      </c>
      <c r="R611" s="60">
        <v>0</v>
      </c>
      <c r="S611" s="60">
        <v>0</v>
      </c>
    </row>
    <row r="612" spans="1:19" hidden="1" outlineLevel="1">
      <c r="A612" s="55">
        <v>36983</v>
      </c>
      <c r="B612" s="56" t="s">
        <v>813</v>
      </c>
      <c r="C612" s="68">
        <v>8</v>
      </c>
      <c r="D612" s="69"/>
      <c r="E612" s="69"/>
      <c r="F612" s="69"/>
      <c r="G612" s="69"/>
      <c r="H612" s="69"/>
      <c r="I612" s="68">
        <v>0</v>
      </c>
      <c r="J612" s="59">
        <v>0</v>
      </c>
      <c r="K612" s="60">
        <v>0</v>
      </c>
      <c r="L612" s="60">
        <v>0</v>
      </c>
      <c r="M612" s="60">
        <v>0</v>
      </c>
      <c r="N612" s="60">
        <v>0</v>
      </c>
      <c r="O612" s="60">
        <v>0</v>
      </c>
      <c r="P612" s="60">
        <v>0</v>
      </c>
      <c r="Q612" s="60">
        <v>0</v>
      </c>
      <c r="R612" s="60">
        <v>0</v>
      </c>
      <c r="S612" s="60">
        <v>0</v>
      </c>
    </row>
    <row r="613" spans="1:19" hidden="1" outlineLevel="1">
      <c r="A613" s="55">
        <v>3827</v>
      </c>
      <c r="B613" s="56" t="s">
        <v>814</v>
      </c>
      <c r="C613" s="68">
        <v>8</v>
      </c>
      <c r="D613" s="69"/>
      <c r="E613" s="69"/>
      <c r="F613" s="69"/>
      <c r="G613" s="69"/>
      <c r="H613" s="69"/>
      <c r="I613" s="68">
        <v>0</v>
      </c>
      <c r="J613" s="59">
        <v>0</v>
      </c>
      <c r="K613" s="60">
        <v>0</v>
      </c>
      <c r="L613" s="60">
        <v>0</v>
      </c>
      <c r="M613" s="60">
        <v>0</v>
      </c>
      <c r="N613" s="60">
        <v>0</v>
      </c>
      <c r="O613" s="60">
        <v>0</v>
      </c>
      <c r="P613" s="60">
        <v>0</v>
      </c>
      <c r="Q613" s="60">
        <v>0</v>
      </c>
      <c r="R613" s="60">
        <v>0</v>
      </c>
      <c r="S613" s="60">
        <v>0</v>
      </c>
    </row>
    <row r="614" spans="1:19" hidden="1" outlineLevel="1">
      <c r="A614" s="55">
        <v>33394</v>
      </c>
      <c r="B614" s="56" t="s">
        <v>815</v>
      </c>
      <c r="C614" s="68">
        <v>8</v>
      </c>
      <c r="D614" s="69"/>
      <c r="E614" s="69"/>
      <c r="F614" s="69"/>
      <c r="G614" s="69"/>
      <c r="H614" s="69"/>
      <c r="I614" s="68">
        <v>0</v>
      </c>
      <c r="J614" s="59">
        <v>0</v>
      </c>
      <c r="K614" s="60">
        <v>0</v>
      </c>
      <c r="L614" s="60">
        <v>0</v>
      </c>
      <c r="M614" s="60">
        <v>0</v>
      </c>
      <c r="N614" s="60">
        <v>0</v>
      </c>
      <c r="O614" s="60">
        <v>0</v>
      </c>
      <c r="P614" s="60">
        <v>0</v>
      </c>
      <c r="Q614" s="60">
        <v>0</v>
      </c>
      <c r="R614" s="60">
        <v>0</v>
      </c>
      <c r="S614" s="60">
        <v>0</v>
      </c>
    </row>
    <row r="615" spans="1:19" hidden="1" outlineLevel="1">
      <c r="A615" s="55">
        <v>2002</v>
      </c>
      <c r="B615" s="56" t="s">
        <v>816</v>
      </c>
      <c r="C615" s="68">
        <v>8</v>
      </c>
      <c r="D615" s="69"/>
      <c r="E615" s="69"/>
      <c r="F615" s="69"/>
      <c r="G615" s="69"/>
      <c r="H615" s="69"/>
      <c r="I615" s="68">
        <v>0</v>
      </c>
      <c r="J615" s="59">
        <v>0</v>
      </c>
      <c r="K615" s="60">
        <v>0</v>
      </c>
      <c r="L615" s="60">
        <v>0</v>
      </c>
      <c r="M615" s="60">
        <v>0</v>
      </c>
      <c r="N615" s="60">
        <v>0</v>
      </c>
      <c r="O615" s="60">
        <v>0</v>
      </c>
      <c r="P615" s="60">
        <v>0</v>
      </c>
      <c r="Q615" s="60">
        <v>0</v>
      </c>
      <c r="R615" s="60">
        <v>0</v>
      </c>
      <c r="S615" s="60">
        <v>0</v>
      </c>
    </row>
    <row r="616" spans="1:19" hidden="1" outlineLevel="1">
      <c r="A616" s="55">
        <v>2330</v>
      </c>
      <c r="B616" s="56" t="s">
        <v>817</v>
      </c>
      <c r="C616" s="68">
        <v>8</v>
      </c>
      <c r="D616" s="69"/>
      <c r="E616" s="69"/>
      <c r="F616" s="69"/>
      <c r="G616" s="69"/>
      <c r="H616" s="69"/>
      <c r="I616" s="68">
        <v>0</v>
      </c>
      <c r="J616" s="59">
        <v>0</v>
      </c>
      <c r="K616" s="60">
        <v>0</v>
      </c>
      <c r="L616" s="60">
        <v>0</v>
      </c>
      <c r="M616" s="60">
        <v>0</v>
      </c>
      <c r="N616" s="60">
        <v>0</v>
      </c>
      <c r="O616" s="60">
        <v>0</v>
      </c>
      <c r="P616" s="60">
        <v>0</v>
      </c>
      <c r="Q616" s="60">
        <v>0</v>
      </c>
      <c r="R616" s="60">
        <v>0</v>
      </c>
      <c r="S616" s="60">
        <v>0</v>
      </c>
    </row>
    <row r="617" spans="1:19" hidden="1" outlineLevel="1">
      <c r="A617" s="55">
        <v>224660</v>
      </c>
      <c r="B617" s="56" t="s">
        <v>818</v>
      </c>
      <c r="C617" s="68">
        <v>8</v>
      </c>
      <c r="D617" s="69"/>
      <c r="E617" s="69"/>
      <c r="F617" s="69"/>
      <c r="G617" s="69"/>
      <c r="H617" s="69"/>
      <c r="I617" s="68">
        <v>0</v>
      </c>
      <c r="J617" s="59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0">
        <v>0</v>
      </c>
    </row>
    <row r="618" spans="1:19" hidden="1" outlineLevel="1">
      <c r="A618" s="55">
        <v>224679</v>
      </c>
      <c r="B618" s="56" t="s">
        <v>819</v>
      </c>
      <c r="C618" s="68">
        <v>8</v>
      </c>
      <c r="D618" s="69"/>
      <c r="E618" s="69"/>
      <c r="F618" s="69"/>
      <c r="G618" s="69"/>
      <c r="H618" s="69"/>
      <c r="I618" s="68">
        <v>0</v>
      </c>
      <c r="J618" s="59">
        <v>0</v>
      </c>
      <c r="K618" s="60">
        <v>0</v>
      </c>
      <c r="L618" s="60">
        <v>0</v>
      </c>
      <c r="M618" s="60">
        <v>0</v>
      </c>
      <c r="N618" s="60">
        <v>0</v>
      </c>
      <c r="O618" s="60">
        <v>0</v>
      </c>
      <c r="P618" s="60">
        <v>0</v>
      </c>
      <c r="Q618" s="60">
        <v>0</v>
      </c>
      <c r="R618" s="60">
        <v>0</v>
      </c>
      <c r="S618" s="60">
        <v>0</v>
      </c>
    </row>
    <row r="619" spans="1:19" hidden="1" outlineLevel="1">
      <c r="A619" s="55">
        <v>3393</v>
      </c>
      <c r="B619" s="56" t="s">
        <v>820</v>
      </c>
      <c r="C619" s="68">
        <v>8</v>
      </c>
      <c r="D619" s="69"/>
      <c r="E619" s="69"/>
      <c r="F619" s="69"/>
      <c r="G619" s="69"/>
      <c r="H619" s="69"/>
      <c r="I619" s="68">
        <v>0</v>
      </c>
      <c r="J619" s="59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0">
        <v>0</v>
      </c>
    </row>
    <row r="620" spans="1:19" hidden="1" outlineLevel="1">
      <c r="A620" s="55">
        <v>442505</v>
      </c>
      <c r="B620" s="56" t="s">
        <v>821</v>
      </c>
      <c r="C620" s="68">
        <v>8</v>
      </c>
      <c r="D620" s="69"/>
      <c r="E620" s="69"/>
      <c r="F620" s="69"/>
      <c r="G620" s="69"/>
      <c r="H620" s="69"/>
      <c r="I620" s="68">
        <v>0</v>
      </c>
      <c r="J620" s="59">
        <v>0</v>
      </c>
      <c r="K620" s="60">
        <v>0</v>
      </c>
      <c r="L620" s="60">
        <v>0</v>
      </c>
      <c r="M620" s="60">
        <v>0</v>
      </c>
      <c r="N620" s="60">
        <v>0</v>
      </c>
      <c r="O620" s="60">
        <v>0</v>
      </c>
      <c r="P620" s="60">
        <v>0</v>
      </c>
      <c r="Q620" s="60">
        <v>0</v>
      </c>
      <c r="R620" s="60">
        <v>0</v>
      </c>
      <c r="S620" s="60">
        <v>0</v>
      </c>
    </row>
    <row r="621" spans="1:19" hidden="1" outlineLevel="1">
      <c r="A621" s="55">
        <v>442499</v>
      </c>
      <c r="B621" s="56" t="s">
        <v>822</v>
      </c>
      <c r="C621" s="68">
        <v>8</v>
      </c>
      <c r="D621" s="69"/>
      <c r="E621" s="69"/>
      <c r="F621" s="69"/>
      <c r="G621" s="69"/>
      <c r="H621" s="69"/>
      <c r="I621" s="68">
        <v>0</v>
      </c>
      <c r="J621" s="59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0">
        <v>0</v>
      </c>
    </row>
    <row r="622" spans="1:19" hidden="1" outlineLevel="1">
      <c r="A622" s="55">
        <v>444060</v>
      </c>
      <c r="B622" s="56" t="s">
        <v>823</v>
      </c>
      <c r="C622" s="68">
        <v>8</v>
      </c>
      <c r="D622" s="69"/>
      <c r="E622" s="69"/>
      <c r="F622" s="69"/>
      <c r="G622" s="69"/>
      <c r="H622" s="69"/>
      <c r="I622" s="68">
        <v>0</v>
      </c>
      <c r="J622" s="59">
        <v>0</v>
      </c>
      <c r="K622" s="60">
        <v>0</v>
      </c>
      <c r="L622" s="60">
        <v>0</v>
      </c>
      <c r="M622" s="60">
        <v>0</v>
      </c>
      <c r="N622" s="60">
        <v>0</v>
      </c>
      <c r="O622" s="60">
        <v>0</v>
      </c>
      <c r="P622" s="60">
        <v>0</v>
      </c>
      <c r="Q622" s="60">
        <v>0</v>
      </c>
      <c r="R622" s="60">
        <v>0</v>
      </c>
      <c r="S622" s="60">
        <v>0</v>
      </c>
    </row>
    <row r="623" spans="1:19" hidden="1" outlineLevel="1">
      <c r="A623" s="55">
        <v>3669</v>
      </c>
      <c r="B623" s="56" t="s">
        <v>824</v>
      </c>
      <c r="C623" s="68">
        <v>2</v>
      </c>
      <c r="D623" s="69"/>
      <c r="E623" s="69"/>
      <c r="F623" s="69"/>
      <c r="G623" s="69"/>
      <c r="H623" s="69"/>
      <c r="I623" s="68">
        <v>0</v>
      </c>
      <c r="J623" s="68">
        <v>0</v>
      </c>
      <c r="K623" s="69">
        <v>0</v>
      </c>
      <c r="L623" s="69">
        <v>0</v>
      </c>
      <c r="M623" s="69">
        <v>0</v>
      </c>
      <c r="N623" s="69">
        <v>0</v>
      </c>
      <c r="O623" s="69">
        <v>0</v>
      </c>
      <c r="P623" s="69">
        <v>0</v>
      </c>
      <c r="Q623" s="69">
        <v>0</v>
      </c>
      <c r="R623" s="69">
        <v>0</v>
      </c>
      <c r="S623" s="69">
        <v>0</v>
      </c>
    </row>
    <row r="624" spans="1:19" hidden="1" outlineLevel="1">
      <c r="A624" s="55">
        <v>482</v>
      </c>
      <c r="B624" s="56" t="s">
        <v>825</v>
      </c>
      <c r="C624" s="68">
        <v>5</v>
      </c>
      <c r="D624" s="69"/>
      <c r="E624" s="69"/>
      <c r="F624" s="69"/>
      <c r="G624" s="69"/>
      <c r="H624" s="69"/>
      <c r="I624" s="68">
        <v>0</v>
      </c>
      <c r="J624" s="59">
        <v>0</v>
      </c>
      <c r="K624" s="60">
        <v>0</v>
      </c>
      <c r="L624" s="60">
        <v>0</v>
      </c>
      <c r="M624" s="60">
        <v>0</v>
      </c>
      <c r="N624" s="60">
        <v>0</v>
      </c>
      <c r="O624" s="60">
        <v>0</v>
      </c>
      <c r="P624" s="60">
        <v>0</v>
      </c>
      <c r="Q624" s="60">
        <v>0</v>
      </c>
      <c r="R624" s="60">
        <v>0</v>
      </c>
      <c r="S624" s="60">
        <v>0</v>
      </c>
    </row>
    <row r="625" spans="1:20" collapsed="1"/>
    <row r="626" spans="1:20" ht="13.5" thickBot="1">
      <c r="A626" s="41" t="s">
        <v>826</v>
      </c>
    </row>
    <row r="627" spans="1:20">
      <c r="A627" s="43">
        <v>1</v>
      </c>
      <c r="B627" s="42" t="s">
        <v>0</v>
      </c>
      <c r="C627" s="91" t="s">
        <v>330</v>
      </c>
      <c r="R627" s="44">
        <f t="shared" ref="R627:S631" si="6">COUNTIF(R$92:R$130,$A627)</f>
        <v>2</v>
      </c>
      <c r="S627" s="44">
        <f t="shared" si="6"/>
        <v>2</v>
      </c>
      <c r="T627" s="44">
        <f>COUNTIF(T$92:T$130,$C627)</f>
        <v>2</v>
      </c>
    </row>
    <row r="628" spans="1:20">
      <c r="A628" s="43">
        <v>2</v>
      </c>
      <c r="B628" s="42" t="s">
        <v>130</v>
      </c>
      <c r="C628" s="92" t="s">
        <v>321</v>
      </c>
      <c r="R628" s="44">
        <f t="shared" si="6"/>
        <v>8</v>
      </c>
      <c r="S628" s="44">
        <f t="shared" si="6"/>
        <v>8</v>
      </c>
      <c r="T628" s="44">
        <f>COUNTIF(T$92:T$130,$C628)</f>
        <v>8</v>
      </c>
    </row>
    <row r="629" spans="1:20">
      <c r="A629" s="43">
        <v>3</v>
      </c>
      <c r="B629" s="42" t="s">
        <v>114</v>
      </c>
      <c r="C629" s="92" t="s">
        <v>312</v>
      </c>
      <c r="R629" s="44">
        <f t="shared" si="6"/>
        <v>8</v>
      </c>
      <c r="S629" s="44">
        <f t="shared" si="6"/>
        <v>8</v>
      </c>
      <c r="T629" s="44">
        <f>COUNTIF(T$92:T$130,$C629)</f>
        <v>7</v>
      </c>
    </row>
    <row r="630" spans="1:20">
      <c r="A630" s="43">
        <v>4</v>
      </c>
      <c r="B630" s="42" t="s">
        <v>129</v>
      </c>
      <c r="C630" s="93" t="s">
        <v>305</v>
      </c>
      <c r="R630" s="44">
        <f t="shared" si="6"/>
        <v>6</v>
      </c>
      <c r="S630" s="44">
        <f t="shared" si="6"/>
        <v>6</v>
      </c>
      <c r="T630" s="44">
        <f>COUNTIF(T$92:T$130,$C630)</f>
        <v>6</v>
      </c>
    </row>
    <row r="631" spans="1:20" ht="13.5" thickBot="1">
      <c r="A631" s="43">
        <v>5</v>
      </c>
      <c r="B631" s="94" t="s">
        <v>113</v>
      </c>
      <c r="C631" s="95" t="s">
        <v>289</v>
      </c>
      <c r="R631" s="96">
        <f t="shared" si="6"/>
        <v>15</v>
      </c>
      <c r="S631" s="96">
        <f t="shared" si="6"/>
        <v>15</v>
      </c>
      <c r="T631" s="96">
        <f>COUNTIF(T$92:T$130,$C631)</f>
        <v>15</v>
      </c>
    </row>
    <row r="632" spans="1:20" ht="13.5" thickBot="1">
      <c r="R632" s="97">
        <f>SUM(R627:R631)</f>
        <v>39</v>
      </c>
      <c r="S632" s="97">
        <f>SUM(S627:S631)</f>
        <v>39</v>
      </c>
      <c r="T632" s="98">
        <f>SUM(T627:T631)</f>
        <v>38</v>
      </c>
    </row>
    <row r="633" spans="1:20" ht="13.5" thickTop="1">
      <c r="A633" s="41" t="s">
        <v>827</v>
      </c>
    </row>
    <row r="634" spans="1:20">
      <c r="A634" s="43">
        <v>6</v>
      </c>
      <c r="B634" s="42" t="s">
        <v>828</v>
      </c>
      <c r="C634" s="43" t="s">
        <v>201</v>
      </c>
      <c r="R634" s="44">
        <f>COUNTIF(R$8:R$91,$A634)</f>
        <v>10</v>
      </c>
      <c r="S634" s="44">
        <f>COUNTIF(S$8:S$91,$A634)</f>
        <v>10</v>
      </c>
      <c r="T634" s="44">
        <f>COUNTIF(T$8:T$91,$C634)</f>
        <v>37</v>
      </c>
    </row>
    <row r="635" spans="1:20">
      <c r="A635" s="43">
        <v>7</v>
      </c>
      <c r="B635" s="42" t="s">
        <v>829</v>
      </c>
      <c r="C635" s="43" t="s">
        <v>210</v>
      </c>
      <c r="R635" s="44">
        <f t="shared" ref="R635:S637" si="7">COUNTIF(R$8:R$91,$A635)</f>
        <v>9</v>
      </c>
      <c r="S635" s="44">
        <f t="shared" si="7"/>
        <v>9</v>
      </c>
      <c r="T635" s="44">
        <f t="shared" ref="T635:T637" si="8">COUNTIF(T$8:T$91,$C635)</f>
        <v>9</v>
      </c>
    </row>
    <row r="636" spans="1:20">
      <c r="A636" s="43">
        <v>8</v>
      </c>
      <c r="B636" s="42" t="s">
        <v>830</v>
      </c>
      <c r="C636" s="43" t="s">
        <v>208</v>
      </c>
      <c r="R636" s="44">
        <f t="shared" si="7"/>
        <v>22</v>
      </c>
      <c r="S636" s="44">
        <f t="shared" si="7"/>
        <v>22</v>
      </c>
      <c r="T636" s="44">
        <f t="shared" si="8"/>
        <v>22</v>
      </c>
    </row>
    <row r="637" spans="1:20">
      <c r="A637" s="43">
        <v>9</v>
      </c>
      <c r="B637" s="42" t="s">
        <v>831</v>
      </c>
      <c r="C637" s="43" t="s">
        <v>218</v>
      </c>
      <c r="R637" s="44">
        <f t="shared" si="7"/>
        <v>9</v>
      </c>
      <c r="S637" s="44">
        <f t="shared" si="7"/>
        <v>9</v>
      </c>
      <c r="T637" s="44">
        <f t="shared" si="8"/>
        <v>11</v>
      </c>
    </row>
    <row r="638" spans="1:20" ht="13.5" thickBot="1">
      <c r="R638" s="97">
        <f>SUM(R634:R637)</f>
        <v>50</v>
      </c>
      <c r="S638" s="97">
        <f>SUM(S634:S637)</f>
        <v>50</v>
      </c>
      <c r="T638" s="98">
        <f>SUM(T634:T637)</f>
        <v>79</v>
      </c>
    </row>
    <row r="639" spans="1:20" ht="13.5" thickTop="1"/>
    <row r="640" spans="1:20" ht="15.75">
      <c r="A640" s="99" t="s">
        <v>832</v>
      </c>
      <c r="B640" s="67"/>
      <c r="C640" s="67"/>
      <c r="D640" s="100"/>
      <c r="E640" s="100"/>
      <c r="F640" s="100"/>
      <c r="G640" s="100"/>
      <c r="H640" s="100"/>
      <c r="I640" s="67"/>
      <c r="J640" s="67"/>
      <c r="K640" s="67"/>
    </row>
    <row r="641" spans="1:13" ht="15">
      <c r="A641" s="101" t="s">
        <v>833</v>
      </c>
      <c r="B641" s="67"/>
      <c r="C641" s="67"/>
      <c r="D641" s="100"/>
      <c r="E641" s="100"/>
      <c r="F641" s="100"/>
      <c r="G641" s="100"/>
      <c r="H641" s="100"/>
      <c r="I641" s="67"/>
      <c r="J641" s="101"/>
      <c r="K641" s="67"/>
    </row>
    <row r="642" spans="1:13" ht="15.75" thickBot="1">
      <c r="A642" s="101" t="s">
        <v>834</v>
      </c>
      <c r="B642" s="102" t="s">
        <v>835</v>
      </c>
      <c r="C642" s="67"/>
      <c r="D642" s="100"/>
      <c r="E642" s="100"/>
      <c r="F642" s="100"/>
      <c r="G642" s="100"/>
      <c r="H642" s="100"/>
      <c r="I642" s="67"/>
      <c r="J642" s="101" t="s">
        <v>834</v>
      </c>
      <c r="K642" s="102" t="s">
        <v>836</v>
      </c>
    </row>
    <row r="643" spans="1:13">
      <c r="A643" s="43">
        <v>1</v>
      </c>
      <c r="B643" s="67" t="s">
        <v>837</v>
      </c>
      <c r="C643" s="67"/>
      <c r="D643" s="100"/>
      <c r="E643" s="100"/>
      <c r="F643" s="100"/>
      <c r="G643" s="100"/>
      <c r="H643" s="100"/>
      <c r="I643" s="91" t="s">
        <v>330</v>
      </c>
      <c r="J643" s="103">
        <v>1</v>
      </c>
      <c r="K643" s="104" t="s">
        <v>0</v>
      </c>
      <c r="L643" s="105"/>
      <c r="M643" s="106"/>
    </row>
    <row r="644" spans="1:13">
      <c r="A644" s="43">
        <v>2</v>
      </c>
      <c r="B644" s="67" t="s">
        <v>838</v>
      </c>
      <c r="C644" s="67"/>
      <c r="D644" s="100"/>
      <c r="E644" s="100"/>
      <c r="F644" s="100"/>
      <c r="G644" s="100"/>
      <c r="H644" s="100"/>
      <c r="I644" s="92" t="s">
        <v>321</v>
      </c>
      <c r="J644" s="107">
        <v>2</v>
      </c>
      <c r="K644" s="108" t="s">
        <v>130</v>
      </c>
      <c r="L644" s="109"/>
      <c r="M644" s="110"/>
    </row>
    <row r="645" spans="1:13">
      <c r="A645" s="43">
        <v>3</v>
      </c>
      <c r="B645" s="67" t="s">
        <v>839</v>
      </c>
      <c r="C645" s="67"/>
      <c r="D645" s="100"/>
      <c r="E645" s="100"/>
      <c r="F645" s="100"/>
      <c r="G645" s="100"/>
      <c r="H645" s="100"/>
      <c r="I645" s="92" t="s">
        <v>312</v>
      </c>
      <c r="J645" s="107">
        <v>3</v>
      </c>
      <c r="K645" s="108" t="s">
        <v>114</v>
      </c>
      <c r="L645" s="109"/>
      <c r="M645" s="110"/>
    </row>
    <row r="646" spans="1:13">
      <c r="A646" s="43">
        <v>4</v>
      </c>
      <c r="B646" s="67" t="s">
        <v>840</v>
      </c>
      <c r="C646" s="67"/>
      <c r="D646" s="100"/>
      <c r="E646" s="100"/>
      <c r="F646" s="100"/>
      <c r="G646" s="100"/>
      <c r="H646" s="100"/>
      <c r="I646" s="93" t="s">
        <v>305</v>
      </c>
      <c r="J646" s="107">
        <v>4</v>
      </c>
      <c r="K646" s="108" t="s">
        <v>129</v>
      </c>
      <c r="L646" s="109"/>
      <c r="M646" s="110"/>
    </row>
    <row r="647" spans="1:13" ht="13.5" thickBot="1">
      <c r="A647" s="43">
        <v>5</v>
      </c>
      <c r="B647" s="67" t="s">
        <v>841</v>
      </c>
      <c r="C647" s="67"/>
      <c r="D647" s="100"/>
      <c r="E647" s="100"/>
      <c r="F647" s="100"/>
      <c r="G647" s="100"/>
      <c r="H647" s="100"/>
      <c r="I647" s="95" t="s">
        <v>289</v>
      </c>
      <c r="J647" s="111">
        <v>5</v>
      </c>
      <c r="K647" s="112" t="s">
        <v>113</v>
      </c>
      <c r="L647" s="113"/>
      <c r="M647" s="114"/>
    </row>
    <row r="648" spans="1:13" ht="15">
      <c r="A648" s="43">
        <v>7</v>
      </c>
      <c r="B648" s="67" t="s">
        <v>842</v>
      </c>
      <c r="C648" s="115" t="s">
        <v>843</v>
      </c>
      <c r="D648" s="116"/>
      <c r="E648" s="116"/>
      <c r="F648" s="116"/>
      <c r="G648" s="116"/>
      <c r="H648" s="116"/>
      <c r="I648" s="117" t="s">
        <v>201</v>
      </c>
      <c r="J648" s="118">
        <v>6</v>
      </c>
      <c r="K648" s="119" t="s">
        <v>828</v>
      </c>
      <c r="L648" s="118"/>
      <c r="M648" s="106"/>
    </row>
    <row r="649" spans="1:13">
      <c r="A649" s="43">
        <v>8</v>
      </c>
      <c r="B649" s="67" t="s">
        <v>844</v>
      </c>
      <c r="C649" s="67"/>
      <c r="D649" s="100"/>
      <c r="E649" s="100"/>
      <c r="F649" s="100"/>
      <c r="G649" s="100"/>
      <c r="H649" s="100"/>
      <c r="I649" s="120" t="s">
        <v>210</v>
      </c>
      <c r="J649" s="121">
        <v>7</v>
      </c>
      <c r="K649" s="122" t="s">
        <v>829</v>
      </c>
      <c r="L649" s="121"/>
      <c r="M649" s="110"/>
    </row>
    <row r="650" spans="1:13" ht="15">
      <c r="A650" s="43">
        <v>9</v>
      </c>
      <c r="B650" s="67" t="s">
        <v>845</v>
      </c>
      <c r="C650" s="115" t="s">
        <v>843</v>
      </c>
      <c r="D650" s="116"/>
      <c r="E650" s="116"/>
      <c r="F650" s="116"/>
      <c r="G650" s="116"/>
      <c r="H650" s="116"/>
      <c r="I650" s="120" t="s">
        <v>208</v>
      </c>
      <c r="J650" s="121">
        <v>8</v>
      </c>
      <c r="K650" s="122" t="s">
        <v>830</v>
      </c>
      <c r="L650" s="121"/>
      <c r="M650" s="110"/>
    </row>
    <row r="651" spans="1:13" ht="15.75" thickBot="1">
      <c r="A651" s="43" t="s">
        <v>134</v>
      </c>
      <c r="B651" s="67" t="s">
        <v>846</v>
      </c>
      <c r="C651" s="115" t="s">
        <v>843</v>
      </c>
      <c r="D651" s="116"/>
      <c r="E651" s="116"/>
      <c r="F651" s="116"/>
      <c r="G651" s="116"/>
      <c r="H651" s="116"/>
      <c r="I651" s="123" t="s">
        <v>218</v>
      </c>
      <c r="J651" s="124">
        <v>9</v>
      </c>
      <c r="K651" s="125" t="s">
        <v>831</v>
      </c>
      <c r="L651" s="124"/>
      <c r="M651" s="114"/>
    </row>
    <row r="652" spans="1:13">
      <c r="B652" s="67"/>
      <c r="C652" s="67"/>
      <c r="D652" s="100"/>
      <c r="E652" s="100"/>
      <c r="F652" s="100"/>
      <c r="G652" s="100"/>
      <c r="H652" s="100"/>
      <c r="I652" s="67"/>
      <c r="J652" s="43">
        <v>0</v>
      </c>
      <c r="K652" s="67" t="s">
        <v>847</v>
      </c>
    </row>
    <row r="653" spans="1:13">
      <c r="B653" s="67"/>
      <c r="C653" s="67"/>
      <c r="D653" s="100"/>
      <c r="E653" s="100"/>
      <c r="F653" s="100"/>
      <c r="G653" s="100"/>
      <c r="H653" s="100"/>
      <c r="I653" s="67"/>
      <c r="J653" s="43" t="s">
        <v>143</v>
      </c>
      <c r="K653" s="67" t="s">
        <v>848</v>
      </c>
    </row>
    <row r="654" spans="1:13">
      <c r="B654" s="67"/>
      <c r="C654" s="67"/>
      <c r="D654" s="100"/>
      <c r="E654" s="100"/>
      <c r="F654" s="100"/>
      <c r="G654" s="100"/>
      <c r="H654" s="100"/>
      <c r="I654" s="67"/>
      <c r="J654" s="43" t="s">
        <v>132</v>
      </c>
      <c r="K654" s="67" t="s">
        <v>849</v>
      </c>
    </row>
    <row r="655" spans="1:13">
      <c r="B655" s="67"/>
      <c r="C655" s="67"/>
      <c r="D655" s="100"/>
      <c r="E655" s="100"/>
      <c r="F655" s="100"/>
      <c r="G655" s="100"/>
      <c r="H655" s="100"/>
      <c r="I655" s="67"/>
      <c r="J655" s="43" t="s">
        <v>133</v>
      </c>
      <c r="K655" s="67" t="s">
        <v>850</v>
      </c>
    </row>
    <row r="656" spans="1:13">
      <c r="B656" s="67"/>
      <c r="C656" s="67"/>
      <c r="D656" s="100"/>
      <c r="E656" s="100"/>
      <c r="F656" s="100"/>
      <c r="G656" s="100"/>
      <c r="H656" s="100"/>
      <c r="I656" s="67"/>
      <c r="J656" s="67"/>
      <c r="K656" s="67"/>
    </row>
    <row r="657" spans="1:11" ht="15.75">
      <c r="A657" s="99" t="s">
        <v>851</v>
      </c>
      <c r="B657" s="67"/>
      <c r="C657" s="67"/>
      <c r="D657" s="100"/>
      <c r="E657" s="100"/>
      <c r="F657" s="100"/>
      <c r="G657" s="100"/>
      <c r="H657" s="100"/>
      <c r="I657" s="67"/>
      <c r="J657" s="67"/>
      <c r="K657" s="67"/>
    </row>
    <row r="658" spans="1:11" ht="15">
      <c r="A658" s="101" t="s">
        <v>852</v>
      </c>
      <c r="B658" s="67"/>
      <c r="C658" s="67"/>
      <c r="D658" s="100"/>
      <c r="E658" s="100"/>
      <c r="F658" s="100"/>
      <c r="G658" s="100"/>
      <c r="H658" s="100"/>
      <c r="I658" s="67"/>
      <c r="J658" s="67"/>
      <c r="K658" s="67"/>
    </row>
    <row r="659" spans="1:11" ht="15">
      <c r="A659" s="43" t="s">
        <v>853</v>
      </c>
      <c r="B659" s="67" t="s">
        <v>854</v>
      </c>
      <c r="C659" s="126"/>
      <c r="D659" s="127"/>
      <c r="E659" s="127"/>
      <c r="F659" s="127"/>
      <c r="G659" s="127"/>
      <c r="H659" s="127"/>
      <c r="I659" s="126"/>
      <c r="J659" s="67"/>
      <c r="K659" s="67"/>
    </row>
    <row r="660" spans="1:11">
      <c r="A660" s="43" t="s">
        <v>855</v>
      </c>
      <c r="B660" s="67" t="s">
        <v>827</v>
      </c>
      <c r="C660" s="67"/>
      <c r="D660" s="100"/>
      <c r="E660" s="100"/>
      <c r="F660" s="100"/>
      <c r="G660" s="100"/>
      <c r="H660" s="100"/>
      <c r="I660" s="67"/>
      <c r="J660" s="67"/>
      <c r="K660" s="67"/>
    </row>
    <row r="661" spans="1:11">
      <c r="B661" s="67"/>
      <c r="C661" s="67"/>
      <c r="D661" s="100"/>
      <c r="E661" s="100"/>
      <c r="F661" s="100"/>
      <c r="G661" s="100"/>
      <c r="H661" s="100"/>
      <c r="I661" s="67"/>
      <c r="J661" s="67"/>
      <c r="K661" s="67"/>
    </row>
    <row r="662" spans="1:11" ht="15">
      <c r="A662" s="101" t="s">
        <v>856</v>
      </c>
      <c r="B662" s="67"/>
      <c r="C662" s="67"/>
      <c r="D662" s="100"/>
      <c r="E662" s="100"/>
      <c r="F662" s="100"/>
      <c r="G662" s="100"/>
      <c r="H662" s="100"/>
      <c r="I662" s="67"/>
      <c r="J662" s="67"/>
      <c r="K662" s="67"/>
    </row>
    <row r="663" spans="1:11" ht="15">
      <c r="A663" s="128" t="s">
        <v>857</v>
      </c>
      <c r="B663" s="67"/>
      <c r="C663" s="67"/>
      <c r="D663" s="100"/>
      <c r="E663" s="100"/>
      <c r="F663" s="100"/>
      <c r="G663" s="100"/>
      <c r="H663" s="100"/>
      <c r="I663" s="67"/>
      <c r="J663" s="67"/>
      <c r="K663" s="67"/>
    </row>
    <row r="664" spans="1:11">
      <c r="B664" s="67"/>
      <c r="C664" s="67"/>
      <c r="D664" s="100"/>
      <c r="E664" s="100"/>
      <c r="F664" s="100"/>
      <c r="G664" s="100"/>
      <c r="H664" s="100"/>
      <c r="I664" s="67"/>
      <c r="J664" s="67"/>
      <c r="K664" s="67"/>
    </row>
    <row r="665" spans="1:11" ht="15">
      <c r="A665" s="101" t="s">
        <v>858</v>
      </c>
      <c r="B665" s="67"/>
      <c r="C665" s="67"/>
      <c r="D665" s="100"/>
      <c r="E665" s="100"/>
      <c r="F665" s="100"/>
      <c r="G665" s="100"/>
      <c r="H665" s="100"/>
      <c r="I665" s="67"/>
      <c r="J665" s="67"/>
      <c r="K665" s="67"/>
    </row>
    <row r="666" spans="1:11">
      <c r="A666" s="129" t="s">
        <v>859</v>
      </c>
      <c r="B666" s="67"/>
      <c r="C666" s="67"/>
      <c r="D666" s="100"/>
      <c r="E666" s="100"/>
      <c r="F666" s="100"/>
      <c r="G666" s="100"/>
      <c r="H666" s="100"/>
      <c r="I666" s="67"/>
      <c r="J666" s="67"/>
      <c r="K666" s="67"/>
    </row>
    <row r="667" spans="1:11" ht="15">
      <c r="A667" s="115" t="s">
        <v>860</v>
      </c>
      <c r="B667" s="67"/>
      <c r="C667" s="67"/>
      <c r="D667" s="100"/>
      <c r="E667" s="100"/>
      <c r="F667" s="100"/>
      <c r="G667" s="100"/>
      <c r="H667" s="100"/>
      <c r="I667" s="67"/>
      <c r="J667" s="67"/>
      <c r="K667" s="67"/>
    </row>
    <row r="668" spans="1:11" ht="15">
      <c r="A668" s="116" t="s">
        <v>861</v>
      </c>
      <c r="B668" s="130" t="s">
        <v>862</v>
      </c>
      <c r="C668" s="67"/>
      <c r="D668" s="100"/>
      <c r="E668" s="100"/>
      <c r="F668" s="100"/>
      <c r="G668" s="100"/>
      <c r="H668" s="100"/>
      <c r="I668" s="67"/>
      <c r="J668" s="67"/>
      <c r="K668" s="67"/>
    </row>
    <row r="669" spans="1:11" ht="15">
      <c r="A669" s="115" t="s">
        <v>863</v>
      </c>
      <c r="B669" s="131" t="s">
        <v>864</v>
      </c>
      <c r="C669" s="67"/>
      <c r="D669" s="100"/>
      <c r="E669" s="100"/>
      <c r="F669" s="100"/>
      <c r="G669" s="100"/>
      <c r="H669" s="100"/>
      <c r="I669" s="67"/>
      <c r="J669" s="67"/>
      <c r="K669" s="67"/>
    </row>
    <row r="670" spans="1:11">
      <c r="B670" s="67"/>
      <c r="C670" s="67"/>
      <c r="D670" s="100"/>
      <c r="E670" s="100"/>
      <c r="F670" s="100"/>
      <c r="G670" s="100"/>
      <c r="H670" s="100"/>
      <c r="I670" s="67"/>
      <c r="J670" s="67"/>
      <c r="K670" s="67"/>
    </row>
    <row r="671" spans="1:11" ht="15">
      <c r="A671" s="101" t="s">
        <v>865</v>
      </c>
      <c r="B671" s="67"/>
      <c r="C671" s="67"/>
      <c r="D671" s="100"/>
      <c r="E671" s="100"/>
      <c r="F671" s="100"/>
      <c r="G671" s="100"/>
      <c r="H671" s="100"/>
      <c r="I671" s="67"/>
      <c r="J671" s="67"/>
      <c r="K671" s="67"/>
    </row>
    <row r="672" spans="1:11">
      <c r="A672" s="129" t="s">
        <v>866</v>
      </c>
      <c r="B672" s="67"/>
      <c r="C672" s="67"/>
      <c r="D672" s="100"/>
      <c r="E672" s="100"/>
      <c r="F672" s="100"/>
      <c r="G672" s="100"/>
      <c r="H672" s="100"/>
      <c r="I672" s="67"/>
      <c r="J672" s="67"/>
      <c r="K672" s="67"/>
    </row>
    <row r="673" spans="2:11">
      <c r="B673" s="67"/>
      <c r="C673" s="67"/>
      <c r="D673" s="100"/>
      <c r="E673" s="100"/>
      <c r="F673" s="100"/>
      <c r="G673" s="100"/>
      <c r="H673" s="100"/>
      <c r="I673" s="67"/>
      <c r="J673" s="67"/>
      <c r="K673" s="67"/>
    </row>
    <row r="674" spans="2:11">
      <c r="B674" s="67"/>
      <c r="C674" s="67"/>
      <c r="D674" s="100"/>
      <c r="E674" s="100"/>
      <c r="F674" s="100"/>
      <c r="G674" s="100"/>
      <c r="H674" s="100"/>
      <c r="I674" s="67"/>
      <c r="J674" s="67"/>
      <c r="K674" s="67"/>
    </row>
  </sheetData>
  <mergeCells count="1">
    <mergeCell ref="D1:I1"/>
  </mergeCells>
  <hyperlinks>
    <hyperlink ref="B668" r:id="rId1" xr:uid="{00000000-0004-0000-0F00-000000000000}"/>
    <hyperlink ref="B669" r:id="rId2" xr:uid="{00000000-0004-0000-0F00-000001000000}"/>
    <hyperlink ref="A2" location="PeerGroups!A660" display="Link to Key" xr:uid="{00000000-0004-0000-0F00-000002000000}"/>
    <hyperlink ref="P1" location="Index!A1" display="Return to Index" xr:uid="{00000000-0004-0000-0F00-000003000000}"/>
    <hyperlink ref="V1" r:id="rId3" xr:uid="{00000000-0004-0000-0F00-000004000000}"/>
  </hyperlinks>
  <pageMargins left="0.7" right="0.7" top="0.75" bottom="0.75" header="0.3" footer="0.3"/>
  <pageSetup orientation="portrait" r:id="rId4"/>
  <legacy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52"/>
  <sheetViews>
    <sheetView showGridLines="0" workbookViewId="0">
      <pane xSplit="3" ySplit="6" topLeftCell="P13" activePane="bottomRight" state="frozen"/>
      <selection activeCell="F74" sqref="E74:F74"/>
      <selection pane="topRight" activeCell="F74" sqref="E74:F74"/>
      <selection pane="bottomLeft" activeCell="F74" sqref="E74:F74"/>
      <selection pane="bottomRight" activeCell="U14" sqref="U14"/>
    </sheetView>
  </sheetViews>
  <sheetFormatPr defaultColWidth="8.85546875" defaultRowHeight="12.75"/>
  <cols>
    <col min="1" max="1" width="10.28515625" style="43" customWidth="1"/>
    <col min="2" max="2" width="37.42578125" style="42" customWidth="1"/>
    <col min="3" max="3" width="9.140625" style="43" customWidth="1"/>
    <col min="4" max="8" width="6.28515625" style="44" customWidth="1"/>
    <col min="9" max="10" width="7.140625" style="43" bestFit="1" customWidth="1"/>
    <col min="11" max="19" width="7.140625" style="44" bestFit="1" customWidth="1"/>
    <col min="20" max="20" width="8.85546875" style="43"/>
    <col min="21" max="25" width="9.140625" style="42" customWidth="1"/>
    <col min="26" max="16384" width="8.85546875" style="42"/>
  </cols>
  <sheetData>
    <row r="1" spans="1:27" ht="13.5" thickBot="1">
      <c r="A1" s="41" t="s">
        <v>870</v>
      </c>
      <c r="I1" s="44"/>
      <c r="P1" s="45" t="s">
        <v>135</v>
      </c>
    </row>
    <row r="2" spans="1:27">
      <c r="A2" s="46" t="s">
        <v>175</v>
      </c>
      <c r="T2" s="47"/>
    </row>
    <row r="3" spans="1:27">
      <c r="A3" s="48"/>
    </row>
    <row r="4" spans="1:27">
      <c r="A4" s="48" t="s">
        <v>177</v>
      </c>
      <c r="D4" s="44">
        <v>1</v>
      </c>
      <c r="E4" s="44">
        <v>2</v>
      </c>
      <c r="F4" s="44">
        <v>3</v>
      </c>
      <c r="G4" s="44">
        <v>4</v>
      </c>
      <c r="H4" s="44">
        <v>5</v>
      </c>
      <c r="I4" s="44">
        <v>6</v>
      </c>
      <c r="J4" s="44">
        <v>7</v>
      </c>
      <c r="K4" s="44">
        <v>8</v>
      </c>
      <c r="L4" s="44">
        <v>9</v>
      </c>
      <c r="M4" s="44">
        <v>10</v>
      </c>
      <c r="N4" s="44">
        <v>11</v>
      </c>
      <c r="O4" s="44">
        <v>12</v>
      </c>
      <c r="P4" s="44">
        <v>13</v>
      </c>
      <c r="Q4" s="44">
        <v>14</v>
      </c>
      <c r="R4" s="44">
        <v>15</v>
      </c>
      <c r="S4" s="44">
        <v>16</v>
      </c>
      <c r="T4" s="44">
        <v>17</v>
      </c>
      <c r="U4" s="44">
        <v>18</v>
      </c>
      <c r="V4" s="44">
        <v>19</v>
      </c>
      <c r="W4" s="44">
        <v>20</v>
      </c>
      <c r="X4" s="44">
        <v>21</v>
      </c>
      <c r="Y4" s="44">
        <v>22</v>
      </c>
      <c r="Z4" s="44">
        <v>23</v>
      </c>
      <c r="AA4" s="44">
        <v>24</v>
      </c>
    </row>
    <row r="5" spans="1:27">
      <c r="B5" s="43"/>
      <c r="D5" s="44">
        <v>2000</v>
      </c>
      <c r="E5" s="44">
        <v>2001</v>
      </c>
      <c r="F5" s="44">
        <v>2002</v>
      </c>
      <c r="G5" s="44">
        <v>2003</v>
      </c>
      <c r="H5" s="44">
        <v>2004</v>
      </c>
      <c r="I5" s="43">
        <v>2005</v>
      </c>
      <c r="J5" s="43">
        <v>2006</v>
      </c>
      <c r="K5" s="43">
        <v>2007</v>
      </c>
      <c r="L5" s="43">
        <v>2008</v>
      </c>
      <c r="M5" s="43">
        <v>2009</v>
      </c>
      <c r="N5" s="43">
        <v>2010</v>
      </c>
      <c r="O5" s="43">
        <v>2011</v>
      </c>
      <c r="P5" s="43">
        <v>2012</v>
      </c>
      <c r="Q5" s="44">
        <v>2013</v>
      </c>
      <c r="R5" s="43">
        <v>2014</v>
      </c>
      <c r="S5" s="43">
        <v>2015</v>
      </c>
      <c r="T5" s="43">
        <v>2016</v>
      </c>
      <c r="U5" s="43">
        <v>2017</v>
      </c>
      <c r="V5" s="43">
        <v>2018</v>
      </c>
      <c r="W5" s="43">
        <v>2019</v>
      </c>
      <c r="X5" s="43">
        <v>2020</v>
      </c>
      <c r="Y5" s="43">
        <v>2021</v>
      </c>
    </row>
    <row r="6" spans="1:27" ht="15">
      <c r="A6" s="49" t="s">
        <v>178</v>
      </c>
      <c r="B6" s="49" t="s">
        <v>179</v>
      </c>
      <c r="C6" s="50" t="s">
        <v>180</v>
      </c>
      <c r="D6" s="51" t="s">
        <v>181</v>
      </c>
      <c r="E6" s="51" t="s">
        <v>182</v>
      </c>
      <c r="F6" s="51" t="s">
        <v>183</v>
      </c>
      <c r="G6" s="51" t="s">
        <v>184</v>
      </c>
      <c r="H6" s="51" t="s">
        <v>185</v>
      </c>
      <c r="I6" s="49" t="s">
        <v>186</v>
      </c>
      <c r="J6" s="49" t="s">
        <v>187</v>
      </c>
      <c r="K6" s="51" t="s">
        <v>188</v>
      </c>
      <c r="L6" s="51" t="s">
        <v>189</v>
      </c>
      <c r="M6" s="51" t="s">
        <v>190</v>
      </c>
      <c r="N6" s="51" t="s">
        <v>191</v>
      </c>
      <c r="O6" s="51" t="s">
        <v>192</v>
      </c>
      <c r="P6" s="51" t="s">
        <v>193</v>
      </c>
      <c r="Q6" s="51" t="s">
        <v>194</v>
      </c>
      <c r="R6" s="51" t="s">
        <v>195</v>
      </c>
      <c r="S6" s="51" t="s">
        <v>196</v>
      </c>
      <c r="T6" s="51" t="s">
        <v>197</v>
      </c>
      <c r="U6" s="51" t="s">
        <v>869</v>
      </c>
      <c r="V6" s="51" t="s">
        <v>879</v>
      </c>
      <c r="W6" s="51" t="s">
        <v>897</v>
      </c>
      <c r="X6" s="51" t="s">
        <v>901</v>
      </c>
      <c r="Y6" s="51" t="s">
        <v>902</v>
      </c>
    </row>
    <row r="7" spans="1:27" s="48" customFormat="1" ht="15">
      <c r="A7" s="52">
        <v>999999</v>
      </c>
      <c r="B7" s="53" t="s">
        <v>198</v>
      </c>
      <c r="C7" s="54">
        <v>9</v>
      </c>
      <c r="D7" s="54" t="s">
        <v>199</v>
      </c>
      <c r="E7" s="54" t="s">
        <v>199</v>
      </c>
      <c r="F7" s="54" t="s">
        <v>199</v>
      </c>
      <c r="G7" s="54" t="s">
        <v>199</v>
      </c>
      <c r="H7" s="54" t="s">
        <v>199</v>
      </c>
      <c r="I7" s="54" t="s">
        <v>199</v>
      </c>
      <c r="J7" s="54" t="s">
        <v>199</v>
      </c>
      <c r="K7" s="54" t="s">
        <v>199</v>
      </c>
      <c r="L7" s="54" t="s">
        <v>199</v>
      </c>
      <c r="M7" s="54" t="s">
        <v>199</v>
      </c>
      <c r="N7" s="54" t="s">
        <v>199</v>
      </c>
      <c r="O7" s="54" t="s">
        <v>199</v>
      </c>
      <c r="P7" s="54" t="s">
        <v>199</v>
      </c>
      <c r="Q7" s="54" t="s">
        <v>199</v>
      </c>
      <c r="R7" s="54" t="s">
        <v>199</v>
      </c>
      <c r="S7" s="54" t="s">
        <v>199</v>
      </c>
      <c r="T7" s="54" t="s">
        <v>199</v>
      </c>
      <c r="U7" s="54" t="s">
        <v>199</v>
      </c>
      <c r="V7" s="54" t="s">
        <v>199</v>
      </c>
      <c r="W7" s="54" t="s">
        <v>199</v>
      </c>
      <c r="X7" s="54" t="s">
        <v>199</v>
      </c>
      <c r="Y7" s="54" t="s">
        <v>199</v>
      </c>
    </row>
    <row r="8" spans="1:27">
      <c r="A8" s="55">
        <v>20</v>
      </c>
      <c r="B8" s="56" t="s">
        <v>871</v>
      </c>
      <c r="C8" s="68">
        <v>1</v>
      </c>
      <c r="D8" s="69"/>
      <c r="E8" s="69"/>
      <c r="F8" s="69"/>
      <c r="G8" s="69"/>
      <c r="H8" s="69"/>
      <c r="I8" s="68"/>
      <c r="J8" s="68"/>
      <c r="K8" s="69"/>
      <c r="L8" s="69"/>
      <c r="M8" s="69"/>
      <c r="N8" s="69"/>
      <c r="O8" s="69"/>
      <c r="P8" s="69"/>
      <c r="Q8" s="69"/>
      <c r="R8" s="59" t="s">
        <v>873</v>
      </c>
      <c r="S8" s="59" t="s">
        <v>873</v>
      </c>
      <c r="T8" s="59" t="s">
        <v>873</v>
      </c>
      <c r="U8" s="59" t="s">
        <v>873</v>
      </c>
      <c r="V8" s="59" t="s">
        <v>873</v>
      </c>
      <c r="W8" s="59" t="s">
        <v>873</v>
      </c>
      <c r="X8" s="59" t="s">
        <v>873</v>
      </c>
      <c r="Y8" s="59" t="s">
        <v>873</v>
      </c>
    </row>
    <row r="9" spans="1:27">
      <c r="A9" s="55">
        <v>3581</v>
      </c>
      <c r="B9" s="56" t="s">
        <v>304</v>
      </c>
      <c r="C9" s="68">
        <v>1</v>
      </c>
      <c r="D9" s="69"/>
      <c r="E9" s="69"/>
      <c r="F9" s="69"/>
      <c r="G9" s="69"/>
      <c r="H9" s="69"/>
      <c r="I9" s="68"/>
      <c r="J9" s="68"/>
      <c r="K9" s="69"/>
      <c r="L9" s="69"/>
      <c r="M9" s="69"/>
      <c r="N9" s="69"/>
      <c r="O9" s="69"/>
      <c r="P9" s="69"/>
      <c r="Q9" s="69"/>
      <c r="R9" s="59" t="s">
        <v>873</v>
      </c>
      <c r="S9" s="59" t="s">
        <v>873</v>
      </c>
      <c r="T9" s="59" t="s">
        <v>873</v>
      </c>
      <c r="U9" s="59" t="s">
        <v>873</v>
      </c>
      <c r="V9" s="59" t="s">
        <v>873</v>
      </c>
      <c r="W9" s="59" t="s">
        <v>873</v>
      </c>
      <c r="X9" s="59" t="s">
        <v>873</v>
      </c>
      <c r="Y9" s="59" t="s">
        <v>873</v>
      </c>
    </row>
    <row r="10" spans="1:27">
      <c r="A10" s="55">
        <v>3606</v>
      </c>
      <c r="B10" s="56" t="s">
        <v>311</v>
      </c>
      <c r="C10" s="68">
        <v>1</v>
      </c>
      <c r="D10" s="69"/>
      <c r="E10" s="69"/>
      <c r="F10" s="69"/>
      <c r="G10" s="69"/>
      <c r="H10" s="69"/>
      <c r="I10" s="68"/>
      <c r="J10" s="68"/>
      <c r="K10" s="69"/>
      <c r="L10" s="69"/>
      <c r="M10" s="69"/>
      <c r="N10" s="69"/>
      <c r="O10" s="69"/>
      <c r="P10" s="69"/>
      <c r="Q10" s="69"/>
      <c r="R10" s="59" t="s">
        <v>873</v>
      </c>
      <c r="S10" s="59" t="s">
        <v>873</v>
      </c>
      <c r="T10" s="59" t="s">
        <v>873</v>
      </c>
      <c r="U10" s="59" t="s">
        <v>873</v>
      </c>
      <c r="V10" s="59" t="s">
        <v>873</v>
      </c>
      <c r="W10" s="59" t="s">
        <v>873</v>
      </c>
      <c r="X10" s="59" t="s">
        <v>873</v>
      </c>
      <c r="Y10" s="59" t="s">
        <v>873</v>
      </c>
    </row>
    <row r="11" spans="1:27">
      <c r="A11" s="55">
        <v>3615</v>
      </c>
      <c r="B11" s="56" t="s">
        <v>320</v>
      </c>
      <c r="C11" s="68">
        <v>1</v>
      </c>
      <c r="D11" s="69"/>
      <c r="E11" s="69"/>
      <c r="F11" s="69"/>
      <c r="G11" s="69"/>
      <c r="H11" s="69"/>
      <c r="I11" s="68"/>
      <c r="J11" s="68"/>
      <c r="K11" s="69"/>
      <c r="L11" s="69"/>
      <c r="M11" s="69"/>
      <c r="N11" s="69"/>
      <c r="O11" s="69"/>
      <c r="P11" s="69"/>
      <c r="Q11" s="69"/>
      <c r="R11" s="59" t="s">
        <v>873</v>
      </c>
      <c r="S11" s="59" t="s">
        <v>873</v>
      </c>
      <c r="T11" s="59" t="s">
        <v>873</v>
      </c>
      <c r="U11" s="59" t="s">
        <v>873</v>
      </c>
      <c r="V11" s="59" t="s">
        <v>873</v>
      </c>
      <c r="W11" s="59" t="s">
        <v>873</v>
      </c>
      <c r="X11" s="59" t="s">
        <v>873</v>
      </c>
      <c r="Y11" s="59" t="s">
        <v>873</v>
      </c>
    </row>
    <row r="12" spans="1:27">
      <c r="A12" s="55">
        <v>3625</v>
      </c>
      <c r="B12" s="56" t="s">
        <v>291</v>
      </c>
      <c r="C12" s="68">
        <v>1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59" t="s">
        <v>873</v>
      </c>
      <c r="S12" s="59" t="s">
        <v>873</v>
      </c>
      <c r="T12" s="59" t="s">
        <v>873</v>
      </c>
      <c r="U12" s="59" t="s">
        <v>873</v>
      </c>
      <c r="V12" s="59" t="s">
        <v>873</v>
      </c>
      <c r="W12" s="59" t="s">
        <v>873</v>
      </c>
      <c r="X12" s="59" t="s">
        <v>873</v>
      </c>
      <c r="Y12" s="59" t="s">
        <v>873</v>
      </c>
    </row>
    <row r="13" spans="1:27">
      <c r="A13" s="55">
        <v>3594</v>
      </c>
      <c r="B13" s="56" t="s">
        <v>328</v>
      </c>
      <c r="C13" s="68">
        <v>1</v>
      </c>
      <c r="D13" s="69"/>
      <c r="E13" s="69"/>
      <c r="F13" s="69"/>
      <c r="G13" s="69"/>
      <c r="H13" s="69"/>
      <c r="I13" s="68"/>
      <c r="J13" s="68"/>
      <c r="K13" s="69"/>
      <c r="L13" s="69"/>
      <c r="M13" s="69"/>
      <c r="N13" s="69"/>
      <c r="O13" s="69"/>
      <c r="P13" s="69"/>
      <c r="Q13" s="69"/>
      <c r="R13" s="59" t="s">
        <v>874</v>
      </c>
      <c r="S13" s="59" t="s">
        <v>874</v>
      </c>
      <c r="T13" s="59" t="s">
        <v>874</v>
      </c>
      <c r="U13" s="59" t="s">
        <v>874</v>
      </c>
      <c r="V13" s="59" t="s">
        <v>874</v>
      </c>
      <c r="W13" s="59" t="s">
        <v>874</v>
      </c>
      <c r="X13" s="59" t="s">
        <v>874</v>
      </c>
      <c r="Y13" s="59" t="s">
        <v>874</v>
      </c>
    </row>
    <row r="14" spans="1:27">
      <c r="A14" s="80">
        <v>42421</v>
      </c>
      <c r="B14" s="81" t="s">
        <v>303</v>
      </c>
      <c r="C14" s="69">
        <v>1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59" t="s">
        <v>874</v>
      </c>
      <c r="S14" s="59" t="s">
        <v>874</v>
      </c>
      <c r="T14" s="59" t="s">
        <v>874</v>
      </c>
      <c r="U14" s="59" t="s">
        <v>874</v>
      </c>
      <c r="V14" s="59" t="s">
        <v>874</v>
      </c>
      <c r="W14" s="59" t="s">
        <v>874</v>
      </c>
      <c r="X14" s="59" t="s">
        <v>874</v>
      </c>
      <c r="Y14" s="59" t="s">
        <v>874</v>
      </c>
    </row>
    <row r="15" spans="1:27">
      <c r="A15" s="55">
        <v>123594</v>
      </c>
      <c r="B15" s="56" t="s">
        <v>872</v>
      </c>
      <c r="C15" s="68">
        <v>1</v>
      </c>
      <c r="D15" s="69"/>
      <c r="E15" s="69"/>
      <c r="F15" s="69"/>
      <c r="G15" s="69"/>
      <c r="H15" s="69"/>
      <c r="I15" s="68"/>
      <c r="J15" s="68"/>
      <c r="K15" s="69"/>
      <c r="L15" s="69"/>
      <c r="M15" s="69"/>
      <c r="N15" s="69"/>
      <c r="O15" s="69"/>
      <c r="P15" s="69"/>
      <c r="Q15" s="69"/>
      <c r="R15" s="59" t="s">
        <v>874</v>
      </c>
      <c r="S15" s="59" t="s">
        <v>874</v>
      </c>
      <c r="T15" s="59" t="s">
        <v>874</v>
      </c>
      <c r="U15" s="59" t="s">
        <v>874</v>
      </c>
      <c r="V15" s="59" t="s">
        <v>874</v>
      </c>
      <c r="W15" s="59" t="s">
        <v>874</v>
      </c>
      <c r="X15" s="59" t="s">
        <v>874</v>
      </c>
      <c r="Y15" s="59" t="s">
        <v>874</v>
      </c>
    </row>
    <row r="16" spans="1:27">
      <c r="A16" s="55">
        <v>3565</v>
      </c>
      <c r="B16" s="56" t="s">
        <v>314</v>
      </c>
      <c r="C16" s="68">
        <v>1</v>
      </c>
      <c r="D16" s="69"/>
      <c r="E16" s="69"/>
      <c r="F16" s="69"/>
      <c r="G16" s="69"/>
      <c r="H16" s="69"/>
      <c r="I16" s="68"/>
      <c r="J16" s="68"/>
      <c r="K16" s="69"/>
      <c r="L16" s="69"/>
      <c r="M16" s="69"/>
      <c r="N16" s="69"/>
      <c r="O16" s="69"/>
      <c r="P16" s="69"/>
      <c r="Q16" s="69"/>
      <c r="R16" s="59" t="s">
        <v>875</v>
      </c>
      <c r="S16" s="59" t="s">
        <v>875</v>
      </c>
      <c r="T16" s="59" t="s">
        <v>875</v>
      </c>
      <c r="U16" s="59" t="s">
        <v>875</v>
      </c>
      <c r="V16" s="59" t="s">
        <v>875</v>
      </c>
      <c r="W16" s="59" t="s">
        <v>875</v>
      </c>
      <c r="X16" s="59" t="s">
        <v>875</v>
      </c>
      <c r="Y16" s="59" t="s">
        <v>875</v>
      </c>
    </row>
    <row r="17" spans="1:25">
      <c r="A17" s="55">
        <v>3630</v>
      </c>
      <c r="B17" s="56" t="s">
        <v>306</v>
      </c>
      <c r="C17" s="68">
        <v>1</v>
      </c>
      <c r="D17" s="69"/>
      <c r="E17" s="69"/>
      <c r="F17" s="69"/>
      <c r="G17" s="69"/>
      <c r="H17" s="69"/>
      <c r="I17" s="68"/>
      <c r="J17" s="68"/>
      <c r="K17" s="69"/>
      <c r="L17" s="69"/>
      <c r="M17" s="69"/>
      <c r="N17" s="69"/>
      <c r="O17" s="69"/>
      <c r="P17" s="69"/>
      <c r="Q17" s="69"/>
      <c r="R17" s="59" t="s">
        <v>875</v>
      </c>
      <c r="S17" s="59" t="s">
        <v>875</v>
      </c>
      <c r="T17" s="59" t="s">
        <v>875</v>
      </c>
      <c r="U17" s="59" t="s">
        <v>875</v>
      </c>
      <c r="V17" s="59" t="s">
        <v>875</v>
      </c>
      <c r="W17" s="59" t="s">
        <v>875</v>
      </c>
      <c r="X17" s="59" t="s">
        <v>875</v>
      </c>
      <c r="Y17" s="59" t="s">
        <v>875</v>
      </c>
    </row>
    <row r="18" spans="1:25">
      <c r="A18" s="55">
        <v>3631</v>
      </c>
      <c r="B18" s="56" t="s">
        <v>308</v>
      </c>
      <c r="C18" s="68">
        <v>1</v>
      </c>
      <c r="D18" s="69"/>
      <c r="E18" s="69"/>
      <c r="F18" s="69"/>
      <c r="G18" s="69"/>
      <c r="H18" s="69"/>
      <c r="I18" s="68"/>
      <c r="J18" s="68"/>
      <c r="K18" s="69"/>
      <c r="L18" s="69"/>
      <c r="M18" s="69"/>
      <c r="N18" s="69"/>
      <c r="O18" s="69"/>
      <c r="P18" s="69"/>
      <c r="Q18" s="69"/>
      <c r="R18" s="59" t="s">
        <v>875</v>
      </c>
      <c r="S18" s="59" t="s">
        <v>875</v>
      </c>
      <c r="T18" s="59" t="s">
        <v>875</v>
      </c>
      <c r="U18" s="59" t="s">
        <v>875</v>
      </c>
      <c r="V18" s="59" t="s">
        <v>875</v>
      </c>
      <c r="W18" s="59" t="s">
        <v>875</v>
      </c>
      <c r="X18" s="59" t="s">
        <v>875</v>
      </c>
      <c r="Y18" s="59" t="s">
        <v>875</v>
      </c>
    </row>
    <row r="19" spans="1:25">
      <c r="A19" s="55">
        <v>3632</v>
      </c>
      <c r="B19" s="56" t="s">
        <v>329</v>
      </c>
      <c r="C19" s="68">
        <v>1</v>
      </c>
      <c r="D19" s="69"/>
      <c r="E19" s="69"/>
      <c r="F19" s="69"/>
      <c r="G19" s="69"/>
      <c r="H19" s="69"/>
      <c r="I19" s="68"/>
      <c r="J19" s="68"/>
      <c r="K19" s="69"/>
      <c r="L19" s="69"/>
      <c r="M19" s="69"/>
      <c r="N19" s="69"/>
      <c r="O19" s="69"/>
      <c r="P19" s="69"/>
      <c r="Q19" s="69"/>
      <c r="R19" s="59" t="s">
        <v>875</v>
      </c>
      <c r="S19" s="59" t="s">
        <v>875</v>
      </c>
      <c r="T19" s="59" t="s">
        <v>875</v>
      </c>
      <c r="U19" s="59" t="s">
        <v>875</v>
      </c>
      <c r="V19" s="59" t="s">
        <v>875</v>
      </c>
      <c r="W19" s="59" t="s">
        <v>875</v>
      </c>
      <c r="X19" s="59" t="s">
        <v>875</v>
      </c>
      <c r="Y19" s="59" t="s">
        <v>875</v>
      </c>
    </row>
    <row r="20" spans="1:25">
      <c r="A20" s="55">
        <v>3639</v>
      </c>
      <c r="B20" s="56" t="s">
        <v>315</v>
      </c>
      <c r="C20" s="68">
        <v>1</v>
      </c>
      <c r="D20" s="69"/>
      <c r="E20" s="69"/>
      <c r="F20" s="69"/>
      <c r="G20" s="69"/>
      <c r="H20" s="69"/>
      <c r="I20" s="68"/>
      <c r="J20" s="68"/>
      <c r="K20" s="69"/>
      <c r="L20" s="69"/>
      <c r="M20" s="69"/>
      <c r="N20" s="69"/>
      <c r="O20" s="69"/>
      <c r="P20" s="69"/>
      <c r="Q20" s="69"/>
      <c r="R20" s="59" t="s">
        <v>875</v>
      </c>
      <c r="S20" s="59" t="s">
        <v>875</v>
      </c>
      <c r="T20" s="59" t="s">
        <v>875</v>
      </c>
      <c r="U20" s="59" t="s">
        <v>875</v>
      </c>
      <c r="V20" s="59" t="s">
        <v>875</v>
      </c>
      <c r="W20" s="59" t="s">
        <v>875</v>
      </c>
      <c r="X20" s="59" t="s">
        <v>875</v>
      </c>
      <c r="Y20" s="59" t="s">
        <v>875</v>
      </c>
    </row>
    <row r="21" spans="1:25">
      <c r="A21" s="80">
        <v>3665</v>
      </c>
      <c r="B21" s="81" t="s">
        <v>310</v>
      </c>
      <c r="C21" s="69">
        <v>1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59" t="s">
        <v>875</v>
      </c>
      <c r="S21" s="59" t="s">
        <v>875</v>
      </c>
      <c r="T21" s="59" t="s">
        <v>875</v>
      </c>
      <c r="U21" s="59" t="s">
        <v>875</v>
      </c>
      <c r="V21" s="59" t="s">
        <v>875</v>
      </c>
      <c r="W21" s="59" t="s">
        <v>875</v>
      </c>
      <c r="X21" s="59" t="s">
        <v>875</v>
      </c>
      <c r="Y21" s="59" t="s">
        <v>875</v>
      </c>
    </row>
    <row r="22" spans="1:25">
      <c r="A22" s="55">
        <v>9651</v>
      </c>
      <c r="B22" s="56" t="s">
        <v>309</v>
      </c>
      <c r="C22" s="68">
        <v>1</v>
      </c>
      <c r="D22" s="69"/>
      <c r="E22" s="69"/>
      <c r="F22" s="69"/>
      <c r="G22" s="69"/>
      <c r="H22" s="69"/>
      <c r="I22" s="68"/>
      <c r="J22" s="68"/>
      <c r="K22" s="69"/>
      <c r="L22" s="69"/>
      <c r="M22" s="69"/>
      <c r="N22" s="69"/>
      <c r="O22" s="69"/>
      <c r="P22" s="69"/>
      <c r="Q22" s="69"/>
      <c r="R22" s="59" t="s">
        <v>875</v>
      </c>
      <c r="S22" s="59" t="s">
        <v>875</v>
      </c>
      <c r="T22" s="59" t="s">
        <v>875</v>
      </c>
      <c r="U22" s="59" t="s">
        <v>875</v>
      </c>
      <c r="V22" s="59" t="s">
        <v>875</v>
      </c>
      <c r="W22" s="59" t="s">
        <v>875</v>
      </c>
      <c r="X22" s="59" t="s">
        <v>875</v>
      </c>
      <c r="Y22" s="59" t="s">
        <v>875</v>
      </c>
    </row>
    <row r="23" spans="1:25">
      <c r="A23" s="55">
        <v>10298</v>
      </c>
      <c r="B23" s="56" t="s">
        <v>293</v>
      </c>
      <c r="C23" s="68">
        <v>1</v>
      </c>
      <c r="D23" s="69"/>
      <c r="E23" s="69"/>
      <c r="F23" s="69"/>
      <c r="G23" s="69"/>
      <c r="H23" s="69"/>
      <c r="I23" s="68"/>
      <c r="J23" s="68"/>
      <c r="K23" s="69"/>
      <c r="L23" s="69"/>
      <c r="M23" s="69"/>
      <c r="N23" s="69"/>
      <c r="O23" s="69"/>
      <c r="P23" s="69"/>
      <c r="Q23" s="69"/>
      <c r="R23" s="59" t="s">
        <v>875</v>
      </c>
      <c r="S23" s="59" t="s">
        <v>875</v>
      </c>
      <c r="T23" s="59" t="s">
        <v>875</v>
      </c>
      <c r="U23" s="59" t="s">
        <v>875</v>
      </c>
      <c r="V23" s="59" t="s">
        <v>875</v>
      </c>
      <c r="W23" s="59" t="s">
        <v>875</v>
      </c>
      <c r="X23" s="59" t="s">
        <v>875</v>
      </c>
      <c r="Y23" s="59" t="s">
        <v>875</v>
      </c>
    </row>
    <row r="24" spans="1:25">
      <c r="A24" s="55">
        <v>11161</v>
      </c>
      <c r="B24" s="56" t="s">
        <v>313</v>
      </c>
      <c r="C24" s="68">
        <v>1</v>
      </c>
      <c r="D24" s="69"/>
      <c r="E24" s="69"/>
      <c r="F24" s="69"/>
      <c r="G24" s="69"/>
      <c r="H24" s="69"/>
      <c r="I24" s="68"/>
      <c r="J24" s="68"/>
      <c r="K24" s="69"/>
      <c r="L24" s="69"/>
      <c r="M24" s="69"/>
      <c r="N24" s="69"/>
      <c r="O24" s="69"/>
      <c r="P24" s="69"/>
      <c r="Q24" s="69"/>
      <c r="R24" s="59" t="s">
        <v>875</v>
      </c>
      <c r="S24" s="59" t="s">
        <v>875</v>
      </c>
      <c r="T24" s="59" t="s">
        <v>875</v>
      </c>
      <c r="U24" s="59" t="s">
        <v>875</v>
      </c>
      <c r="V24" s="59" t="s">
        <v>875</v>
      </c>
      <c r="W24" s="59" t="s">
        <v>875</v>
      </c>
      <c r="X24" s="59" t="s">
        <v>875</v>
      </c>
      <c r="Y24" s="59" t="s">
        <v>875</v>
      </c>
    </row>
    <row r="25" spans="1:25">
      <c r="A25" s="55">
        <v>29269</v>
      </c>
      <c r="B25" s="56" t="s">
        <v>295</v>
      </c>
      <c r="C25" s="68">
        <v>1</v>
      </c>
      <c r="D25" s="69"/>
      <c r="E25" s="69"/>
      <c r="F25" s="69"/>
      <c r="G25" s="69"/>
      <c r="H25" s="69"/>
      <c r="I25" s="68"/>
      <c r="J25" s="68"/>
      <c r="K25" s="69"/>
      <c r="L25" s="69"/>
      <c r="M25" s="69"/>
      <c r="N25" s="69"/>
      <c r="O25" s="69"/>
      <c r="P25" s="69"/>
      <c r="Q25" s="69"/>
      <c r="R25" s="59" t="s">
        <v>875</v>
      </c>
      <c r="S25" s="59" t="s">
        <v>875</v>
      </c>
      <c r="T25" s="59" t="s">
        <v>875</v>
      </c>
      <c r="U25" s="59" t="s">
        <v>875</v>
      </c>
      <c r="V25" s="59" t="s">
        <v>875</v>
      </c>
      <c r="W25" s="59" t="s">
        <v>875</v>
      </c>
      <c r="X25" s="59" t="s">
        <v>875</v>
      </c>
      <c r="Y25" s="59" t="s">
        <v>875</v>
      </c>
    </row>
    <row r="26" spans="1:25">
      <c r="A26" s="55">
        <v>42295</v>
      </c>
      <c r="B26" s="56" t="s">
        <v>294</v>
      </c>
      <c r="C26" s="68">
        <v>1</v>
      </c>
      <c r="D26" s="69"/>
      <c r="E26" s="69"/>
      <c r="F26" s="69"/>
      <c r="G26" s="69"/>
      <c r="H26" s="69"/>
      <c r="I26" s="68"/>
      <c r="J26" s="68"/>
      <c r="K26" s="69"/>
      <c r="L26" s="69"/>
      <c r="M26" s="69"/>
      <c r="N26" s="69"/>
      <c r="O26" s="69"/>
      <c r="P26" s="69"/>
      <c r="Q26" s="69"/>
      <c r="R26" s="59" t="s">
        <v>875</v>
      </c>
      <c r="S26" s="59" t="s">
        <v>875</v>
      </c>
      <c r="T26" s="59" t="s">
        <v>875</v>
      </c>
      <c r="U26" s="59" t="s">
        <v>875</v>
      </c>
      <c r="V26" s="59" t="s">
        <v>875</v>
      </c>
      <c r="W26" s="59" t="s">
        <v>875</v>
      </c>
      <c r="X26" s="59" t="s">
        <v>875</v>
      </c>
      <c r="Y26" s="59" t="s">
        <v>875</v>
      </c>
    </row>
    <row r="27" spans="1:25">
      <c r="A27" s="55">
        <v>42485</v>
      </c>
      <c r="B27" s="56" t="s">
        <v>296</v>
      </c>
      <c r="C27" s="68">
        <v>1</v>
      </c>
      <c r="D27" s="69"/>
      <c r="E27" s="69"/>
      <c r="F27" s="69"/>
      <c r="G27" s="69"/>
      <c r="H27" s="69"/>
      <c r="I27" s="68"/>
      <c r="J27" s="68"/>
      <c r="K27" s="69"/>
      <c r="L27" s="69"/>
      <c r="M27" s="69"/>
      <c r="N27" s="69"/>
      <c r="O27" s="69"/>
      <c r="P27" s="69"/>
      <c r="Q27" s="69"/>
      <c r="R27" s="59" t="s">
        <v>875</v>
      </c>
      <c r="S27" s="59" t="s">
        <v>875</v>
      </c>
      <c r="T27" s="59" t="s">
        <v>875</v>
      </c>
      <c r="U27" s="59" t="s">
        <v>875</v>
      </c>
      <c r="V27" s="59" t="s">
        <v>875</v>
      </c>
      <c r="W27" s="59" t="s">
        <v>875</v>
      </c>
      <c r="X27" s="59" t="s">
        <v>875</v>
      </c>
      <c r="Y27" s="59" t="s">
        <v>875</v>
      </c>
    </row>
    <row r="28" spans="1:25">
      <c r="A28" s="55">
        <v>3599</v>
      </c>
      <c r="B28" s="56" t="s">
        <v>319</v>
      </c>
      <c r="C28" s="68">
        <v>1</v>
      </c>
      <c r="D28" s="69"/>
      <c r="E28" s="69"/>
      <c r="F28" s="69"/>
      <c r="G28" s="69"/>
      <c r="H28" s="69"/>
      <c r="I28" s="68"/>
      <c r="J28" s="68"/>
      <c r="K28" s="69"/>
      <c r="L28" s="69"/>
      <c r="M28" s="69"/>
      <c r="N28" s="69"/>
      <c r="O28" s="69"/>
      <c r="P28" s="69"/>
      <c r="Q28" s="69"/>
      <c r="R28" s="59" t="s">
        <v>876</v>
      </c>
      <c r="S28" s="59" t="s">
        <v>876</v>
      </c>
      <c r="T28" s="59" t="s">
        <v>876</v>
      </c>
      <c r="U28" s="59" t="s">
        <v>876</v>
      </c>
      <c r="V28" s="59" t="s">
        <v>876</v>
      </c>
      <c r="W28" s="59" t="s">
        <v>876</v>
      </c>
      <c r="X28" s="59" t="s">
        <v>876</v>
      </c>
      <c r="Y28" s="59" t="s">
        <v>876</v>
      </c>
    </row>
    <row r="29" spans="1:25">
      <c r="A29" s="55">
        <v>3656</v>
      </c>
      <c r="B29" s="56" t="s">
        <v>323</v>
      </c>
      <c r="C29" s="68">
        <v>1</v>
      </c>
      <c r="D29" s="69"/>
      <c r="E29" s="69"/>
      <c r="F29" s="69"/>
      <c r="G29" s="69"/>
      <c r="H29" s="69"/>
      <c r="I29" s="68"/>
      <c r="J29" s="68"/>
      <c r="K29" s="69"/>
      <c r="L29" s="69"/>
      <c r="M29" s="69"/>
      <c r="N29" s="69"/>
      <c r="O29" s="69"/>
      <c r="P29" s="69"/>
      <c r="Q29" s="69"/>
      <c r="R29" s="59" t="s">
        <v>876</v>
      </c>
      <c r="S29" s="59" t="s">
        <v>876</v>
      </c>
      <c r="T29" s="59" t="s">
        <v>876</v>
      </c>
      <c r="U29" s="59" t="s">
        <v>876</v>
      </c>
      <c r="V29" s="59" t="s">
        <v>876</v>
      </c>
      <c r="W29" s="59" t="s">
        <v>876</v>
      </c>
      <c r="X29" s="59" t="s">
        <v>876</v>
      </c>
      <c r="Y29" s="59" t="s">
        <v>876</v>
      </c>
    </row>
    <row r="30" spans="1:25">
      <c r="A30" s="55">
        <v>3658</v>
      </c>
      <c r="B30" s="56" t="s">
        <v>331</v>
      </c>
      <c r="C30" s="68">
        <v>1</v>
      </c>
      <c r="D30" s="69"/>
      <c r="E30" s="69"/>
      <c r="F30" s="69"/>
      <c r="G30" s="69"/>
      <c r="H30" s="69"/>
      <c r="I30" s="68"/>
      <c r="J30" s="68"/>
      <c r="K30" s="69"/>
      <c r="L30" s="69"/>
      <c r="M30" s="69"/>
      <c r="N30" s="69"/>
      <c r="O30" s="69"/>
      <c r="P30" s="69"/>
      <c r="Q30" s="69"/>
      <c r="R30" s="59" t="s">
        <v>876</v>
      </c>
      <c r="S30" s="59" t="s">
        <v>876</v>
      </c>
      <c r="T30" s="59" t="s">
        <v>876</v>
      </c>
      <c r="U30" s="59" t="s">
        <v>876</v>
      </c>
      <c r="V30" s="59" t="s">
        <v>876</v>
      </c>
      <c r="W30" s="59" t="s">
        <v>876</v>
      </c>
      <c r="X30" s="59" t="s">
        <v>876</v>
      </c>
      <c r="Y30" s="59" t="s">
        <v>876</v>
      </c>
    </row>
    <row r="31" spans="1:25">
      <c r="A31" s="55">
        <v>3661</v>
      </c>
      <c r="B31" s="56" t="s">
        <v>325</v>
      </c>
      <c r="C31" s="68">
        <v>1</v>
      </c>
      <c r="D31" s="69"/>
      <c r="E31" s="69"/>
      <c r="F31" s="69"/>
      <c r="G31" s="69"/>
      <c r="H31" s="69"/>
      <c r="I31" s="68"/>
      <c r="J31" s="68"/>
      <c r="K31" s="69"/>
      <c r="L31" s="69"/>
      <c r="M31" s="69"/>
      <c r="N31" s="69"/>
      <c r="O31" s="69"/>
      <c r="P31" s="69"/>
      <c r="Q31" s="69"/>
      <c r="R31" s="59" t="s">
        <v>876</v>
      </c>
      <c r="S31" s="59" t="s">
        <v>876</v>
      </c>
      <c r="T31" s="59" t="s">
        <v>876</v>
      </c>
      <c r="U31" s="59" t="s">
        <v>876</v>
      </c>
      <c r="V31" s="59" t="s">
        <v>876</v>
      </c>
      <c r="W31" s="59" t="s">
        <v>876</v>
      </c>
      <c r="X31" s="59" t="s">
        <v>876</v>
      </c>
      <c r="Y31" s="59" t="s">
        <v>876</v>
      </c>
    </row>
    <row r="32" spans="1:25">
      <c r="A32" s="55">
        <v>9741</v>
      </c>
      <c r="B32" s="56" t="s">
        <v>324</v>
      </c>
      <c r="C32" s="68">
        <v>1</v>
      </c>
      <c r="D32" s="69"/>
      <c r="E32" s="69"/>
      <c r="F32" s="69"/>
      <c r="G32" s="69"/>
      <c r="H32" s="69"/>
      <c r="I32" s="68"/>
      <c r="J32" s="68"/>
      <c r="K32" s="69"/>
      <c r="L32" s="69"/>
      <c r="M32" s="69"/>
      <c r="N32" s="69"/>
      <c r="O32" s="69"/>
      <c r="P32" s="69"/>
      <c r="Q32" s="69"/>
      <c r="R32" s="59" t="s">
        <v>876</v>
      </c>
      <c r="S32" s="59" t="s">
        <v>876</v>
      </c>
      <c r="T32" s="59" t="s">
        <v>876</v>
      </c>
      <c r="U32" s="59" t="s">
        <v>876</v>
      </c>
      <c r="V32" s="59" t="s">
        <v>876</v>
      </c>
      <c r="W32" s="59" t="s">
        <v>876</v>
      </c>
      <c r="X32" s="59" t="s">
        <v>876</v>
      </c>
      <c r="Y32" s="59" t="s">
        <v>876</v>
      </c>
    </row>
    <row r="33" spans="1:25">
      <c r="A33" s="55">
        <v>9930</v>
      </c>
      <c r="B33" s="56" t="s">
        <v>302</v>
      </c>
      <c r="C33" s="68">
        <v>1</v>
      </c>
      <c r="D33" s="69"/>
      <c r="E33" s="69"/>
      <c r="F33" s="69"/>
      <c r="G33" s="69"/>
      <c r="H33" s="69"/>
      <c r="I33" s="68"/>
      <c r="J33" s="68"/>
      <c r="K33" s="69"/>
      <c r="L33" s="69"/>
      <c r="M33" s="69"/>
      <c r="N33" s="69"/>
      <c r="O33" s="69"/>
      <c r="P33" s="69"/>
      <c r="Q33" s="69"/>
      <c r="R33" s="59" t="s">
        <v>876</v>
      </c>
      <c r="S33" s="59" t="s">
        <v>876</v>
      </c>
      <c r="T33" s="59" t="s">
        <v>876</v>
      </c>
      <c r="U33" s="59" t="s">
        <v>876</v>
      </c>
      <c r="V33" s="59" t="s">
        <v>876</v>
      </c>
      <c r="W33" s="59" t="s">
        <v>876</v>
      </c>
      <c r="X33" s="59" t="s">
        <v>876</v>
      </c>
      <c r="Y33" s="59" t="s">
        <v>876</v>
      </c>
    </row>
    <row r="34" spans="1:25">
      <c r="A34" s="55">
        <v>10115</v>
      </c>
      <c r="B34" s="56" t="s">
        <v>326</v>
      </c>
      <c r="C34" s="68">
        <v>1</v>
      </c>
      <c r="D34" s="69"/>
      <c r="E34" s="69"/>
      <c r="F34" s="69"/>
      <c r="G34" s="69"/>
      <c r="H34" s="69"/>
      <c r="I34" s="68"/>
      <c r="J34" s="68"/>
      <c r="K34" s="69"/>
      <c r="L34" s="69"/>
      <c r="M34" s="69"/>
      <c r="N34" s="69"/>
      <c r="O34" s="69"/>
      <c r="P34" s="69"/>
      <c r="Q34" s="69"/>
      <c r="R34" s="59" t="s">
        <v>876</v>
      </c>
      <c r="S34" s="59" t="s">
        <v>876</v>
      </c>
      <c r="T34" s="59" t="s">
        <v>876</v>
      </c>
      <c r="U34" s="59" t="s">
        <v>876</v>
      </c>
      <c r="V34" s="59" t="s">
        <v>876</v>
      </c>
      <c r="W34" s="59" t="s">
        <v>876</v>
      </c>
      <c r="X34" s="59" t="s">
        <v>876</v>
      </c>
      <c r="Y34" s="59" t="s">
        <v>876</v>
      </c>
    </row>
    <row r="35" spans="1:25">
      <c r="A35" s="55">
        <v>11163</v>
      </c>
      <c r="B35" s="56" t="s">
        <v>301</v>
      </c>
      <c r="C35" s="68">
        <v>1</v>
      </c>
      <c r="D35" s="69"/>
      <c r="E35" s="69"/>
      <c r="F35" s="69"/>
      <c r="G35" s="69"/>
      <c r="H35" s="69"/>
      <c r="I35" s="68"/>
      <c r="J35" s="68"/>
      <c r="K35" s="69"/>
      <c r="L35" s="69"/>
      <c r="M35" s="69"/>
      <c r="N35" s="69"/>
      <c r="O35" s="69"/>
      <c r="P35" s="69"/>
      <c r="Q35" s="69"/>
      <c r="R35" s="59" t="s">
        <v>876</v>
      </c>
      <c r="S35" s="59" t="s">
        <v>876</v>
      </c>
      <c r="T35" s="59" t="s">
        <v>876</v>
      </c>
      <c r="U35" s="59" t="s">
        <v>876</v>
      </c>
      <c r="V35" s="59" t="s">
        <v>876</v>
      </c>
      <c r="W35" s="59" t="s">
        <v>876</v>
      </c>
      <c r="X35" s="59" t="s">
        <v>876</v>
      </c>
      <c r="Y35" s="59" t="s">
        <v>876</v>
      </c>
    </row>
    <row r="36" spans="1:25">
      <c r="A36" s="55">
        <v>30646</v>
      </c>
      <c r="B36" s="56" t="s">
        <v>300</v>
      </c>
      <c r="C36" s="68">
        <v>1</v>
      </c>
      <c r="D36" s="69"/>
      <c r="E36" s="69"/>
      <c r="F36" s="69"/>
      <c r="G36" s="69"/>
      <c r="H36" s="69"/>
      <c r="I36" s="68"/>
      <c r="J36" s="68"/>
      <c r="K36" s="69"/>
      <c r="L36" s="69"/>
      <c r="M36" s="69"/>
      <c r="N36" s="69"/>
      <c r="O36" s="69"/>
      <c r="P36" s="69"/>
      <c r="Q36" s="69"/>
      <c r="R36" s="59" t="s">
        <v>876</v>
      </c>
      <c r="S36" s="59" t="s">
        <v>876</v>
      </c>
      <c r="T36" s="59" t="s">
        <v>876</v>
      </c>
      <c r="U36" s="59" t="s">
        <v>876</v>
      </c>
      <c r="V36" s="59" t="s">
        <v>876</v>
      </c>
      <c r="W36" s="59" t="s">
        <v>876</v>
      </c>
      <c r="X36" s="59" t="s">
        <v>876</v>
      </c>
      <c r="Y36" s="59" t="s">
        <v>876</v>
      </c>
    </row>
    <row r="37" spans="1:25">
      <c r="A37" s="55">
        <v>103599</v>
      </c>
      <c r="B37" s="56" t="s">
        <v>318</v>
      </c>
      <c r="C37" s="68">
        <v>1</v>
      </c>
      <c r="D37" s="69"/>
      <c r="E37" s="69"/>
      <c r="F37" s="69"/>
      <c r="G37" s="69"/>
      <c r="H37" s="69"/>
      <c r="I37" s="68"/>
      <c r="J37" s="68"/>
      <c r="K37" s="69"/>
      <c r="L37" s="69"/>
      <c r="M37" s="69"/>
      <c r="N37" s="69"/>
      <c r="O37" s="69"/>
      <c r="P37" s="69"/>
      <c r="Q37" s="69"/>
      <c r="R37" s="59" t="s">
        <v>876</v>
      </c>
      <c r="S37" s="59" t="s">
        <v>876</v>
      </c>
      <c r="T37" s="59" t="s">
        <v>876</v>
      </c>
      <c r="U37" s="59" t="s">
        <v>876</v>
      </c>
      <c r="V37" s="59" t="s">
        <v>876</v>
      </c>
      <c r="W37" s="59" t="s">
        <v>876</v>
      </c>
      <c r="X37" s="59" t="s">
        <v>876</v>
      </c>
      <c r="Y37" s="59" t="s">
        <v>876</v>
      </c>
    </row>
    <row r="38" spans="1:25">
      <c r="A38" s="55">
        <v>3652</v>
      </c>
      <c r="B38" s="56" t="s">
        <v>327</v>
      </c>
      <c r="C38" s="68">
        <v>1</v>
      </c>
      <c r="D38" s="69"/>
      <c r="E38" s="69"/>
      <c r="F38" s="69"/>
      <c r="G38" s="69"/>
      <c r="H38" s="69"/>
      <c r="I38" s="68"/>
      <c r="J38" s="68"/>
      <c r="K38" s="69"/>
      <c r="L38" s="69"/>
      <c r="M38" s="69"/>
      <c r="N38" s="69"/>
      <c r="O38" s="69"/>
      <c r="P38" s="69"/>
      <c r="Q38" s="69"/>
      <c r="R38" s="59" t="s">
        <v>877</v>
      </c>
      <c r="S38" s="59" t="s">
        <v>877</v>
      </c>
      <c r="T38" s="59" t="s">
        <v>877</v>
      </c>
      <c r="U38" s="59" t="s">
        <v>877</v>
      </c>
      <c r="V38" s="59" t="s">
        <v>877</v>
      </c>
      <c r="W38" s="59" t="s">
        <v>877</v>
      </c>
      <c r="X38" s="59" t="s">
        <v>877</v>
      </c>
      <c r="Y38" s="59" t="s">
        <v>877</v>
      </c>
    </row>
    <row r="39" spans="1:25">
      <c r="A39" s="55">
        <v>11711</v>
      </c>
      <c r="B39" s="56" t="s">
        <v>297</v>
      </c>
      <c r="C39" s="68">
        <v>1</v>
      </c>
      <c r="D39" s="69"/>
      <c r="E39" s="69"/>
      <c r="F39" s="69"/>
      <c r="G39" s="69"/>
      <c r="H39" s="69"/>
      <c r="I39" s="68"/>
      <c r="J39" s="68"/>
      <c r="K39" s="69"/>
      <c r="L39" s="69"/>
      <c r="M39" s="69"/>
      <c r="N39" s="69"/>
      <c r="O39" s="69"/>
      <c r="P39" s="69"/>
      <c r="Q39" s="69"/>
      <c r="R39" s="59" t="s">
        <v>877</v>
      </c>
      <c r="S39" s="59" t="s">
        <v>877</v>
      </c>
      <c r="T39" s="59" t="s">
        <v>877</v>
      </c>
      <c r="U39" s="59" t="s">
        <v>877</v>
      </c>
      <c r="V39" s="59" t="s">
        <v>877</v>
      </c>
      <c r="W39" s="59" t="s">
        <v>877</v>
      </c>
      <c r="X39" s="59" t="s">
        <v>877</v>
      </c>
      <c r="Y39" s="59" t="s">
        <v>877</v>
      </c>
    </row>
    <row r="40" spans="1:25">
      <c r="A40" s="55">
        <v>12826</v>
      </c>
      <c r="B40" s="56" t="s">
        <v>298</v>
      </c>
      <c r="C40" s="68">
        <v>1</v>
      </c>
      <c r="D40" s="69"/>
      <c r="E40" s="69"/>
      <c r="F40" s="69"/>
      <c r="G40" s="69"/>
      <c r="H40" s="69"/>
      <c r="I40" s="68"/>
      <c r="J40" s="68"/>
      <c r="K40" s="69"/>
      <c r="L40" s="69"/>
      <c r="M40" s="69"/>
      <c r="N40" s="69"/>
      <c r="O40" s="69"/>
      <c r="P40" s="69"/>
      <c r="Q40" s="69"/>
      <c r="R40" s="59" t="s">
        <v>877</v>
      </c>
      <c r="S40" s="59" t="s">
        <v>877</v>
      </c>
      <c r="T40" s="59" t="s">
        <v>877</v>
      </c>
      <c r="U40" s="59" t="s">
        <v>877</v>
      </c>
      <c r="V40" s="59" t="s">
        <v>877</v>
      </c>
      <c r="W40" s="59" t="s">
        <v>877</v>
      </c>
      <c r="X40" s="59" t="s">
        <v>877</v>
      </c>
      <c r="Y40" s="59" t="s">
        <v>877</v>
      </c>
    </row>
    <row r="41" spans="1:25">
      <c r="A41" s="55">
        <v>13231</v>
      </c>
      <c r="B41" s="56" t="s">
        <v>299</v>
      </c>
      <c r="C41" s="68">
        <v>1</v>
      </c>
      <c r="D41" s="69"/>
      <c r="E41" s="69"/>
      <c r="F41" s="69"/>
      <c r="G41" s="69"/>
      <c r="H41" s="69"/>
      <c r="I41" s="68"/>
      <c r="J41" s="68"/>
      <c r="K41" s="69"/>
      <c r="L41" s="69"/>
      <c r="M41" s="69"/>
      <c r="N41" s="69"/>
      <c r="O41" s="69"/>
      <c r="P41" s="69"/>
      <c r="Q41" s="69"/>
      <c r="R41" s="59" t="s">
        <v>877</v>
      </c>
      <c r="S41" s="59" t="s">
        <v>877</v>
      </c>
      <c r="T41" s="59" t="s">
        <v>877</v>
      </c>
      <c r="U41" s="59" t="s">
        <v>877</v>
      </c>
      <c r="V41" s="59" t="s">
        <v>877</v>
      </c>
      <c r="W41" s="59" t="s">
        <v>877</v>
      </c>
      <c r="X41" s="59" t="s">
        <v>877</v>
      </c>
      <c r="Y41" s="59" t="s">
        <v>877</v>
      </c>
    </row>
    <row r="42" spans="1:25">
      <c r="A42" s="55">
        <v>3541</v>
      </c>
      <c r="B42" s="56" t="s">
        <v>288</v>
      </c>
      <c r="C42" s="68">
        <v>1</v>
      </c>
      <c r="D42" s="69"/>
      <c r="E42" s="69"/>
      <c r="F42" s="69"/>
      <c r="G42" s="69"/>
      <c r="H42" s="69"/>
      <c r="I42" s="68"/>
      <c r="J42" s="68"/>
      <c r="K42" s="69"/>
      <c r="L42" s="69"/>
      <c r="M42" s="69"/>
      <c r="N42" s="69"/>
      <c r="O42" s="69"/>
      <c r="P42" s="69"/>
      <c r="Q42" s="69"/>
      <c r="R42" s="59" t="s">
        <v>878</v>
      </c>
      <c r="S42" s="59" t="s">
        <v>878</v>
      </c>
      <c r="T42" s="59" t="s">
        <v>878</v>
      </c>
      <c r="U42" s="59" t="s">
        <v>878</v>
      </c>
      <c r="V42" s="59" t="s">
        <v>878</v>
      </c>
      <c r="W42" s="59" t="s">
        <v>878</v>
      </c>
      <c r="X42" s="59" t="s">
        <v>878</v>
      </c>
      <c r="Y42" s="59" t="s">
        <v>878</v>
      </c>
    </row>
    <row r="43" spans="1:25">
      <c r="A43" s="55">
        <v>3644</v>
      </c>
      <c r="B43" s="56" t="s">
        <v>322</v>
      </c>
      <c r="C43" s="68">
        <v>1</v>
      </c>
      <c r="D43" s="69"/>
      <c r="E43" s="69"/>
      <c r="F43" s="69"/>
      <c r="G43" s="69"/>
      <c r="H43" s="69"/>
      <c r="I43" s="68"/>
      <c r="J43" s="68"/>
      <c r="K43" s="69"/>
      <c r="L43" s="69"/>
      <c r="M43" s="69"/>
      <c r="N43" s="69"/>
      <c r="O43" s="69"/>
      <c r="P43" s="69"/>
      <c r="Q43" s="69"/>
      <c r="R43" s="59" t="s">
        <v>878</v>
      </c>
      <c r="S43" s="59" t="s">
        <v>878</v>
      </c>
      <c r="T43" s="59" t="s">
        <v>878</v>
      </c>
      <c r="U43" s="59" t="s">
        <v>878</v>
      </c>
      <c r="V43" s="59" t="s">
        <v>878</v>
      </c>
      <c r="W43" s="59" t="s">
        <v>878</v>
      </c>
      <c r="X43" s="59" t="s">
        <v>878</v>
      </c>
      <c r="Y43" s="59" t="s">
        <v>878</v>
      </c>
    </row>
    <row r="44" spans="1:25">
      <c r="A44" s="55">
        <v>3592</v>
      </c>
      <c r="B44" s="56" t="s">
        <v>290</v>
      </c>
      <c r="C44" s="68">
        <v>1</v>
      </c>
      <c r="D44" s="69"/>
      <c r="E44" s="69"/>
      <c r="F44" s="69"/>
      <c r="G44" s="69"/>
      <c r="H44" s="69"/>
      <c r="I44" s="68"/>
      <c r="J44" s="68"/>
      <c r="K44" s="69"/>
      <c r="L44" s="69"/>
      <c r="M44" s="69"/>
      <c r="N44" s="69"/>
      <c r="O44" s="69"/>
      <c r="P44" s="69"/>
      <c r="Q44" s="69"/>
      <c r="R44" s="69"/>
      <c r="S44" s="70"/>
      <c r="T44" s="59"/>
      <c r="U44" s="59"/>
      <c r="V44" s="59"/>
      <c r="W44" s="59"/>
      <c r="X44" s="59"/>
      <c r="Y44" s="59" t="s">
        <v>878</v>
      </c>
    </row>
    <row r="45" spans="1:25" s="87" customFormat="1">
      <c r="A45" s="55">
        <v>3624</v>
      </c>
      <c r="B45" s="56" t="s">
        <v>307</v>
      </c>
      <c r="C45" s="68">
        <v>1</v>
      </c>
      <c r="D45" s="69"/>
      <c r="E45" s="69"/>
      <c r="F45" s="69"/>
      <c r="G45" s="69"/>
      <c r="H45" s="69"/>
      <c r="I45" s="68"/>
      <c r="J45" s="68"/>
      <c r="K45" s="69"/>
      <c r="L45" s="69"/>
      <c r="M45" s="69"/>
      <c r="N45" s="69"/>
      <c r="O45" s="69"/>
      <c r="P45" s="69"/>
      <c r="Q45" s="69"/>
      <c r="R45" s="69"/>
      <c r="S45" s="70"/>
      <c r="T45" s="59"/>
      <c r="U45" s="59"/>
      <c r="V45" s="59"/>
      <c r="W45" s="59"/>
      <c r="X45" s="59"/>
      <c r="Y45" s="59"/>
    </row>
    <row r="46" spans="1:25" s="71" customFormat="1" ht="12.75" customHeight="1">
      <c r="A46" s="80">
        <v>3642</v>
      </c>
      <c r="B46" s="81" t="s">
        <v>316</v>
      </c>
      <c r="C46" s="69">
        <v>2</v>
      </c>
      <c r="D46" s="69"/>
      <c r="E46" s="69"/>
      <c r="F46" s="69"/>
      <c r="G46" s="69"/>
      <c r="H46" s="69"/>
      <c r="I46" s="68"/>
      <c r="J46" s="68"/>
      <c r="K46" s="69"/>
      <c r="L46" s="69"/>
      <c r="M46" s="69"/>
      <c r="N46" s="69"/>
      <c r="O46" s="69"/>
      <c r="P46" s="69"/>
      <c r="Q46" s="69"/>
      <c r="R46" s="69"/>
      <c r="S46" s="70"/>
      <c r="T46" s="59"/>
      <c r="U46" s="59"/>
      <c r="V46" s="59"/>
      <c r="W46" s="59"/>
      <c r="X46" s="59"/>
      <c r="Y46" s="59"/>
    </row>
    <row r="47" spans="1:25" s="71" customFormat="1">
      <c r="A47" s="80">
        <v>3646</v>
      </c>
      <c r="B47" s="81" t="s">
        <v>317</v>
      </c>
      <c r="C47" s="69">
        <v>8</v>
      </c>
      <c r="D47" s="69"/>
      <c r="E47" s="69"/>
      <c r="F47" s="69"/>
      <c r="G47" s="69"/>
      <c r="H47" s="69"/>
      <c r="I47" s="68"/>
      <c r="J47" s="68"/>
      <c r="K47" s="69"/>
      <c r="L47" s="69"/>
      <c r="M47" s="69"/>
      <c r="N47" s="69"/>
      <c r="O47" s="69"/>
      <c r="P47" s="69"/>
      <c r="Q47" s="69"/>
      <c r="R47" s="69"/>
      <c r="S47" s="70"/>
      <c r="T47" s="59"/>
      <c r="U47" s="59"/>
      <c r="V47" s="59"/>
      <c r="W47" s="59"/>
      <c r="X47" s="59"/>
      <c r="Y47" s="59"/>
    </row>
    <row r="49" spans="1:27" s="44" customFormat="1" ht="15">
      <c r="A49" s="101" t="s">
        <v>865</v>
      </c>
      <c r="B49" s="67"/>
      <c r="C49" s="67"/>
      <c r="D49" s="100"/>
      <c r="E49" s="100"/>
      <c r="F49" s="100"/>
      <c r="G49" s="100"/>
      <c r="H49" s="100"/>
      <c r="I49" s="67"/>
      <c r="J49" s="67"/>
      <c r="K49" s="67"/>
      <c r="T49" s="43"/>
      <c r="U49" s="42"/>
      <c r="V49" s="42"/>
      <c r="W49" s="42"/>
      <c r="X49" s="42"/>
      <c r="Y49" s="42"/>
      <c r="Z49" s="42"/>
      <c r="AA49" s="42"/>
    </row>
    <row r="50" spans="1:27" s="44" customFormat="1">
      <c r="A50" s="129" t="s">
        <v>866</v>
      </c>
      <c r="B50" s="67"/>
      <c r="C50" s="67"/>
      <c r="D50" s="100"/>
      <c r="E50" s="100"/>
      <c r="F50" s="100"/>
      <c r="G50" s="100"/>
      <c r="H50" s="100"/>
      <c r="I50" s="67"/>
      <c r="J50" s="67"/>
      <c r="K50" s="67"/>
      <c r="T50" s="43"/>
      <c r="U50" s="42"/>
      <c r="V50" s="42"/>
      <c r="W50" s="42"/>
      <c r="X50" s="42"/>
      <c r="Y50" s="42"/>
      <c r="Z50" s="42"/>
      <c r="AA50" s="42"/>
    </row>
    <row r="51" spans="1:27" s="44" customFormat="1">
      <c r="A51" s="43"/>
      <c r="B51" s="67"/>
      <c r="C51" s="67"/>
      <c r="D51" s="100"/>
      <c r="E51" s="100"/>
      <c r="F51" s="100"/>
      <c r="G51" s="100"/>
      <c r="H51" s="100"/>
      <c r="I51" s="67"/>
      <c r="J51" s="67"/>
      <c r="K51" s="67"/>
      <c r="T51" s="43"/>
      <c r="U51" s="42"/>
      <c r="V51" s="42"/>
      <c r="W51" s="42"/>
      <c r="X51" s="42"/>
      <c r="Y51" s="42"/>
      <c r="Z51" s="42"/>
      <c r="AA51" s="42"/>
    </row>
    <row r="52" spans="1:27" s="44" customFormat="1">
      <c r="A52" s="43"/>
      <c r="B52" s="67"/>
      <c r="C52" s="67"/>
      <c r="D52" s="100"/>
      <c r="E52" s="100"/>
      <c r="F52" s="100"/>
      <c r="G52" s="100"/>
      <c r="H52" s="100"/>
      <c r="I52" s="67"/>
      <c r="J52" s="67"/>
      <c r="K52" s="67"/>
      <c r="T52" s="43"/>
      <c r="U52" s="42"/>
      <c r="V52" s="42"/>
      <c r="W52" s="42"/>
      <c r="X52" s="42"/>
      <c r="Y52" s="42"/>
      <c r="Z52" s="42"/>
      <c r="AA52" s="42"/>
    </row>
  </sheetData>
  <hyperlinks>
    <hyperlink ref="A2" location="PeerGroups!A660" display="Link to Key" xr:uid="{00000000-0004-0000-1000-000000000000}"/>
    <hyperlink ref="P1" location="Index!A1" display="Return to Index" xr:uid="{00000000-0004-0000-1000-000001000000}"/>
  </hyperlink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C111-DA22-4010-BE21-B2AD20EE5E99}">
  <sheetPr>
    <tabColor rgb="FFFFFF00"/>
  </sheetPr>
  <dimension ref="A1:F350"/>
  <sheetViews>
    <sheetView showGridLines="0" zoomScale="90" zoomScaleNormal="90" zoomScaleSheetLayoutView="100" zoomScalePageLayoutView="57" workbookViewId="0">
      <pane ySplit="4" topLeftCell="A337" activePane="bottomLeft" state="frozen"/>
      <selection activeCell="B1" sqref="B1"/>
      <selection pane="bottomLeft" activeCell="B338" sqref="B338:B343"/>
    </sheetView>
  </sheetViews>
  <sheetFormatPr defaultColWidth="9.140625" defaultRowHeight="15" outlineLevelRow="1"/>
  <cols>
    <col min="1" max="1" width="11.7109375" style="289" customWidth="1"/>
    <col min="2" max="2" width="98.5703125" style="293" customWidth="1"/>
    <col min="3" max="3" width="18.42578125" style="288" customWidth="1"/>
    <col min="4" max="4" width="19.28515625" style="289" bestFit="1" customWidth="1"/>
    <col min="5" max="5" width="19" style="289" customWidth="1"/>
    <col min="6" max="6" width="80.42578125" style="294" customWidth="1"/>
    <col min="7" max="16384" width="9.140625" style="289"/>
  </cols>
  <sheetData>
    <row r="1" spans="1:6" ht="18.75">
      <c r="A1" s="286" t="s">
        <v>903</v>
      </c>
      <c r="B1" s="287" t="s">
        <v>1196</v>
      </c>
      <c r="E1" s="290" t="s">
        <v>904</v>
      </c>
      <c r="F1" s="291" t="str">
        <f>IF(OR($C$349&lt;&gt;"",$D$349&lt;&gt;"",$E$349&lt;&gt;""),"Error Message - Enter Whole Dollars Only - See Row 72","")</f>
        <v/>
      </c>
    </row>
    <row r="2" spans="1:6" ht="18.75">
      <c r="A2" s="286" t="s">
        <v>905</v>
      </c>
      <c r="B2" s="287" t="str">
        <f>Index!$B$3</f>
        <v>FY 2020 &amp; FY 2021 Data</v>
      </c>
      <c r="F2" s="291" t="str">
        <f>IF(OR($C$347&lt;&gt;0,$D$347&lt;&gt;0,$E$347&lt;&gt;0),"Error Message - Federal Program Breakout tab does not agree with this tab.","")</f>
        <v/>
      </c>
    </row>
    <row r="3" spans="1:6">
      <c r="A3" s="292"/>
    </row>
    <row r="4" spans="1:6" ht="47.25">
      <c r="A4" s="295" t="s">
        <v>906</v>
      </c>
      <c r="B4" s="295" t="s">
        <v>907</v>
      </c>
      <c r="C4" s="296" t="s">
        <v>908</v>
      </c>
      <c r="D4" s="295" t="s">
        <v>909</v>
      </c>
      <c r="E4" s="295" t="s">
        <v>910</v>
      </c>
      <c r="F4" s="297" t="s">
        <v>1197</v>
      </c>
    </row>
    <row r="5" spans="1:6" ht="15.75">
      <c r="A5" s="298">
        <v>1</v>
      </c>
      <c r="B5" s="299" t="s">
        <v>912</v>
      </c>
      <c r="C5" s="300"/>
      <c r="D5" s="300"/>
      <c r="E5" s="300"/>
      <c r="F5" s="301"/>
    </row>
    <row r="6" spans="1:6" ht="15.75" outlineLevel="1">
      <c r="A6" s="298"/>
      <c r="B6" s="396" t="str">
        <f>'TAMUS Uses'!$B1</f>
        <v>Texas A&amp;M University System</v>
      </c>
      <c r="C6" s="396">
        <f>'TAMUS Uses'!$C$6</f>
        <v>0</v>
      </c>
      <c r="D6" s="396">
        <f>'TAMUS Uses'!$D$6</f>
        <v>0</v>
      </c>
      <c r="E6" s="396">
        <f>'TAMUS Uses'!$E$6</f>
        <v>0</v>
      </c>
      <c r="F6" s="301"/>
    </row>
    <row r="7" spans="1:6" ht="15.75" outlineLevel="1" collapsed="1">
      <c r="A7" s="298"/>
      <c r="B7" s="396" t="str">
        <f>'TTUS Uses'!$B1</f>
        <v>Texas Tech University System</v>
      </c>
      <c r="C7" s="396">
        <f>'TTUS Uses'!$C$6</f>
        <v>0</v>
      </c>
      <c r="D7" s="396">
        <f>'TTUS Uses'!$D$6</f>
        <v>0</v>
      </c>
      <c r="E7" s="396">
        <f>'TTUS Uses'!$E$6</f>
        <v>0</v>
      </c>
      <c r="F7" s="301"/>
    </row>
    <row r="8" spans="1:6" ht="15.75" outlineLevel="1" collapsed="1">
      <c r="A8" s="298"/>
      <c r="B8" s="396" t="str">
        <f>'TXSTS Uses'!$B1</f>
        <v>Texas State System</v>
      </c>
      <c r="C8" s="396">
        <f>'TXSTS Uses'!$C$6</f>
        <v>0</v>
      </c>
      <c r="D8" s="396">
        <f>'TXSTS Uses'!$D$6</f>
        <v>0</v>
      </c>
      <c r="E8" s="396">
        <f>'TXSTS Uses'!$E$6</f>
        <v>0</v>
      </c>
      <c r="F8" s="301"/>
    </row>
    <row r="9" spans="1:6" ht="15.75" outlineLevel="1" collapsed="1">
      <c r="A9" s="298"/>
      <c r="B9" s="396" t="str">
        <f>'UHS Uses'!$B1</f>
        <v>University of Houston System</v>
      </c>
      <c r="C9" s="396">
        <f>'UHS Uses'!$C$6</f>
        <v>0</v>
      </c>
      <c r="D9" s="396">
        <f>'UHS Uses'!$D$6</f>
        <v>0</v>
      </c>
      <c r="E9" s="396">
        <f>'UHS Uses'!$E$6</f>
        <v>0</v>
      </c>
      <c r="F9" s="301"/>
    </row>
    <row r="10" spans="1:6" ht="15.75" outlineLevel="1" collapsed="1">
      <c r="A10" s="298"/>
      <c r="B10" s="396" t="str">
        <f>'UNTS Uses'!$B1</f>
        <v>University of North Texas System</v>
      </c>
      <c r="C10" s="396">
        <f>'UNTS Uses'!$C$6</f>
        <v>0</v>
      </c>
      <c r="D10" s="396">
        <f>'UNTS Uses'!$D$6</f>
        <v>0</v>
      </c>
      <c r="E10" s="396">
        <f>'UNTS Uses'!$E$6</f>
        <v>0</v>
      </c>
      <c r="F10" s="301"/>
    </row>
    <row r="11" spans="1:6" ht="15.75" outlineLevel="1" collapsed="1">
      <c r="A11" s="298"/>
      <c r="B11" s="396" t="str">
        <f>'UTS Uses'!$B1</f>
        <v>The University of Texas System</v>
      </c>
      <c r="C11" s="396">
        <f>'UTS Uses'!$C$6</f>
        <v>0</v>
      </c>
      <c r="D11" s="396">
        <f>'UTS Uses'!$D$6</f>
        <v>0</v>
      </c>
      <c r="E11" s="396">
        <f>'UTS Uses'!$E$6</f>
        <v>0</v>
      </c>
      <c r="F11" s="301"/>
    </row>
    <row r="12" spans="1:6" ht="15.75">
      <c r="A12" s="302" t="s">
        <v>913</v>
      </c>
      <c r="B12" s="303" t="s">
        <v>914</v>
      </c>
      <c r="C12" s="304">
        <f>SUM(C6:C11)</f>
        <v>0</v>
      </c>
      <c r="D12" s="305">
        <f>SUM(D6:D11)</f>
        <v>0</v>
      </c>
      <c r="E12" s="305">
        <f>SUM(E6:E11)</f>
        <v>0</v>
      </c>
      <c r="F12" s="306"/>
    </row>
    <row r="13" spans="1:6" ht="15.75" outlineLevel="1">
      <c r="A13" s="302"/>
      <c r="B13" s="303" t="s">
        <v>98</v>
      </c>
      <c r="C13" s="309">
        <f>'TAMUS Uses'!$C$7</f>
        <v>0</v>
      </c>
      <c r="D13" s="397">
        <f>'TAMUS Uses'!$D$7</f>
        <v>0</v>
      </c>
      <c r="E13" s="305"/>
      <c r="F13" s="306"/>
    </row>
    <row r="14" spans="1:6" ht="15.75" outlineLevel="1" collapsed="1">
      <c r="A14" s="302"/>
      <c r="B14" s="303" t="s">
        <v>103</v>
      </c>
      <c r="C14" s="309">
        <f>'TTUS Uses'!$C$7</f>
        <v>0</v>
      </c>
      <c r="D14" s="397">
        <f>'TTUS Uses'!$D$7</f>
        <v>0</v>
      </c>
      <c r="E14" s="305"/>
      <c r="F14" s="306"/>
    </row>
    <row r="15" spans="1:6" ht="15.75" outlineLevel="1" collapsed="1">
      <c r="A15" s="302"/>
      <c r="B15" s="303" t="s">
        <v>101</v>
      </c>
      <c r="C15" s="309">
        <f>'TXSTS Uses'!$C$7</f>
        <v>0</v>
      </c>
      <c r="D15" s="397">
        <f>'TXSTS Uses'!$D$7</f>
        <v>0</v>
      </c>
      <c r="E15" s="305"/>
      <c r="F15" s="306"/>
    </row>
    <row r="16" spans="1:6" ht="15.75" outlineLevel="1" collapsed="1">
      <c r="A16" s="302"/>
      <c r="B16" s="303" t="s">
        <v>100</v>
      </c>
      <c r="C16" s="309">
        <f>'UHS Uses'!$C$7</f>
        <v>0</v>
      </c>
      <c r="D16" s="397">
        <f>'UHS Uses'!$D$7</f>
        <v>0</v>
      </c>
      <c r="E16" s="305"/>
      <c r="F16" s="306"/>
    </row>
    <row r="17" spans="1:6" ht="15.75" outlineLevel="1" collapsed="1">
      <c r="A17" s="302"/>
      <c r="B17" s="303" t="s">
        <v>105</v>
      </c>
      <c r="C17" s="309">
        <f>'UNTS Uses'!$C$7</f>
        <v>0</v>
      </c>
      <c r="D17" s="397">
        <f>'UNTS Uses'!$D$7</f>
        <v>0</v>
      </c>
      <c r="E17" s="305"/>
      <c r="F17" s="306"/>
    </row>
    <row r="18" spans="1:6" ht="15.75" outlineLevel="1" collapsed="1">
      <c r="A18" s="302"/>
      <c r="B18" s="303" t="s">
        <v>96</v>
      </c>
      <c r="C18" s="309">
        <f>'UTS Uses'!$C$7</f>
        <v>0</v>
      </c>
      <c r="D18" s="397">
        <f>'UTS Uses'!$D$7</f>
        <v>0</v>
      </c>
      <c r="E18" s="305"/>
      <c r="F18" s="306"/>
    </row>
    <row r="19" spans="1:6" ht="15.75">
      <c r="A19" s="307" t="s">
        <v>913</v>
      </c>
      <c r="B19" s="308" t="s">
        <v>915</v>
      </c>
      <c r="C19" s="309">
        <f>SUM(C13:C18)</f>
        <v>0</v>
      </c>
      <c r="D19" s="309">
        <f>SUM(D13:D18)</f>
        <v>0</v>
      </c>
      <c r="E19" s="310"/>
      <c r="F19" s="311"/>
    </row>
    <row r="20" spans="1:6" ht="15.75" outlineLevel="1">
      <c r="A20" s="307"/>
      <c r="B20" s="308" t="s">
        <v>98</v>
      </c>
      <c r="C20" s="304">
        <f>'TAMUS Uses'!$C$8</f>
        <v>0</v>
      </c>
      <c r="D20" s="304">
        <f>'TAMUS Uses'!$D$8</f>
        <v>0</v>
      </c>
      <c r="E20" s="310">
        <f>'TAMUS Uses'!$E$8</f>
        <v>0</v>
      </c>
      <c r="F20" s="311"/>
    </row>
    <row r="21" spans="1:6" ht="15.75" outlineLevel="1" collapsed="1">
      <c r="A21" s="307"/>
      <c r="B21" s="308" t="s">
        <v>103</v>
      </c>
      <c r="C21" s="304">
        <f>'TTUS Uses'!$C$8</f>
        <v>0</v>
      </c>
      <c r="D21" s="304">
        <f>'TTUS Uses'!$D$8</f>
        <v>0</v>
      </c>
      <c r="E21" s="310">
        <f>'TTUS Uses'!$E$8</f>
        <v>0</v>
      </c>
      <c r="F21" s="311"/>
    </row>
    <row r="22" spans="1:6" ht="15.75" outlineLevel="1" collapsed="1">
      <c r="A22" s="307"/>
      <c r="B22" s="308" t="s">
        <v>101</v>
      </c>
      <c r="C22" s="304">
        <f>'TXSTS Uses'!$C$8</f>
        <v>0</v>
      </c>
      <c r="D22" s="304">
        <f>'TXSTS Uses'!$D$8</f>
        <v>0</v>
      </c>
      <c r="E22" s="310">
        <f>'TXSTS Uses'!$E$8</f>
        <v>0</v>
      </c>
      <c r="F22" s="311"/>
    </row>
    <row r="23" spans="1:6" ht="15.75" outlineLevel="1" collapsed="1">
      <c r="A23" s="307"/>
      <c r="B23" s="308" t="s">
        <v>100</v>
      </c>
      <c r="C23" s="304">
        <f>'UHS Uses'!$C$8</f>
        <v>0</v>
      </c>
      <c r="D23" s="304">
        <f>'UHS Uses'!$D$8</f>
        <v>0</v>
      </c>
      <c r="E23" s="310">
        <f>'UHS Uses'!$E$8</f>
        <v>0</v>
      </c>
      <c r="F23" s="311"/>
    </row>
    <row r="24" spans="1:6" ht="15.75" outlineLevel="1" collapsed="1">
      <c r="A24" s="307"/>
      <c r="B24" s="308" t="s">
        <v>105</v>
      </c>
      <c r="C24" s="304">
        <f>'UNTS Uses'!$C$8</f>
        <v>0</v>
      </c>
      <c r="D24" s="304">
        <f>'UNTS Uses'!$D$8</f>
        <v>0</v>
      </c>
      <c r="E24" s="310">
        <f>'UNTS Uses'!$E$8</f>
        <v>0</v>
      </c>
      <c r="F24" s="311"/>
    </row>
    <row r="25" spans="1:6" ht="15.75" outlineLevel="1" collapsed="1">
      <c r="A25" s="307"/>
      <c r="B25" s="308" t="s">
        <v>96</v>
      </c>
      <c r="C25" s="304">
        <f>'UTS Uses'!$C$8</f>
        <v>0</v>
      </c>
      <c r="D25" s="304">
        <f>'UTS Uses'!$D$8</f>
        <v>0</v>
      </c>
      <c r="E25" s="310">
        <f>'UTS Uses'!$E$8</f>
        <v>0</v>
      </c>
      <c r="F25" s="311"/>
    </row>
    <row r="26" spans="1:6" ht="15.75">
      <c r="A26" s="312" t="s">
        <v>917</v>
      </c>
      <c r="B26" s="313" t="s">
        <v>918</v>
      </c>
      <c r="C26" s="304">
        <f>SUM(C20:C25)</f>
        <v>0</v>
      </c>
      <c r="D26" s="305">
        <f>SUM(D20:D25)</f>
        <v>0</v>
      </c>
      <c r="E26" s="305">
        <f>SUM(E20:E25)</f>
        <v>0</v>
      </c>
      <c r="F26" s="306"/>
    </row>
    <row r="27" spans="1:6" ht="15.75" outlineLevel="1">
      <c r="A27" s="312"/>
      <c r="B27" s="313" t="s">
        <v>98</v>
      </c>
      <c r="C27" s="309">
        <f>'TAMUS Uses'!$C$9</f>
        <v>0</v>
      </c>
      <c r="D27" s="397">
        <f>'TAMUS Uses'!$D$9</f>
        <v>0</v>
      </c>
      <c r="E27" s="305"/>
      <c r="F27" s="306"/>
    </row>
    <row r="28" spans="1:6" ht="15.75" outlineLevel="1" collapsed="1">
      <c r="A28" s="312"/>
      <c r="B28" s="313" t="s">
        <v>103</v>
      </c>
      <c r="C28" s="309">
        <f>'TTUS Uses'!$C$9</f>
        <v>0</v>
      </c>
      <c r="D28" s="397">
        <f>'TTUS Uses'!$D$9</f>
        <v>0</v>
      </c>
      <c r="E28" s="305"/>
      <c r="F28" s="306"/>
    </row>
    <row r="29" spans="1:6" ht="15.75" outlineLevel="1" collapsed="1">
      <c r="A29" s="312"/>
      <c r="B29" s="313" t="s">
        <v>101</v>
      </c>
      <c r="C29" s="309">
        <f>'TXSTS Uses'!$C$9</f>
        <v>0</v>
      </c>
      <c r="D29" s="397">
        <f>'TXSTS Uses'!$D$9</f>
        <v>0</v>
      </c>
      <c r="E29" s="305"/>
      <c r="F29" s="306"/>
    </row>
    <row r="30" spans="1:6" ht="15.75" outlineLevel="1" collapsed="1">
      <c r="A30" s="312"/>
      <c r="B30" s="313" t="s">
        <v>100</v>
      </c>
      <c r="C30" s="309">
        <f>'UHS Uses'!$C$9</f>
        <v>0</v>
      </c>
      <c r="D30" s="397">
        <f>'UHS Uses'!$D$9</f>
        <v>0</v>
      </c>
      <c r="E30" s="305"/>
      <c r="F30" s="306"/>
    </row>
    <row r="31" spans="1:6" ht="15.75" outlineLevel="1" collapsed="1">
      <c r="A31" s="312"/>
      <c r="B31" s="313" t="s">
        <v>105</v>
      </c>
      <c r="C31" s="309">
        <f>'UNTS Uses'!$C$9</f>
        <v>0</v>
      </c>
      <c r="D31" s="397">
        <f>'UNTS Uses'!$D$9</f>
        <v>0</v>
      </c>
      <c r="E31" s="305"/>
      <c r="F31" s="306"/>
    </row>
    <row r="32" spans="1:6" ht="15.75" outlineLevel="1" collapsed="1">
      <c r="A32" s="312"/>
      <c r="B32" s="313" t="s">
        <v>96</v>
      </c>
      <c r="C32" s="309">
        <f>'UTS Uses'!$C$9</f>
        <v>0</v>
      </c>
      <c r="D32" s="397">
        <f>'UTS Uses'!$D$9</f>
        <v>0</v>
      </c>
      <c r="E32" s="305"/>
      <c r="F32" s="306"/>
    </row>
    <row r="33" spans="1:6" ht="15.75">
      <c r="A33" s="307" t="s">
        <v>917</v>
      </c>
      <c r="B33" s="308" t="s">
        <v>915</v>
      </c>
      <c r="C33" s="309">
        <f>SUM(C27:C32)</f>
        <v>0</v>
      </c>
      <c r="D33" s="309">
        <f>SUM(D27:D32)</f>
        <v>0</v>
      </c>
      <c r="E33" s="310"/>
      <c r="F33" s="311"/>
    </row>
    <row r="34" spans="1:6" ht="15.75" outlineLevel="1">
      <c r="A34" s="307"/>
      <c r="B34" s="308" t="s">
        <v>98</v>
      </c>
      <c r="C34" s="304">
        <f>'TAMUS Uses'!$C$10</f>
        <v>0</v>
      </c>
      <c r="D34" s="304">
        <f>'TAMUS Uses'!$D$10</f>
        <v>0</v>
      </c>
      <c r="E34" s="310">
        <f>'TAMUS Uses'!$E$10</f>
        <v>0</v>
      </c>
      <c r="F34" s="311"/>
    </row>
    <row r="35" spans="1:6" ht="15.75" outlineLevel="1" collapsed="1">
      <c r="A35" s="307"/>
      <c r="B35" s="308" t="s">
        <v>103</v>
      </c>
      <c r="C35" s="304">
        <f>'TTUS Uses'!$C$10</f>
        <v>0</v>
      </c>
      <c r="D35" s="304">
        <f>'TTUS Uses'!$D$10</f>
        <v>0</v>
      </c>
      <c r="E35" s="310">
        <f>'TTUS Uses'!$E$10</f>
        <v>0</v>
      </c>
      <c r="F35" s="311"/>
    </row>
    <row r="36" spans="1:6" ht="15.75" outlineLevel="1" collapsed="1">
      <c r="A36" s="307"/>
      <c r="B36" s="308" t="s">
        <v>101</v>
      </c>
      <c r="C36" s="304">
        <f>'TXSTS Uses'!$C$10</f>
        <v>0</v>
      </c>
      <c r="D36" s="304">
        <f>'TXSTS Uses'!$D$10</f>
        <v>0</v>
      </c>
      <c r="E36" s="310">
        <f>'TXSTS Uses'!$E$10</f>
        <v>0</v>
      </c>
      <c r="F36" s="311"/>
    </row>
    <row r="37" spans="1:6" ht="15.75" outlineLevel="1" collapsed="1">
      <c r="A37" s="307"/>
      <c r="B37" s="308" t="s">
        <v>100</v>
      </c>
      <c r="C37" s="304">
        <f>'UHS Uses'!$C$10</f>
        <v>0</v>
      </c>
      <c r="D37" s="304">
        <f>'UHS Uses'!$D$10</f>
        <v>0</v>
      </c>
      <c r="E37" s="310">
        <f>'UHS Uses'!$E$10</f>
        <v>0</v>
      </c>
      <c r="F37" s="311"/>
    </row>
    <row r="38" spans="1:6" ht="15.75" outlineLevel="1" collapsed="1">
      <c r="A38" s="307"/>
      <c r="B38" s="308" t="s">
        <v>105</v>
      </c>
      <c r="C38" s="304">
        <f>'UNTS Uses'!$C$10</f>
        <v>0</v>
      </c>
      <c r="D38" s="304">
        <f>'UNTS Uses'!$D$10</f>
        <v>0</v>
      </c>
      <c r="E38" s="310">
        <f>'UNTS Uses'!$E$10</f>
        <v>0</v>
      </c>
      <c r="F38" s="311"/>
    </row>
    <row r="39" spans="1:6" ht="15.75" outlineLevel="1" collapsed="1">
      <c r="A39" s="307"/>
      <c r="B39" s="308" t="s">
        <v>96</v>
      </c>
      <c r="C39" s="304">
        <f>'UTS Uses'!$C$10</f>
        <v>0</v>
      </c>
      <c r="D39" s="304">
        <f>'UTS Uses'!$D$10</f>
        <v>0</v>
      </c>
      <c r="E39" s="310">
        <f>'UTS Uses'!$E$10</f>
        <v>0</v>
      </c>
      <c r="F39" s="311"/>
    </row>
    <row r="40" spans="1:6" ht="15.75">
      <c r="A40" s="312" t="s">
        <v>919</v>
      </c>
      <c r="B40" s="313" t="s">
        <v>920</v>
      </c>
      <c r="C40" s="304">
        <f>SUM(C34:C39)</f>
        <v>0</v>
      </c>
      <c r="D40" s="305">
        <f>SUM(D34:D39)</f>
        <v>0</v>
      </c>
      <c r="E40" s="305">
        <f>SUM(E34:E39)</f>
        <v>0</v>
      </c>
      <c r="F40" s="306"/>
    </row>
    <row r="41" spans="1:6" ht="15.75" outlineLevel="1">
      <c r="A41" s="312"/>
      <c r="B41" s="313" t="s">
        <v>98</v>
      </c>
      <c r="C41" s="309">
        <f>'TAMUS Uses'!$C$11</f>
        <v>0</v>
      </c>
      <c r="D41" s="397">
        <f>'TAMUS Uses'!$D$11</f>
        <v>0</v>
      </c>
      <c r="E41" s="305"/>
      <c r="F41" s="306"/>
    </row>
    <row r="42" spans="1:6" ht="15.75" outlineLevel="1" collapsed="1">
      <c r="A42" s="312"/>
      <c r="B42" s="313" t="s">
        <v>103</v>
      </c>
      <c r="C42" s="309">
        <f>'TTUS Uses'!$C$11</f>
        <v>0</v>
      </c>
      <c r="D42" s="397">
        <f>'TTUS Uses'!$D$11</f>
        <v>0</v>
      </c>
      <c r="E42" s="305"/>
      <c r="F42" s="306"/>
    </row>
    <row r="43" spans="1:6" ht="15.75" outlineLevel="1" collapsed="1">
      <c r="A43" s="312"/>
      <c r="B43" s="313" t="s">
        <v>101</v>
      </c>
      <c r="C43" s="309">
        <f>'TXSTS Uses'!$C$11</f>
        <v>0</v>
      </c>
      <c r="D43" s="397">
        <f>'TXSTS Uses'!$D$11</f>
        <v>0</v>
      </c>
      <c r="E43" s="305"/>
      <c r="F43" s="306"/>
    </row>
    <row r="44" spans="1:6" ht="15.75" outlineLevel="1" collapsed="1">
      <c r="A44" s="312"/>
      <c r="B44" s="313" t="s">
        <v>100</v>
      </c>
      <c r="C44" s="309">
        <f>'UHS Uses'!$C$11</f>
        <v>0</v>
      </c>
      <c r="D44" s="397">
        <f>'UHS Uses'!$D$11</f>
        <v>0</v>
      </c>
      <c r="E44" s="305"/>
      <c r="F44" s="306"/>
    </row>
    <row r="45" spans="1:6" ht="15.75" outlineLevel="1" collapsed="1">
      <c r="A45" s="312"/>
      <c r="B45" s="313" t="s">
        <v>105</v>
      </c>
      <c r="C45" s="309">
        <f>'UNTS Uses'!$C$11</f>
        <v>0</v>
      </c>
      <c r="D45" s="397">
        <f>'UNTS Uses'!$D$11</f>
        <v>0</v>
      </c>
      <c r="E45" s="305"/>
      <c r="F45" s="306"/>
    </row>
    <row r="46" spans="1:6" ht="15.75" outlineLevel="1" collapsed="1">
      <c r="A46" s="312"/>
      <c r="B46" s="313" t="s">
        <v>96</v>
      </c>
      <c r="C46" s="309">
        <f>'UTS Uses'!$C$11</f>
        <v>0</v>
      </c>
      <c r="D46" s="397">
        <f>'UTS Uses'!$D$11</f>
        <v>0</v>
      </c>
      <c r="E46" s="305"/>
      <c r="F46" s="306"/>
    </row>
    <row r="47" spans="1:6" ht="15.75">
      <c r="A47" s="307" t="s">
        <v>919</v>
      </c>
      <c r="B47" s="308" t="s">
        <v>915</v>
      </c>
      <c r="C47" s="309">
        <f>SUM(C41:C46)</f>
        <v>0</v>
      </c>
      <c r="D47" s="309">
        <f>SUM(D41:D46)</f>
        <v>0</v>
      </c>
      <c r="E47" s="310"/>
      <c r="F47" s="311"/>
    </row>
    <row r="48" spans="1:6" ht="15.75" outlineLevel="1">
      <c r="A48" s="307"/>
      <c r="B48" s="308" t="s">
        <v>98</v>
      </c>
      <c r="C48" s="304">
        <f>'TAMUS Uses'!$C$12</f>
        <v>0</v>
      </c>
      <c r="D48" s="304">
        <f>'TAMUS Uses'!$D$12</f>
        <v>0</v>
      </c>
      <c r="E48" s="310">
        <f>'TAMUS Uses'!$E$12</f>
        <v>0</v>
      </c>
      <c r="F48" s="311"/>
    </row>
    <row r="49" spans="1:6" ht="15.75" outlineLevel="1" collapsed="1">
      <c r="A49" s="307"/>
      <c r="B49" s="308" t="s">
        <v>103</v>
      </c>
      <c r="C49" s="304">
        <f>'TTUS Uses'!$C$12</f>
        <v>0</v>
      </c>
      <c r="D49" s="304">
        <f>'TTUS Uses'!$D$12</f>
        <v>0</v>
      </c>
      <c r="E49" s="310">
        <f>'TTUS Uses'!$E$12</f>
        <v>0</v>
      </c>
      <c r="F49" s="311"/>
    </row>
    <row r="50" spans="1:6" ht="15.75" outlineLevel="1" collapsed="1">
      <c r="A50" s="307"/>
      <c r="B50" s="308" t="s">
        <v>101</v>
      </c>
      <c r="C50" s="304">
        <f>'TXSTS Uses'!$C$12</f>
        <v>0</v>
      </c>
      <c r="D50" s="304">
        <f>'TXSTS Uses'!$D$12</f>
        <v>0</v>
      </c>
      <c r="E50" s="310">
        <f>'TXSTS Uses'!$E$12</f>
        <v>0</v>
      </c>
      <c r="F50" s="311"/>
    </row>
    <row r="51" spans="1:6" ht="15.75" outlineLevel="1" collapsed="1">
      <c r="A51" s="307"/>
      <c r="B51" s="308" t="s">
        <v>100</v>
      </c>
      <c r="C51" s="304">
        <f>'UHS Uses'!$C$12</f>
        <v>0</v>
      </c>
      <c r="D51" s="304">
        <f>'UHS Uses'!$D$12</f>
        <v>0</v>
      </c>
      <c r="E51" s="310">
        <f>'UHS Uses'!$E$12</f>
        <v>0</v>
      </c>
      <c r="F51" s="311"/>
    </row>
    <row r="52" spans="1:6" ht="15.75" outlineLevel="1" collapsed="1">
      <c r="A52" s="307"/>
      <c r="B52" s="308" t="s">
        <v>105</v>
      </c>
      <c r="C52" s="304">
        <f>'UNTS Uses'!$C$12</f>
        <v>0</v>
      </c>
      <c r="D52" s="304">
        <f>'UNTS Uses'!$D$12</f>
        <v>0</v>
      </c>
      <c r="E52" s="310">
        <f>'UNTS Uses'!$E$12</f>
        <v>0</v>
      </c>
      <c r="F52" s="311"/>
    </row>
    <row r="53" spans="1:6" ht="15.75" outlineLevel="1" collapsed="1">
      <c r="A53" s="307"/>
      <c r="B53" s="308" t="s">
        <v>96</v>
      </c>
      <c r="C53" s="304">
        <f>'UTS Uses'!$C$12</f>
        <v>0</v>
      </c>
      <c r="D53" s="304">
        <f>'UTS Uses'!$D$12</f>
        <v>0</v>
      </c>
      <c r="E53" s="310">
        <f>'UTS Uses'!$E$12</f>
        <v>0</v>
      </c>
      <c r="F53" s="311"/>
    </row>
    <row r="54" spans="1:6" ht="31.5">
      <c r="A54" s="312" t="s">
        <v>921</v>
      </c>
      <c r="B54" s="313" t="s">
        <v>922</v>
      </c>
      <c r="C54" s="304">
        <f>SUM(C48:C53)</f>
        <v>0</v>
      </c>
      <c r="D54" s="305">
        <f>SUM(D48:D53)</f>
        <v>0</v>
      </c>
      <c r="E54" s="305">
        <f>SUM(E48:E53)</f>
        <v>0</v>
      </c>
      <c r="F54" s="306"/>
    </row>
    <row r="55" spans="1:6" ht="15.75" outlineLevel="1">
      <c r="A55" s="312"/>
      <c r="B55" s="313" t="s">
        <v>98</v>
      </c>
      <c r="C55" s="309">
        <f>'TAMUS Uses'!$C$13</f>
        <v>0</v>
      </c>
      <c r="D55" s="397">
        <f>'TAMUS Uses'!$D$13</f>
        <v>0</v>
      </c>
      <c r="E55" s="305"/>
      <c r="F55" s="306"/>
    </row>
    <row r="56" spans="1:6" ht="15.75" outlineLevel="1" collapsed="1">
      <c r="A56" s="312"/>
      <c r="B56" s="313" t="s">
        <v>103</v>
      </c>
      <c r="C56" s="309">
        <f>'TTUS Uses'!$C$13</f>
        <v>0</v>
      </c>
      <c r="D56" s="397">
        <f>'TTUS Uses'!$D$13</f>
        <v>0</v>
      </c>
      <c r="E56" s="305"/>
      <c r="F56" s="306"/>
    </row>
    <row r="57" spans="1:6" ht="15.75" outlineLevel="1" collapsed="1">
      <c r="A57" s="312"/>
      <c r="B57" s="313" t="s">
        <v>101</v>
      </c>
      <c r="C57" s="309">
        <f>'TXSTS Uses'!$C$13</f>
        <v>0</v>
      </c>
      <c r="D57" s="397">
        <f>'TXSTS Uses'!$D$13</f>
        <v>0</v>
      </c>
      <c r="E57" s="305"/>
      <c r="F57" s="306"/>
    </row>
    <row r="58" spans="1:6" ht="15.75" outlineLevel="1" collapsed="1">
      <c r="A58" s="312"/>
      <c r="B58" s="313" t="s">
        <v>100</v>
      </c>
      <c r="C58" s="309">
        <f>'UHS Uses'!$C$13</f>
        <v>0</v>
      </c>
      <c r="D58" s="397">
        <f>'UHS Uses'!$D$13</f>
        <v>0</v>
      </c>
      <c r="E58" s="305"/>
      <c r="F58" s="306"/>
    </row>
    <row r="59" spans="1:6" ht="15.75" outlineLevel="1" collapsed="1">
      <c r="A59" s="312"/>
      <c r="B59" s="313" t="s">
        <v>105</v>
      </c>
      <c r="C59" s="309">
        <f>'UNTS Uses'!$C$13</f>
        <v>0</v>
      </c>
      <c r="D59" s="397">
        <f>'UNTS Uses'!$D$13</f>
        <v>0</v>
      </c>
      <c r="E59" s="305"/>
      <c r="F59" s="306"/>
    </row>
    <row r="60" spans="1:6" ht="15.75" outlineLevel="1" collapsed="1">
      <c r="A60" s="312"/>
      <c r="B60" s="313" t="s">
        <v>96</v>
      </c>
      <c r="C60" s="309">
        <f>'UTS Uses'!$C$13</f>
        <v>0</v>
      </c>
      <c r="D60" s="397">
        <f>'UTS Uses'!$D$13</f>
        <v>0</v>
      </c>
      <c r="E60" s="305"/>
      <c r="F60" s="306"/>
    </row>
    <row r="61" spans="1:6" ht="15.75">
      <c r="A61" s="307" t="s">
        <v>921</v>
      </c>
      <c r="B61" s="308" t="s">
        <v>915</v>
      </c>
      <c r="C61" s="309">
        <f>SUM(C55:C60)</f>
        <v>0</v>
      </c>
      <c r="D61" s="309">
        <f>SUM(D55:D60)</f>
        <v>0</v>
      </c>
      <c r="E61" s="310"/>
      <c r="F61" s="311"/>
    </row>
    <row r="62" spans="1:6" ht="15.75" outlineLevel="1">
      <c r="A62" s="307"/>
      <c r="B62" s="308" t="s">
        <v>98</v>
      </c>
      <c r="C62" s="304">
        <f>'TAMUS Uses'!$C$14</f>
        <v>0</v>
      </c>
      <c r="D62" s="304">
        <f>'TAMUS Uses'!$D$14</f>
        <v>0</v>
      </c>
      <c r="E62" s="310">
        <f>'TAMUS Uses'!$E$14</f>
        <v>0</v>
      </c>
      <c r="F62" s="311"/>
    </row>
    <row r="63" spans="1:6" ht="15.75" outlineLevel="1" collapsed="1">
      <c r="A63" s="307"/>
      <c r="B63" s="308" t="s">
        <v>103</v>
      </c>
      <c r="C63" s="304">
        <f>'TTUS Uses'!$C$14</f>
        <v>0</v>
      </c>
      <c r="D63" s="304">
        <f>'TTUS Uses'!$D$14</f>
        <v>0</v>
      </c>
      <c r="E63" s="310">
        <f>'TTUS Uses'!$E$14</f>
        <v>0</v>
      </c>
      <c r="F63" s="311"/>
    </row>
    <row r="64" spans="1:6" ht="15.75" outlineLevel="1" collapsed="1">
      <c r="A64" s="307"/>
      <c r="B64" s="308" t="s">
        <v>101</v>
      </c>
      <c r="C64" s="304">
        <f>'TXSTS Uses'!$C$14</f>
        <v>0</v>
      </c>
      <c r="D64" s="304">
        <f>'TXSTS Uses'!$D$14</f>
        <v>0</v>
      </c>
      <c r="E64" s="310">
        <f>'TXSTS Uses'!$E$14</f>
        <v>0</v>
      </c>
      <c r="F64" s="311"/>
    </row>
    <row r="65" spans="1:6" ht="15.75" outlineLevel="1" collapsed="1">
      <c r="A65" s="307"/>
      <c r="B65" s="308" t="s">
        <v>100</v>
      </c>
      <c r="C65" s="304">
        <f>'UHS Uses'!$C$14</f>
        <v>0</v>
      </c>
      <c r="D65" s="304">
        <f>'UHS Uses'!$D$14</f>
        <v>0</v>
      </c>
      <c r="E65" s="310">
        <f>'UHS Uses'!$E$14</f>
        <v>0</v>
      </c>
      <c r="F65" s="311"/>
    </row>
    <row r="66" spans="1:6" ht="15.75" outlineLevel="1" collapsed="1">
      <c r="A66" s="307"/>
      <c r="B66" s="308" t="s">
        <v>105</v>
      </c>
      <c r="C66" s="304">
        <f>'UNTS Uses'!$C$14</f>
        <v>0</v>
      </c>
      <c r="D66" s="304">
        <f>'UNTS Uses'!$D$14</f>
        <v>0</v>
      </c>
      <c r="E66" s="310">
        <f>'UNTS Uses'!$E$14</f>
        <v>0</v>
      </c>
      <c r="F66" s="311"/>
    </row>
    <row r="67" spans="1:6" ht="15.75" outlineLevel="1" collapsed="1">
      <c r="A67" s="307"/>
      <c r="B67" s="308" t="s">
        <v>96</v>
      </c>
      <c r="C67" s="304">
        <f>'UTS Uses'!$C$14</f>
        <v>0</v>
      </c>
      <c r="D67" s="304">
        <f>'UTS Uses'!$D$14</f>
        <v>0</v>
      </c>
      <c r="E67" s="310">
        <f>'UTS Uses'!$E$14</f>
        <v>0</v>
      </c>
      <c r="F67" s="311"/>
    </row>
    <row r="68" spans="1:6" ht="31.5">
      <c r="A68" s="312" t="s">
        <v>923</v>
      </c>
      <c r="B68" s="313" t="s">
        <v>924</v>
      </c>
      <c r="C68" s="304">
        <f>SUM(C62:C67)</f>
        <v>0</v>
      </c>
      <c r="D68" s="305">
        <f>SUM(D62:D67)</f>
        <v>0</v>
      </c>
      <c r="E68" s="305">
        <f>SUM(E62:E67)</f>
        <v>0</v>
      </c>
      <c r="F68" s="306"/>
    </row>
    <row r="69" spans="1:6" ht="15.75" outlineLevel="1">
      <c r="A69" s="312"/>
      <c r="B69" s="313" t="s">
        <v>98</v>
      </c>
      <c r="C69" s="309">
        <f>'TAMUS Uses'!$C$15</f>
        <v>0</v>
      </c>
      <c r="D69" s="397">
        <f>'TAMUS Uses'!$D$15</f>
        <v>0</v>
      </c>
      <c r="E69" s="305"/>
      <c r="F69" s="306"/>
    </row>
    <row r="70" spans="1:6" ht="15.75" outlineLevel="1" collapsed="1">
      <c r="A70" s="312"/>
      <c r="B70" s="313" t="s">
        <v>103</v>
      </c>
      <c r="C70" s="309">
        <f>'TTUS Uses'!$C$15</f>
        <v>0</v>
      </c>
      <c r="D70" s="397">
        <f>'TTUS Uses'!$D$15</f>
        <v>0</v>
      </c>
      <c r="E70" s="305"/>
      <c r="F70" s="306"/>
    </row>
    <row r="71" spans="1:6" ht="15.75" outlineLevel="1" collapsed="1">
      <c r="A71" s="312"/>
      <c r="B71" s="313" t="s">
        <v>101</v>
      </c>
      <c r="C71" s="309">
        <f>'TXSTS Uses'!$C$15</f>
        <v>0</v>
      </c>
      <c r="D71" s="397">
        <f>'TXSTS Uses'!$D$15</f>
        <v>0</v>
      </c>
      <c r="E71" s="305"/>
      <c r="F71" s="306"/>
    </row>
    <row r="72" spans="1:6" ht="15.75" outlineLevel="1" collapsed="1">
      <c r="A72" s="312"/>
      <c r="B72" s="313" t="s">
        <v>100</v>
      </c>
      <c r="C72" s="309">
        <f>'UHS Uses'!$C$15</f>
        <v>0</v>
      </c>
      <c r="D72" s="397">
        <f>'UHS Uses'!$D$15</f>
        <v>0</v>
      </c>
      <c r="E72" s="305"/>
      <c r="F72" s="306"/>
    </row>
    <row r="73" spans="1:6" ht="15.75" outlineLevel="1" collapsed="1">
      <c r="A73" s="312"/>
      <c r="B73" s="313" t="s">
        <v>105</v>
      </c>
      <c r="C73" s="309">
        <f>'UNTS Uses'!$C$15</f>
        <v>0</v>
      </c>
      <c r="D73" s="397">
        <f>'UNTS Uses'!$D$15</f>
        <v>0</v>
      </c>
      <c r="E73" s="305"/>
      <c r="F73" s="306"/>
    </row>
    <row r="74" spans="1:6" ht="15.75" outlineLevel="1" collapsed="1">
      <c r="A74" s="312"/>
      <c r="B74" s="313" t="s">
        <v>96</v>
      </c>
      <c r="C74" s="309">
        <f>'UTS Uses'!$C$15</f>
        <v>0</v>
      </c>
      <c r="D74" s="397">
        <f>'UTS Uses'!$D$15</f>
        <v>0</v>
      </c>
      <c r="E74" s="305"/>
      <c r="F74" s="306"/>
    </row>
    <row r="75" spans="1:6" ht="15.75">
      <c r="A75" s="307" t="s">
        <v>923</v>
      </c>
      <c r="B75" s="308" t="s">
        <v>915</v>
      </c>
      <c r="C75" s="309">
        <f>SUM(C69:C74)</f>
        <v>0</v>
      </c>
      <c r="D75" s="309">
        <f>SUM(D69:D74)</f>
        <v>0</v>
      </c>
      <c r="E75" s="310"/>
      <c r="F75" s="311"/>
    </row>
    <row r="76" spans="1:6" ht="15.75" outlineLevel="1">
      <c r="A76" s="307"/>
      <c r="B76" s="308" t="s">
        <v>98</v>
      </c>
      <c r="C76" s="304">
        <f>'TAMUS Uses'!$C$16</f>
        <v>0</v>
      </c>
      <c r="D76" s="304">
        <f>'TAMUS Uses'!$D$16</f>
        <v>0</v>
      </c>
      <c r="E76" s="310">
        <f>'TAMUS Uses'!$E$16</f>
        <v>0</v>
      </c>
      <c r="F76" s="311"/>
    </row>
    <row r="77" spans="1:6" ht="15.75" outlineLevel="1" collapsed="1">
      <c r="A77" s="307"/>
      <c r="B77" s="308" t="s">
        <v>103</v>
      </c>
      <c r="C77" s="304">
        <f>'TTUS Uses'!$C$16</f>
        <v>0</v>
      </c>
      <c r="D77" s="304">
        <f>'TTUS Uses'!$D$16</f>
        <v>0</v>
      </c>
      <c r="E77" s="310">
        <f>'TTUS Uses'!$E$16</f>
        <v>0</v>
      </c>
      <c r="F77" s="311"/>
    </row>
    <row r="78" spans="1:6" ht="15.75" outlineLevel="1" collapsed="1">
      <c r="A78" s="307"/>
      <c r="B78" s="308" t="s">
        <v>101</v>
      </c>
      <c r="C78" s="304">
        <f>'TXSTS Uses'!$C$16</f>
        <v>0</v>
      </c>
      <c r="D78" s="304">
        <f>'TXSTS Uses'!$D$16</f>
        <v>0</v>
      </c>
      <c r="E78" s="310">
        <f>'TXSTS Uses'!$E$16</f>
        <v>0</v>
      </c>
      <c r="F78" s="311"/>
    </row>
    <row r="79" spans="1:6" ht="15.75" outlineLevel="1" collapsed="1">
      <c r="A79" s="307"/>
      <c r="B79" s="308" t="s">
        <v>100</v>
      </c>
      <c r="C79" s="304">
        <f>'UHS Uses'!$C$16</f>
        <v>0</v>
      </c>
      <c r="D79" s="304">
        <f>'UHS Uses'!$D$16</f>
        <v>0</v>
      </c>
      <c r="E79" s="310">
        <f>'UHS Uses'!$E$16</f>
        <v>0</v>
      </c>
      <c r="F79" s="311"/>
    </row>
    <row r="80" spans="1:6" ht="15.75" outlineLevel="1" collapsed="1">
      <c r="A80" s="307"/>
      <c r="B80" s="308" t="s">
        <v>105</v>
      </c>
      <c r="C80" s="304">
        <f>'UNTS Uses'!$C$16</f>
        <v>0</v>
      </c>
      <c r="D80" s="304">
        <f>'UNTS Uses'!$D$16</f>
        <v>0</v>
      </c>
      <c r="E80" s="310">
        <f>'UNTS Uses'!$E$16</f>
        <v>0</v>
      </c>
      <c r="F80" s="311"/>
    </row>
    <row r="81" spans="1:6" ht="15.75" outlineLevel="1" collapsed="1">
      <c r="A81" s="307"/>
      <c r="B81" s="308" t="s">
        <v>96</v>
      </c>
      <c r="C81" s="304">
        <f>'UTS Uses'!$C$16</f>
        <v>0</v>
      </c>
      <c r="D81" s="304">
        <f>'UTS Uses'!$D$16</f>
        <v>0</v>
      </c>
      <c r="E81" s="310">
        <f>'UTS Uses'!$E$16</f>
        <v>0</v>
      </c>
      <c r="F81" s="311"/>
    </row>
    <row r="82" spans="1:6" ht="63">
      <c r="A82" s="312" t="s">
        <v>925</v>
      </c>
      <c r="B82" s="313" t="s">
        <v>926</v>
      </c>
      <c r="C82" s="304">
        <f>SUM(C76:C81)</f>
        <v>0</v>
      </c>
      <c r="D82" s="305">
        <f>SUM(D76:D81)</f>
        <v>0</v>
      </c>
      <c r="E82" s="305">
        <f>SUM(E76:E81)</f>
        <v>0</v>
      </c>
      <c r="F82" s="306"/>
    </row>
    <row r="83" spans="1:6" ht="15.75" outlineLevel="1">
      <c r="A83" s="312"/>
      <c r="B83" s="313" t="s">
        <v>98</v>
      </c>
      <c r="C83" s="309">
        <f>'TAMUS Uses'!$C$17</f>
        <v>0</v>
      </c>
      <c r="D83" s="397">
        <f>'TAMUS Uses'!$D$17</f>
        <v>0</v>
      </c>
      <c r="E83" s="305"/>
      <c r="F83" s="306"/>
    </row>
    <row r="84" spans="1:6" ht="15.75" outlineLevel="1" collapsed="1">
      <c r="A84" s="312"/>
      <c r="B84" s="313" t="s">
        <v>103</v>
      </c>
      <c r="C84" s="309">
        <f>'TTUS Uses'!$C$17</f>
        <v>0</v>
      </c>
      <c r="D84" s="397">
        <f>'TTUS Uses'!$D$17</f>
        <v>0</v>
      </c>
      <c r="E84" s="305"/>
      <c r="F84" s="306"/>
    </row>
    <row r="85" spans="1:6" ht="15.75" outlineLevel="1" collapsed="1">
      <c r="A85" s="312"/>
      <c r="B85" s="313" t="s">
        <v>101</v>
      </c>
      <c r="C85" s="309">
        <f>'TXSTS Uses'!$C$17</f>
        <v>0</v>
      </c>
      <c r="D85" s="397">
        <f>'TXSTS Uses'!$D$17</f>
        <v>0</v>
      </c>
      <c r="E85" s="305"/>
      <c r="F85" s="306"/>
    </row>
    <row r="86" spans="1:6" ht="15.75" outlineLevel="1" collapsed="1">
      <c r="A86" s="312"/>
      <c r="B86" s="313" t="s">
        <v>100</v>
      </c>
      <c r="C86" s="309">
        <f>'UHS Uses'!$C$17</f>
        <v>0</v>
      </c>
      <c r="D86" s="397">
        <f>'UHS Uses'!$D$17</f>
        <v>0</v>
      </c>
      <c r="E86" s="305"/>
      <c r="F86" s="306"/>
    </row>
    <row r="87" spans="1:6" ht="15.75" outlineLevel="1" collapsed="1">
      <c r="A87" s="312"/>
      <c r="B87" s="313" t="s">
        <v>105</v>
      </c>
      <c r="C87" s="309">
        <f>'UNTS Uses'!$C$17</f>
        <v>0</v>
      </c>
      <c r="D87" s="397">
        <f>'UNTS Uses'!$D$17</f>
        <v>0</v>
      </c>
      <c r="E87" s="305"/>
      <c r="F87" s="306"/>
    </row>
    <row r="88" spans="1:6" ht="15.75" outlineLevel="1" collapsed="1">
      <c r="A88" s="312"/>
      <c r="B88" s="313" t="s">
        <v>96</v>
      </c>
      <c r="C88" s="309">
        <f>'UTS Uses'!$C$17</f>
        <v>0</v>
      </c>
      <c r="D88" s="397">
        <f>'UTS Uses'!$D$17</f>
        <v>0</v>
      </c>
      <c r="E88" s="305"/>
      <c r="F88" s="306"/>
    </row>
    <row r="89" spans="1:6" ht="15.75">
      <c r="A89" s="307" t="s">
        <v>925</v>
      </c>
      <c r="B89" s="308" t="s">
        <v>915</v>
      </c>
      <c r="C89" s="309">
        <f>SUM(C83:C88)</f>
        <v>0</v>
      </c>
      <c r="D89" s="309">
        <f>SUM(D83:D88)</f>
        <v>0</v>
      </c>
      <c r="E89" s="310"/>
      <c r="F89" s="311"/>
    </row>
    <row r="90" spans="1:6" ht="15.75" outlineLevel="1">
      <c r="A90" s="307"/>
      <c r="B90" s="308" t="s">
        <v>98</v>
      </c>
      <c r="C90" s="304">
        <f>'TAMUS Uses'!$C$18</f>
        <v>0</v>
      </c>
      <c r="D90" s="304">
        <f>'TAMUS Uses'!$D$18</f>
        <v>0</v>
      </c>
      <c r="E90" s="310">
        <f>'TAMUS Uses'!$E$18</f>
        <v>0</v>
      </c>
      <c r="F90" s="311"/>
    </row>
    <row r="91" spans="1:6" ht="15.75" outlineLevel="1" collapsed="1">
      <c r="A91" s="307"/>
      <c r="B91" s="308" t="s">
        <v>103</v>
      </c>
      <c r="C91" s="304">
        <f>'TTUS Uses'!$C$18</f>
        <v>0</v>
      </c>
      <c r="D91" s="304">
        <f>'TTUS Uses'!$D$18</f>
        <v>0</v>
      </c>
      <c r="E91" s="310">
        <f>'TTUS Uses'!$E$18</f>
        <v>0</v>
      </c>
      <c r="F91" s="311"/>
    </row>
    <row r="92" spans="1:6" ht="15.75" outlineLevel="1" collapsed="1">
      <c r="A92" s="307"/>
      <c r="B92" s="308" t="s">
        <v>101</v>
      </c>
      <c r="C92" s="304">
        <f>'TXSTS Uses'!$C$18</f>
        <v>0</v>
      </c>
      <c r="D92" s="304">
        <f>'TXSTS Uses'!$D$18</f>
        <v>0</v>
      </c>
      <c r="E92" s="310">
        <f>'TXSTS Uses'!$E$18</f>
        <v>0</v>
      </c>
      <c r="F92" s="311"/>
    </row>
    <row r="93" spans="1:6" ht="15.75" outlineLevel="1" collapsed="1">
      <c r="A93" s="307"/>
      <c r="B93" s="308" t="s">
        <v>100</v>
      </c>
      <c r="C93" s="304">
        <f>'UHS Uses'!$C$18</f>
        <v>0</v>
      </c>
      <c r="D93" s="304">
        <f>'UHS Uses'!$D$18</f>
        <v>0</v>
      </c>
      <c r="E93" s="310">
        <f>'UHS Uses'!$E$18</f>
        <v>0</v>
      </c>
      <c r="F93" s="311"/>
    </row>
    <row r="94" spans="1:6" ht="15.75" outlineLevel="1" collapsed="1">
      <c r="A94" s="307"/>
      <c r="B94" s="308" t="s">
        <v>105</v>
      </c>
      <c r="C94" s="304">
        <f>'UNTS Uses'!$C$18</f>
        <v>0</v>
      </c>
      <c r="D94" s="304">
        <f>'UNTS Uses'!$D$18</f>
        <v>0</v>
      </c>
      <c r="E94" s="310">
        <f>'UNTS Uses'!$E$18</f>
        <v>0</v>
      </c>
      <c r="F94" s="311"/>
    </row>
    <row r="95" spans="1:6" ht="15.75" outlineLevel="1" collapsed="1">
      <c r="A95" s="307"/>
      <c r="B95" s="308" t="s">
        <v>96</v>
      </c>
      <c r="C95" s="304">
        <f>'UTS Uses'!$C$18</f>
        <v>0</v>
      </c>
      <c r="D95" s="304">
        <f>'UTS Uses'!$D$18</f>
        <v>0</v>
      </c>
      <c r="E95" s="310">
        <f>'UTS Uses'!$E$18</f>
        <v>0</v>
      </c>
      <c r="F95" s="311"/>
    </row>
    <row r="96" spans="1:6" ht="15.75">
      <c r="A96" s="312" t="s">
        <v>927</v>
      </c>
      <c r="B96" s="313" t="s">
        <v>928</v>
      </c>
      <c r="C96" s="304">
        <f>SUM(C90:C95)</f>
        <v>0</v>
      </c>
      <c r="D96" s="305">
        <f>SUM(D90:D95)</f>
        <v>0</v>
      </c>
      <c r="E96" s="305">
        <f>SUM(E90:E95)</f>
        <v>0</v>
      </c>
      <c r="F96" s="306"/>
    </row>
    <row r="97" spans="1:6" ht="15.75" outlineLevel="1">
      <c r="A97" s="312"/>
      <c r="B97" s="313"/>
      <c r="C97" s="309">
        <f>'TAMUS Uses'!$C$19</f>
        <v>0</v>
      </c>
      <c r="D97" s="397">
        <f>'TAMUS Uses'!$D$19</f>
        <v>0</v>
      </c>
      <c r="E97" s="305"/>
      <c r="F97" s="306"/>
    </row>
    <row r="98" spans="1:6" ht="15.75" outlineLevel="1" collapsed="1">
      <c r="A98" s="312"/>
      <c r="B98" s="313"/>
      <c r="C98" s="309">
        <f>'TTUS Uses'!$C$19</f>
        <v>0</v>
      </c>
      <c r="D98" s="397">
        <f>'TTUS Uses'!$D$19</f>
        <v>0</v>
      </c>
      <c r="E98" s="305"/>
      <c r="F98" s="306"/>
    </row>
    <row r="99" spans="1:6" ht="15.75" outlineLevel="1" collapsed="1">
      <c r="A99" s="312"/>
      <c r="B99" s="313"/>
      <c r="C99" s="309">
        <f>'TXSTS Uses'!$C$19</f>
        <v>0</v>
      </c>
      <c r="D99" s="397">
        <f>'TXSTS Uses'!$D$19</f>
        <v>0</v>
      </c>
      <c r="E99" s="305"/>
      <c r="F99" s="306"/>
    </row>
    <row r="100" spans="1:6" ht="15.75" outlineLevel="1" collapsed="1">
      <c r="A100" s="312"/>
      <c r="B100" s="313"/>
      <c r="C100" s="309">
        <f>'UHS Uses'!$C$19</f>
        <v>0</v>
      </c>
      <c r="D100" s="397">
        <f>'UHS Uses'!$D$19</f>
        <v>0</v>
      </c>
      <c r="E100" s="305"/>
      <c r="F100" s="306"/>
    </row>
    <row r="101" spans="1:6" ht="15.75" outlineLevel="1" collapsed="1">
      <c r="A101" s="312"/>
      <c r="B101" s="313"/>
      <c r="C101" s="309">
        <f>'UNTS Uses'!$C$19</f>
        <v>0</v>
      </c>
      <c r="D101" s="397">
        <f>'UNTS Uses'!$D$19</f>
        <v>0</v>
      </c>
      <c r="E101" s="305"/>
      <c r="F101" s="306"/>
    </row>
    <row r="102" spans="1:6" ht="15.75" outlineLevel="1" collapsed="1">
      <c r="A102" s="312"/>
      <c r="B102" s="313"/>
      <c r="C102" s="309">
        <f>'UTS Uses'!$C$19</f>
        <v>0</v>
      </c>
      <c r="D102" s="397">
        <f>'UTS Uses'!$D$19</f>
        <v>0</v>
      </c>
      <c r="E102" s="305"/>
      <c r="F102" s="306"/>
    </row>
    <row r="103" spans="1:6" ht="15.75">
      <c r="A103" s="307" t="s">
        <v>927</v>
      </c>
      <c r="B103" s="308" t="s">
        <v>915</v>
      </c>
      <c r="C103" s="309">
        <f>SUM(C97:C102)</f>
        <v>0</v>
      </c>
      <c r="D103" s="309">
        <f>SUM(D97:D102)</f>
        <v>0</v>
      </c>
      <c r="E103" s="310"/>
      <c r="F103" s="311"/>
    </row>
    <row r="104" spans="1:6" ht="15.75" outlineLevel="1">
      <c r="A104" s="307"/>
      <c r="B104" s="308"/>
      <c r="C104" s="304">
        <f>'TAMUS Uses'!$C$20</f>
        <v>0</v>
      </c>
      <c r="D104" s="304">
        <f>'TAMUS Uses'!$D$20</f>
        <v>0</v>
      </c>
      <c r="E104" s="310">
        <f>'TAMUS Uses'!$E$20</f>
        <v>0</v>
      </c>
      <c r="F104" s="390"/>
    </row>
    <row r="105" spans="1:6" ht="15.75" outlineLevel="1" collapsed="1">
      <c r="A105" s="307"/>
      <c r="B105" s="308"/>
      <c r="C105" s="304">
        <f>'TTUS Uses'!$C$20</f>
        <v>0</v>
      </c>
      <c r="D105" s="304">
        <f>'TTUS Uses'!$D$20</f>
        <v>0</v>
      </c>
      <c r="E105" s="310">
        <f>'TTUS Uses'!$E$20</f>
        <v>0</v>
      </c>
      <c r="F105" s="390"/>
    </row>
    <row r="106" spans="1:6" ht="15.75" outlineLevel="1" collapsed="1">
      <c r="A106" s="307"/>
      <c r="B106" s="308"/>
      <c r="C106" s="304">
        <f>'TXSTS Uses'!$C$20</f>
        <v>0</v>
      </c>
      <c r="D106" s="304">
        <f>'TXSTS Uses'!$D$20</f>
        <v>0</v>
      </c>
      <c r="E106" s="310">
        <f>'TXSTS Uses'!$E$20</f>
        <v>0</v>
      </c>
      <c r="F106" s="390"/>
    </row>
    <row r="107" spans="1:6" ht="15.75" outlineLevel="1" collapsed="1">
      <c r="A107" s="307"/>
      <c r="B107" s="308"/>
      <c r="C107" s="304">
        <f>'UHS Uses'!$C$20</f>
        <v>0</v>
      </c>
      <c r="D107" s="304">
        <f>'UHS Uses'!$D$20</f>
        <v>0</v>
      </c>
      <c r="E107" s="310">
        <f>'UHS Uses'!$E$20</f>
        <v>0</v>
      </c>
      <c r="F107" s="390"/>
    </row>
    <row r="108" spans="1:6" ht="15.75" outlineLevel="1" collapsed="1">
      <c r="A108" s="307"/>
      <c r="B108" s="308"/>
      <c r="C108" s="304">
        <f>'UNTS Uses'!$C$20</f>
        <v>0</v>
      </c>
      <c r="D108" s="304">
        <f>'UNTS Uses'!$D$20</f>
        <v>0</v>
      </c>
      <c r="E108" s="310">
        <f>'UNTS Uses'!$E$20</f>
        <v>0</v>
      </c>
      <c r="F108" s="390"/>
    </row>
    <row r="109" spans="1:6" ht="15.75" outlineLevel="1" collapsed="1">
      <c r="A109" s="307"/>
      <c r="B109" s="308"/>
      <c r="C109" s="304">
        <f>'UTS Uses'!$C$20</f>
        <v>0</v>
      </c>
      <c r="D109" s="304">
        <f>'UTS Uses'!$D$20</f>
        <v>0</v>
      </c>
      <c r="E109" s="310">
        <f>'UTS Uses'!$E$20</f>
        <v>0</v>
      </c>
      <c r="F109" s="390"/>
    </row>
    <row r="110" spans="1:6" ht="15.75">
      <c r="A110" s="312"/>
      <c r="B110" s="314" t="s">
        <v>929</v>
      </c>
      <c r="C110" s="315">
        <f>SUM(C104:C109)</f>
        <v>0</v>
      </c>
      <c r="D110" s="315">
        <f>SUM(D104:D109)</f>
        <v>0</v>
      </c>
      <c r="E110" s="315">
        <f>SUM(E104:E109)</f>
        <v>0</v>
      </c>
      <c r="F110" s="316"/>
    </row>
    <row r="111" spans="1:6" ht="15.75" outlineLevel="1">
      <c r="A111" s="312"/>
      <c r="B111" s="314"/>
      <c r="C111" s="315">
        <f>'TAMUS Uses'!$C$21</f>
        <v>0</v>
      </c>
      <c r="D111" s="315">
        <f>'TAMUS Uses'!$D$21</f>
        <v>0</v>
      </c>
      <c r="E111" s="315"/>
      <c r="F111" s="316"/>
    </row>
    <row r="112" spans="1:6" ht="15.75" outlineLevel="1" collapsed="1">
      <c r="A112" s="312"/>
      <c r="B112" s="314"/>
      <c r="C112" s="315">
        <f>'TTUS Uses'!$C$21</f>
        <v>0</v>
      </c>
      <c r="D112" s="315">
        <f>'TTUS Uses'!$D$21</f>
        <v>0</v>
      </c>
      <c r="E112" s="315"/>
      <c r="F112" s="316"/>
    </row>
    <row r="113" spans="1:6" ht="15.75" outlineLevel="1" collapsed="1">
      <c r="A113" s="312"/>
      <c r="B113" s="314"/>
      <c r="C113" s="315">
        <f>'TXSTS Uses'!$C$21</f>
        <v>0</v>
      </c>
      <c r="D113" s="315">
        <f>'TXSTS Uses'!$D$21</f>
        <v>0</v>
      </c>
      <c r="E113" s="315"/>
      <c r="F113" s="316"/>
    </row>
    <row r="114" spans="1:6" ht="15.75" outlineLevel="1" collapsed="1">
      <c r="A114" s="312"/>
      <c r="B114" s="314"/>
      <c r="C114" s="315">
        <f>'UHS Uses'!$C$21</f>
        <v>0</v>
      </c>
      <c r="D114" s="315">
        <f>'UHS Uses'!$D$21</f>
        <v>0</v>
      </c>
      <c r="E114" s="315"/>
      <c r="F114" s="316"/>
    </row>
    <row r="115" spans="1:6" ht="15.75" outlineLevel="1" collapsed="1">
      <c r="A115" s="312"/>
      <c r="B115" s="314"/>
      <c r="C115" s="315">
        <f>'UNTS Uses'!$C$21</f>
        <v>0</v>
      </c>
      <c r="D115" s="315">
        <f>'UNTS Uses'!$D$21</f>
        <v>0</v>
      </c>
      <c r="E115" s="315"/>
      <c r="F115" s="316"/>
    </row>
    <row r="116" spans="1:6" ht="15.75" outlineLevel="1" collapsed="1">
      <c r="A116" s="312"/>
      <c r="B116" s="314"/>
      <c r="C116" s="315">
        <f>'UTS Uses'!$C$21</f>
        <v>0</v>
      </c>
      <c r="D116" s="315">
        <f>'UTS Uses'!$D$21</f>
        <v>0</v>
      </c>
      <c r="E116" s="315"/>
      <c r="F116" s="316"/>
    </row>
    <row r="117" spans="1:6" ht="15.75">
      <c r="A117" s="312"/>
      <c r="B117" s="317" t="s">
        <v>930</v>
      </c>
      <c r="C117" s="318">
        <f>SUM(C111:C116)</f>
        <v>0</v>
      </c>
      <c r="D117" s="318">
        <f>SUM(D111:D116)</f>
        <v>0</v>
      </c>
      <c r="E117" s="318"/>
      <c r="F117" s="316"/>
    </row>
    <row r="118" spans="1:6" ht="15.75">
      <c r="A118" s="319"/>
      <c r="B118" s="320"/>
      <c r="C118" s="321"/>
      <c r="D118" s="322"/>
      <c r="E118" s="322"/>
      <c r="F118" s="323"/>
    </row>
    <row r="119" spans="1:6" ht="15.75">
      <c r="A119" s="324">
        <v>2</v>
      </c>
      <c r="B119" s="299" t="s">
        <v>931</v>
      </c>
      <c r="C119" s="300"/>
      <c r="D119" s="300"/>
      <c r="E119" s="300"/>
      <c r="F119" s="301"/>
    </row>
    <row r="120" spans="1:6" ht="15.75" outlineLevel="1">
      <c r="A120" s="324"/>
      <c r="B120" s="299"/>
      <c r="C120" s="396">
        <f>'TAMUS Uses'!$C$24</f>
        <v>0</v>
      </c>
      <c r="D120" s="396">
        <f>'TAMUS Uses'!$D$24</f>
        <v>0</v>
      </c>
      <c r="E120" s="396">
        <f>'TAMUS Uses'!$E$24</f>
        <v>0</v>
      </c>
      <c r="F120" s="301"/>
    </row>
    <row r="121" spans="1:6" ht="15.75" outlineLevel="1" collapsed="1">
      <c r="A121" s="324"/>
      <c r="B121" s="299"/>
      <c r="C121" s="396">
        <f>'TTUS Uses'!$C$24</f>
        <v>0</v>
      </c>
      <c r="D121" s="396">
        <f>'TTUS Uses'!$D$24</f>
        <v>0</v>
      </c>
      <c r="E121" s="396">
        <f>'TTUS Uses'!$E$24</f>
        <v>0</v>
      </c>
      <c r="F121" s="301"/>
    </row>
    <row r="122" spans="1:6" ht="15.75" outlineLevel="1" collapsed="1">
      <c r="A122" s="324"/>
      <c r="B122" s="299"/>
      <c r="C122" s="396">
        <f>'TXSTS Uses'!$C$24</f>
        <v>0</v>
      </c>
      <c r="D122" s="396">
        <f>'TXSTS Uses'!$D$24</f>
        <v>0</v>
      </c>
      <c r="E122" s="396">
        <f>'TXSTS Uses'!$E$24</f>
        <v>0</v>
      </c>
      <c r="F122" s="301"/>
    </row>
    <row r="123" spans="1:6" ht="15.75" outlineLevel="1" collapsed="1">
      <c r="A123" s="324"/>
      <c r="B123" s="299"/>
      <c r="C123" s="396">
        <f>'UHS Uses'!$C$24</f>
        <v>0</v>
      </c>
      <c r="D123" s="396">
        <f>'UHS Uses'!$D$24</f>
        <v>0</v>
      </c>
      <c r="E123" s="396">
        <f>'UHS Uses'!$E$24</f>
        <v>0</v>
      </c>
      <c r="F123" s="301"/>
    </row>
    <row r="124" spans="1:6" ht="15.75" outlineLevel="1" collapsed="1">
      <c r="A124" s="324"/>
      <c r="B124" s="299"/>
      <c r="C124" s="396">
        <f>'UNTS Uses'!$C$24</f>
        <v>0</v>
      </c>
      <c r="D124" s="396">
        <f>'UNTS Uses'!$D$24</f>
        <v>0</v>
      </c>
      <c r="E124" s="396">
        <f>'UNTS Uses'!$E$24</f>
        <v>0</v>
      </c>
      <c r="F124" s="301"/>
    </row>
    <row r="125" spans="1:6" ht="15.75" outlineLevel="1" collapsed="1">
      <c r="A125" s="324"/>
      <c r="B125" s="299"/>
      <c r="C125" s="396">
        <f>'UTS Uses'!$C$24</f>
        <v>0</v>
      </c>
      <c r="D125" s="396">
        <f>'UTS Uses'!$D$24</f>
        <v>0</v>
      </c>
      <c r="E125" s="396">
        <f>'UTS Uses'!$E$24</f>
        <v>0</v>
      </c>
      <c r="F125" s="301"/>
    </row>
    <row r="126" spans="1:6" ht="31.5">
      <c r="A126" s="312" t="s">
        <v>932</v>
      </c>
      <c r="B126" s="313" t="s">
        <v>933</v>
      </c>
      <c r="C126" s="304">
        <f>SUM(C120:C125)</f>
        <v>0</v>
      </c>
      <c r="D126" s="305">
        <f>SUM(D120:D125)</f>
        <v>0</v>
      </c>
      <c r="E126" s="305">
        <f>SUM(E120:E125)</f>
        <v>0</v>
      </c>
      <c r="F126" s="306"/>
    </row>
    <row r="127" spans="1:6" ht="15.75" outlineLevel="1">
      <c r="A127" s="312"/>
      <c r="B127" s="313"/>
      <c r="C127" s="304">
        <f>'TAMUS Uses'!$C$25</f>
        <v>0</v>
      </c>
      <c r="D127" s="305">
        <f>'TAMUS Uses'!$D$25</f>
        <v>0</v>
      </c>
      <c r="E127" s="305">
        <f>'TAMUS Uses'!$E$25</f>
        <v>0</v>
      </c>
      <c r="F127" s="306"/>
    </row>
    <row r="128" spans="1:6" ht="15.75" outlineLevel="1" collapsed="1">
      <c r="A128" s="312"/>
      <c r="B128" s="313"/>
      <c r="C128" s="304">
        <f>'TTUS Uses'!$C$25</f>
        <v>0</v>
      </c>
      <c r="D128" s="305">
        <f>'TTUS Uses'!$D$25</f>
        <v>0</v>
      </c>
      <c r="E128" s="305">
        <f>'TTUS Uses'!$E$25</f>
        <v>0</v>
      </c>
      <c r="F128" s="306"/>
    </row>
    <row r="129" spans="1:6" ht="15.75" outlineLevel="1" collapsed="1">
      <c r="A129" s="312"/>
      <c r="B129" s="313"/>
      <c r="C129" s="304">
        <f>'TXSTS Uses'!$C$25</f>
        <v>0</v>
      </c>
      <c r="D129" s="305">
        <f>'TXSTS Uses'!$D$25</f>
        <v>0</v>
      </c>
      <c r="E129" s="305">
        <f>'TXSTS Uses'!$E$25</f>
        <v>0</v>
      </c>
      <c r="F129" s="306"/>
    </row>
    <row r="130" spans="1:6" ht="15.75" outlineLevel="1" collapsed="1">
      <c r="A130" s="312"/>
      <c r="B130" s="313"/>
      <c r="C130" s="304">
        <f>'UHS Uses'!$C$25</f>
        <v>0</v>
      </c>
      <c r="D130" s="305">
        <f>'UHS Uses'!$D$25</f>
        <v>0</v>
      </c>
      <c r="E130" s="305">
        <f>'UHS Uses'!$E$25</f>
        <v>0</v>
      </c>
      <c r="F130" s="306"/>
    </row>
    <row r="131" spans="1:6" ht="15.75" outlineLevel="1" collapsed="1">
      <c r="A131" s="312"/>
      <c r="B131" s="313"/>
      <c r="C131" s="304">
        <f>'UNTS Uses'!$C$25</f>
        <v>0</v>
      </c>
      <c r="D131" s="305">
        <f>'UNTS Uses'!$D$25</f>
        <v>0</v>
      </c>
      <c r="E131" s="305">
        <f>'UNTS Uses'!$E$25</f>
        <v>0</v>
      </c>
      <c r="F131" s="306"/>
    </row>
    <row r="132" spans="1:6" ht="15.75" outlineLevel="1" collapsed="1">
      <c r="A132" s="312"/>
      <c r="B132" s="313"/>
      <c r="C132" s="304">
        <f>'UTS Uses'!$C$25</f>
        <v>0</v>
      </c>
      <c r="D132" s="305">
        <f>'UTS Uses'!$D$25</f>
        <v>0</v>
      </c>
      <c r="E132" s="305">
        <f>'UTS Uses'!$E$25</f>
        <v>0</v>
      </c>
      <c r="F132" s="306"/>
    </row>
    <row r="133" spans="1:6" ht="31.5">
      <c r="A133" s="312" t="s">
        <v>934</v>
      </c>
      <c r="B133" s="313" t="s">
        <v>935</v>
      </c>
      <c r="C133" s="304">
        <f>SUM(C127:C132)</f>
        <v>0</v>
      </c>
      <c r="D133" s="305">
        <f>SUM(D127:D132)</f>
        <v>0</v>
      </c>
      <c r="E133" s="305">
        <f>SUM(E127:E132)</f>
        <v>0</v>
      </c>
      <c r="F133" s="306"/>
    </row>
    <row r="134" spans="1:6" ht="15.75" outlineLevel="1">
      <c r="A134" s="312"/>
      <c r="B134" s="313"/>
      <c r="C134" s="304">
        <f>'TAMUS Uses'!$C$26</f>
        <v>0</v>
      </c>
      <c r="D134" s="305">
        <f>'TAMUS Uses'!$D$26</f>
        <v>0</v>
      </c>
      <c r="E134" s="305">
        <f>'TAMUS Uses'!$E$26</f>
        <v>0</v>
      </c>
      <c r="F134" s="306"/>
    </row>
    <row r="135" spans="1:6" ht="15.75" outlineLevel="1" collapsed="1">
      <c r="A135" s="312"/>
      <c r="B135" s="313"/>
      <c r="C135" s="304">
        <f>'TTUS Uses'!$C$26</f>
        <v>0</v>
      </c>
      <c r="D135" s="305">
        <f>'TTUS Uses'!$D$26</f>
        <v>0</v>
      </c>
      <c r="E135" s="305">
        <f>'TTUS Uses'!$E$26</f>
        <v>0</v>
      </c>
      <c r="F135" s="306"/>
    </row>
    <row r="136" spans="1:6" ht="15.75" outlineLevel="1" collapsed="1">
      <c r="A136" s="312"/>
      <c r="B136" s="313"/>
      <c r="C136" s="304">
        <f>'TXSTS Uses'!$C$26</f>
        <v>0</v>
      </c>
      <c r="D136" s="305">
        <f>'TXSTS Uses'!$D$26</f>
        <v>0</v>
      </c>
      <c r="E136" s="305">
        <f>'TXSTS Uses'!$E$26</f>
        <v>0</v>
      </c>
      <c r="F136" s="306"/>
    </row>
    <row r="137" spans="1:6" ht="15.75" outlineLevel="1" collapsed="1">
      <c r="A137" s="312"/>
      <c r="B137" s="313"/>
      <c r="C137" s="304">
        <f>'UHS Uses'!$C$26</f>
        <v>0</v>
      </c>
      <c r="D137" s="305">
        <f>'UHS Uses'!$D$26</f>
        <v>0</v>
      </c>
      <c r="E137" s="305">
        <f>'UHS Uses'!$E$26</f>
        <v>0</v>
      </c>
      <c r="F137" s="306"/>
    </row>
    <row r="138" spans="1:6" ht="15.75" outlineLevel="1" collapsed="1">
      <c r="A138" s="312"/>
      <c r="B138" s="313"/>
      <c r="C138" s="304">
        <f>'UNTS Uses'!$C$26</f>
        <v>0</v>
      </c>
      <c r="D138" s="305">
        <f>'UNTS Uses'!$D$26</f>
        <v>0</v>
      </c>
      <c r="E138" s="305">
        <f>'UNTS Uses'!$E$26</f>
        <v>0</v>
      </c>
      <c r="F138" s="306"/>
    </row>
    <row r="139" spans="1:6" ht="15.75" outlineLevel="1" collapsed="1">
      <c r="A139" s="312"/>
      <c r="B139" s="313"/>
      <c r="C139" s="304">
        <f>'UTS Uses'!$C$26</f>
        <v>0</v>
      </c>
      <c r="D139" s="305">
        <f>'UTS Uses'!$D$26</f>
        <v>0</v>
      </c>
      <c r="E139" s="305">
        <f>'UTS Uses'!$E$26</f>
        <v>0</v>
      </c>
      <c r="F139" s="306"/>
    </row>
    <row r="140" spans="1:6" ht="47.25">
      <c r="A140" s="312" t="s">
        <v>936</v>
      </c>
      <c r="B140" s="325" t="s">
        <v>937</v>
      </c>
      <c r="C140" s="304">
        <f>SUM(C134:C139)</f>
        <v>0</v>
      </c>
      <c r="D140" s="305">
        <f>SUM(D134:D139)</f>
        <v>0</v>
      </c>
      <c r="E140" s="305">
        <f>SUM(E134:E139)</f>
        <v>0</v>
      </c>
      <c r="F140" s="306"/>
    </row>
    <row r="141" spans="1:6" ht="15.75" outlineLevel="1">
      <c r="A141" s="312"/>
      <c r="B141" s="325"/>
      <c r="C141" s="304">
        <f>'TAMUS Uses'!$C$27</f>
        <v>0</v>
      </c>
      <c r="D141" s="305">
        <f>'TAMUS Uses'!$D$27</f>
        <v>0</v>
      </c>
      <c r="E141" s="305">
        <f>'TAMUS Uses'!$E$27</f>
        <v>0</v>
      </c>
      <c r="F141" s="306"/>
    </row>
    <row r="142" spans="1:6" ht="15.75" outlineLevel="1" collapsed="1">
      <c r="A142" s="312"/>
      <c r="B142" s="325"/>
      <c r="C142" s="304">
        <f>'TTUS Uses'!$C$27</f>
        <v>0</v>
      </c>
      <c r="D142" s="305">
        <f>'TTUS Uses'!$D$27</f>
        <v>0</v>
      </c>
      <c r="E142" s="305">
        <f>'TTUS Uses'!$E$27</f>
        <v>0</v>
      </c>
      <c r="F142" s="306"/>
    </row>
    <row r="143" spans="1:6" ht="15.75" outlineLevel="1" collapsed="1">
      <c r="A143" s="312"/>
      <c r="B143" s="325"/>
      <c r="C143" s="304">
        <f>'TXSTS Uses'!$C$27</f>
        <v>0</v>
      </c>
      <c r="D143" s="305">
        <f>'TXSTS Uses'!$D$27</f>
        <v>0</v>
      </c>
      <c r="E143" s="305">
        <f>'TXSTS Uses'!$E$27</f>
        <v>0</v>
      </c>
      <c r="F143" s="306"/>
    </row>
    <row r="144" spans="1:6" ht="15.75" outlineLevel="1" collapsed="1">
      <c r="A144" s="312"/>
      <c r="B144" s="325"/>
      <c r="C144" s="304">
        <f>'UHS Uses'!$C$27</f>
        <v>0</v>
      </c>
      <c r="D144" s="305">
        <f>'UHS Uses'!$D$27</f>
        <v>0</v>
      </c>
      <c r="E144" s="305">
        <f>'UHS Uses'!$E$27</f>
        <v>0</v>
      </c>
      <c r="F144" s="306"/>
    </row>
    <row r="145" spans="1:6" ht="15.75" outlineLevel="1" collapsed="1">
      <c r="A145" s="312"/>
      <c r="B145" s="325"/>
      <c r="C145" s="304">
        <f>'UNTS Uses'!$C$27</f>
        <v>0</v>
      </c>
      <c r="D145" s="305">
        <f>'UNTS Uses'!$D$27</f>
        <v>0</v>
      </c>
      <c r="E145" s="305">
        <f>'UNTS Uses'!$E$27</f>
        <v>0</v>
      </c>
      <c r="F145" s="306"/>
    </row>
    <row r="146" spans="1:6" ht="15.75" outlineLevel="1" collapsed="1">
      <c r="A146" s="312"/>
      <c r="B146" s="325"/>
      <c r="C146" s="304">
        <f>'UTS Uses'!$C$27</f>
        <v>0</v>
      </c>
      <c r="D146" s="305">
        <f>'UTS Uses'!$D$27</f>
        <v>0</v>
      </c>
      <c r="E146" s="305">
        <f>'UTS Uses'!$E$27</f>
        <v>0</v>
      </c>
      <c r="F146" s="306"/>
    </row>
    <row r="147" spans="1:6" ht="31.5">
      <c r="A147" s="312" t="s">
        <v>938</v>
      </c>
      <c r="B147" s="313" t="s">
        <v>939</v>
      </c>
      <c r="C147" s="304">
        <f>SUM(C141:C146)</f>
        <v>0</v>
      </c>
      <c r="D147" s="305">
        <f>SUM(D141:D146)</f>
        <v>0</v>
      </c>
      <c r="E147" s="305">
        <f>SUM(E141:E146)</f>
        <v>0</v>
      </c>
      <c r="F147" s="306"/>
    </row>
    <row r="148" spans="1:6" ht="15.75" outlineLevel="1">
      <c r="A148" s="391"/>
      <c r="B148" s="327"/>
      <c r="C148" s="304">
        <f>'TAMUS Uses'!$C$28</f>
        <v>0</v>
      </c>
      <c r="D148" s="305">
        <f>'TAMUS Uses'!$D$28</f>
        <v>0</v>
      </c>
      <c r="E148" s="305">
        <f>'TAMUS Uses'!$E$28</f>
        <v>0</v>
      </c>
      <c r="F148" s="306"/>
    </row>
    <row r="149" spans="1:6" ht="15.75" outlineLevel="1" collapsed="1">
      <c r="A149" s="391"/>
      <c r="B149" s="327"/>
      <c r="C149" s="304">
        <f>'TTUS Uses'!$C$28</f>
        <v>0</v>
      </c>
      <c r="D149" s="305">
        <f>'TTUS Uses'!$D$28</f>
        <v>0</v>
      </c>
      <c r="E149" s="305">
        <f>'TTUS Uses'!$E$28</f>
        <v>0</v>
      </c>
      <c r="F149" s="306"/>
    </row>
    <row r="150" spans="1:6" ht="15.75" outlineLevel="1" collapsed="1">
      <c r="A150" s="391"/>
      <c r="B150" s="327"/>
      <c r="C150" s="304">
        <f>'TXSTS Uses'!$C$28</f>
        <v>0</v>
      </c>
      <c r="D150" s="305">
        <f>'TXSTS Uses'!$D$28</f>
        <v>0</v>
      </c>
      <c r="E150" s="305">
        <f>'TXSTS Uses'!$E$28</f>
        <v>0</v>
      </c>
      <c r="F150" s="306"/>
    </row>
    <row r="151" spans="1:6" ht="15.75" outlineLevel="1" collapsed="1">
      <c r="A151" s="391"/>
      <c r="B151" s="327"/>
      <c r="C151" s="304">
        <f>'UHS Uses'!$C$28</f>
        <v>0</v>
      </c>
      <c r="D151" s="305">
        <f>'UHS Uses'!$D$28</f>
        <v>0</v>
      </c>
      <c r="E151" s="305">
        <f>'UHS Uses'!$E$28</f>
        <v>0</v>
      </c>
      <c r="F151" s="306"/>
    </row>
    <row r="152" spans="1:6" ht="15.75" outlineLevel="1" collapsed="1">
      <c r="A152" s="391"/>
      <c r="B152" s="327"/>
      <c r="C152" s="304">
        <f>'UNTS Uses'!$C$28</f>
        <v>0</v>
      </c>
      <c r="D152" s="305">
        <f>'UNTS Uses'!$D$28</f>
        <v>0</v>
      </c>
      <c r="E152" s="305">
        <f>'UNTS Uses'!$E$28</f>
        <v>0</v>
      </c>
      <c r="F152" s="306"/>
    </row>
    <row r="153" spans="1:6" ht="15.75" outlineLevel="1" collapsed="1">
      <c r="A153" s="391"/>
      <c r="B153" s="327"/>
      <c r="C153" s="304">
        <f>'UTS Uses'!$C$28</f>
        <v>0</v>
      </c>
      <c r="D153" s="305">
        <f>'UTS Uses'!$D$28</f>
        <v>0</v>
      </c>
      <c r="E153" s="305">
        <f>'UTS Uses'!$E$28</f>
        <v>0</v>
      </c>
      <c r="F153" s="306"/>
    </row>
    <row r="154" spans="1:6" ht="31.5">
      <c r="A154" s="326" t="s">
        <v>940</v>
      </c>
      <c r="B154" s="327" t="s">
        <v>941</v>
      </c>
      <c r="C154" s="304">
        <f>SUM(C148:C153)</f>
        <v>0</v>
      </c>
      <c r="D154" s="305">
        <f>SUM(D148:D153)</f>
        <v>0</v>
      </c>
      <c r="E154" s="305">
        <f>SUM(E148:E153)</f>
        <v>0</v>
      </c>
      <c r="F154" s="306"/>
    </row>
    <row r="155" spans="1:6" ht="15.75" outlineLevel="1">
      <c r="A155" s="392"/>
      <c r="B155" s="327"/>
      <c r="C155" s="304">
        <f>'TAMUS Uses'!$C$29</f>
        <v>0</v>
      </c>
      <c r="D155" s="305">
        <f>'TAMUS Uses'!$D$29</f>
        <v>0</v>
      </c>
      <c r="E155" s="305">
        <f>'TAMUS Uses'!$E$29</f>
        <v>0</v>
      </c>
      <c r="F155" s="306"/>
    </row>
    <row r="156" spans="1:6" ht="15.75" outlineLevel="1" collapsed="1">
      <c r="A156" s="392"/>
      <c r="B156" s="327"/>
      <c r="C156" s="304">
        <f>'TTUS Uses'!$C$29</f>
        <v>0</v>
      </c>
      <c r="D156" s="305">
        <f>'TTUS Uses'!$D$29</f>
        <v>0</v>
      </c>
      <c r="E156" s="305">
        <f>'TTUS Uses'!$E$29</f>
        <v>0</v>
      </c>
      <c r="F156" s="306"/>
    </row>
    <row r="157" spans="1:6" ht="15.75" outlineLevel="1" collapsed="1">
      <c r="A157" s="392"/>
      <c r="B157" s="327"/>
      <c r="C157" s="304">
        <f>'TXSTS Uses'!$C$29</f>
        <v>0</v>
      </c>
      <c r="D157" s="305">
        <f>'TXSTS Uses'!$D$29</f>
        <v>0</v>
      </c>
      <c r="E157" s="305">
        <f>'TXSTS Uses'!$E$29</f>
        <v>0</v>
      </c>
      <c r="F157" s="306"/>
    </row>
    <row r="158" spans="1:6" ht="15.75" outlineLevel="1" collapsed="1">
      <c r="A158" s="392"/>
      <c r="B158" s="327"/>
      <c r="C158" s="304">
        <f>'UHS Uses'!$C$29</f>
        <v>0</v>
      </c>
      <c r="D158" s="305">
        <f>'UHS Uses'!$D$29</f>
        <v>0</v>
      </c>
      <c r="E158" s="305">
        <f>'UHS Uses'!$E$29</f>
        <v>0</v>
      </c>
      <c r="F158" s="306"/>
    </row>
    <row r="159" spans="1:6" ht="15.75" outlineLevel="1" collapsed="1">
      <c r="A159" s="392"/>
      <c r="B159" s="327"/>
      <c r="C159" s="304">
        <f>'UNTS Uses'!$C$29</f>
        <v>0</v>
      </c>
      <c r="D159" s="305">
        <f>'UNTS Uses'!$D$29</f>
        <v>0</v>
      </c>
      <c r="E159" s="305">
        <f>'UNTS Uses'!$E$29</f>
        <v>0</v>
      </c>
      <c r="F159" s="306"/>
    </row>
    <row r="160" spans="1:6" ht="15.75" outlineLevel="1" collapsed="1">
      <c r="A160" s="392"/>
      <c r="B160" s="327"/>
      <c r="C160" s="304">
        <f>'UTS Uses'!$C$29</f>
        <v>0</v>
      </c>
      <c r="D160" s="305">
        <f>'UTS Uses'!$D$29</f>
        <v>0</v>
      </c>
      <c r="E160" s="305">
        <f>'UTS Uses'!$E$29</f>
        <v>0</v>
      </c>
      <c r="F160" s="306"/>
    </row>
    <row r="161" spans="1:6" ht="15.75">
      <c r="A161" s="328"/>
      <c r="B161" s="329" t="s">
        <v>942</v>
      </c>
      <c r="C161" s="330">
        <f>SUM(C155:C160)</f>
        <v>0</v>
      </c>
      <c r="D161" s="330">
        <f>SUM(D155:D160)</f>
        <v>0</v>
      </c>
      <c r="E161" s="330">
        <f>SUM(E155:E160)</f>
        <v>0</v>
      </c>
      <c r="F161" s="306"/>
    </row>
    <row r="162" spans="1:6" ht="15.75">
      <c r="A162" s="319"/>
      <c r="B162" s="320"/>
      <c r="C162" s="321"/>
      <c r="D162" s="322"/>
      <c r="E162" s="322"/>
      <c r="F162" s="323"/>
    </row>
    <row r="163" spans="1:6" ht="15.75">
      <c r="A163" s="298">
        <v>3</v>
      </c>
      <c r="B163" s="299" t="s">
        <v>943</v>
      </c>
      <c r="C163" s="300"/>
      <c r="D163" s="300"/>
      <c r="E163" s="300"/>
      <c r="F163" s="301"/>
    </row>
    <row r="164" spans="1:6" ht="15.75" outlineLevel="1">
      <c r="A164" s="298"/>
      <c r="B164" s="299"/>
      <c r="C164" s="396">
        <f>'TAMUS Uses'!$C$32</f>
        <v>0</v>
      </c>
      <c r="D164" s="396">
        <f>'TAMUS Uses'!$D$32</f>
        <v>0</v>
      </c>
      <c r="E164" s="396">
        <f>'TAMUS Uses'!$E$32</f>
        <v>0</v>
      </c>
      <c r="F164" s="301"/>
    </row>
    <row r="165" spans="1:6" ht="15.75" outlineLevel="1" collapsed="1">
      <c r="A165" s="298"/>
      <c r="B165" s="299"/>
      <c r="C165" s="396">
        <f>'TTUS Uses'!$C$32</f>
        <v>0</v>
      </c>
      <c r="D165" s="396">
        <f>'TTUS Uses'!$D$32</f>
        <v>0</v>
      </c>
      <c r="E165" s="396">
        <f>'TTUS Uses'!$E$32</f>
        <v>0</v>
      </c>
      <c r="F165" s="301"/>
    </row>
    <row r="166" spans="1:6" ht="15.75" outlineLevel="1" collapsed="1">
      <c r="A166" s="298"/>
      <c r="B166" s="299"/>
      <c r="C166" s="396">
        <f>'TXSTS Uses'!$C$32</f>
        <v>0</v>
      </c>
      <c r="D166" s="396">
        <f>'TXSTS Uses'!$D$32</f>
        <v>0</v>
      </c>
      <c r="E166" s="396">
        <f>'TXSTS Uses'!$E$32</f>
        <v>0</v>
      </c>
      <c r="F166" s="301"/>
    </row>
    <row r="167" spans="1:6" ht="15.75" outlineLevel="1" collapsed="1">
      <c r="A167" s="298"/>
      <c r="B167" s="299"/>
      <c r="C167" s="396">
        <f>'UHS Uses'!$C$32</f>
        <v>0</v>
      </c>
      <c r="D167" s="396">
        <f>'UHS Uses'!$D$32</f>
        <v>0</v>
      </c>
      <c r="E167" s="396">
        <f>'UHS Uses'!$E$32</f>
        <v>0</v>
      </c>
      <c r="F167" s="301"/>
    </row>
    <row r="168" spans="1:6" ht="15.75" outlineLevel="1" collapsed="1">
      <c r="A168" s="298"/>
      <c r="B168" s="299"/>
      <c r="C168" s="396">
        <f>'UNTS Uses'!$C$32</f>
        <v>0</v>
      </c>
      <c r="D168" s="396">
        <f>'UNTS Uses'!$D$32</f>
        <v>0</v>
      </c>
      <c r="E168" s="396">
        <f>'UNTS Uses'!$E$32</f>
        <v>0</v>
      </c>
      <c r="F168" s="301"/>
    </row>
    <row r="169" spans="1:6" ht="15.75" outlineLevel="1" collapsed="1">
      <c r="A169" s="298"/>
      <c r="B169" s="299"/>
      <c r="C169" s="396">
        <f>'UTS Uses'!$C$32</f>
        <v>0</v>
      </c>
      <c r="D169" s="396">
        <f>'UTS Uses'!$D$32</f>
        <v>0</v>
      </c>
      <c r="E169" s="396">
        <f>'UTS Uses'!$E$32</f>
        <v>0</v>
      </c>
      <c r="F169" s="301"/>
    </row>
    <row r="170" spans="1:6" ht="31.5">
      <c r="A170" s="312" t="s">
        <v>944</v>
      </c>
      <c r="B170" s="313" t="s">
        <v>945</v>
      </c>
      <c r="C170" s="304">
        <f>SUM(C164:C169)</f>
        <v>0</v>
      </c>
      <c r="D170" s="305">
        <f>SUM(D164:D169)</f>
        <v>0</v>
      </c>
      <c r="E170" s="305">
        <f>SUM(E164:E169)</f>
        <v>0</v>
      </c>
      <c r="F170" s="306"/>
    </row>
    <row r="171" spans="1:6" ht="15.75" outlineLevel="1">
      <c r="A171" s="312"/>
      <c r="B171" s="313"/>
      <c r="C171" s="304">
        <f>'TAMUS Uses'!$C$33</f>
        <v>0</v>
      </c>
      <c r="D171" s="305">
        <f>'TAMUS Uses'!$D$33</f>
        <v>0</v>
      </c>
      <c r="E171" s="305">
        <f>'TAMUS Uses'!$E$33</f>
        <v>0</v>
      </c>
      <c r="F171" s="306"/>
    </row>
    <row r="172" spans="1:6" ht="15.75" outlineLevel="1" collapsed="1">
      <c r="A172" s="312"/>
      <c r="B172" s="313"/>
      <c r="C172" s="304">
        <f>'TTUS Uses'!$C$33</f>
        <v>0</v>
      </c>
      <c r="D172" s="305">
        <f>'TTUS Uses'!$D$33</f>
        <v>0</v>
      </c>
      <c r="E172" s="305">
        <f>'TTUS Uses'!$E$33</f>
        <v>0</v>
      </c>
      <c r="F172" s="306"/>
    </row>
    <row r="173" spans="1:6" ht="15.75" outlineLevel="1" collapsed="1">
      <c r="A173" s="312"/>
      <c r="B173" s="313"/>
      <c r="C173" s="304">
        <f>'TXSTS Uses'!$C$33</f>
        <v>0</v>
      </c>
      <c r="D173" s="305">
        <f>'TXSTS Uses'!$D$33</f>
        <v>0</v>
      </c>
      <c r="E173" s="305">
        <f>'TXSTS Uses'!$E$33</f>
        <v>0</v>
      </c>
      <c r="F173" s="306"/>
    </row>
    <row r="174" spans="1:6" ht="15.75" outlineLevel="1" collapsed="1">
      <c r="A174" s="312"/>
      <c r="B174" s="313"/>
      <c r="C174" s="304">
        <f>'UHS Uses'!$C$33</f>
        <v>0</v>
      </c>
      <c r="D174" s="305">
        <f>'UHS Uses'!$D$33</f>
        <v>0</v>
      </c>
      <c r="E174" s="305">
        <f>'UHS Uses'!$E$33</f>
        <v>0</v>
      </c>
      <c r="F174" s="306"/>
    </row>
    <row r="175" spans="1:6" ht="15.75" outlineLevel="1" collapsed="1">
      <c r="A175" s="312"/>
      <c r="B175" s="313"/>
      <c r="C175" s="304">
        <f>'UNTS Uses'!$C$33</f>
        <v>0</v>
      </c>
      <c r="D175" s="305">
        <f>'UNTS Uses'!$D$33</f>
        <v>0</v>
      </c>
      <c r="E175" s="305">
        <f>'UNTS Uses'!$E$33</f>
        <v>0</v>
      </c>
      <c r="F175" s="306"/>
    </row>
    <row r="176" spans="1:6" ht="15.75" outlineLevel="1" collapsed="1">
      <c r="A176" s="312"/>
      <c r="B176" s="313"/>
      <c r="C176" s="304">
        <f>'UTS Uses'!$C$33</f>
        <v>0</v>
      </c>
      <c r="D176" s="305">
        <f>'UTS Uses'!$D$33</f>
        <v>0</v>
      </c>
      <c r="E176" s="305">
        <f>'UTS Uses'!$E$33</f>
        <v>0</v>
      </c>
      <c r="F176" s="306"/>
    </row>
    <row r="177" spans="1:6" ht="15.75">
      <c r="A177" s="312" t="s">
        <v>946</v>
      </c>
      <c r="B177" s="313" t="s">
        <v>1195</v>
      </c>
      <c r="C177" s="304">
        <f>SUM(C171:C176)</f>
        <v>0</v>
      </c>
      <c r="D177" s="305">
        <f>SUM(D171:D176)</f>
        <v>0</v>
      </c>
      <c r="E177" s="305">
        <f>SUM(E171:E176)</f>
        <v>0</v>
      </c>
      <c r="F177" s="306"/>
    </row>
    <row r="178" spans="1:6" ht="15.75" outlineLevel="1">
      <c r="A178" s="312"/>
      <c r="B178" s="313"/>
      <c r="C178" s="304">
        <f>'TAMUS Uses'!$C$34</f>
        <v>0</v>
      </c>
      <c r="D178" s="305">
        <f>'TAMUS Uses'!$D$34</f>
        <v>0</v>
      </c>
      <c r="E178" s="305">
        <f>'TAMUS Uses'!$E$34</f>
        <v>0</v>
      </c>
      <c r="F178" s="306"/>
    </row>
    <row r="179" spans="1:6" ht="15.75" outlineLevel="1" collapsed="1">
      <c r="A179" s="312"/>
      <c r="B179" s="313"/>
      <c r="C179" s="304">
        <f>'TTUS Uses'!$C$34</f>
        <v>0</v>
      </c>
      <c r="D179" s="305">
        <f>'TTUS Uses'!$D$34</f>
        <v>0</v>
      </c>
      <c r="E179" s="305">
        <f>'TTUS Uses'!$E$34</f>
        <v>0</v>
      </c>
      <c r="F179" s="306"/>
    </row>
    <row r="180" spans="1:6" ht="15.75" outlineLevel="1" collapsed="1">
      <c r="A180" s="312"/>
      <c r="B180" s="313"/>
      <c r="C180" s="304">
        <f>'TXSTS Uses'!$C$34</f>
        <v>0</v>
      </c>
      <c r="D180" s="305">
        <f>'TXSTS Uses'!$D$34</f>
        <v>0</v>
      </c>
      <c r="E180" s="305">
        <f>'TXSTS Uses'!$E$34</f>
        <v>0</v>
      </c>
      <c r="F180" s="306"/>
    </row>
    <row r="181" spans="1:6" ht="15.75" outlineLevel="1" collapsed="1">
      <c r="A181" s="312"/>
      <c r="B181" s="313"/>
      <c r="C181" s="304">
        <f>'UHS Uses'!$C$34</f>
        <v>0</v>
      </c>
      <c r="D181" s="305">
        <f>'UHS Uses'!$D$34</f>
        <v>0</v>
      </c>
      <c r="E181" s="305">
        <f>'UHS Uses'!$E$34</f>
        <v>0</v>
      </c>
      <c r="F181" s="306"/>
    </row>
    <row r="182" spans="1:6" ht="15.75" outlineLevel="1" collapsed="1">
      <c r="A182" s="312"/>
      <c r="B182" s="313"/>
      <c r="C182" s="304">
        <f>'UNTS Uses'!$C$34</f>
        <v>0</v>
      </c>
      <c r="D182" s="305">
        <f>'UNTS Uses'!$D$34</f>
        <v>0</v>
      </c>
      <c r="E182" s="305">
        <f>'UNTS Uses'!$E$34</f>
        <v>0</v>
      </c>
      <c r="F182" s="306"/>
    </row>
    <row r="183" spans="1:6" ht="15.75" outlineLevel="1" collapsed="1">
      <c r="A183" s="312"/>
      <c r="B183" s="313"/>
      <c r="C183" s="304">
        <f>'UTS Uses'!$C$34</f>
        <v>0</v>
      </c>
      <c r="D183" s="305">
        <f>'UTS Uses'!$D$34</f>
        <v>0</v>
      </c>
      <c r="E183" s="305">
        <f>'UTS Uses'!$E$34</f>
        <v>0</v>
      </c>
      <c r="F183" s="306"/>
    </row>
    <row r="184" spans="1:6" ht="31.5">
      <c r="A184" s="312" t="s">
        <v>947</v>
      </c>
      <c r="B184" s="313" t="s">
        <v>948</v>
      </c>
      <c r="C184" s="304">
        <f>SUM(C178:C183)</f>
        <v>0</v>
      </c>
      <c r="D184" s="305">
        <f>SUM(D178:D183)</f>
        <v>0</v>
      </c>
      <c r="E184" s="305">
        <f>SUM(E178:E183)</f>
        <v>0</v>
      </c>
      <c r="F184" s="306"/>
    </row>
    <row r="185" spans="1:6" ht="15.75" outlineLevel="1">
      <c r="A185" s="328"/>
      <c r="B185" s="313"/>
      <c r="C185" s="304">
        <f>'TAMUS Uses'!$C$35</f>
        <v>0</v>
      </c>
      <c r="D185" s="305">
        <f>'TAMUS Uses'!$D$35</f>
        <v>0</v>
      </c>
      <c r="E185" s="305">
        <f>'TAMUS Uses'!$E$35</f>
        <v>0</v>
      </c>
      <c r="F185" s="306"/>
    </row>
    <row r="186" spans="1:6" ht="15.75" outlineLevel="1" collapsed="1">
      <c r="A186" s="328"/>
      <c r="B186" s="313"/>
      <c r="C186" s="304">
        <f>'TTUS Uses'!$C$35</f>
        <v>0</v>
      </c>
      <c r="D186" s="305">
        <f>'TTUS Uses'!$D$35</f>
        <v>0</v>
      </c>
      <c r="E186" s="305">
        <f>'TTUS Uses'!$E$35</f>
        <v>0</v>
      </c>
      <c r="F186" s="306"/>
    </row>
    <row r="187" spans="1:6" ht="15.75" outlineLevel="1" collapsed="1">
      <c r="A187" s="328"/>
      <c r="B187" s="313"/>
      <c r="C187" s="304">
        <f>'TXSTS Uses'!$C$35</f>
        <v>0</v>
      </c>
      <c r="D187" s="305">
        <f>'TXSTS Uses'!$D$35</f>
        <v>0</v>
      </c>
      <c r="E187" s="305">
        <f>'TXSTS Uses'!$E$35</f>
        <v>0</v>
      </c>
      <c r="F187" s="306"/>
    </row>
    <row r="188" spans="1:6" ht="15.75" outlineLevel="1" collapsed="1">
      <c r="A188" s="328"/>
      <c r="B188" s="313"/>
      <c r="C188" s="304">
        <f>'UHS Uses'!$C$35</f>
        <v>0</v>
      </c>
      <c r="D188" s="305">
        <f>'UHS Uses'!$D$35</f>
        <v>0</v>
      </c>
      <c r="E188" s="305">
        <f>'UHS Uses'!$E$35</f>
        <v>0</v>
      </c>
      <c r="F188" s="306"/>
    </row>
    <row r="189" spans="1:6" ht="15.75" outlineLevel="1" collapsed="1">
      <c r="A189" s="328"/>
      <c r="B189" s="313"/>
      <c r="C189" s="304">
        <f>'UNTS Uses'!$C$35</f>
        <v>0</v>
      </c>
      <c r="D189" s="305">
        <f>'UNTS Uses'!$D$35</f>
        <v>0</v>
      </c>
      <c r="E189" s="305">
        <f>'UNTS Uses'!$E$35</f>
        <v>0</v>
      </c>
      <c r="F189" s="306"/>
    </row>
    <row r="190" spans="1:6" ht="15.75" outlineLevel="1" collapsed="1">
      <c r="A190" s="328"/>
      <c r="B190" s="313"/>
      <c r="C190" s="304">
        <f>'UTS Uses'!$C$35</f>
        <v>0</v>
      </c>
      <c r="D190" s="305">
        <f>'UTS Uses'!$D$35</f>
        <v>0</v>
      </c>
      <c r="E190" s="305">
        <f>'UTS Uses'!$E$35</f>
        <v>0</v>
      </c>
      <c r="F190" s="306"/>
    </row>
    <row r="191" spans="1:6" ht="31.5">
      <c r="A191" s="328" t="s">
        <v>949</v>
      </c>
      <c r="B191" s="313" t="s">
        <v>950</v>
      </c>
      <c r="C191" s="304">
        <f>SUM(C185:C190)</f>
        <v>0</v>
      </c>
      <c r="D191" s="305">
        <f>SUM(D185:D190)</f>
        <v>0</v>
      </c>
      <c r="E191" s="305">
        <f>SUM(E185:E190)</f>
        <v>0</v>
      </c>
      <c r="F191" s="306"/>
    </row>
    <row r="192" spans="1:6" ht="15.75" outlineLevel="1">
      <c r="A192" s="328"/>
      <c r="B192" s="313"/>
      <c r="C192" s="304">
        <f>'TAMUS Uses'!$C$36</f>
        <v>0</v>
      </c>
      <c r="D192" s="305">
        <f>'TAMUS Uses'!$D$36</f>
        <v>0</v>
      </c>
      <c r="E192" s="305">
        <f>'TAMUS Uses'!$E$36</f>
        <v>0</v>
      </c>
      <c r="F192" s="306"/>
    </row>
    <row r="193" spans="1:6" ht="15.75" outlineLevel="1" collapsed="1">
      <c r="A193" s="328"/>
      <c r="B193" s="313"/>
      <c r="C193" s="304">
        <f>'TTUS Uses'!$C$36</f>
        <v>0</v>
      </c>
      <c r="D193" s="305">
        <f>'TTUS Uses'!$D$36</f>
        <v>0</v>
      </c>
      <c r="E193" s="305">
        <f>'TTUS Uses'!$E$36</f>
        <v>0</v>
      </c>
      <c r="F193" s="306"/>
    </row>
    <row r="194" spans="1:6" ht="15.75" outlineLevel="1" collapsed="1">
      <c r="A194" s="328"/>
      <c r="B194" s="313"/>
      <c r="C194" s="304">
        <f>'TXSTS Uses'!$C$36</f>
        <v>0</v>
      </c>
      <c r="D194" s="305">
        <f>'TXSTS Uses'!$D$36</f>
        <v>0</v>
      </c>
      <c r="E194" s="305">
        <f>'TXSTS Uses'!$E$36</f>
        <v>0</v>
      </c>
      <c r="F194" s="306"/>
    </row>
    <row r="195" spans="1:6" ht="15.75" outlineLevel="1" collapsed="1">
      <c r="A195" s="328"/>
      <c r="B195" s="313"/>
      <c r="C195" s="304">
        <f>'UHS Uses'!$C$36</f>
        <v>0</v>
      </c>
      <c r="D195" s="305">
        <f>'UHS Uses'!$D$36</f>
        <v>0</v>
      </c>
      <c r="E195" s="305">
        <f>'UHS Uses'!$E$36</f>
        <v>0</v>
      </c>
      <c r="F195" s="306"/>
    </row>
    <row r="196" spans="1:6" ht="15.75" outlineLevel="1" collapsed="1">
      <c r="A196" s="328"/>
      <c r="B196" s="313"/>
      <c r="C196" s="304">
        <f>'UNTS Uses'!$C$36</f>
        <v>0</v>
      </c>
      <c r="D196" s="305">
        <f>'UNTS Uses'!$D$36</f>
        <v>0</v>
      </c>
      <c r="E196" s="305">
        <f>'UNTS Uses'!$E$36</f>
        <v>0</v>
      </c>
      <c r="F196" s="306"/>
    </row>
    <row r="197" spans="1:6" ht="15.75" outlineLevel="1" collapsed="1">
      <c r="A197" s="328"/>
      <c r="B197" s="313"/>
      <c r="C197" s="304">
        <f>'UTS Uses'!$C$36</f>
        <v>0</v>
      </c>
      <c r="D197" s="305">
        <f>'UTS Uses'!$D$36</f>
        <v>0</v>
      </c>
      <c r="E197" s="305">
        <f>'UTS Uses'!$E$36</f>
        <v>0</v>
      </c>
      <c r="F197" s="306"/>
    </row>
    <row r="198" spans="1:6" ht="15.75">
      <c r="A198" s="328"/>
      <c r="B198" s="329" t="s">
        <v>942</v>
      </c>
      <c r="C198" s="330">
        <f>SUM(C192:C197)</f>
        <v>0</v>
      </c>
      <c r="D198" s="330">
        <f>SUM(D192:D197)</f>
        <v>0</v>
      </c>
      <c r="E198" s="330">
        <f>SUM(E192:E197)</f>
        <v>0</v>
      </c>
      <c r="F198" s="306"/>
    </row>
    <row r="199" spans="1:6" ht="15.75">
      <c r="A199" s="319"/>
      <c r="B199" s="320"/>
      <c r="C199" s="321"/>
      <c r="D199" s="322"/>
      <c r="E199" s="322"/>
      <c r="F199" s="323"/>
    </row>
    <row r="200" spans="1:6" ht="15.75">
      <c r="A200" s="324">
        <v>4</v>
      </c>
      <c r="B200" s="299" t="s">
        <v>951</v>
      </c>
      <c r="C200" s="300"/>
      <c r="D200" s="300"/>
      <c r="E200" s="300"/>
      <c r="F200" s="301"/>
    </row>
    <row r="201" spans="1:6" ht="15.75" outlineLevel="1">
      <c r="A201" s="324"/>
      <c r="B201" s="299"/>
      <c r="C201" s="396">
        <f>'TAMUS Uses'!$C$39</f>
        <v>0</v>
      </c>
      <c r="D201" s="396">
        <f>'TAMUS Uses'!$D$39</f>
        <v>0</v>
      </c>
      <c r="E201" s="396">
        <f>'TAMUS Uses'!$E$39</f>
        <v>0</v>
      </c>
      <c r="F201" s="301"/>
    </row>
    <row r="202" spans="1:6" ht="15.75" outlineLevel="1" collapsed="1">
      <c r="A202" s="324"/>
      <c r="B202" s="299"/>
      <c r="C202" s="396">
        <f>'TTUS Uses'!$C$39</f>
        <v>0</v>
      </c>
      <c r="D202" s="396">
        <f>'TTUS Uses'!$D$39</f>
        <v>0</v>
      </c>
      <c r="E202" s="396">
        <f>'TTUS Uses'!$E$39</f>
        <v>0</v>
      </c>
      <c r="F202" s="301"/>
    </row>
    <row r="203" spans="1:6" ht="15.75" outlineLevel="1" collapsed="1">
      <c r="A203" s="324"/>
      <c r="B203" s="299"/>
      <c r="C203" s="396">
        <f>'TXSTS Uses'!$C$39</f>
        <v>0</v>
      </c>
      <c r="D203" s="396">
        <f>'TXSTS Uses'!$D$39</f>
        <v>0</v>
      </c>
      <c r="E203" s="396">
        <f>'TXSTS Uses'!$E$39</f>
        <v>0</v>
      </c>
      <c r="F203" s="301"/>
    </row>
    <row r="204" spans="1:6" ht="15.75" outlineLevel="1" collapsed="1">
      <c r="A204" s="324"/>
      <c r="B204" s="299"/>
      <c r="C204" s="396">
        <f>'UHS Uses'!$C$39</f>
        <v>0</v>
      </c>
      <c r="D204" s="396">
        <f>'UHS Uses'!$D$39</f>
        <v>0</v>
      </c>
      <c r="E204" s="396">
        <f>'UHS Uses'!$E$39</f>
        <v>0</v>
      </c>
      <c r="F204" s="301"/>
    </row>
    <row r="205" spans="1:6" ht="15.75" outlineLevel="1" collapsed="1">
      <c r="A205" s="324"/>
      <c r="B205" s="299"/>
      <c r="C205" s="396">
        <f>'UNTS Uses'!$C$39</f>
        <v>0</v>
      </c>
      <c r="D205" s="396">
        <f>'UNTS Uses'!$D$39</f>
        <v>0</v>
      </c>
      <c r="E205" s="396">
        <f>'UNTS Uses'!$E$39</f>
        <v>0</v>
      </c>
      <c r="F205" s="301"/>
    </row>
    <row r="206" spans="1:6" ht="15.75" outlineLevel="1" collapsed="1">
      <c r="A206" s="324"/>
      <c r="B206" s="299"/>
      <c r="C206" s="396">
        <f>'UTS Uses'!$C$39</f>
        <v>0</v>
      </c>
      <c r="D206" s="396">
        <f>'UTS Uses'!$D$39</f>
        <v>0</v>
      </c>
      <c r="E206" s="396">
        <f>'UTS Uses'!$E$39</f>
        <v>0</v>
      </c>
      <c r="F206" s="301"/>
    </row>
    <row r="207" spans="1:6" ht="15.75">
      <c r="A207" s="312" t="s">
        <v>952</v>
      </c>
      <c r="B207" s="313" t="s">
        <v>953</v>
      </c>
      <c r="C207" s="304">
        <f>SUM(C201:C206)</f>
        <v>0</v>
      </c>
      <c r="D207" s="305">
        <f>SUM(D201:D206)</f>
        <v>0</v>
      </c>
      <c r="E207" s="305">
        <f>SUM(E201:E206)</f>
        <v>0</v>
      </c>
      <c r="F207" s="306"/>
    </row>
    <row r="208" spans="1:6" ht="15.75" outlineLevel="1">
      <c r="A208" s="312"/>
      <c r="B208" s="313"/>
      <c r="C208" s="304">
        <f>'TAMUS Uses'!$C$40</f>
        <v>0</v>
      </c>
      <c r="D208" s="305">
        <f>'TAMUS Uses'!$D$40</f>
        <v>0</v>
      </c>
      <c r="E208" s="305">
        <f>'TAMUS Uses'!$E$40</f>
        <v>0</v>
      </c>
      <c r="F208" s="306"/>
    </row>
    <row r="209" spans="1:6" ht="15.75" outlineLevel="1" collapsed="1">
      <c r="A209" s="312"/>
      <c r="B209" s="313"/>
      <c r="C209" s="304">
        <f>'TTUS Uses'!$C$40</f>
        <v>0</v>
      </c>
      <c r="D209" s="305">
        <f>'TTUS Uses'!$D$40</f>
        <v>0</v>
      </c>
      <c r="E209" s="305">
        <f>'TTUS Uses'!$E$40</f>
        <v>0</v>
      </c>
      <c r="F209" s="306"/>
    </row>
    <row r="210" spans="1:6" ht="15.75" outlineLevel="1" collapsed="1">
      <c r="A210" s="312"/>
      <c r="B210" s="313"/>
      <c r="C210" s="304">
        <f>'TXSTS Uses'!$C$40</f>
        <v>0</v>
      </c>
      <c r="D210" s="305">
        <f>'TXSTS Uses'!$D$40</f>
        <v>0</v>
      </c>
      <c r="E210" s="305">
        <f>'TXSTS Uses'!$E$40</f>
        <v>0</v>
      </c>
      <c r="F210" s="306"/>
    </row>
    <row r="211" spans="1:6" ht="15.75" outlineLevel="1" collapsed="1">
      <c r="A211" s="312"/>
      <c r="B211" s="313"/>
      <c r="C211" s="304">
        <f>'UHS Uses'!$C$40</f>
        <v>0</v>
      </c>
      <c r="D211" s="305">
        <f>'UHS Uses'!$D$40</f>
        <v>0</v>
      </c>
      <c r="E211" s="305">
        <f>'UHS Uses'!$E$40</f>
        <v>0</v>
      </c>
      <c r="F211" s="306"/>
    </row>
    <row r="212" spans="1:6" ht="15.75" outlineLevel="1" collapsed="1">
      <c r="A212" s="312"/>
      <c r="B212" s="313"/>
      <c r="C212" s="304">
        <f>'UNTS Uses'!$C$40</f>
        <v>0</v>
      </c>
      <c r="D212" s="305">
        <f>'UNTS Uses'!$D$40</f>
        <v>0</v>
      </c>
      <c r="E212" s="305">
        <f>'UNTS Uses'!$E$40</f>
        <v>0</v>
      </c>
      <c r="F212" s="306"/>
    </row>
    <row r="213" spans="1:6" ht="15.75" outlineLevel="1" collapsed="1">
      <c r="A213" s="312"/>
      <c r="B213" s="313"/>
      <c r="C213" s="304">
        <f>'UTS Uses'!$C$40</f>
        <v>0</v>
      </c>
      <c r="D213" s="305">
        <f>'UTS Uses'!$D$40</f>
        <v>0</v>
      </c>
      <c r="E213" s="305">
        <f>'UTS Uses'!$E$40</f>
        <v>0</v>
      </c>
      <c r="F213" s="306"/>
    </row>
    <row r="214" spans="1:6" ht="47.25">
      <c r="A214" s="312" t="s">
        <v>954</v>
      </c>
      <c r="B214" s="313" t="s">
        <v>955</v>
      </c>
      <c r="C214" s="304">
        <f>SUM(C208:C213)</f>
        <v>0</v>
      </c>
      <c r="D214" s="305">
        <f>SUM(D208:D213)</f>
        <v>0</v>
      </c>
      <c r="E214" s="305">
        <f>SUM(E208:E213)</f>
        <v>0</v>
      </c>
      <c r="F214" s="306"/>
    </row>
    <row r="215" spans="1:6" ht="15.75" outlineLevel="1">
      <c r="A215" s="391"/>
      <c r="B215" s="327"/>
      <c r="C215" s="304">
        <f>'TAMUS Uses'!$C$41</f>
        <v>0</v>
      </c>
      <c r="D215" s="305">
        <f>'TAMUS Uses'!$D$41</f>
        <v>0</v>
      </c>
      <c r="E215" s="305">
        <f>'TAMUS Uses'!$E$41</f>
        <v>0</v>
      </c>
      <c r="F215" s="306"/>
    </row>
    <row r="216" spans="1:6" ht="15.75" outlineLevel="1" collapsed="1">
      <c r="A216" s="391"/>
      <c r="B216" s="327"/>
      <c r="C216" s="304">
        <f>'TTUS Uses'!$C$41</f>
        <v>0</v>
      </c>
      <c r="D216" s="305">
        <f>'TTUS Uses'!$D$41</f>
        <v>0</v>
      </c>
      <c r="E216" s="305">
        <f>'TTUS Uses'!$E$41</f>
        <v>0</v>
      </c>
      <c r="F216" s="306"/>
    </row>
    <row r="217" spans="1:6" ht="15.75" outlineLevel="1" collapsed="1">
      <c r="A217" s="391"/>
      <c r="B217" s="327"/>
      <c r="C217" s="304">
        <f>'TXSTS Uses'!$C$41</f>
        <v>0</v>
      </c>
      <c r="D217" s="305">
        <f>'TXSTS Uses'!$D$41</f>
        <v>0</v>
      </c>
      <c r="E217" s="305">
        <f>'TXSTS Uses'!$E$41</f>
        <v>0</v>
      </c>
      <c r="F217" s="306"/>
    </row>
    <row r="218" spans="1:6" ht="15.75" outlineLevel="1" collapsed="1">
      <c r="A218" s="391"/>
      <c r="B218" s="327"/>
      <c r="C218" s="304">
        <f>'UHS Uses'!$C$41</f>
        <v>0</v>
      </c>
      <c r="D218" s="305">
        <f>'UHS Uses'!$D$41</f>
        <v>0</v>
      </c>
      <c r="E218" s="305">
        <f>'UHS Uses'!$E$41</f>
        <v>0</v>
      </c>
      <c r="F218" s="306"/>
    </row>
    <row r="219" spans="1:6" ht="15.75" outlineLevel="1" collapsed="1">
      <c r="A219" s="391"/>
      <c r="B219" s="327"/>
      <c r="C219" s="304">
        <f>'UNTS Uses'!$C$41</f>
        <v>0</v>
      </c>
      <c r="D219" s="305">
        <f>'UNTS Uses'!$D$41</f>
        <v>0</v>
      </c>
      <c r="E219" s="305">
        <f>'UNTS Uses'!$E$41</f>
        <v>0</v>
      </c>
      <c r="F219" s="306"/>
    </row>
    <row r="220" spans="1:6" ht="15.75" outlineLevel="1" collapsed="1">
      <c r="A220" s="391"/>
      <c r="B220" s="327"/>
      <c r="C220" s="304">
        <f>'UTS Uses'!$C$41</f>
        <v>0</v>
      </c>
      <c r="D220" s="305">
        <f>'UTS Uses'!$D$41</f>
        <v>0</v>
      </c>
      <c r="E220" s="305">
        <f>'UTS Uses'!$E$41</f>
        <v>0</v>
      </c>
      <c r="F220" s="306"/>
    </row>
    <row r="221" spans="1:6" ht="15.75">
      <c r="A221" s="326" t="s">
        <v>956</v>
      </c>
      <c r="B221" s="327" t="s">
        <v>957</v>
      </c>
      <c r="C221" s="304">
        <f>SUM(C215:C220)</f>
        <v>0</v>
      </c>
      <c r="D221" s="305">
        <f>SUM(D215:D220)</f>
        <v>0</v>
      </c>
      <c r="E221" s="305">
        <f>SUM(E215:E220)</f>
        <v>0</v>
      </c>
      <c r="F221" s="306"/>
    </row>
    <row r="222" spans="1:6" ht="15.75" outlineLevel="1">
      <c r="A222" s="392"/>
      <c r="B222" s="327"/>
      <c r="C222" s="304">
        <f>'TAMUS Uses'!$C$42</f>
        <v>0</v>
      </c>
      <c r="D222" s="305">
        <f>'TAMUS Uses'!$D$42</f>
        <v>0</v>
      </c>
      <c r="E222" s="305">
        <f>'TAMUS Uses'!$E$42</f>
        <v>0</v>
      </c>
      <c r="F222" s="306"/>
    </row>
    <row r="223" spans="1:6" ht="15.75" outlineLevel="1" collapsed="1">
      <c r="A223" s="392"/>
      <c r="B223" s="327"/>
      <c r="C223" s="304">
        <f>'TTUS Uses'!$C$42</f>
        <v>0</v>
      </c>
      <c r="D223" s="305">
        <f>'TTUS Uses'!$D$42</f>
        <v>0</v>
      </c>
      <c r="E223" s="305">
        <f>'TTUS Uses'!$E$42</f>
        <v>0</v>
      </c>
      <c r="F223" s="306"/>
    </row>
    <row r="224" spans="1:6" ht="15.75" outlineLevel="1" collapsed="1">
      <c r="A224" s="392"/>
      <c r="B224" s="327"/>
      <c r="C224" s="304">
        <f>'TXSTS Uses'!$C$42</f>
        <v>0</v>
      </c>
      <c r="D224" s="305">
        <f>'TXSTS Uses'!$D$42</f>
        <v>0</v>
      </c>
      <c r="E224" s="305">
        <f>'TXSTS Uses'!$E$42</f>
        <v>0</v>
      </c>
      <c r="F224" s="306"/>
    </row>
    <row r="225" spans="1:6" ht="15.75" outlineLevel="1" collapsed="1">
      <c r="A225" s="392"/>
      <c r="B225" s="327"/>
      <c r="C225" s="304">
        <f>'UHS Uses'!$C$42</f>
        <v>0</v>
      </c>
      <c r="D225" s="305">
        <f>'UHS Uses'!$D$42</f>
        <v>0</v>
      </c>
      <c r="E225" s="305">
        <f>'UHS Uses'!$E$42</f>
        <v>0</v>
      </c>
      <c r="F225" s="306"/>
    </row>
    <row r="226" spans="1:6" ht="15.75" outlineLevel="1" collapsed="1">
      <c r="A226" s="392"/>
      <c r="B226" s="327"/>
      <c r="C226" s="304">
        <f>'UNTS Uses'!$C$42</f>
        <v>0</v>
      </c>
      <c r="D226" s="305">
        <f>'UNTS Uses'!$D$42</f>
        <v>0</v>
      </c>
      <c r="E226" s="305">
        <f>'UNTS Uses'!$E$42</f>
        <v>0</v>
      </c>
      <c r="F226" s="306"/>
    </row>
    <row r="227" spans="1:6" ht="15.75" outlineLevel="1" collapsed="1">
      <c r="A227" s="392"/>
      <c r="B227" s="327"/>
      <c r="C227" s="304">
        <f>'UTS Uses'!$C$42</f>
        <v>0</v>
      </c>
      <c r="D227" s="305">
        <f>'UTS Uses'!$D$42</f>
        <v>0</v>
      </c>
      <c r="E227" s="305">
        <f>'UTS Uses'!$E$42</f>
        <v>0</v>
      </c>
      <c r="F227" s="306"/>
    </row>
    <row r="228" spans="1:6" ht="15.75">
      <c r="A228" s="328"/>
      <c r="B228" s="329" t="s">
        <v>942</v>
      </c>
      <c r="C228" s="330">
        <f>SUM(C222:C227)</f>
        <v>0</v>
      </c>
      <c r="D228" s="330">
        <f>SUM(D222:D227)</f>
        <v>0</v>
      </c>
      <c r="E228" s="330">
        <f>SUM(E222:E227)</f>
        <v>0</v>
      </c>
      <c r="F228" s="306"/>
    </row>
    <row r="229" spans="1:6" ht="15.75">
      <c r="A229" s="319"/>
      <c r="B229" s="320"/>
      <c r="C229" s="321"/>
      <c r="D229" s="322"/>
      <c r="E229" s="322"/>
      <c r="F229" s="323"/>
    </row>
    <row r="230" spans="1:6" ht="15.75">
      <c r="A230" s="324">
        <v>5</v>
      </c>
      <c r="B230" s="384" t="s">
        <v>0</v>
      </c>
      <c r="C230" s="385"/>
      <c r="D230" s="385"/>
      <c r="E230" s="385"/>
      <c r="F230" s="386"/>
    </row>
    <row r="231" spans="1:6" ht="15.75" outlineLevel="1">
      <c r="A231" s="324"/>
      <c r="B231" s="393"/>
      <c r="C231" s="398">
        <f>'TAMUS Uses'!$C$45</f>
        <v>0</v>
      </c>
      <c r="D231" s="398">
        <f>'TAMUS Uses'!$D$45</f>
        <v>0</v>
      </c>
      <c r="E231" s="398">
        <f>'TAMUS Uses'!$E$45</f>
        <v>0</v>
      </c>
      <c r="F231" s="386"/>
    </row>
    <row r="232" spans="1:6" ht="15.75" outlineLevel="1" collapsed="1">
      <c r="A232" s="324"/>
      <c r="B232" s="393"/>
      <c r="C232" s="398">
        <f>'TTUS Uses'!$C$45</f>
        <v>0</v>
      </c>
      <c r="D232" s="398">
        <f>'TTUS Uses'!$D$45</f>
        <v>0</v>
      </c>
      <c r="E232" s="398">
        <f>'TTUS Uses'!$E$45</f>
        <v>0</v>
      </c>
      <c r="F232" s="386"/>
    </row>
    <row r="233" spans="1:6" ht="15.75" outlineLevel="1" collapsed="1">
      <c r="A233" s="324"/>
      <c r="B233" s="393"/>
      <c r="C233" s="398">
        <f>'TXSTS Uses'!$C$45</f>
        <v>0</v>
      </c>
      <c r="D233" s="398">
        <f>'TXSTS Uses'!$D$45</f>
        <v>0</v>
      </c>
      <c r="E233" s="398">
        <f>'TXSTS Uses'!$E$45</f>
        <v>0</v>
      </c>
      <c r="F233" s="386"/>
    </row>
    <row r="234" spans="1:6" ht="15.75" outlineLevel="1" collapsed="1">
      <c r="A234" s="324"/>
      <c r="B234" s="393"/>
      <c r="C234" s="398">
        <f>'UHS Uses'!$C$45</f>
        <v>0</v>
      </c>
      <c r="D234" s="398">
        <f>'UHS Uses'!$D$45</f>
        <v>0</v>
      </c>
      <c r="E234" s="398">
        <f>'UHS Uses'!$E$45</f>
        <v>0</v>
      </c>
      <c r="F234" s="386"/>
    </row>
    <row r="235" spans="1:6" ht="15.75" outlineLevel="1" collapsed="1">
      <c r="A235" s="324"/>
      <c r="B235" s="393"/>
      <c r="C235" s="398">
        <f>'UNTS Uses'!$C$45</f>
        <v>0</v>
      </c>
      <c r="D235" s="398">
        <f>'UNTS Uses'!$D$45</f>
        <v>0</v>
      </c>
      <c r="E235" s="398">
        <f>'UNTS Uses'!$E$45</f>
        <v>0</v>
      </c>
      <c r="F235" s="386"/>
    </row>
    <row r="236" spans="1:6" ht="15.75" outlineLevel="1" collapsed="1">
      <c r="A236" s="324"/>
      <c r="B236" s="393"/>
      <c r="C236" s="398">
        <f>'UTS Uses'!$C$45</f>
        <v>0</v>
      </c>
      <c r="D236" s="398">
        <f>'UTS Uses'!$D$45</f>
        <v>0</v>
      </c>
      <c r="E236" s="398">
        <f>'UTS Uses'!$E$45</f>
        <v>0</v>
      </c>
      <c r="F236" s="386"/>
    </row>
    <row r="237" spans="1:6" ht="15.75">
      <c r="A237" s="312" t="s">
        <v>958</v>
      </c>
      <c r="B237" s="331" t="s">
        <v>959</v>
      </c>
      <c r="C237" s="304">
        <f>SUM(C231:C236)</f>
        <v>0</v>
      </c>
      <c r="D237" s="305">
        <f>SUM(D231:D236)</f>
        <v>0</v>
      </c>
      <c r="E237" s="305">
        <f>SUM(E231:E236)</f>
        <v>0</v>
      </c>
      <c r="F237" s="306"/>
    </row>
    <row r="238" spans="1:6" ht="15.75">
      <c r="A238" s="319"/>
      <c r="B238" s="320"/>
      <c r="C238" s="321"/>
      <c r="D238" s="322"/>
      <c r="E238" s="322"/>
      <c r="F238" s="323"/>
    </row>
    <row r="239" spans="1:6" ht="15.75">
      <c r="A239" s="324">
        <v>6</v>
      </c>
      <c r="B239" s="299" t="s">
        <v>960</v>
      </c>
      <c r="C239" s="300"/>
      <c r="D239" s="300"/>
      <c r="E239" s="300"/>
      <c r="F239" s="301"/>
    </row>
    <row r="240" spans="1:6" ht="15.75" outlineLevel="1">
      <c r="A240" s="324"/>
      <c r="B240" s="394"/>
      <c r="C240" s="396">
        <f>'TAMUS Uses'!$C$48</f>
        <v>0</v>
      </c>
      <c r="D240" s="396">
        <f>'TAMUS Uses'!$D$48</f>
        <v>0</v>
      </c>
      <c r="E240" s="396">
        <f>'TAMUS Uses'!$E$48</f>
        <v>0</v>
      </c>
      <c r="F240" s="301"/>
    </row>
    <row r="241" spans="1:6" ht="15.75" outlineLevel="1" collapsed="1">
      <c r="A241" s="324"/>
      <c r="B241" s="394"/>
      <c r="C241" s="396">
        <f>'TTUS Uses'!$C$48</f>
        <v>0</v>
      </c>
      <c r="D241" s="396">
        <f>'TTUS Uses'!$D$48</f>
        <v>0</v>
      </c>
      <c r="E241" s="396">
        <f>'TTUS Uses'!$E$48</f>
        <v>0</v>
      </c>
      <c r="F241" s="301"/>
    </row>
    <row r="242" spans="1:6" ht="15.75" outlineLevel="1" collapsed="1">
      <c r="A242" s="324"/>
      <c r="B242" s="394"/>
      <c r="C242" s="396">
        <f>'TXSTS Uses'!$C$48</f>
        <v>0</v>
      </c>
      <c r="D242" s="396">
        <f>'TXSTS Uses'!$D$48</f>
        <v>0</v>
      </c>
      <c r="E242" s="396">
        <f>'TXSTS Uses'!$E$48</f>
        <v>0</v>
      </c>
      <c r="F242" s="301"/>
    </row>
    <row r="243" spans="1:6" ht="15.75" outlineLevel="1" collapsed="1">
      <c r="A243" s="324"/>
      <c r="B243" s="394"/>
      <c r="C243" s="396">
        <f>'UHS Uses'!$C$48</f>
        <v>0</v>
      </c>
      <c r="D243" s="396">
        <f>'UHS Uses'!$D$48</f>
        <v>0</v>
      </c>
      <c r="E243" s="396">
        <f>'UHS Uses'!$E$48</f>
        <v>0</v>
      </c>
      <c r="F243" s="301"/>
    </row>
    <row r="244" spans="1:6" ht="15.75" outlineLevel="1" collapsed="1">
      <c r="A244" s="324"/>
      <c r="B244" s="394"/>
      <c r="C244" s="396">
        <f>'UNTS Uses'!$C$48</f>
        <v>0</v>
      </c>
      <c r="D244" s="396">
        <f>'UNTS Uses'!$D$48</f>
        <v>0</v>
      </c>
      <c r="E244" s="396">
        <f>'UNTS Uses'!$E$48</f>
        <v>0</v>
      </c>
      <c r="F244" s="301"/>
    </row>
    <row r="245" spans="1:6" ht="15.75" outlineLevel="1" collapsed="1">
      <c r="A245" s="324"/>
      <c r="B245" s="394"/>
      <c r="C245" s="396">
        <f>'UTS Uses'!$C$48</f>
        <v>0</v>
      </c>
      <c r="D245" s="396">
        <f>'UTS Uses'!$D$48</f>
        <v>0</v>
      </c>
      <c r="E245" s="396">
        <f>'UTS Uses'!$E$48</f>
        <v>0</v>
      </c>
      <c r="F245" s="301"/>
    </row>
    <row r="246" spans="1:6" ht="31.5">
      <c r="A246" s="312" t="s">
        <v>961</v>
      </c>
      <c r="B246" s="327" t="s">
        <v>962</v>
      </c>
      <c r="C246" s="304">
        <f>SUM(C240:C245)</f>
        <v>0</v>
      </c>
      <c r="D246" s="305">
        <f>SUM(D240:D245)</f>
        <v>0</v>
      </c>
      <c r="E246" s="305">
        <f>SUM(E240:E245)</f>
        <v>0</v>
      </c>
      <c r="F246" s="306"/>
    </row>
    <row r="247" spans="1:6" ht="15.75" outlineLevel="1">
      <c r="A247" s="328"/>
      <c r="B247" s="327"/>
      <c r="C247" s="304">
        <f>'TAMUS Uses'!$C$49</f>
        <v>0</v>
      </c>
      <c r="D247" s="305">
        <f>'TAMUS Uses'!$D$49</f>
        <v>0</v>
      </c>
      <c r="E247" s="305">
        <f>'TAMUS Uses'!$E$49</f>
        <v>0</v>
      </c>
      <c r="F247" s="306"/>
    </row>
    <row r="248" spans="1:6" ht="15.75" outlineLevel="1" collapsed="1">
      <c r="A248" s="328"/>
      <c r="B248" s="327"/>
      <c r="C248" s="304">
        <f>'TTUS Uses'!$C$49</f>
        <v>0</v>
      </c>
      <c r="D248" s="305">
        <f>'TTUS Uses'!$D$49</f>
        <v>0</v>
      </c>
      <c r="E248" s="305">
        <f>'TTUS Uses'!$E$49</f>
        <v>0</v>
      </c>
      <c r="F248" s="306"/>
    </row>
    <row r="249" spans="1:6" ht="15.75" outlineLevel="1" collapsed="1">
      <c r="A249" s="328"/>
      <c r="B249" s="327"/>
      <c r="C249" s="304">
        <f>'TXSTS Uses'!$C$49</f>
        <v>0</v>
      </c>
      <c r="D249" s="305">
        <f>'TXSTS Uses'!$D$49</f>
        <v>0</v>
      </c>
      <c r="E249" s="305">
        <f>'TXSTS Uses'!$E$49</f>
        <v>0</v>
      </c>
      <c r="F249" s="306"/>
    </row>
    <row r="250" spans="1:6" ht="15.75" outlineLevel="1" collapsed="1">
      <c r="A250" s="328"/>
      <c r="B250" s="327"/>
      <c r="C250" s="304">
        <f>'UHS Uses'!$C$49</f>
        <v>0</v>
      </c>
      <c r="D250" s="305">
        <f>'UHS Uses'!$D$49</f>
        <v>0</v>
      </c>
      <c r="E250" s="305">
        <f>'UHS Uses'!$E$49</f>
        <v>0</v>
      </c>
      <c r="F250" s="306"/>
    </row>
    <row r="251" spans="1:6" ht="15.75" outlineLevel="1" collapsed="1">
      <c r="A251" s="328"/>
      <c r="B251" s="327"/>
      <c r="C251" s="304">
        <f>'UNTS Uses'!$C$49</f>
        <v>0</v>
      </c>
      <c r="D251" s="305">
        <f>'UNTS Uses'!$D$49</f>
        <v>0</v>
      </c>
      <c r="E251" s="305">
        <f>'UNTS Uses'!$E$49</f>
        <v>0</v>
      </c>
      <c r="F251" s="306"/>
    </row>
    <row r="252" spans="1:6" ht="15.75" outlineLevel="1" collapsed="1">
      <c r="A252" s="328"/>
      <c r="B252" s="327"/>
      <c r="C252" s="304">
        <f>'UTS Uses'!$C$49</f>
        <v>0</v>
      </c>
      <c r="D252" s="305">
        <f>'UTS Uses'!$D$49</f>
        <v>0</v>
      </c>
      <c r="E252" s="305">
        <f>'UTS Uses'!$E$49</f>
        <v>0</v>
      </c>
      <c r="F252" s="306"/>
    </row>
    <row r="253" spans="1:6" ht="15.75">
      <c r="A253" s="328"/>
      <c r="B253" s="329" t="s">
        <v>942</v>
      </c>
      <c r="C253" s="330">
        <f>SUM(C247:C252)</f>
        <v>0</v>
      </c>
      <c r="D253" s="330">
        <f>SUM(D247:D252)</f>
        <v>0</v>
      </c>
      <c r="E253" s="330">
        <f>SUM(E247:E252)</f>
        <v>0</v>
      </c>
      <c r="F253" s="306"/>
    </row>
    <row r="254" spans="1:6" ht="15.75">
      <c r="A254" s="319"/>
      <c r="B254" s="320"/>
      <c r="C254" s="321"/>
      <c r="D254" s="322"/>
      <c r="E254" s="322"/>
      <c r="F254" s="323"/>
    </row>
    <row r="255" spans="1:6" ht="15.75">
      <c r="A255" s="332">
        <v>7</v>
      </c>
      <c r="B255" s="299" t="s">
        <v>127</v>
      </c>
      <c r="C255" s="300"/>
      <c r="D255" s="300"/>
      <c r="E255" s="300"/>
      <c r="F255" s="301"/>
    </row>
    <row r="256" spans="1:6" ht="15.75" outlineLevel="1">
      <c r="A256" s="332"/>
      <c r="B256" s="394" t="s">
        <v>98</v>
      </c>
      <c r="C256" s="396">
        <f>'TAMUS Uses'!$C$52</f>
        <v>904840</v>
      </c>
      <c r="D256" s="396">
        <f>'TAMUS Uses'!$D$52</f>
        <v>1666627</v>
      </c>
      <c r="E256" s="396">
        <f>'TAMUS Uses'!$E$52</f>
        <v>0</v>
      </c>
      <c r="F256" s="301"/>
    </row>
    <row r="257" spans="1:6" ht="15.75" outlineLevel="1" collapsed="1">
      <c r="A257" s="332"/>
      <c r="B257" s="394" t="s">
        <v>103</v>
      </c>
      <c r="C257" s="396">
        <f>'TTUS Uses'!$C$52</f>
        <v>0</v>
      </c>
      <c r="D257" s="396">
        <f>'TTUS Uses'!$D$52</f>
        <v>0</v>
      </c>
      <c r="E257" s="396">
        <f>'TTUS Uses'!$E$52</f>
        <v>0</v>
      </c>
      <c r="F257" s="301"/>
    </row>
    <row r="258" spans="1:6" ht="15.75" outlineLevel="1" collapsed="1">
      <c r="A258" s="332"/>
      <c r="B258" s="394" t="s">
        <v>101</v>
      </c>
      <c r="C258" s="396">
        <f>'TXSTS Uses'!$C$52</f>
        <v>0</v>
      </c>
      <c r="D258" s="396">
        <f>'TXSTS Uses'!$D$52</f>
        <v>0</v>
      </c>
      <c r="E258" s="396">
        <f>'TXSTS Uses'!$E$52</f>
        <v>0</v>
      </c>
      <c r="F258" s="301"/>
    </row>
    <row r="259" spans="1:6" ht="15.75" outlineLevel="1" collapsed="1">
      <c r="A259" s="332"/>
      <c r="B259" s="394" t="s">
        <v>100</v>
      </c>
      <c r="C259" s="396">
        <f>'UHS Uses'!$C$52</f>
        <v>0</v>
      </c>
      <c r="D259" s="396">
        <f>'UHS Uses'!$D$52</f>
        <v>0</v>
      </c>
      <c r="E259" s="396">
        <f>'UHS Uses'!$E$52</f>
        <v>0</v>
      </c>
      <c r="F259" s="301"/>
    </row>
    <row r="260" spans="1:6" ht="15.75" outlineLevel="1" collapsed="1">
      <c r="A260" s="332"/>
      <c r="B260" s="394" t="s">
        <v>105</v>
      </c>
      <c r="C260" s="396">
        <f>'UNTS Uses'!$C$52</f>
        <v>0</v>
      </c>
      <c r="D260" s="396">
        <f>'UNTS Uses'!$D$52</f>
        <v>0</v>
      </c>
      <c r="E260" s="396">
        <f>'UNTS Uses'!$E$52</f>
        <v>0</v>
      </c>
      <c r="F260" s="301"/>
    </row>
    <row r="261" spans="1:6" ht="15.75" outlineLevel="1" collapsed="1">
      <c r="A261" s="332"/>
      <c r="B261" s="394" t="s">
        <v>96</v>
      </c>
      <c r="C261" s="396">
        <f>'UTS Uses'!$C$52</f>
        <v>0</v>
      </c>
      <c r="D261" s="396">
        <f>'UTS Uses'!$D$52</f>
        <v>670290</v>
      </c>
      <c r="E261" s="396">
        <f>'UTS Uses'!$E$52</f>
        <v>0</v>
      </c>
      <c r="F261" s="301"/>
    </row>
    <row r="262" spans="1:6" ht="15.75">
      <c r="A262" s="333" t="s">
        <v>1190</v>
      </c>
      <c r="B262" s="327" t="s">
        <v>964</v>
      </c>
      <c r="C262" s="304">
        <f>SUM(C256:C261)</f>
        <v>904840</v>
      </c>
      <c r="D262" s="305">
        <f>SUM(D256:D261)</f>
        <v>2336917</v>
      </c>
      <c r="E262" s="305">
        <f>SUM(E256:E261)</f>
        <v>0</v>
      </c>
      <c r="F262" s="306"/>
    </row>
    <row r="263" spans="1:6" ht="15.75">
      <c r="A263" s="334"/>
      <c r="B263" s="335"/>
      <c r="C263" s="336"/>
      <c r="D263" s="337"/>
      <c r="E263" s="338"/>
      <c r="F263" s="316"/>
    </row>
    <row r="264" spans="1:6" ht="15.75" customHeight="1">
      <c r="A264" s="339">
        <v>8</v>
      </c>
      <c r="B264" s="340" t="s">
        <v>1189</v>
      </c>
      <c r="C264" s="300"/>
      <c r="D264" s="300"/>
      <c r="E264" s="300"/>
      <c r="F264" s="301"/>
    </row>
    <row r="265" spans="1:6" ht="15.75" customHeight="1" outlineLevel="1">
      <c r="A265" s="339"/>
      <c r="B265" s="340"/>
      <c r="C265" s="396">
        <f>'TAMUS Uses'!$C$55</f>
        <v>0</v>
      </c>
      <c r="D265" s="396">
        <f>'TAMUS Uses'!$D$55</f>
        <v>0</v>
      </c>
      <c r="E265" s="396">
        <f>'TAMUS Uses'!$E$55</f>
        <v>0</v>
      </c>
      <c r="F265" s="301"/>
    </row>
    <row r="266" spans="1:6" ht="15.75" customHeight="1" outlineLevel="1" collapsed="1">
      <c r="A266" s="339"/>
      <c r="B266" s="340"/>
      <c r="C266" s="396">
        <f>'TTUS Uses'!$C$55</f>
        <v>0</v>
      </c>
      <c r="D266" s="396">
        <f>'TTUS Uses'!$D$55</f>
        <v>0</v>
      </c>
      <c r="E266" s="396">
        <f>'TTUS Uses'!$E$55</f>
        <v>0</v>
      </c>
      <c r="F266" s="301"/>
    </row>
    <row r="267" spans="1:6" ht="15.75" customHeight="1" outlineLevel="1" collapsed="1">
      <c r="A267" s="339"/>
      <c r="B267" s="340"/>
      <c r="C267" s="396">
        <f>'TXSTS Uses'!$C$55</f>
        <v>0</v>
      </c>
      <c r="D267" s="396">
        <f>'TXSTS Uses'!$D$55</f>
        <v>0</v>
      </c>
      <c r="E267" s="396">
        <f>'TXSTS Uses'!$E$55</f>
        <v>0</v>
      </c>
      <c r="F267" s="301"/>
    </row>
    <row r="268" spans="1:6" ht="15.75" customHeight="1" outlineLevel="1" collapsed="1">
      <c r="A268" s="339"/>
      <c r="B268" s="340"/>
      <c r="C268" s="396">
        <f>'UHS Uses'!$C$55</f>
        <v>0</v>
      </c>
      <c r="D268" s="396">
        <f>'UHS Uses'!$D$55</f>
        <v>0</v>
      </c>
      <c r="E268" s="396">
        <f>'UHS Uses'!$E$55</f>
        <v>0</v>
      </c>
      <c r="F268" s="301"/>
    </row>
    <row r="269" spans="1:6" ht="15.75" customHeight="1" outlineLevel="1" collapsed="1">
      <c r="A269" s="339"/>
      <c r="B269" s="340"/>
      <c r="C269" s="396">
        <f>'UNTS Uses'!$C$55</f>
        <v>0</v>
      </c>
      <c r="D269" s="396">
        <f>'UNTS Uses'!$D$55</f>
        <v>0</v>
      </c>
      <c r="E269" s="396">
        <f>'UNTS Uses'!$E$55</f>
        <v>0</v>
      </c>
      <c r="F269" s="301"/>
    </row>
    <row r="270" spans="1:6" ht="15.75" customHeight="1" outlineLevel="1" collapsed="1">
      <c r="A270" s="339"/>
      <c r="B270" s="340"/>
      <c r="C270" s="396">
        <f>'UTS Uses'!$C$55</f>
        <v>0</v>
      </c>
      <c r="D270" s="396">
        <f>'UTS Uses'!$D$55</f>
        <v>0</v>
      </c>
      <c r="E270" s="396">
        <f>'UTS Uses'!$E$55</f>
        <v>0</v>
      </c>
      <c r="F270" s="301"/>
    </row>
    <row r="271" spans="1:6" ht="31.5">
      <c r="A271" s="333" t="s">
        <v>963</v>
      </c>
      <c r="B271" s="313" t="s">
        <v>966</v>
      </c>
      <c r="C271" s="304">
        <f>SUM(C265:C270)</f>
        <v>0</v>
      </c>
      <c r="D271" s="305">
        <f>SUM(D265:D270)</f>
        <v>0</v>
      </c>
      <c r="E271" s="305">
        <f>SUM(E265:E270)</f>
        <v>0</v>
      </c>
      <c r="F271" s="306"/>
    </row>
    <row r="272" spans="1:6" ht="15.75" outlineLevel="1">
      <c r="A272" s="333"/>
      <c r="B272" s="313"/>
      <c r="C272" s="309">
        <f>'TAMUS Uses'!$C$56</f>
        <v>0</v>
      </c>
      <c r="D272" s="397">
        <f>'TAMUS Uses'!$D$56</f>
        <v>0</v>
      </c>
      <c r="E272" s="305"/>
      <c r="F272" s="306"/>
    </row>
    <row r="273" spans="1:6" ht="15.75" outlineLevel="1" collapsed="1">
      <c r="A273" s="333"/>
      <c r="B273" s="313"/>
      <c r="C273" s="309">
        <f>'TTUS Uses'!$C$56</f>
        <v>0</v>
      </c>
      <c r="D273" s="397">
        <f>'TTUS Uses'!$D$56</f>
        <v>0</v>
      </c>
      <c r="E273" s="305"/>
      <c r="F273" s="306"/>
    </row>
    <row r="274" spans="1:6" ht="15.75" outlineLevel="1" collapsed="1">
      <c r="A274" s="333"/>
      <c r="B274" s="313"/>
      <c r="C274" s="309">
        <f>'TXSTS Uses'!$C$56</f>
        <v>0</v>
      </c>
      <c r="D274" s="397">
        <f>'TXSTS Uses'!$D$56</f>
        <v>0</v>
      </c>
      <c r="E274" s="305"/>
      <c r="F274" s="306"/>
    </row>
    <row r="275" spans="1:6" ht="15.75" outlineLevel="1" collapsed="1">
      <c r="A275" s="333"/>
      <c r="B275" s="313"/>
      <c r="C275" s="309">
        <f>'UHS Uses'!$C$56</f>
        <v>0</v>
      </c>
      <c r="D275" s="397">
        <f>'UHS Uses'!$D$56</f>
        <v>0</v>
      </c>
      <c r="E275" s="305"/>
      <c r="F275" s="306"/>
    </row>
    <row r="276" spans="1:6" ht="15.75" outlineLevel="1" collapsed="1">
      <c r="A276" s="333"/>
      <c r="B276" s="313"/>
      <c r="C276" s="309">
        <f>'UNTS Uses'!$C$56</f>
        <v>0</v>
      </c>
      <c r="D276" s="397">
        <f>'UNTS Uses'!$D$56</f>
        <v>0</v>
      </c>
      <c r="E276" s="305"/>
      <c r="F276" s="306"/>
    </row>
    <row r="277" spans="1:6" ht="15.75" outlineLevel="1" collapsed="1">
      <c r="A277" s="333"/>
      <c r="B277" s="313"/>
      <c r="C277" s="309">
        <f>'UTS Uses'!$C$56</f>
        <v>0</v>
      </c>
      <c r="D277" s="397">
        <f>'UTS Uses'!$D$56</f>
        <v>0</v>
      </c>
      <c r="E277" s="305"/>
      <c r="F277" s="306"/>
    </row>
    <row r="278" spans="1:6" ht="15.75">
      <c r="A278" s="341" t="s">
        <v>963</v>
      </c>
      <c r="B278" s="308" t="s">
        <v>967</v>
      </c>
      <c r="C278" s="309">
        <f>SUM(C272:C277)</f>
        <v>0</v>
      </c>
      <c r="D278" s="309">
        <f>SUM(D272:D277)</f>
        <v>0</v>
      </c>
      <c r="E278" s="310"/>
      <c r="F278" s="311"/>
    </row>
    <row r="279" spans="1:6" ht="15.75" outlineLevel="1">
      <c r="A279" s="341"/>
      <c r="B279" s="395"/>
      <c r="C279" s="304">
        <f>'TAMUS Uses'!$C$57</f>
        <v>0</v>
      </c>
      <c r="D279" s="304">
        <f>'TAMUS Uses'!$D$57</f>
        <v>0</v>
      </c>
      <c r="E279" s="310">
        <f>'TAMUS Uses'!$E$57</f>
        <v>0</v>
      </c>
      <c r="F279" s="311"/>
    </row>
    <row r="280" spans="1:6" ht="15.75" outlineLevel="1" collapsed="1">
      <c r="A280" s="341"/>
      <c r="B280" s="395"/>
      <c r="C280" s="304">
        <f>'TTUS Uses'!$C$57</f>
        <v>0</v>
      </c>
      <c r="D280" s="304">
        <f>'TTUS Uses'!$D$57</f>
        <v>0</v>
      </c>
      <c r="E280" s="310">
        <f>'TTUS Uses'!$E$57</f>
        <v>0</v>
      </c>
      <c r="F280" s="311"/>
    </row>
    <row r="281" spans="1:6" ht="15.75" outlineLevel="1" collapsed="1">
      <c r="A281" s="341"/>
      <c r="B281" s="395"/>
      <c r="C281" s="304">
        <f>'TXSTS Uses'!$C$57</f>
        <v>0</v>
      </c>
      <c r="D281" s="304">
        <f>'TXSTS Uses'!$D$57</f>
        <v>0</v>
      </c>
      <c r="E281" s="310">
        <f>'TXSTS Uses'!$E$57</f>
        <v>0</v>
      </c>
      <c r="F281" s="311"/>
    </row>
    <row r="282" spans="1:6" ht="15.75" outlineLevel="1" collapsed="1">
      <c r="A282" s="341"/>
      <c r="B282" s="395"/>
      <c r="C282" s="304">
        <f>'UHS Uses'!$C$57</f>
        <v>0</v>
      </c>
      <c r="D282" s="304">
        <f>'UHS Uses'!$D$57</f>
        <v>0</v>
      </c>
      <c r="E282" s="310">
        <f>'UHS Uses'!$E$57</f>
        <v>0</v>
      </c>
      <c r="F282" s="311"/>
    </row>
    <row r="283" spans="1:6" ht="15.75" outlineLevel="1" collapsed="1">
      <c r="A283" s="341"/>
      <c r="B283" s="395"/>
      <c r="C283" s="304">
        <f>'UNTS Uses'!$C$57</f>
        <v>0</v>
      </c>
      <c r="D283" s="304">
        <f>'UNTS Uses'!$D$57</f>
        <v>0</v>
      </c>
      <c r="E283" s="310">
        <f>'UNTS Uses'!$E$57</f>
        <v>0</v>
      </c>
      <c r="F283" s="311"/>
    </row>
    <row r="284" spans="1:6" ht="15.75" outlineLevel="1" collapsed="1">
      <c r="A284" s="341"/>
      <c r="B284" s="395"/>
      <c r="C284" s="304">
        <f>'UTS Uses'!$C$57</f>
        <v>0</v>
      </c>
      <c r="D284" s="304">
        <f>'UTS Uses'!$D$57</f>
        <v>0</v>
      </c>
      <c r="E284" s="310">
        <f>'UTS Uses'!$E$57</f>
        <v>0</v>
      </c>
      <c r="F284" s="311"/>
    </row>
    <row r="285" spans="1:6" ht="31.5">
      <c r="A285" s="333" t="s">
        <v>1191</v>
      </c>
      <c r="B285" s="327" t="s">
        <v>968</v>
      </c>
      <c r="C285" s="304">
        <f>SUM(C279:C284)</f>
        <v>0</v>
      </c>
      <c r="D285" s="305">
        <f>SUM(D279:D284)</f>
        <v>0</v>
      </c>
      <c r="E285" s="305">
        <f>SUM(E279:E284)</f>
        <v>0</v>
      </c>
      <c r="F285" s="306"/>
    </row>
    <row r="286" spans="1:6" ht="15.75" outlineLevel="1">
      <c r="A286" s="333"/>
      <c r="B286" s="327"/>
      <c r="C286" s="309">
        <f>'TAMUS Uses'!$C$58</f>
        <v>0</v>
      </c>
      <c r="D286" s="397">
        <f>'TAMUS Uses'!$D$58</f>
        <v>0</v>
      </c>
      <c r="E286" s="305"/>
      <c r="F286" s="306"/>
    </row>
    <row r="287" spans="1:6" ht="15.75" outlineLevel="1" collapsed="1">
      <c r="A287" s="333"/>
      <c r="B287" s="327"/>
      <c r="C287" s="309">
        <f>'TTUS Uses'!$C$58</f>
        <v>0</v>
      </c>
      <c r="D287" s="397">
        <f>'TTUS Uses'!$D$58</f>
        <v>0</v>
      </c>
      <c r="E287" s="305"/>
      <c r="F287" s="306"/>
    </row>
    <row r="288" spans="1:6" ht="15.75" outlineLevel="1" collapsed="1">
      <c r="A288" s="333"/>
      <c r="B288" s="327"/>
      <c r="C288" s="309">
        <f>'TXSTS Uses'!$C$58</f>
        <v>0</v>
      </c>
      <c r="D288" s="397">
        <f>'TXSTS Uses'!$D$58</f>
        <v>0</v>
      </c>
      <c r="E288" s="305"/>
      <c r="F288" s="306"/>
    </row>
    <row r="289" spans="1:6" ht="15.75" outlineLevel="1" collapsed="1">
      <c r="A289" s="333"/>
      <c r="B289" s="327"/>
      <c r="C289" s="309">
        <f>'UHS Uses'!$C$58</f>
        <v>0</v>
      </c>
      <c r="D289" s="397">
        <f>'UHS Uses'!$D$58</f>
        <v>0</v>
      </c>
      <c r="E289" s="305"/>
      <c r="F289" s="306"/>
    </row>
    <row r="290" spans="1:6" ht="15.75" outlineLevel="1" collapsed="1">
      <c r="A290" s="333"/>
      <c r="B290" s="327"/>
      <c r="C290" s="309">
        <f>'UNTS Uses'!$C$58</f>
        <v>0</v>
      </c>
      <c r="D290" s="397">
        <f>'UNTS Uses'!$D$58</f>
        <v>0</v>
      </c>
      <c r="E290" s="305"/>
      <c r="F290" s="306"/>
    </row>
    <row r="291" spans="1:6" ht="15.75" outlineLevel="1" collapsed="1">
      <c r="A291" s="333"/>
      <c r="B291" s="327"/>
      <c r="C291" s="309">
        <f>'UTS Uses'!$C$58</f>
        <v>0</v>
      </c>
      <c r="D291" s="397">
        <f>'UTS Uses'!$D$58</f>
        <v>0</v>
      </c>
      <c r="E291" s="305"/>
      <c r="F291" s="306"/>
    </row>
    <row r="292" spans="1:6" ht="15.75">
      <c r="A292" s="341" t="s">
        <v>1191</v>
      </c>
      <c r="B292" s="308" t="s">
        <v>967</v>
      </c>
      <c r="C292" s="309">
        <f>SUM(C286:C291)</f>
        <v>0</v>
      </c>
      <c r="D292" s="309">
        <f>SUM(D286:D291)</f>
        <v>0</v>
      </c>
      <c r="E292" s="310"/>
      <c r="F292" s="311"/>
    </row>
    <row r="293" spans="1:6" ht="15.75" outlineLevel="1">
      <c r="A293" s="341"/>
      <c r="B293" s="395"/>
      <c r="C293" s="304">
        <f>'TAMUS Uses'!$C$59</f>
        <v>0</v>
      </c>
      <c r="D293" s="304">
        <f>'TAMUS Uses'!$D$59</f>
        <v>0</v>
      </c>
      <c r="E293" s="310">
        <f>'TAMUS Uses'!$E$59</f>
        <v>0</v>
      </c>
      <c r="F293" s="311"/>
    </row>
    <row r="294" spans="1:6" ht="15.75" outlineLevel="1" collapsed="1">
      <c r="A294" s="341"/>
      <c r="B294" s="395"/>
      <c r="C294" s="304">
        <f>'TTUS Uses'!$C$59</f>
        <v>0</v>
      </c>
      <c r="D294" s="304">
        <f>'TTUS Uses'!$D$59</f>
        <v>0</v>
      </c>
      <c r="E294" s="310">
        <f>'TTUS Uses'!$E$59</f>
        <v>0</v>
      </c>
      <c r="F294" s="311"/>
    </row>
    <row r="295" spans="1:6" ht="15.75" outlineLevel="1" collapsed="1">
      <c r="A295" s="341"/>
      <c r="B295" s="395"/>
      <c r="C295" s="304">
        <f>'TXSTS Uses'!$C$59</f>
        <v>0</v>
      </c>
      <c r="D295" s="304">
        <f>'TXSTS Uses'!$D$59</f>
        <v>0</v>
      </c>
      <c r="E295" s="310">
        <f>'TXSTS Uses'!$E$59</f>
        <v>0</v>
      </c>
      <c r="F295" s="311"/>
    </row>
    <row r="296" spans="1:6" ht="15.75" outlineLevel="1" collapsed="1">
      <c r="A296" s="341"/>
      <c r="B296" s="395"/>
      <c r="C296" s="304">
        <f>'UHS Uses'!$C$59</f>
        <v>0</v>
      </c>
      <c r="D296" s="304">
        <f>'UHS Uses'!$D$59</f>
        <v>0</v>
      </c>
      <c r="E296" s="310">
        <f>'UHS Uses'!$E$59</f>
        <v>0</v>
      </c>
      <c r="F296" s="311"/>
    </row>
    <row r="297" spans="1:6" ht="15.75" outlineLevel="1" collapsed="1">
      <c r="A297" s="341"/>
      <c r="B297" s="395"/>
      <c r="C297" s="304">
        <f>'UNTS Uses'!$C$59</f>
        <v>0</v>
      </c>
      <c r="D297" s="304">
        <f>'UNTS Uses'!$D$59</f>
        <v>0</v>
      </c>
      <c r="E297" s="310">
        <f>'UNTS Uses'!$E$59</f>
        <v>0</v>
      </c>
      <c r="F297" s="311"/>
    </row>
    <row r="298" spans="1:6" ht="15.75" outlineLevel="1" collapsed="1">
      <c r="A298" s="341"/>
      <c r="B298" s="395"/>
      <c r="C298" s="304">
        <f>'UTS Uses'!$C$59</f>
        <v>0</v>
      </c>
      <c r="D298" s="304">
        <f>'UTS Uses'!$D$59</f>
        <v>0</v>
      </c>
      <c r="E298" s="310">
        <f>'UTS Uses'!$E$59</f>
        <v>0</v>
      </c>
      <c r="F298" s="311"/>
    </row>
    <row r="299" spans="1:6" ht="31.5">
      <c r="A299" s="333" t="s">
        <v>1192</v>
      </c>
      <c r="B299" s="327" t="s">
        <v>969</v>
      </c>
      <c r="C299" s="304">
        <f>SUM(C293:C298)</f>
        <v>0</v>
      </c>
      <c r="D299" s="305">
        <f>SUM(D293:D298)</f>
        <v>0</v>
      </c>
      <c r="E299" s="305">
        <f>SUM(E293:E298)</f>
        <v>0</v>
      </c>
      <c r="F299" s="306"/>
    </row>
    <row r="300" spans="1:6" ht="15.75" outlineLevel="1">
      <c r="A300" s="333"/>
      <c r="B300" s="327"/>
      <c r="C300" s="309">
        <f>'TAMUS Uses'!$C$60</f>
        <v>0</v>
      </c>
      <c r="D300" s="397">
        <f>'TAMUS Uses'!$D$60</f>
        <v>0</v>
      </c>
      <c r="E300" s="305"/>
      <c r="F300" s="306"/>
    </row>
    <row r="301" spans="1:6" ht="15.75" outlineLevel="1" collapsed="1">
      <c r="A301" s="333"/>
      <c r="B301" s="327"/>
      <c r="C301" s="309">
        <f>'TTUS Uses'!$C$60</f>
        <v>0</v>
      </c>
      <c r="D301" s="397">
        <f>'TTUS Uses'!$D$60</f>
        <v>0</v>
      </c>
      <c r="E301" s="305"/>
      <c r="F301" s="306"/>
    </row>
    <row r="302" spans="1:6" ht="15.75" outlineLevel="1" collapsed="1">
      <c r="A302" s="333"/>
      <c r="B302" s="327"/>
      <c r="C302" s="309">
        <f>'TXSTS Uses'!$C$60</f>
        <v>0</v>
      </c>
      <c r="D302" s="397">
        <f>'TXSTS Uses'!$D$60</f>
        <v>0</v>
      </c>
      <c r="E302" s="305"/>
      <c r="F302" s="306"/>
    </row>
    <row r="303" spans="1:6" ht="15.75" outlineLevel="1" collapsed="1">
      <c r="A303" s="333"/>
      <c r="B303" s="327"/>
      <c r="C303" s="309">
        <f>'UHS Uses'!$C$60</f>
        <v>0</v>
      </c>
      <c r="D303" s="397">
        <f>'UHS Uses'!$D$60</f>
        <v>0</v>
      </c>
      <c r="E303" s="305"/>
      <c r="F303" s="306"/>
    </row>
    <row r="304" spans="1:6" ht="15.75" outlineLevel="1" collapsed="1">
      <c r="A304" s="333"/>
      <c r="B304" s="327"/>
      <c r="C304" s="309">
        <f>'UNTS Uses'!$C$60</f>
        <v>0</v>
      </c>
      <c r="D304" s="397">
        <f>'UNTS Uses'!$D$60</f>
        <v>0</v>
      </c>
      <c r="E304" s="305"/>
      <c r="F304" s="306"/>
    </row>
    <row r="305" spans="1:6" ht="15.75" outlineLevel="1" collapsed="1">
      <c r="A305" s="333"/>
      <c r="B305" s="327"/>
      <c r="C305" s="309">
        <f>'UTS Uses'!$C$60</f>
        <v>0</v>
      </c>
      <c r="D305" s="397">
        <f>'UTS Uses'!$D$60</f>
        <v>0</v>
      </c>
      <c r="E305" s="305"/>
      <c r="F305" s="306"/>
    </row>
    <row r="306" spans="1:6" ht="15.75">
      <c r="A306" s="341" t="s">
        <v>1192</v>
      </c>
      <c r="B306" s="308" t="s">
        <v>967</v>
      </c>
      <c r="C306" s="309">
        <f>SUM(C300:C305)</f>
        <v>0</v>
      </c>
      <c r="D306" s="309">
        <f>SUM(D300:D305)</f>
        <v>0</v>
      </c>
      <c r="E306" s="310"/>
      <c r="F306" s="311"/>
    </row>
    <row r="307" spans="1:6" ht="15.75" outlineLevel="1">
      <c r="A307" s="341"/>
      <c r="B307" s="308"/>
      <c r="C307" s="304">
        <f>'TAMUS Uses'!$C$61</f>
        <v>0</v>
      </c>
      <c r="D307" s="304">
        <f>'TAMUS Uses'!$D$61</f>
        <v>0</v>
      </c>
      <c r="E307" s="310">
        <f>'TAMUS Uses'!$E$61</f>
        <v>0</v>
      </c>
      <c r="F307" s="311"/>
    </row>
    <row r="308" spans="1:6" ht="15.75" outlineLevel="1" collapsed="1">
      <c r="A308" s="341"/>
      <c r="B308" s="308"/>
      <c r="C308" s="304">
        <f>'TTUS Uses'!$C$61</f>
        <v>0</v>
      </c>
      <c r="D308" s="304">
        <f>'TTUS Uses'!$D$61</f>
        <v>0</v>
      </c>
      <c r="E308" s="310">
        <f>'TTUS Uses'!$E$61</f>
        <v>0</v>
      </c>
      <c r="F308" s="311"/>
    </row>
    <row r="309" spans="1:6" ht="15.75" outlineLevel="1" collapsed="1">
      <c r="A309" s="341"/>
      <c r="B309" s="308"/>
      <c r="C309" s="304">
        <f>'TXSTS Uses'!$C$61</f>
        <v>0</v>
      </c>
      <c r="D309" s="304">
        <f>'TXSTS Uses'!$D$61</f>
        <v>0</v>
      </c>
      <c r="E309" s="310">
        <f>'TXSTS Uses'!$E$61</f>
        <v>0</v>
      </c>
      <c r="F309" s="311"/>
    </row>
    <row r="310" spans="1:6" ht="15.75" outlineLevel="1" collapsed="1">
      <c r="A310" s="341"/>
      <c r="B310" s="308"/>
      <c r="C310" s="304">
        <f>'UHS Uses'!$C$61</f>
        <v>0</v>
      </c>
      <c r="D310" s="304">
        <f>'UHS Uses'!$D$61</f>
        <v>0</v>
      </c>
      <c r="E310" s="310">
        <f>'UHS Uses'!$E$61</f>
        <v>0</v>
      </c>
      <c r="F310" s="311"/>
    </row>
    <row r="311" spans="1:6" ht="15.75" outlineLevel="1" collapsed="1">
      <c r="A311" s="341"/>
      <c r="B311" s="308"/>
      <c r="C311" s="304">
        <f>'UNTS Uses'!$C$61</f>
        <v>0</v>
      </c>
      <c r="D311" s="304">
        <f>'UNTS Uses'!$D$61</f>
        <v>0</v>
      </c>
      <c r="E311" s="310">
        <f>'UNTS Uses'!$E$61</f>
        <v>0</v>
      </c>
      <c r="F311" s="311"/>
    </row>
    <row r="312" spans="1:6" ht="15.75" outlineLevel="1" collapsed="1">
      <c r="A312" s="341"/>
      <c r="B312" s="308"/>
      <c r="C312" s="304">
        <f>'UTS Uses'!$C$61</f>
        <v>0</v>
      </c>
      <c r="D312" s="304">
        <f>'UTS Uses'!$D$61</f>
        <v>0</v>
      </c>
      <c r="E312" s="310">
        <f>'UTS Uses'!$E$61</f>
        <v>0</v>
      </c>
      <c r="F312" s="311"/>
    </row>
    <row r="313" spans="1:6" ht="15.75">
      <c r="A313" s="333"/>
      <c r="B313" s="314" t="s">
        <v>929</v>
      </c>
      <c r="C313" s="315">
        <f>SUM(C307:C312)</f>
        <v>0</v>
      </c>
      <c r="D313" s="315">
        <f>SUM(D307:D312)</f>
        <v>0</v>
      </c>
      <c r="E313" s="315">
        <f>SUM(E307:E312)</f>
        <v>0</v>
      </c>
      <c r="F313" s="306"/>
    </row>
    <row r="314" spans="1:6" ht="15.75" outlineLevel="1">
      <c r="A314" s="333"/>
      <c r="B314" s="314"/>
      <c r="C314" s="399">
        <f>'TAMUS Uses'!$C$62</f>
        <v>0</v>
      </c>
      <c r="D314" s="399">
        <f>'TAMUS Uses'!$D$62</f>
        <v>0</v>
      </c>
      <c r="E314" s="315"/>
      <c r="F314" s="306"/>
    </row>
    <row r="315" spans="1:6" ht="15.75" outlineLevel="1" collapsed="1">
      <c r="A315" s="333"/>
      <c r="B315" s="314"/>
      <c r="C315" s="399">
        <f>'TTUS Uses'!$C$62</f>
        <v>0</v>
      </c>
      <c r="D315" s="399">
        <f>'TTUS Uses'!$D$62</f>
        <v>0</v>
      </c>
      <c r="E315" s="315"/>
      <c r="F315" s="306"/>
    </row>
    <row r="316" spans="1:6" ht="15.75" outlineLevel="1" collapsed="1">
      <c r="A316" s="333"/>
      <c r="B316" s="314"/>
      <c r="C316" s="399">
        <f>'TXSTS Uses'!$C$62</f>
        <v>0</v>
      </c>
      <c r="D316" s="399">
        <f>'TXSTS Uses'!$D$62</f>
        <v>0</v>
      </c>
      <c r="E316" s="315"/>
      <c r="F316" s="306"/>
    </row>
    <row r="317" spans="1:6" ht="15.75" outlineLevel="1" collapsed="1">
      <c r="A317" s="333"/>
      <c r="B317" s="314"/>
      <c r="C317" s="399">
        <f>'UHS Uses'!$C$62</f>
        <v>0</v>
      </c>
      <c r="D317" s="399">
        <f>'UHS Uses'!$D$62</f>
        <v>0</v>
      </c>
      <c r="E317" s="315"/>
      <c r="F317" s="306"/>
    </row>
    <row r="318" spans="1:6" ht="15.75" outlineLevel="1" collapsed="1">
      <c r="A318" s="333"/>
      <c r="B318" s="314"/>
      <c r="C318" s="399">
        <f>'UNTS Uses'!$C$62</f>
        <v>0</v>
      </c>
      <c r="D318" s="399">
        <f>'UNTS Uses'!$D$62</f>
        <v>0</v>
      </c>
      <c r="E318" s="315"/>
      <c r="F318" s="306"/>
    </row>
    <row r="319" spans="1:6" ht="15.75" outlineLevel="1" collapsed="1">
      <c r="A319" s="333"/>
      <c r="B319" s="314"/>
      <c r="C319" s="399">
        <f>'UTS Uses'!$C$62</f>
        <v>0</v>
      </c>
      <c r="D319" s="399">
        <f>'UTS Uses'!$D$62</f>
        <v>0</v>
      </c>
      <c r="E319" s="315"/>
      <c r="F319" s="306"/>
    </row>
    <row r="320" spans="1:6" ht="15.75">
      <c r="A320" s="341"/>
      <c r="B320" s="308" t="s">
        <v>930</v>
      </c>
      <c r="C320" s="342">
        <f>SUM(C314:C319)</f>
        <v>0</v>
      </c>
      <c r="D320" s="342">
        <f>SUM(D314:D319)</f>
        <v>0</v>
      </c>
      <c r="E320" s="318"/>
      <c r="F320" s="306"/>
    </row>
    <row r="321" spans="1:6" ht="15.75">
      <c r="A321" s="334"/>
      <c r="B321" s="335"/>
      <c r="C321" s="336"/>
      <c r="D321" s="337"/>
      <c r="E321" s="338"/>
      <c r="F321" s="316"/>
    </row>
    <row r="322" spans="1:6" ht="15.75" customHeight="1">
      <c r="A322" s="339">
        <v>9</v>
      </c>
      <c r="B322" s="340" t="s">
        <v>970</v>
      </c>
      <c r="C322" s="343"/>
      <c r="D322" s="343"/>
      <c r="E322" s="343"/>
      <c r="F322" s="344"/>
    </row>
    <row r="323" spans="1:6" ht="15.75" customHeight="1" outlineLevel="1">
      <c r="A323" s="339"/>
      <c r="B323" s="340"/>
      <c r="C323" s="400">
        <f>'TAMUS Uses'!$C$65</f>
        <v>0</v>
      </c>
      <c r="D323" s="400">
        <f>'TAMUS Uses'!$D$65</f>
        <v>0</v>
      </c>
      <c r="E323" s="400">
        <f>'TAMUS Uses'!$E$65</f>
        <v>0</v>
      </c>
      <c r="F323" s="344"/>
    </row>
    <row r="324" spans="1:6" ht="15.75" customHeight="1" outlineLevel="1" collapsed="1">
      <c r="A324" s="339"/>
      <c r="B324" s="340"/>
      <c r="C324" s="400">
        <f>'TTUS Uses'!$C$65</f>
        <v>0</v>
      </c>
      <c r="D324" s="400">
        <f>'TTUS Uses'!$D$65</f>
        <v>0</v>
      </c>
      <c r="E324" s="400">
        <f>'TTUS Uses'!$E$65</f>
        <v>0</v>
      </c>
      <c r="F324" s="344"/>
    </row>
    <row r="325" spans="1:6" ht="15.75" customHeight="1" outlineLevel="1" collapsed="1">
      <c r="A325" s="339"/>
      <c r="B325" s="340"/>
      <c r="C325" s="400">
        <f>'TXSTS Uses'!$C$65</f>
        <v>0</v>
      </c>
      <c r="D325" s="400">
        <f>'TXSTS Uses'!$D$65</f>
        <v>0</v>
      </c>
      <c r="E325" s="400">
        <f>'TXSTS Uses'!$E$65</f>
        <v>0</v>
      </c>
      <c r="F325" s="344"/>
    </row>
    <row r="326" spans="1:6" ht="15.75" customHeight="1" outlineLevel="1" collapsed="1">
      <c r="A326" s="339"/>
      <c r="B326" s="340"/>
      <c r="C326" s="400">
        <f>'UHS Uses'!$C$65</f>
        <v>0</v>
      </c>
      <c r="D326" s="400">
        <f>'UHS Uses'!$D$65</f>
        <v>0</v>
      </c>
      <c r="E326" s="400">
        <f>'UHS Uses'!$E$65</f>
        <v>0</v>
      </c>
      <c r="F326" s="344"/>
    </row>
    <row r="327" spans="1:6" ht="15.75" customHeight="1" outlineLevel="1" collapsed="1">
      <c r="A327" s="339"/>
      <c r="B327" s="340"/>
      <c r="C327" s="400">
        <f>'UNTS Uses'!$C$65</f>
        <v>0</v>
      </c>
      <c r="D327" s="400">
        <f>'UNTS Uses'!$D$65</f>
        <v>0</v>
      </c>
      <c r="E327" s="400">
        <f>'UNTS Uses'!$E$65</f>
        <v>0</v>
      </c>
      <c r="F327" s="344"/>
    </row>
    <row r="328" spans="1:6" ht="15.75" customHeight="1" outlineLevel="1" collapsed="1">
      <c r="A328" s="339"/>
      <c r="B328" s="340"/>
      <c r="C328" s="400">
        <f>'UTS Uses'!$C$65</f>
        <v>0</v>
      </c>
      <c r="D328" s="400">
        <f>'UTS Uses'!$D$65</f>
        <v>0</v>
      </c>
      <c r="E328" s="400">
        <f>'UTS Uses'!$E$65</f>
        <v>0</v>
      </c>
      <c r="F328" s="344"/>
    </row>
    <row r="329" spans="1:6" ht="31.5">
      <c r="A329" s="333" t="s">
        <v>965</v>
      </c>
      <c r="B329" s="313" t="s">
        <v>971</v>
      </c>
      <c r="C329" s="304">
        <f>SUM(C323:C328)</f>
        <v>0</v>
      </c>
      <c r="D329" s="304">
        <f>SUM(D323:D328)</f>
        <v>0</v>
      </c>
      <c r="E329" s="304">
        <f>SUM(E323:E328)</f>
        <v>0</v>
      </c>
      <c r="F329" s="306"/>
    </row>
    <row r="330" spans="1:6" ht="15.75">
      <c r="A330" s="319"/>
      <c r="B330" s="335"/>
      <c r="C330" s="345"/>
      <c r="D330" s="346"/>
      <c r="E330" s="347"/>
      <c r="F330" s="316"/>
    </row>
    <row r="331" spans="1:6" ht="15.75" outlineLevel="1">
      <c r="A331" s="319"/>
      <c r="B331" s="335" t="s">
        <v>98</v>
      </c>
      <c r="C331" s="345">
        <f>'TAMUS Uses'!$C$67</f>
        <v>904840</v>
      </c>
      <c r="D331" s="346">
        <f>'TAMUS Uses'!$D$67</f>
        <v>1666627</v>
      </c>
      <c r="E331" s="347">
        <f>'TAMUS Uses'!$E$67</f>
        <v>0</v>
      </c>
      <c r="F331" s="316"/>
    </row>
    <row r="332" spans="1:6" ht="15.75" outlineLevel="1" collapsed="1">
      <c r="A332" s="319"/>
      <c r="B332" s="335" t="s">
        <v>103</v>
      </c>
      <c r="C332" s="345">
        <f>'TTUS Uses'!$C$67</f>
        <v>0</v>
      </c>
      <c r="D332" s="346">
        <f>'TTUS Uses'!$D$67</f>
        <v>0</v>
      </c>
      <c r="E332" s="347">
        <f>'TTUS Uses'!$E$67</f>
        <v>0</v>
      </c>
      <c r="F332" s="316"/>
    </row>
    <row r="333" spans="1:6" ht="15.75" outlineLevel="1" collapsed="1">
      <c r="A333" s="319"/>
      <c r="B333" s="335" t="s">
        <v>101</v>
      </c>
      <c r="C333" s="345">
        <f>'TXSTS Uses'!$C$67</f>
        <v>0</v>
      </c>
      <c r="D333" s="346">
        <f>'TXSTS Uses'!$D$67</f>
        <v>0</v>
      </c>
      <c r="E333" s="347">
        <f>'TXSTS Uses'!$E$67</f>
        <v>0</v>
      </c>
      <c r="F333" s="316"/>
    </row>
    <row r="334" spans="1:6" ht="15.75" outlineLevel="1" collapsed="1">
      <c r="A334" s="319"/>
      <c r="B334" s="335" t="s">
        <v>100</v>
      </c>
      <c r="C334" s="345">
        <f>'UHS Uses'!$C$67</f>
        <v>0</v>
      </c>
      <c r="D334" s="346">
        <f>'UHS Uses'!$D$67</f>
        <v>0</v>
      </c>
      <c r="E334" s="347">
        <f>'UHS Uses'!$E$67</f>
        <v>0</v>
      </c>
      <c r="F334" s="316"/>
    </row>
    <row r="335" spans="1:6" ht="15.75" outlineLevel="1" collapsed="1">
      <c r="A335" s="319"/>
      <c r="B335" s="335" t="s">
        <v>105</v>
      </c>
      <c r="C335" s="345">
        <f>'UNTS Uses'!$C$67</f>
        <v>0</v>
      </c>
      <c r="D335" s="346">
        <f>'UNTS Uses'!$D$67</f>
        <v>0</v>
      </c>
      <c r="E335" s="347">
        <f>'UNTS Uses'!$E$67</f>
        <v>0</v>
      </c>
      <c r="F335" s="316"/>
    </row>
    <row r="336" spans="1:6" ht="15.75" outlineLevel="1" collapsed="1">
      <c r="A336" s="319"/>
      <c r="B336" s="335" t="s">
        <v>96</v>
      </c>
      <c r="C336" s="345">
        <f>'UTS Uses'!$C$67</f>
        <v>0</v>
      </c>
      <c r="D336" s="346">
        <f>'UTS Uses'!$D$67</f>
        <v>670290</v>
      </c>
      <c r="E336" s="347">
        <f>'UTS Uses'!$E$67</f>
        <v>0</v>
      </c>
      <c r="F336" s="316"/>
    </row>
    <row r="337" spans="1:6" ht="15.75">
      <c r="A337" s="312"/>
      <c r="B337" s="348" t="s">
        <v>972</v>
      </c>
      <c r="C337" s="349">
        <f>SUM(C331:C336)</f>
        <v>904840</v>
      </c>
      <c r="D337" s="349">
        <f>SUM(D331:D336)</f>
        <v>2336917</v>
      </c>
      <c r="E337" s="349">
        <f>SUM(E331:E336)</f>
        <v>0</v>
      </c>
      <c r="F337" s="403"/>
    </row>
    <row r="338" spans="1:6" ht="15.75" outlineLevel="1">
      <c r="A338" s="312"/>
      <c r="B338" s="348" t="s">
        <v>98</v>
      </c>
      <c r="C338" s="349">
        <f>'TAMUS Uses'!$C$68</f>
        <v>0</v>
      </c>
      <c r="D338" s="349">
        <f>'TAMUS Uses'!$D$68</f>
        <v>0</v>
      </c>
      <c r="E338" s="349"/>
      <c r="F338" s="350"/>
    </row>
    <row r="339" spans="1:6" ht="15.75" outlineLevel="1" collapsed="1">
      <c r="A339" s="312"/>
      <c r="B339" s="348" t="s">
        <v>103</v>
      </c>
      <c r="C339" s="349">
        <f>'TTUS Uses'!$C$68</f>
        <v>0</v>
      </c>
      <c r="D339" s="349">
        <f>'TTUS Uses'!$D$68</f>
        <v>0</v>
      </c>
      <c r="E339" s="349"/>
      <c r="F339" s="350"/>
    </row>
    <row r="340" spans="1:6" ht="15.75" outlineLevel="1" collapsed="1">
      <c r="A340" s="312"/>
      <c r="B340" s="348" t="s">
        <v>101</v>
      </c>
      <c r="C340" s="349">
        <f>'TXSTS Uses'!$C$68</f>
        <v>0</v>
      </c>
      <c r="D340" s="349">
        <f>'TXSTS Uses'!$D$68</f>
        <v>0</v>
      </c>
      <c r="E340" s="349"/>
      <c r="F340" s="350"/>
    </row>
    <row r="341" spans="1:6" ht="15.75" outlineLevel="1" collapsed="1">
      <c r="A341" s="312"/>
      <c r="B341" s="348" t="s">
        <v>100</v>
      </c>
      <c r="C341" s="349">
        <f>'UHS Uses'!$C$68</f>
        <v>0</v>
      </c>
      <c r="D341" s="349">
        <f>'UHS Uses'!$D$68</f>
        <v>0</v>
      </c>
      <c r="E341" s="349"/>
      <c r="F341" s="350"/>
    </row>
    <row r="342" spans="1:6" ht="15.75" outlineLevel="1" collapsed="1">
      <c r="A342" s="312"/>
      <c r="B342" s="348" t="s">
        <v>105</v>
      </c>
      <c r="C342" s="349">
        <f>'UNTS Uses'!$C$68</f>
        <v>0</v>
      </c>
      <c r="D342" s="349">
        <f>'UNTS Uses'!$D$68</f>
        <v>0</v>
      </c>
      <c r="E342" s="349"/>
      <c r="F342" s="350"/>
    </row>
    <row r="343" spans="1:6" ht="15.75" outlineLevel="1" collapsed="1">
      <c r="A343" s="312"/>
      <c r="B343" s="348" t="s">
        <v>96</v>
      </c>
      <c r="C343" s="349">
        <f>'UTS Uses'!$C$68</f>
        <v>0</v>
      </c>
      <c r="D343" s="349">
        <f>'UTS Uses'!$D$68</f>
        <v>0</v>
      </c>
      <c r="E343" s="349"/>
      <c r="F343" s="350"/>
    </row>
    <row r="344" spans="1:6" ht="15.75">
      <c r="A344" s="312"/>
      <c r="B344" s="348" t="s">
        <v>973</v>
      </c>
      <c r="C344" s="349">
        <f>SUM(C338:C343)</f>
        <v>0</v>
      </c>
      <c r="D344" s="349">
        <f>SUM(D338:D343)</f>
        <v>0</v>
      </c>
      <c r="E344" s="349"/>
      <c r="F344" s="350"/>
    </row>
    <row r="345" spans="1:6" ht="15.75">
      <c r="A345" s="351"/>
      <c r="B345" s="352"/>
      <c r="C345" s="353"/>
      <c r="D345" s="353"/>
      <c r="E345" s="353"/>
      <c r="F345" s="323"/>
    </row>
    <row r="346" spans="1:6" s="322" customFormat="1" ht="15.75">
      <c r="B346" s="354" t="s">
        <v>974</v>
      </c>
      <c r="C346" s="355">
        <f>'Summary Fed'!D607</f>
        <v>904840</v>
      </c>
      <c r="D346" s="356">
        <f>'Summary Fed'!F607</f>
        <v>2336917</v>
      </c>
      <c r="E346" s="356">
        <f>'Summary Fed'!G607</f>
        <v>0</v>
      </c>
      <c r="F346" s="323"/>
    </row>
    <row r="347" spans="1:6" s="322" customFormat="1" ht="15.75">
      <c r="B347" s="354" t="s">
        <v>975</v>
      </c>
      <c r="C347" s="355">
        <f>C337-C346</f>
        <v>0</v>
      </c>
      <c r="D347" s="355">
        <f>D337-D346</f>
        <v>0</v>
      </c>
      <c r="E347" s="355">
        <f>E337-E346</f>
        <v>0</v>
      </c>
      <c r="F347" s="323"/>
    </row>
    <row r="348" spans="1:6" s="322" customFormat="1" ht="15.75">
      <c r="B348" s="357"/>
      <c r="C348" s="355"/>
      <c r="D348" s="356"/>
      <c r="E348" s="356"/>
      <c r="F348" s="323"/>
    </row>
    <row r="349" spans="1:6" s="322" customFormat="1" ht="15.75">
      <c r="B349" s="357"/>
      <c r="C349" s="358" t="str">
        <f>IF(C337-INT(C337)=0,"",C337-INT(C337))</f>
        <v/>
      </c>
      <c r="D349" s="358" t="str">
        <f>IF(D337-INT(D337)=0,"",D337-INT(D337))</f>
        <v/>
      </c>
      <c r="E349" s="358" t="str">
        <f>IF(E337-INT(E337)=0,"",E337-INT(E337))</f>
        <v/>
      </c>
      <c r="F349" s="359">
        <f>SUM(C349:E349)</f>
        <v>0</v>
      </c>
    </row>
    <row r="350" spans="1:6" s="322" customFormat="1" ht="15.75">
      <c r="B350" s="357"/>
      <c r="C350" s="321"/>
      <c r="F350" s="323"/>
    </row>
  </sheetData>
  <dataConsolidate link="1">
    <dataRefs count="6">
      <dataRef ref="C6:F68" sheet="TAMUS Uses"/>
      <dataRef ref="C6:F68" sheet="TTUS Uses"/>
      <dataRef ref="C6:F68" sheet="TXSTS Uses"/>
      <dataRef ref="C6:F68" sheet="UHS Uses"/>
      <dataRef ref="C6:F68" sheet="UNTS Uses"/>
      <dataRef ref="C6:F68" sheet="UTS Uses"/>
    </dataRefs>
  </dataConsolidate>
  <conditionalFormatting sqref="C347">
    <cfRule type="expression" dxfId="125" priority="8">
      <formula>$C$347&lt;&gt;0</formula>
    </cfRule>
  </conditionalFormatting>
  <conditionalFormatting sqref="F2">
    <cfRule type="expression" dxfId="124" priority="7">
      <formula>OR($C$347&lt;&gt;0,$D$347&lt;&gt;0,$E$347&lt;&gt;0)</formula>
    </cfRule>
  </conditionalFormatting>
  <conditionalFormatting sqref="D347">
    <cfRule type="expression" dxfId="123" priority="6">
      <formula>$D$347&lt;&gt;0</formula>
    </cfRule>
  </conditionalFormatting>
  <conditionalFormatting sqref="E347">
    <cfRule type="expression" dxfId="122" priority="5">
      <formula>$E$347&lt;&gt;0</formula>
    </cfRule>
  </conditionalFormatting>
  <conditionalFormatting sqref="F1">
    <cfRule type="expression" dxfId="121" priority="4">
      <formula>OR($C$349&lt;&gt;"",$D$349&lt;&gt;"",$E$349&lt;&gt;"")</formula>
    </cfRule>
  </conditionalFormatting>
  <conditionalFormatting sqref="C349">
    <cfRule type="expression" dxfId="120" priority="3">
      <formula>$C$349&lt;&gt;""</formula>
    </cfRule>
  </conditionalFormatting>
  <conditionalFormatting sqref="D349">
    <cfRule type="expression" dxfId="119" priority="2">
      <formula>$D$349&lt;&gt;""</formula>
    </cfRule>
  </conditionalFormatting>
  <conditionalFormatting sqref="E349">
    <cfRule type="expression" dxfId="118" priority="1">
      <formula>$E$349&lt;&gt;""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16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9"/>
  <sheetViews>
    <sheetView showGridLines="0" zoomScale="90" zoomScaleNormal="90" workbookViewId="0">
      <pane ySplit="3" topLeftCell="A4" activePane="bottomLeft" state="frozen"/>
      <selection activeCell="F74" sqref="E74:F74"/>
      <selection pane="bottomLeft" activeCell="D5" sqref="D5"/>
    </sheetView>
  </sheetViews>
  <sheetFormatPr defaultRowHeight="12.75"/>
  <cols>
    <col min="1" max="1" width="9.140625" style="16"/>
    <col min="2" max="2" width="43" customWidth="1"/>
    <col min="3" max="3" width="12.7109375" customWidth="1"/>
  </cols>
  <sheetData>
    <row r="1" spans="1:4" ht="15">
      <c r="A1" s="32" t="s">
        <v>141</v>
      </c>
    </row>
    <row r="3" spans="1:4" ht="33" customHeight="1">
      <c r="A3" s="248" t="s">
        <v>120</v>
      </c>
      <c r="B3" s="248" t="s">
        <v>34</v>
      </c>
      <c r="C3" s="248" t="s">
        <v>119</v>
      </c>
    </row>
    <row r="4" spans="1:4" s="40" customFormat="1" ht="33" customHeight="1" thickBot="1">
      <c r="A4" s="280" t="s">
        <v>121</v>
      </c>
      <c r="B4" s="38" t="s">
        <v>96</v>
      </c>
      <c r="C4" s="39" t="s">
        <v>97</v>
      </c>
      <c r="D4" s="40" t="str">
        <f>'UTS Fed'!$E$116</f>
        <v>Balanced</v>
      </c>
    </row>
    <row r="5" spans="1:4" s="40" customFormat="1" ht="15.75" thickBot="1">
      <c r="A5" s="280" t="s">
        <v>122</v>
      </c>
      <c r="B5" s="38" t="s">
        <v>98</v>
      </c>
      <c r="C5" s="39" t="s">
        <v>99</v>
      </c>
      <c r="D5" s="40" t="str">
        <f>'TAMUS Fed'!$E$116</f>
        <v>Out of Balance</v>
      </c>
    </row>
    <row r="6" spans="1:4" s="40" customFormat="1" ht="15.75" thickBot="1">
      <c r="A6" s="280" t="s">
        <v>123</v>
      </c>
      <c r="B6" s="38" t="s">
        <v>100</v>
      </c>
      <c r="C6" s="39" t="s">
        <v>139</v>
      </c>
      <c r="D6" s="40" t="str">
        <f>'UHS Fed'!$E$116</f>
        <v>Out of Balance</v>
      </c>
    </row>
    <row r="7" spans="1:4" s="40" customFormat="1" ht="15.75" thickBot="1">
      <c r="A7" s="280" t="s">
        <v>124</v>
      </c>
      <c r="B7" s="38" t="s">
        <v>101</v>
      </c>
      <c r="C7" s="39" t="s">
        <v>102</v>
      </c>
      <c r="D7" s="40" t="str">
        <f>'TXSTS Fed'!$E$116</f>
        <v>Out of Balance</v>
      </c>
    </row>
    <row r="8" spans="1:4" s="40" customFormat="1" ht="15.75" thickBot="1">
      <c r="A8" s="280" t="s">
        <v>125</v>
      </c>
      <c r="B8" s="38" t="s">
        <v>103</v>
      </c>
      <c r="C8" s="39" t="s">
        <v>104</v>
      </c>
      <c r="D8" s="40" t="str">
        <f>'TTUS Fed'!$E$116</f>
        <v>Out of Balance</v>
      </c>
    </row>
    <row r="9" spans="1:4" s="40" customFormat="1" ht="15.75" thickBot="1">
      <c r="A9" s="280" t="s">
        <v>126</v>
      </c>
      <c r="B9" s="38" t="s">
        <v>105</v>
      </c>
      <c r="C9" s="39" t="s">
        <v>106</v>
      </c>
      <c r="D9" s="40" t="str">
        <f>'UNTS Fed'!$E$116</f>
        <v>Out of Balance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4AE7-C918-4A15-AB0F-37D5B04767D4}">
  <sheetPr>
    <tabColor rgb="FFFFFF00"/>
    <pageSetUpPr fitToPage="1"/>
  </sheetPr>
  <dimension ref="A1:AX612"/>
  <sheetViews>
    <sheetView showGridLines="0" zoomScaleNormal="100" zoomScaleSheetLayoutView="100" workbookViewId="0">
      <pane ySplit="4" topLeftCell="A5" activePane="bottomLeft" state="frozen"/>
      <selection activeCell="B1" sqref="B1"/>
      <selection pane="bottomLeft" activeCell="B601" sqref="B601:B606"/>
    </sheetView>
  </sheetViews>
  <sheetFormatPr defaultColWidth="8.5703125" defaultRowHeight="15" outlineLevelRow="1"/>
  <cols>
    <col min="1" max="1" width="12.7109375" style="289" customWidth="1"/>
    <col min="2" max="2" width="52.42578125" style="293" customWidth="1"/>
    <col min="3" max="6" width="18.42578125" style="289" customWidth="1"/>
    <col min="7" max="7" width="20.5703125" style="289" customWidth="1"/>
    <col min="8" max="8" width="68.28515625" style="293" customWidth="1"/>
    <col min="9" max="16384" width="8.5703125" style="289"/>
  </cols>
  <sheetData>
    <row r="1" spans="1:50">
      <c r="A1" s="286" t="s">
        <v>903</v>
      </c>
      <c r="B1" s="360" t="s">
        <v>1196</v>
      </c>
      <c r="E1" s="290" t="s">
        <v>904</v>
      </c>
      <c r="H1" s="361" t="str">
        <f>IF(OR($C$612&lt;&gt;"",$D$612&lt;&gt;"",$E$612&lt;&gt;"",$F$612&lt;&gt;"",$G$612&lt;&gt;""),"Error Message - Enter Whole Dollars Only - See Row 102","")</f>
        <v/>
      </c>
    </row>
    <row r="2" spans="1:50">
      <c r="A2" s="286" t="s">
        <v>905</v>
      </c>
      <c r="B2" s="360" t="str">
        <f>Index!$B$3</f>
        <v>FY 2020 &amp; FY 2021 Data</v>
      </c>
      <c r="H2" s="361" t="str">
        <f>IF(OR($C$610&lt;&gt;0,$D$610&lt;&gt;0,$E$610&lt;&gt;0,$F$610&lt;&gt;0,$G$610&lt;&gt;0),"Error Message - Uses tab does not agree with this tab.","")</f>
        <v/>
      </c>
    </row>
    <row r="4" spans="1:50" s="365" customFormat="1" ht="30">
      <c r="A4" s="362" t="s">
        <v>979</v>
      </c>
      <c r="B4" s="363" t="s">
        <v>980</v>
      </c>
      <c r="C4" s="363" t="s">
        <v>981</v>
      </c>
      <c r="D4" s="363" t="s">
        <v>982</v>
      </c>
      <c r="E4" s="363" t="s">
        <v>983</v>
      </c>
      <c r="F4" s="363" t="s">
        <v>984</v>
      </c>
      <c r="G4" s="363" t="s">
        <v>910</v>
      </c>
      <c r="H4" s="363" t="s">
        <v>1197</v>
      </c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  <c r="AG4" s="364"/>
      <c r="AH4" s="364"/>
      <c r="AI4" s="364"/>
      <c r="AJ4" s="364"/>
      <c r="AK4" s="364"/>
      <c r="AL4" s="364"/>
      <c r="AM4" s="364"/>
      <c r="AN4" s="364"/>
      <c r="AO4" s="364"/>
      <c r="AP4" s="364"/>
      <c r="AQ4" s="364"/>
      <c r="AR4" s="364"/>
      <c r="AS4" s="364"/>
      <c r="AT4" s="364"/>
      <c r="AU4" s="364"/>
      <c r="AV4" s="364"/>
      <c r="AW4" s="364"/>
      <c r="AX4" s="364"/>
    </row>
    <row r="5" spans="1:50" s="365" customFormat="1" hidden="1" outlineLevel="1">
      <c r="A5" s="362"/>
      <c r="B5" s="363" t="s">
        <v>98</v>
      </c>
      <c r="C5" s="402">
        <f>'TAMUS Fed'!$C$5</f>
        <v>0</v>
      </c>
      <c r="D5" s="402">
        <f>'TAMUS Fed'!$D$5</f>
        <v>0</v>
      </c>
      <c r="E5" s="402">
        <f>'TAMUS Fed'!$E$5</f>
        <v>0</v>
      </c>
      <c r="F5" s="402">
        <f>'TAMUS Fed'!$F$5</f>
        <v>0</v>
      </c>
      <c r="G5" s="402">
        <f>'TAMUS Fed'!$G$5</f>
        <v>0</v>
      </c>
      <c r="H5" s="363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</row>
    <row r="6" spans="1:50" s="365" customFormat="1" hidden="1" outlineLevel="1" collapsed="1">
      <c r="A6" s="362"/>
      <c r="B6" s="363" t="s">
        <v>103</v>
      </c>
      <c r="C6" s="402">
        <f>'TTUS Fed'!$C$5</f>
        <v>0</v>
      </c>
      <c r="D6" s="402">
        <f>'TTUS Fed'!$D$5</f>
        <v>0</v>
      </c>
      <c r="E6" s="402">
        <f>'TTUS Fed'!$E$5</f>
        <v>0</v>
      </c>
      <c r="F6" s="402">
        <f>'TTUS Fed'!$F$5</f>
        <v>0</v>
      </c>
      <c r="G6" s="402">
        <f>'TTUS Fed'!$G$5</f>
        <v>0</v>
      </c>
      <c r="H6" s="363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4"/>
      <c r="AB6" s="364"/>
      <c r="AC6" s="364"/>
      <c r="AD6" s="364"/>
      <c r="AE6" s="364"/>
      <c r="AF6" s="364"/>
      <c r="AG6" s="364"/>
      <c r="AH6" s="364"/>
      <c r="AI6" s="364"/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4"/>
      <c r="AU6" s="364"/>
      <c r="AV6" s="364"/>
      <c r="AW6" s="364"/>
      <c r="AX6" s="364"/>
    </row>
    <row r="7" spans="1:50" s="365" customFormat="1" hidden="1" outlineLevel="1" collapsed="1">
      <c r="A7" s="362"/>
      <c r="B7" s="363" t="s">
        <v>101</v>
      </c>
      <c r="C7" s="402">
        <f>'TXSTS Fed'!$C$5</f>
        <v>0</v>
      </c>
      <c r="D7" s="402">
        <f>'TXSTS Fed'!$D$5</f>
        <v>0</v>
      </c>
      <c r="E7" s="402">
        <f>'TXSTS Fed'!$E$5</f>
        <v>0</v>
      </c>
      <c r="F7" s="402">
        <f>'TXSTS Fed'!$F$5</f>
        <v>0</v>
      </c>
      <c r="G7" s="402">
        <f>'TXSTS Fed'!$G$5</f>
        <v>0</v>
      </c>
      <c r="H7" s="363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E7" s="364"/>
      <c r="AF7" s="364"/>
      <c r="AG7" s="364"/>
      <c r="AH7" s="364"/>
      <c r="AI7" s="364"/>
      <c r="AJ7" s="364"/>
      <c r="AK7" s="364"/>
      <c r="AL7" s="364"/>
      <c r="AM7" s="364"/>
      <c r="AN7" s="364"/>
      <c r="AO7" s="364"/>
      <c r="AP7" s="364"/>
      <c r="AQ7" s="364"/>
      <c r="AR7" s="364"/>
      <c r="AS7" s="364"/>
      <c r="AT7" s="364"/>
      <c r="AU7" s="364"/>
      <c r="AV7" s="364"/>
      <c r="AW7" s="364"/>
      <c r="AX7" s="364"/>
    </row>
    <row r="8" spans="1:50" s="365" customFormat="1" hidden="1" outlineLevel="1" collapsed="1">
      <c r="A8" s="362"/>
      <c r="B8" s="363" t="s">
        <v>100</v>
      </c>
      <c r="C8" s="402">
        <f>'UHS Fed'!$C$5</f>
        <v>0</v>
      </c>
      <c r="D8" s="402">
        <f>'UHS Fed'!$D$5</f>
        <v>0</v>
      </c>
      <c r="E8" s="402">
        <f>'UHS Fed'!$E$5</f>
        <v>0</v>
      </c>
      <c r="F8" s="402">
        <f>'UHS Fed'!$F$5</f>
        <v>0</v>
      </c>
      <c r="G8" s="402">
        <f>'UHS Fed'!$G$5</f>
        <v>0</v>
      </c>
      <c r="H8" s="363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4"/>
      <c r="AH8" s="364"/>
      <c r="AI8" s="364"/>
      <c r="AJ8" s="364"/>
      <c r="AK8" s="364"/>
      <c r="AL8" s="364"/>
      <c r="AM8" s="364"/>
      <c r="AN8" s="364"/>
      <c r="AO8" s="364"/>
      <c r="AP8" s="364"/>
      <c r="AQ8" s="364"/>
      <c r="AR8" s="364"/>
      <c r="AS8" s="364"/>
      <c r="AT8" s="364"/>
      <c r="AU8" s="364"/>
      <c r="AV8" s="364"/>
      <c r="AW8" s="364"/>
      <c r="AX8" s="364"/>
    </row>
    <row r="9" spans="1:50" s="365" customFormat="1" hidden="1" outlineLevel="1" collapsed="1">
      <c r="A9" s="362"/>
      <c r="B9" s="363" t="s">
        <v>105</v>
      </c>
      <c r="C9" s="402">
        <f>'UNTS Fed'!$C$5</f>
        <v>0</v>
      </c>
      <c r="D9" s="402">
        <f>'UNTS Fed'!$D$5</f>
        <v>0</v>
      </c>
      <c r="E9" s="402">
        <f>'UNTS Fed'!$E$5</f>
        <v>0</v>
      </c>
      <c r="F9" s="402">
        <f>'UNTS Fed'!$F$5</f>
        <v>0</v>
      </c>
      <c r="G9" s="402">
        <f>'UNTS Fed'!$G$5</f>
        <v>0</v>
      </c>
      <c r="H9" s="363"/>
      <c r="I9" s="364"/>
      <c r="J9" s="364"/>
      <c r="K9" s="364"/>
      <c r="L9" s="364"/>
      <c r="M9" s="364"/>
      <c r="N9" s="364"/>
      <c r="O9" s="364"/>
      <c r="P9" s="364"/>
      <c r="Q9" s="364"/>
      <c r="R9" s="364"/>
      <c r="S9" s="364"/>
      <c r="T9" s="364"/>
      <c r="U9" s="364"/>
      <c r="V9" s="364"/>
      <c r="W9" s="364"/>
      <c r="X9" s="364"/>
      <c r="Y9" s="364"/>
      <c r="Z9" s="364"/>
      <c r="AA9" s="364"/>
      <c r="AB9" s="364"/>
      <c r="AC9" s="364"/>
      <c r="AD9" s="364"/>
      <c r="AE9" s="364"/>
      <c r="AF9" s="364"/>
      <c r="AG9" s="364"/>
      <c r="AH9" s="364"/>
      <c r="AI9" s="364"/>
      <c r="AJ9" s="364"/>
      <c r="AK9" s="364"/>
      <c r="AL9" s="364"/>
      <c r="AM9" s="364"/>
      <c r="AN9" s="364"/>
      <c r="AO9" s="364"/>
      <c r="AP9" s="364"/>
      <c r="AQ9" s="364"/>
      <c r="AR9" s="364"/>
      <c r="AS9" s="364"/>
      <c r="AT9" s="364"/>
      <c r="AU9" s="364"/>
      <c r="AV9" s="364"/>
      <c r="AW9" s="364"/>
      <c r="AX9" s="364"/>
    </row>
    <row r="10" spans="1:50" s="365" customFormat="1" hidden="1" outlineLevel="1" collapsed="1">
      <c r="A10" s="362"/>
      <c r="B10" s="363" t="s">
        <v>96</v>
      </c>
      <c r="C10" s="402">
        <f>'UTS Fed'!$C$5</f>
        <v>0</v>
      </c>
      <c r="D10" s="402">
        <f>'UTS Fed'!$D$5</f>
        <v>0</v>
      </c>
      <c r="E10" s="402">
        <f>'UTS Fed'!$E$5</f>
        <v>0</v>
      </c>
      <c r="F10" s="402">
        <f>'UTS Fed'!$F$5</f>
        <v>0</v>
      </c>
      <c r="G10" s="402">
        <f>'UTS Fed'!$G$5</f>
        <v>0</v>
      </c>
      <c r="H10" s="363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364"/>
      <c r="AE10" s="364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64"/>
      <c r="AQ10" s="364"/>
      <c r="AR10" s="364"/>
      <c r="AS10" s="364"/>
      <c r="AT10" s="364"/>
      <c r="AU10" s="364"/>
      <c r="AV10" s="364"/>
      <c r="AW10" s="364"/>
      <c r="AX10" s="364"/>
    </row>
    <row r="11" spans="1:50" collapsed="1">
      <c r="A11" s="366" t="s">
        <v>985</v>
      </c>
      <c r="B11" s="367" t="s">
        <v>986</v>
      </c>
      <c r="C11" s="368">
        <f>SUM(C5:C10)</f>
        <v>0</v>
      </c>
      <c r="D11" s="368">
        <f>SUM(D5:D10)</f>
        <v>0</v>
      </c>
      <c r="E11" s="368">
        <f>SUM(E5:E10)</f>
        <v>0</v>
      </c>
      <c r="F11" s="368">
        <f>SUM(F5:F10)</f>
        <v>0</v>
      </c>
      <c r="G11" s="368">
        <f>SUM(G5:G10)</f>
        <v>0</v>
      </c>
      <c r="H11" s="369"/>
    </row>
    <row r="12" spans="1:50" hidden="1" outlineLevel="1">
      <c r="A12" s="366"/>
      <c r="B12" s="367"/>
      <c r="C12" s="368">
        <f>'TAMUS Fed'!$C$6</f>
        <v>0</v>
      </c>
      <c r="D12" s="368">
        <f>'TAMUS Fed'!$D$6</f>
        <v>0</v>
      </c>
      <c r="E12" s="368">
        <f>'TAMUS Fed'!$E$6</f>
        <v>0</v>
      </c>
      <c r="F12" s="368">
        <f>'TAMUS Fed'!$F$6</f>
        <v>0</v>
      </c>
      <c r="G12" s="368">
        <f>'TAMUS Fed'!$G$6</f>
        <v>0</v>
      </c>
      <c r="H12" s="369"/>
    </row>
    <row r="13" spans="1:50" hidden="1" outlineLevel="1" collapsed="1">
      <c r="A13" s="366"/>
      <c r="B13" s="367"/>
      <c r="C13" s="368">
        <f>'TTUS Fed'!$C$6</f>
        <v>0</v>
      </c>
      <c r="D13" s="368">
        <f>'TTUS Fed'!$D$6</f>
        <v>0</v>
      </c>
      <c r="E13" s="368">
        <f>'TTUS Fed'!$E$6</f>
        <v>0</v>
      </c>
      <c r="F13" s="368">
        <f>'TTUS Fed'!$F$6</f>
        <v>0</v>
      </c>
      <c r="G13" s="368">
        <f>'TTUS Fed'!$G$6</f>
        <v>0</v>
      </c>
      <c r="H13" s="369"/>
    </row>
    <row r="14" spans="1:50" hidden="1" outlineLevel="1" collapsed="1">
      <c r="A14" s="366"/>
      <c r="B14" s="367"/>
      <c r="C14" s="368">
        <f>'TXSTS Fed'!$C$6</f>
        <v>0</v>
      </c>
      <c r="D14" s="368">
        <f>'TXSTS Fed'!$D$6</f>
        <v>0</v>
      </c>
      <c r="E14" s="368">
        <f>'TXSTS Fed'!$E$6</f>
        <v>0</v>
      </c>
      <c r="F14" s="368">
        <f>'TXSTS Fed'!$F$6</f>
        <v>0</v>
      </c>
      <c r="G14" s="368">
        <f>'TXSTS Fed'!$G$6</f>
        <v>0</v>
      </c>
      <c r="H14" s="369"/>
    </row>
    <row r="15" spans="1:50" hidden="1" outlineLevel="1" collapsed="1">
      <c r="A15" s="366"/>
      <c r="B15" s="367"/>
      <c r="C15" s="368">
        <f>'UHS Fed'!$C$6</f>
        <v>0</v>
      </c>
      <c r="D15" s="368">
        <f>'UHS Fed'!$D$6</f>
        <v>0</v>
      </c>
      <c r="E15" s="368">
        <f>'UHS Fed'!$E$6</f>
        <v>0</v>
      </c>
      <c r="F15" s="368">
        <f>'UHS Fed'!$F$6</f>
        <v>0</v>
      </c>
      <c r="G15" s="368">
        <f>'UHS Fed'!$G$6</f>
        <v>0</v>
      </c>
      <c r="H15" s="369"/>
    </row>
    <row r="16" spans="1:50" hidden="1" outlineLevel="1" collapsed="1">
      <c r="A16" s="366"/>
      <c r="B16" s="367"/>
      <c r="C16" s="368">
        <f>'UNTS Fed'!$C$6</f>
        <v>0</v>
      </c>
      <c r="D16" s="368">
        <f>'UNTS Fed'!$D$6</f>
        <v>0</v>
      </c>
      <c r="E16" s="368">
        <f>'UNTS Fed'!$E$6</f>
        <v>0</v>
      </c>
      <c r="F16" s="368">
        <f>'UNTS Fed'!$F$6</f>
        <v>0</v>
      </c>
      <c r="G16" s="368">
        <f>'UNTS Fed'!$G$6</f>
        <v>0</v>
      </c>
      <c r="H16" s="369"/>
    </row>
    <row r="17" spans="1:8" hidden="1" outlineLevel="1" collapsed="1">
      <c r="A17" s="366"/>
      <c r="B17" s="367"/>
      <c r="C17" s="368">
        <f>'UTS Fed'!$C$6</f>
        <v>0</v>
      </c>
      <c r="D17" s="368">
        <f>'UTS Fed'!$D$6</f>
        <v>0</v>
      </c>
      <c r="E17" s="368">
        <f>'UTS Fed'!$E$6</f>
        <v>0</v>
      </c>
      <c r="F17" s="368">
        <f>'UTS Fed'!$F$6</f>
        <v>0</v>
      </c>
      <c r="G17" s="368">
        <f>'UTS Fed'!$G$6</f>
        <v>0</v>
      </c>
      <c r="H17" s="369"/>
    </row>
    <row r="18" spans="1:8" collapsed="1">
      <c r="A18" s="366" t="s">
        <v>985</v>
      </c>
      <c r="B18" s="367" t="s">
        <v>987</v>
      </c>
      <c r="C18" s="368">
        <f>SUM(C12:C17)</f>
        <v>0</v>
      </c>
      <c r="D18" s="368">
        <f>SUM(D12:D17)</f>
        <v>0</v>
      </c>
      <c r="E18" s="368">
        <f>SUM(E12:E17)</f>
        <v>0</v>
      </c>
      <c r="F18" s="368">
        <f>SUM(F12:F17)</f>
        <v>0</v>
      </c>
      <c r="G18" s="368">
        <f>SUM(G12:G17)</f>
        <v>0</v>
      </c>
      <c r="H18" s="369"/>
    </row>
    <row r="19" spans="1:8" hidden="1" outlineLevel="1">
      <c r="A19" s="366"/>
      <c r="B19" s="367"/>
      <c r="C19" s="368">
        <f>'TAMUS Fed'!$C$7</f>
        <v>0</v>
      </c>
      <c r="D19" s="368">
        <f>'TAMUS Fed'!$D$7</f>
        <v>0</v>
      </c>
      <c r="E19" s="368">
        <f>'TAMUS Fed'!$E$7</f>
        <v>0</v>
      </c>
      <c r="F19" s="368">
        <f>'TAMUS Fed'!$F$7</f>
        <v>0</v>
      </c>
      <c r="G19" s="368">
        <f>'TAMUS Fed'!$G$7</f>
        <v>0</v>
      </c>
      <c r="H19" s="369"/>
    </row>
    <row r="20" spans="1:8" hidden="1" outlineLevel="1" collapsed="1">
      <c r="A20" s="366"/>
      <c r="B20" s="367"/>
      <c r="C20" s="368">
        <f>'TTUS Fed'!$C$7</f>
        <v>0</v>
      </c>
      <c r="D20" s="368">
        <f>'TTUS Fed'!$D$7</f>
        <v>0</v>
      </c>
      <c r="E20" s="368">
        <f>'TTUS Fed'!$E$7</f>
        <v>0</v>
      </c>
      <c r="F20" s="368">
        <f>'TTUS Fed'!$F$7</f>
        <v>0</v>
      </c>
      <c r="G20" s="368">
        <f>'TTUS Fed'!$G$7</f>
        <v>0</v>
      </c>
      <c r="H20" s="369"/>
    </row>
    <row r="21" spans="1:8" hidden="1" outlineLevel="1" collapsed="1">
      <c r="A21" s="366"/>
      <c r="B21" s="367"/>
      <c r="C21" s="368">
        <f>'TXSTS Fed'!$C$7</f>
        <v>0</v>
      </c>
      <c r="D21" s="368">
        <f>'TXSTS Fed'!$D$7</f>
        <v>0</v>
      </c>
      <c r="E21" s="368">
        <f>'TXSTS Fed'!$E$7</f>
        <v>0</v>
      </c>
      <c r="F21" s="368">
        <f>'TXSTS Fed'!$F$7</f>
        <v>0</v>
      </c>
      <c r="G21" s="368">
        <f>'TXSTS Fed'!$G$7</f>
        <v>0</v>
      </c>
      <c r="H21" s="369"/>
    </row>
    <row r="22" spans="1:8" hidden="1" outlineLevel="1" collapsed="1">
      <c r="A22" s="366"/>
      <c r="B22" s="367"/>
      <c r="C22" s="368">
        <f>'UHS Fed'!$C$7</f>
        <v>0</v>
      </c>
      <c r="D22" s="368">
        <f>'UHS Fed'!$D$7</f>
        <v>0</v>
      </c>
      <c r="E22" s="368">
        <f>'UHS Fed'!$E$7</f>
        <v>0</v>
      </c>
      <c r="F22" s="368">
        <f>'UHS Fed'!$F$7</f>
        <v>0</v>
      </c>
      <c r="G22" s="368">
        <f>'UHS Fed'!$G$7</f>
        <v>0</v>
      </c>
      <c r="H22" s="369"/>
    </row>
    <row r="23" spans="1:8" hidden="1" outlineLevel="1" collapsed="1">
      <c r="A23" s="366"/>
      <c r="B23" s="367"/>
      <c r="C23" s="368">
        <f>'UNTS Fed'!$C$7</f>
        <v>0</v>
      </c>
      <c r="D23" s="368">
        <f>'UNTS Fed'!$D$7</f>
        <v>0</v>
      </c>
      <c r="E23" s="368">
        <f>'UNTS Fed'!$E$7</f>
        <v>0</v>
      </c>
      <c r="F23" s="368">
        <f>'UNTS Fed'!$F$7</f>
        <v>0</v>
      </c>
      <c r="G23" s="368">
        <f>'UNTS Fed'!$G$7</f>
        <v>0</v>
      </c>
      <c r="H23" s="369"/>
    </row>
    <row r="24" spans="1:8" hidden="1" outlineLevel="1" collapsed="1">
      <c r="A24" s="366"/>
      <c r="B24" s="367"/>
      <c r="C24" s="368">
        <f>'UTS Fed'!$C$7</f>
        <v>0</v>
      </c>
      <c r="D24" s="368">
        <f>'UTS Fed'!$D$7</f>
        <v>0</v>
      </c>
      <c r="E24" s="368">
        <f>'UTS Fed'!$E$7</f>
        <v>0</v>
      </c>
      <c r="F24" s="368">
        <f>'UTS Fed'!$F$7</f>
        <v>0</v>
      </c>
      <c r="G24" s="368">
        <f>'UTS Fed'!$G$7</f>
        <v>0</v>
      </c>
      <c r="H24" s="369"/>
    </row>
    <row r="25" spans="1:8" collapsed="1">
      <c r="A25" s="366" t="s">
        <v>985</v>
      </c>
      <c r="B25" s="367" t="s">
        <v>988</v>
      </c>
      <c r="C25" s="368">
        <f>SUM(C19:C24)</f>
        <v>0</v>
      </c>
      <c r="D25" s="368">
        <f>SUM(D19:D24)</f>
        <v>0</v>
      </c>
      <c r="E25" s="368">
        <f>SUM(E19:E24)</f>
        <v>0</v>
      </c>
      <c r="F25" s="368">
        <f>SUM(F19:F24)</f>
        <v>0</v>
      </c>
      <c r="G25" s="368">
        <f>SUM(G19:G24)</f>
        <v>0</v>
      </c>
      <c r="H25" s="369"/>
    </row>
    <row r="26" spans="1:8" hidden="1" outlineLevel="1">
      <c r="A26" s="366"/>
      <c r="B26" s="367"/>
      <c r="C26" s="368">
        <f>'TAMUS Fed'!$C$8</f>
        <v>0</v>
      </c>
      <c r="D26" s="368">
        <f>'TAMUS Fed'!$D$8</f>
        <v>0</v>
      </c>
      <c r="E26" s="368">
        <f>'TAMUS Fed'!$E$8</f>
        <v>0</v>
      </c>
      <c r="F26" s="368">
        <f>'TAMUS Fed'!$F$8</f>
        <v>0</v>
      </c>
      <c r="G26" s="368">
        <f>'TAMUS Fed'!$G$8</f>
        <v>0</v>
      </c>
      <c r="H26" s="369"/>
    </row>
    <row r="27" spans="1:8" hidden="1" outlineLevel="1" collapsed="1">
      <c r="A27" s="366"/>
      <c r="B27" s="367"/>
      <c r="C27" s="368">
        <f>'TTUS Fed'!$C$8</f>
        <v>0</v>
      </c>
      <c r="D27" s="368">
        <f>'TTUS Fed'!$D$8</f>
        <v>0</v>
      </c>
      <c r="E27" s="368">
        <f>'TTUS Fed'!$E$8</f>
        <v>0</v>
      </c>
      <c r="F27" s="368">
        <f>'TTUS Fed'!$F$8</f>
        <v>0</v>
      </c>
      <c r="G27" s="368">
        <f>'TTUS Fed'!$G$8</f>
        <v>0</v>
      </c>
      <c r="H27" s="369"/>
    </row>
    <row r="28" spans="1:8" hidden="1" outlineLevel="1" collapsed="1">
      <c r="A28" s="366"/>
      <c r="B28" s="367"/>
      <c r="C28" s="368">
        <f>'TXSTS Fed'!$C$8</f>
        <v>0</v>
      </c>
      <c r="D28" s="368">
        <f>'TXSTS Fed'!$D$8</f>
        <v>0</v>
      </c>
      <c r="E28" s="368">
        <f>'TXSTS Fed'!$E$8</f>
        <v>0</v>
      </c>
      <c r="F28" s="368">
        <f>'TXSTS Fed'!$F$8</f>
        <v>0</v>
      </c>
      <c r="G28" s="368">
        <f>'TXSTS Fed'!$G$8</f>
        <v>0</v>
      </c>
      <c r="H28" s="369"/>
    </row>
    <row r="29" spans="1:8" hidden="1" outlineLevel="1" collapsed="1">
      <c r="A29" s="366"/>
      <c r="B29" s="367"/>
      <c r="C29" s="368">
        <f>'UHS Fed'!$C$8</f>
        <v>0</v>
      </c>
      <c r="D29" s="368">
        <f>'UHS Fed'!$D$8</f>
        <v>0</v>
      </c>
      <c r="E29" s="368">
        <f>'UHS Fed'!$E$8</f>
        <v>0</v>
      </c>
      <c r="F29" s="368">
        <f>'UHS Fed'!$F$8</f>
        <v>0</v>
      </c>
      <c r="G29" s="368">
        <f>'UHS Fed'!$G$8</f>
        <v>0</v>
      </c>
      <c r="H29" s="369"/>
    </row>
    <row r="30" spans="1:8" hidden="1" outlineLevel="1" collapsed="1">
      <c r="A30" s="366"/>
      <c r="B30" s="367"/>
      <c r="C30" s="368">
        <f>'UNTS Fed'!$C$8</f>
        <v>0</v>
      </c>
      <c r="D30" s="368">
        <f>'UNTS Fed'!$D$8</f>
        <v>0</v>
      </c>
      <c r="E30" s="368">
        <f>'UNTS Fed'!$E$8</f>
        <v>0</v>
      </c>
      <c r="F30" s="368">
        <f>'UNTS Fed'!$F$8</f>
        <v>0</v>
      </c>
      <c r="G30" s="368">
        <f>'UNTS Fed'!$G$8</f>
        <v>0</v>
      </c>
      <c r="H30" s="369"/>
    </row>
    <row r="31" spans="1:8" hidden="1" outlineLevel="1" collapsed="1">
      <c r="A31" s="366"/>
      <c r="B31" s="367"/>
      <c r="C31" s="368">
        <f>'UTS Fed'!$C$8</f>
        <v>0</v>
      </c>
      <c r="D31" s="368">
        <f>'UTS Fed'!$D$8</f>
        <v>0</v>
      </c>
      <c r="E31" s="368">
        <f>'UTS Fed'!$E$8</f>
        <v>0</v>
      </c>
      <c r="F31" s="368">
        <f>'UTS Fed'!$F$8</f>
        <v>0</v>
      </c>
      <c r="G31" s="368">
        <f>'UTS Fed'!$G$8</f>
        <v>0</v>
      </c>
      <c r="H31" s="369"/>
    </row>
    <row r="32" spans="1:8" collapsed="1">
      <c r="A32" s="366" t="s">
        <v>985</v>
      </c>
      <c r="B32" s="367" t="s">
        <v>989</v>
      </c>
      <c r="C32" s="368">
        <f>SUM(C26:C31)</f>
        <v>0</v>
      </c>
      <c r="D32" s="368">
        <f>SUM(D26:D31)</f>
        <v>0</v>
      </c>
      <c r="E32" s="368">
        <f>SUM(E26:E31)</f>
        <v>0</v>
      </c>
      <c r="F32" s="368">
        <f>SUM(F26:F31)</f>
        <v>0</v>
      </c>
      <c r="G32" s="368">
        <f>SUM(G26:G31)</f>
        <v>0</v>
      </c>
      <c r="H32" s="369"/>
    </row>
    <row r="33" spans="1:8" hidden="1" outlineLevel="1">
      <c r="A33" s="366"/>
      <c r="B33" s="367"/>
      <c r="C33" s="368">
        <f>'TAMUS Fed'!$C$9</f>
        <v>0</v>
      </c>
      <c r="D33" s="368">
        <f>'TAMUS Fed'!$D$9</f>
        <v>0</v>
      </c>
      <c r="E33" s="368">
        <f>'TAMUS Fed'!$E$9</f>
        <v>0</v>
      </c>
      <c r="F33" s="368">
        <f>'TAMUS Fed'!$F$9</f>
        <v>0</v>
      </c>
      <c r="G33" s="368">
        <f>'TAMUS Fed'!$G$9</f>
        <v>0</v>
      </c>
      <c r="H33" s="369"/>
    </row>
    <row r="34" spans="1:8" hidden="1" outlineLevel="1" collapsed="1">
      <c r="A34" s="366"/>
      <c r="B34" s="367"/>
      <c r="C34" s="368">
        <f>'TTUS Fed'!$C$9</f>
        <v>0</v>
      </c>
      <c r="D34" s="368">
        <f>'TTUS Fed'!$D$9</f>
        <v>0</v>
      </c>
      <c r="E34" s="368">
        <f>'TTUS Fed'!$E$9</f>
        <v>0</v>
      </c>
      <c r="F34" s="368">
        <f>'TTUS Fed'!$F$9</f>
        <v>0</v>
      </c>
      <c r="G34" s="368">
        <f>'TTUS Fed'!$G$9</f>
        <v>0</v>
      </c>
      <c r="H34" s="369"/>
    </row>
    <row r="35" spans="1:8" hidden="1" outlineLevel="1" collapsed="1">
      <c r="A35" s="366"/>
      <c r="B35" s="367"/>
      <c r="C35" s="368">
        <f>'TXSTS Fed'!$C$9</f>
        <v>0</v>
      </c>
      <c r="D35" s="368">
        <f>'TXSTS Fed'!$D$9</f>
        <v>0</v>
      </c>
      <c r="E35" s="368">
        <f>'TXSTS Fed'!$E$9</f>
        <v>0</v>
      </c>
      <c r="F35" s="368">
        <f>'TXSTS Fed'!$F$9</f>
        <v>0</v>
      </c>
      <c r="G35" s="368">
        <f>'TXSTS Fed'!$G$9</f>
        <v>0</v>
      </c>
      <c r="H35" s="369"/>
    </row>
    <row r="36" spans="1:8" hidden="1" outlineLevel="1" collapsed="1">
      <c r="A36" s="366"/>
      <c r="B36" s="367"/>
      <c r="C36" s="368">
        <f>'UHS Fed'!$C$9</f>
        <v>0</v>
      </c>
      <c r="D36" s="368">
        <f>'UHS Fed'!$D$9</f>
        <v>0</v>
      </c>
      <c r="E36" s="368">
        <f>'UHS Fed'!$E$9</f>
        <v>0</v>
      </c>
      <c r="F36" s="368">
        <f>'UHS Fed'!$F$9</f>
        <v>0</v>
      </c>
      <c r="G36" s="368">
        <f>'UHS Fed'!$G$9</f>
        <v>0</v>
      </c>
      <c r="H36" s="369"/>
    </row>
    <row r="37" spans="1:8" hidden="1" outlineLevel="1" collapsed="1">
      <c r="A37" s="366"/>
      <c r="B37" s="367"/>
      <c r="C37" s="368">
        <f>'UNTS Fed'!$C$9</f>
        <v>0</v>
      </c>
      <c r="D37" s="368">
        <f>'UNTS Fed'!$D$9</f>
        <v>0</v>
      </c>
      <c r="E37" s="368">
        <f>'UNTS Fed'!$E$9</f>
        <v>0</v>
      </c>
      <c r="F37" s="368">
        <f>'UNTS Fed'!$F$9</f>
        <v>0</v>
      </c>
      <c r="G37" s="368">
        <f>'UNTS Fed'!$G$9</f>
        <v>0</v>
      </c>
      <c r="H37" s="369"/>
    </row>
    <row r="38" spans="1:8" hidden="1" outlineLevel="1" collapsed="1">
      <c r="A38" s="366"/>
      <c r="B38" s="367"/>
      <c r="C38" s="368">
        <f>'UTS Fed'!$C$9</f>
        <v>0</v>
      </c>
      <c r="D38" s="368">
        <f>'UTS Fed'!$D$9</f>
        <v>0</v>
      </c>
      <c r="E38" s="368">
        <f>'UTS Fed'!$E$9</f>
        <v>0</v>
      </c>
      <c r="F38" s="368">
        <f>'UTS Fed'!$F$9</f>
        <v>0</v>
      </c>
      <c r="G38" s="368">
        <f>'UTS Fed'!$G$9</f>
        <v>0</v>
      </c>
      <c r="H38" s="369"/>
    </row>
    <row r="39" spans="1:8" collapsed="1">
      <c r="A39" s="366" t="s">
        <v>985</v>
      </c>
      <c r="B39" s="367" t="s">
        <v>990</v>
      </c>
      <c r="C39" s="368">
        <f>SUM(C33:C38)</f>
        <v>0</v>
      </c>
      <c r="D39" s="368">
        <f>SUM(D33:D38)</f>
        <v>0</v>
      </c>
      <c r="E39" s="368">
        <f>SUM(E33:E38)</f>
        <v>0</v>
      </c>
      <c r="F39" s="368">
        <f>SUM(F33:F38)</f>
        <v>0</v>
      </c>
      <c r="G39" s="368">
        <f>SUM(G33:G38)</f>
        <v>0</v>
      </c>
      <c r="H39" s="369"/>
    </row>
    <row r="40" spans="1:8" hidden="1" outlineLevel="1">
      <c r="A40" s="366"/>
      <c r="B40" s="367"/>
      <c r="C40" s="368">
        <f>'TAMUS Fed'!$C$10</f>
        <v>0</v>
      </c>
      <c r="D40" s="368">
        <f>'TAMUS Fed'!$D$10</f>
        <v>0</v>
      </c>
      <c r="E40" s="368">
        <f>'TAMUS Fed'!$E$10</f>
        <v>0</v>
      </c>
      <c r="F40" s="368">
        <f>'TAMUS Fed'!$F$10</f>
        <v>0</v>
      </c>
      <c r="G40" s="368">
        <f>'TAMUS Fed'!$G$10</f>
        <v>0</v>
      </c>
      <c r="H40" s="369"/>
    </row>
    <row r="41" spans="1:8" hidden="1" outlineLevel="1" collapsed="1">
      <c r="A41" s="366"/>
      <c r="B41" s="367"/>
      <c r="C41" s="368">
        <f>'TTUS Fed'!$C$10</f>
        <v>0</v>
      </c>
      <c r="D41" s="368">
        <f>'TTUS Fed'!$D$10</f>
        <v>0</v>
      </c>
      <c r="E41" s="368">
        <f>'TTUS Fed'!$E$10</f>
        <v>0</v>
      </c>
      <c r="F41" s="368">
        <f>'TTUS Fed'!$F$10</f>
        <v>0</v>
      </c>
      <c r="G41" s="368">
        <f>'TTUS Fed'!$G$10</f>
        <v>0</v>
      </c>
      <c r="H41" s="369"/>
    </row>
    <row r="42" spans="1:8" hidden="1" outlineLevel="1" collapsed="1">
      <c r="A42" s="366"/>
      <c r="B42" s="367"/>
      <c r="C42" s="368">
        <f>'TXSTS Fed'!$C$10</f>
        <v>0</v>
      </c>
      <c r="D42" s="368">
        <f>'TXSTS Fed'!$D$10</f>
        <v>0</v>
      </c>
      <c r="E42" s="368">
        <f>'TXSTS Fed'!$E$10</f>
        <v>0</v>
      </c>
      <c r="F42" s="368">
        <f>'TXSTS Fed'!$F$10</f>
        <v>0</v>
      </c>
      <c r="G42" s="368">
        <f>'TXSTS Fed'!$G$10</f>
        <v>0</v>
      </c>
      <c r="H42" s="369"/>
    </row>
    <row r="43" spans="1:8" hidden="1" outlineLevel="1" collapsed="1">
      <c r="A43" s="366"/>
      <c r="B43" s="367"/>
      <c r="C43" s="368">
        <f>'UHS Fed'!$C$10</f>
        <v>0</v>
      </c>
      <c r="D43" s="368">
        <f>'UHS Fed'!$D$10</f>
        <v>0</v>
      </c>
      <c r="E43" s="368">
        <f>'UHS Fed'!$E$10</f>
        <v>0</v>
      </c>
      <c r="F43" s="368">
        <f>'UHS Fed'!$F$10</f>
        <v>0</v>
      </c>
      <c r="G43" s="368">
        <f>'UHS Fed'!$G$10</f>
        <v>0</v>
      </c>
      <c r="H43" s="369"/>
    </row>
    <row r="44" spans="1:8" hidden="1" outlineLevel="1" collapsed="1">
      <c r="A44" s="366"/>
      <c r="B44" s="367"/>
      <c r="C44" s="368">
        <f>'UNTS Fed'!$C$10</f>
        <v>0</v>
      </c>
      <c r="D44" s="368">
        <f>'UNTS Fed'!$D$10</f>
        <v>0</v>
      </c>
      <c r="E44" s="368">
        <f>'UNTS Fed'!$E$10</f>
        <v>0</v>
      </c>
      <c r="F44" s="368">
        <f>'UNTS Fed'!$F$10</f>
        <v>0</v>
      </c>
      <c r="G44" s="368">
        <f>'UNTS Fed'!$G$10</f>
        <v>0</v>
      </c>
      <c r="H44" s="369"/>
    </row>
    <row r="45" spans="1:8" hidden="1" outlineLevel="1" collapsed="1">
      <c r="A45" s="366"/>
      <c r="B45" s="367"/>
      <c r="C45" s="368">
        <f>'UTS Fed'!$C$10</f>
        <v>0</v>
      </c>
      <c r="D45" s="368">
        <f>'UTS Fed'!$D$10</f>
        <v>0</v>
      </c>
      <c r="E45" s="368">
        <f>'UTS Fed'!$E$10</f>
        <v>0</v>
      </c>
      <c r="F45" s="368">
        <f>'UTS Fed'!$F$10</f>
        <v>0</v>
      </c>
      <c r="G45" s="368">
        <f>'UTS Fed'!$G$10</f>
        <v>0</v>
      </c>
      <c r="H45" s="369"/>
    </row>
    <row r="46" spans="1:8" collapsed="1">
      <c r="A46" s="366" t="s">
        <v>985</v>
      </c>
      <c r="B46" s="367" t="s">
        <v>991</v>
      </c>
      <c r="C46" s="368">
        <f>SUM(C40:C45)</f>
        <v>0</v>
      </c>
      <c r="D46" s="368">
        <f>SUM(D40:D45)</f>
        <v>0</v>
      </c>
      <c r="E46" s="368">
        <f>SUM(E40:E45)</f>
        <v>0</v>
      </c>
      <c r="F46" s="368">
        <f>SUM(F40:F45)</f>
        <v>0</v>
      </c>
      <c r="G46" s="368">
        <f>SUM(G40:G45)</f>
        <v>0</v>
      </c>
      <c r="H46" s="369"/>
    </row>
    <row r="47" spans="1:8" hidden="1" outlineLevel="1">
      <c r="A47" s="366"/>
      <c r="B47" s="367"/>
      <c r="C47" s="368">
        <f>'TAMUS Fed'!$C$11</f>
        <v>0</v>
      </c>
      <c r="D47" s="368">
        <f>'TAMUS Fed'!$D$11</f>
        <v>0</v>
      </c>
      <c r="E47" s="368">
        <f>'TAMUS Fed'!$E$11</f>
        <v>0</v>
      </c>
      <c r="F47" s="368">
        <f>'TAMUS Fed'!$F$11</f>
        <v>0</v>
      </c>
      <c r="G47" s="368">
        <f>'TAMUS Fed'!$G$11</f>
        <v>0</v>
      </c>
      <c r="H47" s="369"/>
    </row>
    <row r="48" spans="1:8" hidden="1" outlineLevel="1" collapsed="1">
      <c r="A48" s="366"/>
      <c r="B48" s="367"/>
      <c r="C48" s="368">
        <f>'TTUS Fed'!$C$11</f>
        <v>0</v>
      </c>
      <c r="D48" s="368">
        <f>'TTUS Fed'!$D$11</f>
        <v>0</v>
      </c>
      <c r="E48" s="368">
        <f>'TTUS Fed'!$E$11</f>
        <v>0</v>
      </c>
      <c r="F48" s="368">
        <f>'TTUS Fed'!$F$11</f>
        <v>0</v>
      </c>
      <c r="G48" s="368">
        <f>'TTUS Fed'!$G$11</f>
        <v>0</v>
      </c>
      <c r="H48" s="369"/>
    </row>
    <row r="49" spans="1:8" hidden="1" outlineLevel="1" collapsed="1">
      <c r="A49" s="366"/>
      <c r="B49" s="367"/>
      <c r="C49" s="368">
        <f>'TXSTS Fed'!$C$11</f>
        <v>0</v>
      </c>
      <c r="D49" s="368">
        <f>'TXSTS Fed'!$D$11</f>
        <v>0</v>
      </c>
      <c r="E49" s="368">
        <f>'TXSTS Fed'!$E$11</f>
        <v>0</v>
      </c>
      <c r="F49" s="368">
        <f>'TXSTS Fed'!$F$11</f>
        <v>0</v>
      </c>
      <c r="G49" s="368">
        <f>'TXSTS Fed'!$G$11</f>
        <v>0</v>
      </c>
      <c r="H49" s="369"/>
    </row>
    <row r="50" spans="1:8" hidden="1" outlineLevel="1" collapsed="1">
      <c r="A50" s="366"/>
      <c r="B50" s="367"/>
      <c r="C50" s="368">
        <f>'UHS Fed'!$C$11</f>
        <v>0</v>
      </c>
      <c r="D50" s="368">
        <f>'UHS Fed'!$D$11</f>
        <v>0</v>
      </c>
      <c r="E50" s="368">
        <f>'UHS Fed'!$E$11</f>
        <v>0</v>
      </c>
      <c r="F50" s="368">
        <f>'UHS Fed'!$F$11</f>
        <v>0</v>
      </c>
      <c r="G50" s="368">
        <f>'UHS Fed'!$G$11</f>
        <v>0</v>
      </c>
      <c r="H50" s="369"/>
    </row>
    <row r="51" spans="1:8" hidden="1" outlineLevel="1" collapsed="1">
      <c r="A51" s="366"/>
      <c r="B51" s="367"/>
      <c r="C51" s="368">
        <f>'UNTS Fed'!$C$11</f>
        <v>0</v>
      </c>
      <c r="D51" s="368">
        <f>'UNTS Fed'!$D$11</f>
        <v>0</v>
      </c>
      <c r="E51" s="368">
        <f>'UNTS Fed'!$E$11</f>
        <v>0</v>
      </c>
      <c r="F51" s="368">
        <f>'UNTS Fed'!$F$11</f>
        <v>0</v>
      </c>
      <c r="G51" s="368">
        <f>'UNTS Fed'!$G$11</f>
        <v>0</v>
      </c>
      <c r="H51" s="369"/>
    </row>
    <row r="52" spans="1:8" hidden="1" outlineLevel="1" collapsed="1">
      <c r="A52" s="366"/>
      <c r="B52" s="367"/>
      <c r="C52" s="368">
        <f>'UTS Fed'!$C$11</f>
        <v>0</v>
      </c>
      <c r="D52" s="368">
        <f>'UTS Fed'!$D$11</f>
        <v>0</v>
      </c>
      <c r="E52" s="368">
        <f>'UTS Fed'!$E$11</f>
        <v>0</v>
      </c>
      <c r="F52" s="368">
        <f>'UTS Fed'!$F$11</f>
        <v>0</v>
      </c>
      <c r="G52" s="368">
        <f>'UTS Fed'!$G$11</f>
        <v>0</v>
      </c>
      <c r="H52" s="369"/>
    </row>
    <row r="53" spans="1:8" collapsed="1">
      <c r="A53" s="366" t="s">
        <v>985</v>
      </c>
      <c r="B53" s="367" t="s">
        <v>992</v>
      </c>
      <c r="C53" s="368">
        <f>SUM(C47:C52)</f>
        <v>0</v>
      </c>
      <c r="D53" s="368">
        <f>SUM(D47:D52)</f>
        <v>0</v>
      </c>
      <c r="E53" s="368">
        <f>SUM(E47:E52)</f>
        <v>0</v>
      </c>
      <c r="F53" s="368">
        <f>SUM(F47:F52)</f>
        <v>0</v>
      </c>
      <c r="G53" s="368">
        <f>SUM(G47:G52)</f>
        <v>0</v>
      </c>
      <c r="H53" s="369"/>
    </row>
    <row r="54" spans="1:8" hidden="1" outlineLevel="1">
      <c r="A54" s="366"/>
      <c r="B54" s="367"/>
      <c r="C54" s="368">
        <f>'TAMUS Fed'!$C$12</f>
        <v>0</v>
      </c>
      <c r="D54" s="368">
        <f>'TAMUS Fed'!$D$12</f>
        <v>0</v>
      </c>
      <c r="E54" s="368">
        <f>'TAMUS Fed'!$E$12</f>
        <v>0</v>
      </c>
      <c r="F54" s="368">
        <f>'TAMUS Fed'!$F$12</f>
        <v>0</v>
      </c>
      <c r="G54" s="368">
        <f>'TAMUS Fed'!$G$12</f>
        <v>0</v>
      </c>
      <c r="H54" s="369"/>
    </row>
    <row r="55" spans="1:8" hidden="1" outlineLevel="1" collapsed="1">
      <c r="A55" s="366"/>
      <c r="B55" s="367"/>
      <c r="C55" s="368">
        <f>'TTUS Fed'!$C$12</f>
        <v>0</v>
      </c>
      <c r="D55" s="368">
        <f>'TTUS Fed'!$D$12</f>
        <v>0</v>
      </c>
      <c r="E55" s="368">
        <f>'TTUS Fed'!$E$12</f>
        <v>0</v>
      </c>
      <c r="F55" s="368">
        <f>'TTUS Fed'!$F$12</f>
        <v>0</v>
      </c>
      <c r="G55" s="368">
        <f>'TTUS Fed'!$G$12</f>
        <v>0</v>
      </c>
      <c r="H55" s="369"/>
    </row>
    <row r="56" spans="1:8" hidden="1" outlineLevel="1" collapsed="1">
      <c r="A56" s="366"/>
      <c r="B56" s="367"/>
      <c r="C56" s="368">
        <f>'TXSTS Fed'!$C$12</f>
        <v>0</v>
      </c>
      <c r="D56" s="368">
        <f>'TXSTS Fed'!$D$12</f>
        <v>0</v>
      </c>
      <c r="E56" s="368">
        <f>'TXSTS Fed'!$E$12</f>
        <v>0</v>
      </c>
      <c r="F56" s="368">
        <f>'TXSTS Fed'!$F$12</f>
        <v>0</v>
      </c>
      <c r="G56" s="368">
        <f>'TXSTS Fed'!$G$12</f>
        <v>0</v>
      </c>
      <c r="H56" s="369"/>
    </row>
    <row r="57" spans="1:8" hidden="1" outlineLevel="1" collapsed="1">
      <c r="A57" s="366"/>
      <c r="B57" s="367"/>
      <c r="C57" s="368">
        <f>'UHS Fed'!$C$12</f>
        <v>0</v>
      </c>
      <c r="D57" s="368">
        <f>'UHS Fed'!$D$12</f>
        <v>0</v>
      </c>
      <c r="E57" s="368">
        <f>'UHS Fed'!$E$12</f>
        <v>0</v>
      </c>
      <c r="F57" s="368">
        <f>'UHS Fed'!$F$12</f>
        <v>0</v>
      </c>
      <c r="G57" s="368">
        <f>'UHS Fed'!$G$12</f>
        <v>0</v>
      </c>
      <c r="H57" s="369"/>
    </row>
    <row r="58" spans="1:8" hidden="1" outlineLevel="1" collapsed="1">
      <c r="A58" s="366"/>
      <c r="B58" s="367"/>
      <c r="C58" s="368">
        <f>'UNTS Fed'!$C$12</f>
        <v>0</v>
      </c>
      <c r="D58" s="368">
        <f>'UNTS Fed'!$D$12</f>
        <v>0</v>
      </c>
      <c r="E58" s="368">
        <f>'UNTS Fed'!$E$12</f>
        <v>0</v>
      </c>
      <c r="F58" s="368">
        <f>'UNTS Fed'!$F$12</f>
        <v>0</v>
      </c>
      <c r="G58" s="368">
        <f>'UNTS Fed'!$G$12</f>
        <v>0</v>
      </c>
      <c r="H58" s="369"/>
    </row>
    <row r="59" spans="1:8" hidden="1" outlineLevel="1" collapsed="1">
      <c r="A59" s="366"/>
      <c r="B59" s="367"/>
      <c r="C59" s="368">
        <f>'UTS Fed'!$C$12</f>
        <v>0</v>
      </c>
      <c r="D59" s="368">
        <f>'UTS Fed'!$D$12</f>
        <v>0</v>
      </c>
      <c r="E59" s="368">
        <f>'UTS Fed'!$E$12</f>
        <v>0</v>
      </c>
      <c r="F59" s="368">
        <f>'UTS Fed'!$F$12</f>
        <v>0</v>
      </c>
      <c r="G59" s="368">
        <f>'UTS Fed'!$G$12</f>
        <v>0</v>
      </c>
      <c r="H59" s="369"/>
    </row>
    <row r="60" spans="1:8" ht="30" collapsed="1">
      <c r="A60" s="366" t="s">
        <v>985</v>
      </c>
      <c r="B60" s="367" t="s">
        <v>993</v>
      </c>
      <c r="C60" s="368">
        <f>SUM(C54:C59)</f>
        <v>0</v>
      </c>
      <c r="D60" s="368">
        <f>SUM(D54:D59)</f>
        <v>0</v>
      </c>
      <c r="E60" s="368">
        <f>SUM(E54:E59)</f>
        <v>0</v>
      </c>
      <c r="F60" s="368">
        <f>SUM(F54:F59)</f>
        <v>0</v>
      </c>
      <c r="G60" s="368">
        <f>SUM(G54:G59)</f>
        <v>0</v>
      </c>
      <c r="H60" s="369"/>
    </row>
    <row r="61" spans="1:8" hidden="1" outlineLevel="1">
      <c r="A61" s="366"/>
      <c r="B61" s="367"/>
      <c r="C61" s="368">
        <f>'TAMUS Fed'!$C$13</f>
        <v>0</v>
      </c>
      <c r="D61" s="368">
        <f>'TAMUS Fed'!$D$13</f>
        <v>0</v>
      </c>
      <c r="E61" s="368">
        <f>'TAMUS Fed'!$E$13</f>
        <v>0</v>
      </c>
      <c r="F61" s="368">
        <f>'TAMUS Fed'!$F$13</f>
        <v>0</v>
      </c>
      <c r="G61" s="368">
        <f>'TAMUS Fed'!$G$13</f>
        <v>0</v>
      </c>
      <c r="H61" s="369"/>
    </row>
    <row r="62" spans="1:8" hidden="1" outlineLevel="1" collapsed="1">
      <c r="A62" s="366"/>
      <c r="B62" s="367"/>
      <c r="C62" s="368">
        <f>'TTUS Fed'!$C$13</f>
        <v>0</v>
      </c>
      <c r="D62" s="368">
        <f>'TTUS Fed'!$D$13</f>
        <v>0</v>
      </c>
      <c r="E62" s="368">
        <f>'TTUS Fed'!$E$13</f>
        <v>0</v>
      </c>
      <c r="F62" s="368">
        <f>'TTUS Fed'!$F$13</f>
        <v>0</v>
      </c>
      <c r="G62" s="368">
        <f>'TTUS Fed'!$G$13</f>
        <v>0</v>
      </c>
      <c r="H62" s="369"/>
    </row>
    <row r="63" spans="1:8" hidden="1" outlineLevel="1" collapsed="1">
      <c r="A63" s="366"/>
      <c r="B63" s="367"/>
      <c r="C63" s="368">
        <f>'TXSTS Fed'!$C$13</f>
        <v>0</v>
      </c>
      <c r="D63" s="368">
        <f>'TXSTS Fed'!$D$13</f>
        <v>0</v>
      </c>
      <c r="E63" s="368">
        <f>'TXSTS Fed'!$E$13</f>
        <v>0</v>
      </c>
      <c r="F63" s="368">
        <f>'TXSTS Fed'!$F$13</f>
        <v>0</v>
      </c>
      <c r="G63" s="368">
        <f>'TXSTS Fed'!$G$13</f>
        <v>0</v>
      </c>
      <c r="H63" s="369"/>
    </row>
    <row r="64" spans="1:8" hidden="1" outlineLevel="1" collapsed="1">
      <c r="A64" s="366"/>
      <c r="B64" s="367"/>
      <c r="C64" s="368">
        <f>'UHS Fed'!$C$13</f>
        <v>0</v>
      </c>
      <c r="D64" s="368">
        <f>'UHS Fed'!$D$13</f>
        <v>0</v>
      </c>
      <c r="E64" s="368">
        <f>'UHS Fed'!$E$13</f>
        <v>0</v>
      </c>
      <c r="F64" s="368">
        <f>'UHS Fed'!$F$13</f>
        <v>0</v>
      </c>
      <c r="G64" s="368">
        <f>'UHS Fed'!$G$13</f>
        <v>0</v>
      </c>
      <c r="H64" s="369"/>
    </row>
    <row r="65" spans="1:8" hidden="1" outlineLevel="1" collapsed="1">
      <c r="A65" s="366"/>
      <c r="B65" s="367"/>
      <c r="C65" s="368">
        <f>'UNTS Fed'!$C$13</f>
        <v>0</v>
      </c>
      <c r="D65" s="368">
        <f>'UNTS Fed'!$D$13</f>
        <v>0</v>
      </c>
      <c r="E65" s="368">
        <f>'UNTS Fed'!$E$13</f>
        <v>0</v>
      </c>
      <c r="F65" s="368">
        <f>'UNTS Fed'!$F$13</f>
        <v>0</v>
      </c>
      <c r="G65" s="368">
        <f>'UNTS Fed'!$G$13</f>
        <v>0</v>
      </c>
      <c r="H65" s="369"/>
    </row>
    <row r="66" spans="1:8" hidden="1" outlineLevel="1" collapsed="1">
      <c r="A66" s="366"/>
      <c r="B66" s="367"/>
      <c r="C66" s="368">
        <f>'UTS Fed'!$C$13</f>
        <v>0</v>
      </c>
      <c r="D66" s="368">
        <f>'UTS Fed'!$D$13</f>
        <v>0</v>
      </c>
      <c r="E66" s="368">
        <f>'UTS Fed'!$E$13</f>
        <v>0</v>
      </c>
      <c r="F66" s="368">
        <f>'UTS Fed'!$F$13</f>
        <v>0</v>
      </c>
      <c r="G66" s="368">
        <f>'UTS Fed'!$G$13</f>
        <v>0</v>
      </c>
      <c r="H66" s="369"/>
    </row>
    <row r="67" spans="1:8" collapsed="1">
      <c r="A67" s="366" t="s">
        <v>985</v>
      </c>
      <c r="B67" s="367" t="s">
        <v>994</v>
      </c>
      <c r="C67" s="368">
        <f>SUM(C61:C66)</f>
        <v>0</v>
      </c>
      <c r="D67" s="368">
        <f>SUM(D61:D66)</f>
        <v>0</v>
      </c>
      <c r="E67" s="368">
        <f>SUM(E61:E66)</f>
        <v>0</v>
      </c>
      <c r="F67" s="368">
        <f>SUM(F61:F66)</f>
        <v>0</v>
      </c>
      <c r="G67" s="368">
        <f>SUM(G61:G66)</f>
        <v>0</v>
      </c>
      <c r="H67" s="369"/>
    </row>
    <row r="68" spans="1:8" hidden="1" outlineLevel="1">
      <c r="A68" s="366"/>
      <c r="B68" s="367"/>
      <c r="C68" s="368">
        <f>'TAMUS Fed'!$C$14</f>
        <v>0</v>
      </c>
      <c r="D68" s="368">
        <f>'TAMUS Fed'!$D$14</f>
        <v>0</v>
      </c>
      <c r="E68" s="368">
        <f>'TAMUS Fed'!$E$14</f>
        <v>0</v>
      </c>
      <c r="F68" s="368">
        <f>'TAMUS Fed'!$F$14</f>
        <v>0</v>
      </c>
      <c r="G68" s="368">
        <f>'TAMUS Fed'!$G$14</f>
        <v>0</v>
      </c>
      <c r="H68" s="369"/>
    </row>
    <row r="69" spans="1:8" hidden="1" outlineLevel="1" collapsed="1">
      <c r="A69" s="366"/>
      <c r="B69" s="367"/>
      <c r="C69" s="368">
        <f>'TTUS Fed'!$C$14</f>
        <v>0</v>
      </c>
      <c r="D69" s="368">
        <f>'TTUS Fed'!$D$14</f>
        <v>0</v>
      </c>
      <c r="E69" s="368">
        <f>'TTUS Fed'!$E$14</f>
        <v>0</v>
      </c>
      <c r="F69" s="368">
        <f>'TTUS Fed'!$F$14</f>
        <v>0</v>
      </c>
      <c r="G69" s="368">
        <f>'TTUS Fed'!$G$14</f>
        <v>0</v>
      </c>
      <c r="H69" s="369"/>
    </row>
    <row r="70" spans="1:8" hidden="1" outlineLevel="1" collapsed="1">
      <c r="A70" s="366"/>
      <c r="B70" s="367"/>
      <c r="C70" s="368">
        <f>'TXSTS Fed'!$C$14</f>
        <v>0</v>
      </c>
      <c r="D70" s="368">
        <f>'TXSTS Fed'!$D$14</f>
        <v>0</v>
      </c>
      <c r="E70" s="368">
        <f>'TXSTS Fed'!$E$14</f>
        <v>0</v>
      </c>
      <c r="F70" s="368">
        <f>'TXSTS Fed'!$F$14</f>
        <v>0</v>
      </c>
      <c r="G70" s="368">
        <f>'TXSTS Fed'!$G$14</f>
        <v>0</v>
      </c>
      <c r="H70" s="369"/>
    </row>
    <row r="71" spans="1:8" hidden="1" outlineLevel="1" collapsed="1">
      <c r="A71" s="366"/>
      <c r="B71" s="367"/>
      <c r="C71" s="368">
        <f>'UHS Fed'!$C$14</f>
        <v>0</v>
      </c>
      <c r="D71" s="368">
        <f>'UHS Fed'!$D$14</f>
        <v>0</v>
      </c>
      <c r="E71" s="368">
        <f>'UHS Fed'!$E$14</f>
        <v>0</v>
      </c>
      <c r="F71" s="368">
        <f>'UHS Fed'!$F$14</f>
        <v>0</v>
      </c>
      <c r="G71" s="368">
        <f>'UHS Fed'!$G$14</f>
        <v>0</v>
      </c>
      <c r="H71" s="369"/>
    </row>
    <row r="72" spans="1:8" hidden="1" outlineLevel="1" collapsed="1">
      <c r="A72" s="366"/>
      <c r="B72" s="367"/>
      <c r="C72" s="368">
        <f>'UNTS Fed'!$C$14</f>
        <v>0</v>
      </c>
      <c r="D72" s="368">
        <f>'UNTS Fed'!$D$14</f>
        <v>0</v>
      </c>
      <c r="E72" s="368">
        <f>'UNTS Fed'!$E$14</f>
        <v>0</v>
      </c>
      <c r="F72" s="368">
        <f>'UNTS Fed'!$F$14</f>
        <v>0</v>
      </c>
      <c r="G72" s="368">
        <f>'UNTS Fed'!$G$14</f>
        <v>0</v>
      </c>
      <c r="H72" s="369"/>
    </row>
    <row r="73" spans="1:8" hidden="1" outlineLevel="1" collapsed="1">
      <c r="A73" s="366"/>
      <c r="B73" s="367"/>
      <c r="C73" s="368">
        <f>'UTS Fed'!$C$14</f>
        <v>0</v>
      </c>
      <c r="D73" s="368">
        <f>'UTS Fed'!$D$14</f>
        <v>0</v>
      </c>
      <c r="E73" s="368">
        <f>'UTS Fed'!$E$14</f>
        <v>0</v>
      </c>
      <c r="F73" s="368">
        <f>'UTS Fed'!$F$14</f>
        <v>0</v>
      </c>
      <c r="G73" s="368">
        <f>'UTS Fed'!$G$14</f>
        <v>0</v>
      </c>
      <c r="H73" s="369"/>
    </row>
    <row r="74" spans="1:8" collapsed="1">
      <c r="A74" s="366" t="s">
        <v>985</v>
      </c>
      <c r="B74" s="367" t="s">
        <v>995</v>
      </c>
      <c r="C74" s="368">
        <f>SUM(C68:C73)</f>
        <v>0</v>
      </c>
      <c r="D74" s="368">
        <f>SUM(D68:D73)</f>
        <v>0</v>
      </c>
      <c r="E74" s="368">
        <f>SUM(E68:E73)</f>
        <v>0</v>
      </c>
      <c r="F74" s="368">
        <f>SUM(F68:F73)</f>
        <v>0</v>
      </c>
      <c r="G74" s="368">
        <f>SUM(G68:G73)</f>
        <v>0</v>
      </c>
      <c r="H74" s="369"/>
    </row>
    <row r="75" spans="1:8" hidden="1" outlineLevel="1">
      <c r="A75" s="366"/>
      <c r="B75" s="367" t="s">
        <v>98</v>
      </c>
      <c r="C75" s="368">
        <f>'TAMUS Fed'!$C$15</f>
        <v>1411135</v>
      </c>
      <c r="D75" s="368">
        <f>'TAMUS Fed'!$D$15</f>
        <v>904840</v>
      </c>
      <c r="E75" s="368">
        <f>'TAMUS Fed'!$E$15</f>
        <v>0</v>
      </c>
      <c r="F75" s="368">
        <f>'TAMUS Fed'!$F$15</f>
        <v>506295</v>
      </c>
      <c r="G75" s="368">
        <f>'TAMUS Fed'!$G$15</f>
        <v>0</v>
      </c>
      <c r="H75" s="369"/>
    </row>
    <row r="76" spans="1:8" hidden="1" outlineLevel="1" collapsed="1">
      <c r="A76" s="366"/>
      <c r="B76" s="367" t="s">
        <v>103</v>
      </c>
      <c r="C76" s="368">
        <f>'TTUS Fed'!$C$15</f>
        <v>0</v>
      </c>
      <c r="D76" s="368">
        <f>'TTUS Fed'!$D$15</f>
        <v>0</v>
      </c>
      <c r="E76" s="368">
        <f>'TTUS Fed'!$E$15</f>
        <v>0</v>
      </c>
      <c r="F76" s="368">
        <f>'TTUS Fed'!$F$15</f>
        <v>0</v>
      </c>
      <c r="G76" s="368">
        <f>'TTUS Fed'!$G$15</f>
        <v>0</v>
      </c>
      <c r="H76" s="369"/>
    </row>
    <row r="77" spans="1:8" hidden="1" outlineLevel="1" collapsed="1">
      <c r="A77" s="366"/>
      <c r="B77" s="367" t="s">
        <v>101</v>
      </c>
      <c r="C77" s="368">
        <f>'TXSTS Fed'!$C$15</f>
        <v>0</v>
      </c>
      <c r="D77" s="368">
        <f>'TXSTS Fed'!$D$15</f>
        <v>0</v>
      </c>
      <c r="E77" s="368">
        <f>'TXSTS Fed'!$E$15</f>
        <v>0</v>
      </c>
      <c r="F77" s="368">
        <f>'TXSTS Fed'!$F$15</f>
        <v>0</v>
      </c>
      <c r="G77" s="368">
        <f>'TXSTS Fed'!$G$15</f>
        <v>0</v>
      </c>
      <c r="H77" s="369"/>
    </row>
    <row r="78" spans="1:8" hidden="1" outlineLevel="1" collapsed="1">
      <c r="A78" s="366"/>
      <c r="B78" s="367" t="s">
        <v>100</v>
      </c>
      <c r="C78" s="368">
        <f>'UHS Fed'!$C$15</f>
        <v>0</v>
      </c>
      <c r="D78" s="368">
        <f>'UHS Fed'!$D$15</f>
        <v>0</v>
      </c>
      <c r="E78" s="368">
        <f>'UHS Fed'!$E$15</f>
        <v>0</v>
      </c>
      <c r="F78" s="368">
        <f>'UHS Fed'!$F$15</f>
        <v>0</v>
      </c>
      <c r="G78" s="368">
        <f>'UHS Fed'!$G$15</f>
        <v>0</v>
      </c>
      <c r="H78" s="369"/>
    </row>
    <row r="79" spans="1:8" hidden="1" outlineLevel="1" collapsed="1">
      <c r="A79" s="366"/>
      <c r="B79" s="367" t="s">
        <v>105</v>
      </c>
      <c r="C79" s="368">
        <f>'UNTS Fed'!$C$15</f>
        <v>0</v>
      </c>
      <c r="D79" s="368">
        <f>'UNTS Fed'!$D$15</f>
        <v>0</v>
      </c>
      <c r="E79" s="368">
        <f>'UNTS Fed'!$E$15</f>
        <v>0</v>
      </c>
      <c r="F79" s="368">
        <f>'UNTS Fed'!$F$15</f>
        <v>0</v>
      </c>
      <c r="G79" s="368">
        <f>'UNTS Fed'!$G$15</f>
        <v>0</v>
      </c>
      <c r="H79" s="369"/>
    </row>
    <row r="80" spans="1:8" hidden="1" outlineLevel="1" collapsed="1">
      <c r="A80" s="366"/>
      <c r="B80" s="367" t="s">
        <v>96</v>
      </c>
      <c r="C80" s="368">
        <f>'UTS Fed'!$C$15</f>
        <v>0</v>
      </c>
      <c r="D80" s="368">
        <f>'UTS Fed'!$D$15</f>
        <v>0</v>
      </c>
      <c r="E80" s="368">
        <f>'UTS Fed'!$E$15</f>
        <v>0</v>
      </c>
      <c r="F80" s="368">
        <f>'UTS Fed'!$F$15</f>
        <v>0</v>
      </c>
      <c r="G80" s="368">
        <f>'UTS Fed'!$G$15</f>
        <v>0</v>
      </c>
      <c r="H80" s="369"/>
    </row>
    <row r="81" spans="1:8" collapsed="1">
      <c r="A81" s="366" t="s">
        <v>985</v>
      </c>
      <c r="B81" s="370"/>
      <c r="C81" s="368">
        <f>SUM(C75:C80)</f>
        <v>1411135</v>
      </c>
      <c r="D81" s="368">
        <f>SUM(D75:D80)</f>
        <v>904840</v>
      </c>
      <c r="E81" s="368">
        <f>SUM(E75:E80)</f>
        <v>0</v>
      </c>
      <c r="F81" s="368">
        <f>SUM(F75:F80)</f>
        <v>506295</v>
      </c>
      <c r="G81" s="368">
        <f>SUM(G75:G80)</f>
        <v>0</v>
      </c>
      <c r="H81" s="369"/>
    </row>
    <row r="82" spans="1:8" hidden="1" outlineLevel="1">
      <c r="A82" s="366"/>
      <c r="B82" s="370" t="s">
        <v>98</v>
      </c>
      <c r="C82" s="368">
        <f>'TAMUS Fed'!$C$16</f>
        <v>0</v>
      </c>
      <c r="D82" s="368">
        <f>'TAMUS Fed'!$D$16</f>
        <v>0</v>
      </c>
      <c r="E82" s="368">
        <f>'TAMUS Fed'!$E$16</f>
        <v>0</v>
      </c>
      <c r="F82" s="368">
        <f>'TAMUS Fed'!$F$16</f>
        <v>0</v>
      </c>
      <c r="G82" s="368">
        <f>'TAMUS Fed'!$G$16</f>
        <v>0</v>
      </c>
      <c r="H82" s="369"/>
    </row>
    <row r="83" spans="1:8" hidden="1" outlineLevel="1" collapsed="1">
      <c r="A83" s="366"/>
      <c r="B83" s="370" t="s">
        <v>103</v>
      </c>
      <c r="C83" s="368">
        <f>'TTUS Fed'!$C$16</f>
        <v>0</v>
      </c>
      <c r="D83" s="368">
        <f>'TTUS Fed'!$D$16</f>
        <v>0</v>
      </c>
      <c r="E83" s="368">
        <f>'TTUS Fed'!$E$16</f>
        <v>0</v>
      </c>
      <c r="F83" s="368">
        <f>'TTUS Fed'!$F$16</f>
        <v>0</v>
      </c>
      <c r="G83" s="368">
        <f>'TTUS Fed'!$G$16</f>
        <v>0</v>
      </c>
      <c r="H83" s="369"/>
    </row>
    <row r="84" spans="1:8" hidden="1" outlineLevel="1" collapsed="1">
      <c r="A84" s="366"/>
      <c r="B84" s="370" t="s">
        <v>101</v>
      </c>
      <c r="C84" s="368">
        <f>'TXSTS Fed'!$C$16</f>
        <v>0</v>
      </c>
      <c r="D84" s="368">
        <f>'TXSTS Fed'!$D$16</f>
        <v>0</v>
      </c>
      <c r="E84" s="368">
        <f>'TXSTS Fed'!$E$16</f>
        <v>0</v>
      </c>
      <c r="F84" s="368">
        <f>'TXSTS Fed'!$F$16</f>
        <v>0</v>
      </c>
      <c r="G84" s="368">
        <f>'TXSTS Fed'!$G$16</f>
        <v>0</v>
      </c>
      <c r="H84" s="369"/>
    </row>
    <row r="85" spans="1:8" hidden="1" outlineLevel="1" collapsed="1">
      <c r="A85" s="366"/>
      <c r="B85" s="370" t="s">
        <v>100</v>
      </c>
      <c r="C85" s="368">
        <f>'UHS Fed'!$C$16</f>
        <v>0</v>
      </c>
      <c r="D85" s="368">
        <f>'UHS Fed'!$D$16</f>
        <v>0</v>
      </c>
      <c r="E85" s="368">
        <f>'UHS Fed'!$E$16</f>
        <v>0</v>
      </c>
      <c r="F85" s="368">
        <f>'UHS Fed'!$F$16</f>
        <v>0</v>
      </c>
      <c r="G85" s="368">
        <f>'UHS Fed'!$G$16</f>
        <v>0</v>
      </c>
      <c r="H85" s="369"/>
    </row>
    <row r="86" spans="1:8" hidden="1" outlineLevel="1" collapsed="1">
      <c r="A86" s="366"/>
      <c r="B86" s="370" t="s">
        <v>105</v>
      </c>
      <c r="C86" s="368">
        <f>'UNTS Fed'!$C$16</f>
        <v>0</v>
      </c>
      <c r="D86" s="368">
        <f>'UNTS Fed'!$D$16</f>
        <v>0</v>
      </c>
      <c r="E86" s="368">
        <f>'UNTS Fed'!$E$16</f>
        <v>0</v>
      </c>
      <c r="F86" s="368">
        <f>'UNTS Fed'!$F$16</f>
        <v>0</v>
      </c>
      <c r="G86" s="368">
        <f>'UNTS Fed'!$G$16</f>
        <v>0</v>
      </c>
      <c r="H86" s="369"/>
    </row>
    <row r="87" spans="1:8" hidden="1" outlineLevel="1" collapsed="1">
      <c r="A87" s="366"/>
      <c r="B87" s="370" t="s">
        <v>96</v>
      </c>
      <c r="C87" s="368">
        <f>'UTS Fed'!$C$16</f>
        <v>0</v>
      </c>
      <c r="D87" s="368">
        <f>'UTS Fed'!$D$16</f>
        <v>0</v>
      </c>
      <c r="E87" s="368">
        <f>'UTS Fed'!$E$16</f>
        <v>0</v>
      </c>
      <c r="F87" s="368">
        <f>'UTS Fed'!$F$16</f>
        <v>0</v>
      </c>
      <c r="G87" s="368">
        <f>'UTS Fed'!$G$16</f>
        <v>0</v>
      </c>
      <c r="H87" s="369"/>
    </row>
    <row r="88" spans="1:8" collapsed="1">
      <c r="A88" s="366" t="s">
        <v>985</v>
      </c>
      <c r="B88" s="370"/>
      <c r="C88" s="368">
        <f>SUM(C82:C87)</f>
        <v>0</v>
      </c>
      <c r="D88" s="368">
        <f>SUM(D82:D87)</f>
        <v>0</v>
      </c>
      <c r="E88" s="368">
        <f>SUM(E82:E87)</f>
        <v>0</v>
      </c>
      <c r="F88" s="368">
        <f>SUM(F82:F87)</f>
        <v>0</v>
      </c>
      <c r="G88" s="368">
        <f>SUM(G82:G87)</f>
        <v>0</v>
      </c>
      <c r="H88" s="369"/>
    </row>
    <row r="89" spans="1:8" hidden="1" outlineLevel="1">
      <c r="A89" s="366"/>
      <c r="B89" s="370"/>
      <c r="C89" s="368">
        <f>'TAMUS Fed'!$C$17</f>
        <v>0</v>
      </c>
      <c r="D89" s="368">
        <f>'TAMUS Fed'!$D$17</f>
        <v>0</v>
      </c>
      <c r="E89" s="368">
        <f>'TAMUS Fed'!$E$17</f>
        <v>0</v>
      </c>
      <c r="F89" s="368">
        <f>'TAMUS Fed'!$F$17</f>
        <v>0</v>
      </c>
      <c r="G89" s="368">
        <f>'TAMUS Fed'!$G$17</f>
        <v>0</v>
      </c>
      <c r="H89" s="369"/>
    </row>
    <row r="90" spans="1:8" hidden="1" outlineLevel="1" collapsed="1">
      <c r="A90" s="366"/>
      <c r="B90" s="370"/>
      <c r="C90" s="368">
        <f>'TTUS Fed'!$C$17</f>
        <v>0</v>
      </c>
      <c r="D90" s="368">
        <f>'TTUS Fed'!$D$17</f>
        <v>0</v>
      </c>
      <c r="E90" s="368">
        <f>'TTUS Fed'!$E$17</f>
        <v>0</v>
      </c>
      <c r="F90" s="368">
        <f>'TTUS Fed'!$F$17</f>
        <v>0</v>
      </c>
      <c r="G90" s="368">
        <f>'TTUS Fed'!$G$17</f>
        <v>0</v>
      </c>
      <c r="H90" s="369"/>
    </row>
    <row r="91" spans="1:8" hidden="1" outlineLevel="1" collapsed="1">
      <c r="A91" s="366"/>
      <c r="B91" s="370"/>
      <c r="C91" s="368">
        <f>'TXSTS Fed'!$C$17</f>
        <v>0</v>
      </c>
      <c r="D91" s="368">
        <f>'TXSTS Fed'!$D$17</f>
        <v>0</v>
      </c>
      <c r="E91" s="368">
        <f>'TXSTS Fed'!$E$17</f>
        <v>0</v>
      </c>
      <c r="F91" s="368">
        <f>'TXSTS Fed'!$F$17</f>
        <v>0</v>
      </c>
      <c r="G91" s="368">
        <f>'TXSTS Fed'!$G$17</f>
        <v>0</v>
      </c>
      <c r="H91" s="369"/>
    </row>
    <row r="92" spans="1:8" hidden="1" outlineLevel="1" collapsed="1">
      <c r="A92" s="366"/>
      <c r="B92" s="370"/>
      <c r="C92" s="368">
        <f>'UHS Fed'!$C$17</f>
        <v>0</v>
      </c>
      <c r="D92" s="368">
        <f>'UHS Fed'!$D$17</f>
        <v>0</v>
      </c>
      <c r="E92" s="368">
        <f>'UHS Fed'!$E$17</f>
        <v>0</v>
      </c>
      <c r="F92" s="368">
        <f>'UHS Fed'!$F$17</f>
        <v>0</v>
      </c>
      <c r="G92" s="368">
        <f>'UHS Fed'!$G$17</f>
        <v>0</v>
      </c>
      <c r="H92" s="369"/>
    </row>
    <row r="93" spans="1:8" hidden="1" outlineLevel="1" collapsed="1">
      <c r="A93" s="366"/>
      <c r="B93" s="370"/>
      <c r="C93" s="368">
        <f>'UNTS Fed'!$C$17</f>
        <v>0</v>
      </c>
      <c r="D93" s="368">
        <f>'UNTS Fed'!$D$17</f>
        <v>0</v>
      </c>
      <c r="E93" s="368">
        <f>'UNTS Fed'!$E$17</f>
        <v>0</v>
      </c>
      <c r="F93" s="368">
        <f>'UNTS Fed'!$F$17</f>
        <v>0</v>
      </c>
      <c r="G93" s="368">
        <f>'UNTS Fed'!$G$17</f>
        <v>0</v>
      </c>
      <c r="H93" s="369"/>
    </row>
    <row r="94" spans="1:8" hidden="1" outlineLevel="1" collapsed="1">
      <c r="A94" s="366"/>
      <c r="B94" s="370"/>
      <c r="C94" s="368">
        <f>'UTS Fed'!$C$17</f>
        <v>0</v>
      </c>
      <c r="D94" s="368">
        <f>'UTS Fed'!$D$17</f>
        <v>0</v>
      </c>
      <c r="E94" s="368">
        <f>'UTS Fed'!$E$17</f>
        <v>0</v>
      </c>
      <c r="F94" s="368">
        <f>'UTS Fed'!$F$17</f>
        <v>0</v>
      </c>
      <c r="G94" s="368">
        <f>'UTS Fed'!$G$17</f>
        <v>0</v>
      </c>
      <c r="H94" s="369"/>
    </row>
    <row r="95" spans="1:8" collapsed="1">
      <c r="A95" s="366" t="s">
        <v>985</v>
      </c>
      <c r="B95" s="370"/>
      <c r="C95" s="368">
        <f>SUM(C89:C94)</f>
        <v>0</v>
      </c>
      <c r="D95" s="368">
        <f>SUM(D89:D94)</f>
        <v>0</v>
      </c>
      <c r="E95" s="368">
        <f>SUM(E89:E94)</f>
        <v>0</v>
      </c>
      <c r="F95" s="368">
        <f>SUM(F89:F94)</f>
        <v>0</v>
      </c>
      <c r="G95" s="368">
        <f>SUM(G89:G94)</f>
        <v>0</v>
      </c>
      <c r="H95" s="369"/>
    </row>
    <row r="96" spans="1:8" hidden="1" outlineLevel="1">
      <c r="A96" s="366"/>
      <c r="B96" s="370"/>
      <c r="C96" s="368">
        <f>'TAMUS Fed'!$C$18</f>
        <v>0</v>
      </c>
      <c r="D96" s="368">
        <f>'TAMUS Fed'!$D$18</f>
        <v>0</v>
      </c>
      <c r="E96" s="368">
        <f>'TAMUS Fed'!$E$18</f>
        <v>0</v>
      </c>
      <c r="F96" s="368">
        <f>'TAMUS Fed'!$F$18</f>
        <v>0</v>
      </c>
      <c r="G96" s="368">
        <f>'TAMUS Fed'!$G$18</f>
        <v>0</v>
      </c>
      <c r="H96" s="369"/>
    </row>
    <row r="97" spans="1:50" hidden="1" outlineLevel="1" collapsed="1">
      <c r="A97" s="366"/>
      <c r="B97" s="370"/>
      <c r="C97" s="368">
        <f>'TTUS Fed'!$C$18</f>
        <v>0</v>
      </c>
      <c r="D97" s="368">
        <f>'TTUS Fed'!$D$18</f>
        <v>0</v>
      </c>
      <c r="E97" s="368">
        <f>'TTUS Fed'!$E$18</f>
        <v>0</v>
      </c>
      <c r="F97" s="368">
        <f>'TTUS Fed'!$F$18</f>
        <v>0</v>
      </c>
      <c r="G97" s="368">
        <f>'TTUS Fed'!$G$18</f>
        <v>0</v>
      </c>
      <c r="H97" s="369"/>
    </row>
    <row r="98" spans="1:50" hidden="1" outlineLevel="1" collapsed="1">
      <c r="A98" s="366"/>
      <c r="B98" s="370"/>
      <c r="C98" s="368">
        <f>'TXSTS Fed'!$C$18</f>
        <v>0</v>
      </c>
      <c r="D98" s="368">
        <f>'TXSTS Fed'!$D$18</f>
        <v>0</v>
      </c>
      <c r="E98" s="368">
        <f>'TXSTS Fed'!$E$18</f>
        <v>0</v>
      </c>
      <c r="F98" s="368">
        <f>'TXSTS Fed'!$F$18</f>
        <v>0</v>
      </c>
      <c r="G98" s="368">
        <f>'TXSTS Fed'!$G$18</f>
        <v>0</v>
      </c>
      <c r="H98" s="369"/>
    </row>
    <row r="99" spans="1:50" hidden="1" outlineLevel="1" collapsed="1">
      <c r="A99" s="366"/>
      <c r="B99" s="370"/>
      <c r="C99" s="368">
        <f>'UHS Fed'!$C$18</f>
        <v>0</v>
      </c>
      <c r="D99" s="368">
        <f>'UHS Fed'!$D$18</f>
        <v>0</v>
      </c>
      <c r="E99" s="368">
        <f>'UHS Fed'!$E$18</f>
        <v>0</v>
      </c>
      <c r="F99" s="368">
        <f>'UHS Fed'!$F$18</f>
        <v>0</v>
      </c>
      <c r="G99" s="368">
        <f>'UHS Fed'!$G$18</f>
        <v>0</v>
      </c>
      <c r="H99" s="369"/>
    </row>
    <row r="100" spans="1:50" hidden="1" outlineLevel="1" collapsed="1">
      <c r="A100" s="366"/>
      <c r="B100" s="370"/>
      <c r="C100" s="368">
        <f>'UNTS Fed'!$C$18</f>
        <v>0</v>
      </c>
      <c r="D100" s="368">
        <f>'UNTS Fed'!$D$18</f>
        <v>0</v>
      </c>
      <c r="E100" s="368">
        <f>'UNTS Fed'!$E$18</f>
        <v>0</v>
      </c>
      <c r="F100" s="368">
        <f>'UNTS Fed'!$F$18</f>
        <v>0</v>
      </c>
      <c r="G100" s="368">
        <f>'UNTS Fed'!$G$18</f>
        <v>0</v>
      </c>
      <c r="H100" s="369"/>
    </row>
    <row r="101" spans="1:50" hidden="1" outlineLevel="1" collapsed="1">
      <c r="A101" s="366"/>
      <c r="B101" s="370"/>
      <c r="C101" s="368">
        <f>'UTS Fed'!$C$18</f>
        <v>0</v>
      </c>
      <c r="D101" s="368">
        <f>'UTS Fed'!$D$18</f>
        <v>0</v>
      </c>
      <c r="E101" s="368">
        <f>'UTS Fed'!$E$18</f>
        <v>0</v>
      </c>
      <c r="F101" s="368">
        <f>'UTS Fed'!$F$18</f>
        <v>0</v>
      </c>
      <c r="G101" s="368">
        <f>'UTS Fed'!$G$18</f>
        <v>0</v>
      </c>
      <c r="H101" s="369"/>
    </row>
    <row r="102" spans="1:50" collapsed="1">
      <c r="A102" s="366" t="s">
        <v>985</v>
      </c>
      <c r="B102" s="367" t="s">
        <v>996</v>
      </c>
      <c r="C102" s="368">
        <f>SUM(C96:C101)</f>
        <v>0</v>
      </c>
      <c r="D102" s="368">
        <f>SUM(D96:D101)</f>
        <v>0</v>
      </c>
      <c r="E102" s="368">
        <f>SUM(E96:E101)</f>
        <v>0</v>
      </c>
      <c r="F102" s="368">
        <f>SUM(F96:F101)</f>
        <v>0</v>
      </c>
      <c r="G102" s="368">
        <f>SUM(G96:G101)</f>
        <v>0</v>
      </c>
      <c r="H102" s="369"/>
    </row>
    <row r="103" spans="1:50" hidden="1" outlineLevel="1">
      <c r="A103" s="366"/>
      <c r="B103" s="367" t="s">
        <v>98</v>
      </c>
      <c r="C103" s="368">
        <f>'TAMUS Fed'!$C$19</f>
        <v>1411135</v>
      </c>
      <c r="D103" s="368">
        <f>'TAMUS Fed'!$D$19</f>
        <v>904840</v>
      </c>
      <c r="E103" s="368">
        <f>'TAMUS Fed'!$E$19</f>
        <v>0</v>
      </c>
      <c r="F103" s="368">
        <f>'TAMUS Fed'!$F$19</f>
        <v>506295</v>
      </c>
      <c r="G103" s="368">
        <f>'TAMUS Fed'!$G$19</f>
        <v>0</v>
      </c>
      <c r="H103" s="369"/>
    </row>
    <row r="104" spans="1:50" hidden="1" outlineLevel="1" collapsed="1">
      <c r="A104" s="366"/>
      <c r="B104" s="367" t="s">
        <v>103</v>
      </c>
      <c r="C104" s="368">
        <f>'TTUS Fed'!$C$19</f>
        <v>0</v>
      </c>
      <c r="D104" s="368">
        <f>'TTUS Fed'!$D$19</f>
        <v>0</v>
      </c>
      <c r="E104" s="368">
        <f>'TTUS Fed'!$E$19</f>
        <v>0</v>
      </c>
      <c r="F104" s="368">
        <f>'TTUS Fed'!$F$19</f>
        <v>0</v>
      </c>
      <c r="G104" s="368">
        <f>'TTUS Fed'!$G$19</f>
        <v>0</v>
      </c>
      <c r="H104" s="369"/>
    </row>
    <row r="105" spans="1:50" hidden="1" outlineLevel="1" collapsed="1">
      <c r="A105" s="366"/>
      <c r="B105" s="367" t="s">
        <v>101</v>
      </c>
      <c r="C105" s="368">
        <f>'TXSTS Fed'!$C$19</f>
        <v>0</v>
      </c>
      <c r="D105" s="368">
        <f>'TXSTS Fed'!$D$19</f>
        <v>0</v>
      </c>
      <c r="E105" s="368">
        <f>'TXSTS Fed'!$E$19</f>
        <v>0</v>
      </c>
      <c r="F105" s="368">
        <f>'TXSTS Fed'!$F$19</f>
        <v>0</v>
      </c>
      <c r="G105" s="368">
        <f>'TXSTS Fed'!$G$19</f>
        <v>0</v>
      </c>
      <c r="H105" s="369"/>
    </row>
    <row r="106" spans="1:50" hidden="1" outlineLevel="1" collapsed="1">
      <c r="A106" s="366"/>
      <c r="B106" s="367" t="s">
        <v>100</v>
      </c>
      <c r="C106" s="368">
        <f>'UHS Fed'!$C$19</f>
        <v>0</v>
      </c>
      <c r="D106" s="368">
        <f>'UHS Fed'!$D$19</f>
        <v>0</v>
      </c>
      <c r="E106" s="368">
        <f>'UHS Fed'!$E$19</f>
        <v>0</v>
      </c>
      <c r="F106" s="368">
        <f>'UHS Fed'!$F$19</f>
        <v>0</v>
      </c>
      <c r="G106" s="368">
        <f>'UHS Fed'!$G$19</f>
        <v>0</v>
      </c>
      <c r="H106" s="369"/>
    </row>
    <row r="107" spans="1:50" hidden="1" outlineLevel="1" collapsed="1">
      <c r="A107" s="366"/>
      <c r="B107" s="367" t="s">
        <v>105</v>
      </c>
      <c r="C107" s="368">
        <f>'UNTS Fed'!$C$19</f>
        <v>0</v>
      </c>
      <c r="D107" s="368">
        <f>'UNTS Fed'!$D$19</f>
        <v>0</v>
      </c>
      <c r="E107" s="368">
        <f>'UNTS Fed'!$E$19</f>
        <v>0</v>
      </c>
      <c r="F107" s="368">
        <f>'UNTS Fed'!$F$19</f>
        <v>0</v>
      </c>
      <c r="G107" s="368">
        <f>'UNTS Fed'!$G$19</f>
        <v>0</v>
      </c>
      <c r="H107" s="369"/>
    </row>
    <row r="108" spans="1:50" hidden="1" outlineLevel="1" collapsed="1">
      <c r="A108" s="366"/>
      <c r="B108" s="367" t="s">
        <v>96</v>
      </c>
      <c r="C108" s="368">
        <f>'UTS Fed'!$C$19</f>
        <v>0</v>
      </c>
      <c r="D108" s="368">
        <f>'UTS Fed'!$D$19</f>
        <v>0</v>
      </c>
      <c r="E108" s="368">
        <f>'UTS Fed'!$E$19</f>
        <v>0</v>
      </c>
      <c r="F108" s="368">
        <f>'UTS Fed'!$F$19</f>
        <v>0</v>
      </c>
      <c r="G108" s="368">
        <f>'UTS Fed'!$G$19</f>
        <v>0</v>
      </c>
      <c r="H108" s="369"/>
    </row>
    <row r="109" spans="1:50" s="375" customFormat="1" collapsed="1">
      <c r="A109" s="362" t="s">
        <v>985</v>
      </c>
      <c r="B109" s="371" t="s">
        <v>997</v>
      </c>
      <c r="C109" s="372">
        <f>SUM(C103:C108)</f>
        <v>1411135</v>
      </c>
      <c r="D109" s="372">
        <f>SUM(D103:D108)</f>
        <v>904840</v>
      </c>
      <c r="E109" s="372">
        <f>SUM(E103:E108)</f>
        <v>0</v>
      </c>
      <c r="F109" s="372">
        <f>SUM(F103:F108)</f>
        <v>506295</v>
      </c>
      <c r="G109" s="372">
        <f>SUM(G103:G108)</f>
        <v>0</v>
      </c>
      <c r="H109" s="373"/>
      <c r="I109" s="374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  <c r="Y109" s="374"/>
      <c r="Z109" s="374"/>
      <c r="AA109" s="374"/>
      <c r="AB109" s="374"/>
      <c r="AC109" s="374"/>
      <c r="AD109" s="374"/>
      <c r="AE109" s="374"/>
      <c r="AF109" s="374"/>
      <c r="AG109" s="374"/>
      <c r="AH109" s="374"/>
      <c r="AI109" s="374"/>
      <c r="AJ109" s="374"/>
      <c r="AK109" s="374"/>
      <c r="AL109" s="374"/>
      <c r="AM109" s="374"/>
      <c r="AN109" s="374"/>
      <c r="AO109" s="374"/>
      <c r="AP109" s="374"/>
      <c r="AQ109" s="374"/>
      <c r="AR109" s="374"/>
      <c r="AS109" s="374"/>
      <c r="AT109" s="374"/>
      <c r="AU109" s="374"/>
      <c r="AV109" s="374"/>
      <c r="AW109" s="374"/>
      <c r="AX109" s="374"/>
    </row>
    <row r="110" spans="1:50">
      <c r="B110" s="376"/>
      <c r="C110" s="377"/>
      <c r="D110" s="377"/>
      <c r="E110" s="377"/>
      <c r="F110" s="377"/>
      <c r="G110" s="377"/>
    </row>
    <row r="111" spans="1:50" hidden="1" outlineLevel="1">
      <c r="B111" s="376" t="s">
        <v>98</v>
      </c>
      <c r="C111" s="377">
        <f>'TAMUS Fed'!$C$21</f>
        <v>0</v>
      </c>
      <c r="D111" s="377">
        <f>'TAMUS Fed'!$D$21</f>
        <v>0</v>
      </c>
      <c r="E111" s="377">
        <f>'TAMUS Fed'!$E$21</f>
        <v>0</v>
      </c>
      <c r="F111" s="377">
        <f>'TAMUS Fed'!$F$21</f>
        <v>0</v>
      </c>
      <c r="G111" s="377">
        <f>'TAMUS Fed'!$G$21</f>
        <v>0</v>
      </c>
    </row>
    <row r="112" spans="1:50" hidden="1" outlineLevel="1" collapsed="1">
      <c r="B112" s="376" t="s">
        <v>103</v>
      </c>
      <c r="C112" s="377">
        <f>'TTUS Fed'!$C$21</f>
        <v>0</v>
      </c>
      <c r="D112" s="377">
        <f>'TTUS Fed'!$D$21</f>
        <v>0</v>
      </c>
      <c r="E112" s="377">
        <f>'TTUS Fed'!$E$21</f>
        <v>0</v>
      </c>
      <c r="F112" s="377">
        <f>'TTUS Fed'!$F$21</f>
        <v>0</v>
      </c>
      <c r="G112" s="377">
        <f>'TTUS Fed'!$G$21</f>
        <v>0</v>
      </c>
    </row>
    <row r="113" spans="1:8" hidden="1" outlineLevel="1" collapsed="1">
      <c r="B113" s="376" t="s">
        <v>101</v>
      </c>
      <c r="C113" s="377">
        <f>'TXSTS Fed'!$C$21</f>
        <v>0</v>
      </c>
      <c r="D113" s="377">
        <f>'TXSTS Fed'!$D$21</f>
        <v>0</v>
      </c>
      <c r="E113" s="377">
        <f>'TXSTS Fed'!$E$21</f>
        <v>0</v>
      </c>
      <c r="F113" s="377">
        <f>'TXSTS Fed'!$F$21</f>
        <v>0</v>
      </c>
      <c r="G113" s="377">
        <f>'TXSTS Fed'!$G$21</f>
        <v>0</v>
      </c>
    </row>
    <row r="114" spans="1:8" hidden="1" outlineLevel="1" collapsed="1">
      <c r="B114" s="376" t="s">
        <v>100</v>
      </c>
      <c r="C114" s="377">
        <f>'UHS Fed'!$C$21</f>
        <v>0</v>
      </c>
      <c r="D114" s="377">
        <f>'UHS Fed'!$D$21</f>
        <v>0</v>
      </c>
      <c r="E114" s="377">
        <f>'UHS Fed'!$E$21</f>
        <v>0</v>
      </c>
      <c r="F114" s="377">
        <f>'UHS Fed'!$F$21</f>
        <v>0</v>
      </c>
      <c r="G114" s="377">
        <f>'UHS Fed'!$G$21</f>
        <v>0</v>
      </c>
    </row>
    <row r="115" spans="1:8" hidden="1" outlineLevel="1" collapsed="1">
      <c r="B115" s="376" t="s">
        <v>105</v>
      </c>
      <c r="C115" s="377">
        <f>'UNTS Fed'!$C$21</f>
        <v>0</v>
      </c>
      <c r="D115" s="377">
        <f>'UNTS Fed'!$D$21</f>
        <v>0</v>
      </c>
      <c r="E115" s="377">
        <f>'UNTS Fed'!$E$21</f>
        <v>0</v>
      </c>
      <c r="F115" s="377">
        <f>'UNTS Fed'!$F$21</f>
        <v>0</v>
      </c>
      <c r="G115" s="377">
        <f>'UNTS Fed'!$G$21</f>
        <v>0</v>
      </c>
    </row>
    <row r="116" spans="1:8" hidden="1" outlineLevel="1" collapsed="1">
      <c r="B116" s="376" t="s">
        <v>96</v>
      </c>
      <c r="C116" s="377">
        <f>'UTS Fed'!$C$21</f>
        <v>0</v>
      </c>
      <c r="D116" s="377">
        <f>'UTS Fed'!$D$21</f>
        <v>0</v>
      </c>
      <c r="E116" s="377">
        <f>'UTS Fed'!$E$21</f>
        <v>0</v>
      </c>
      <c r="F116" s="377">
        <f>'UTS Fed'!$F$21</f>
        <v>0</v>
      </c>
      <c r="G116" s="377">
        <f>'UTS Fed'!$G$21</f>
        <v>0</v>
      </c>
    </row>
    <row r="117" spans="1:8" collapsed="1">
      <c r="A117" s="366" t="s">
        <v>998</v>
      </c>
      <c r="B117" s="367" t="s">
        <v>999</v>
      </c>
      <c r="C117" s="368">
        <f>SUM(C111:C116)</f>
        <v>0</v>
      </c>
      <c r="D117" s="368">
        <f>SUM(D111:D116)</f>
        <v>0</v>
      </c>
      <c r="E117" s="368">
        <f>SUM(E111:E116)</f>
        <v>0</v>
      </c>
      <c r="F117" s="368">
        <f>SUM(F111:F116)</f>
        <v>0</v>
      </c>
      <c r="G117" s="368">
        <f>SUM(G111:G116)</f>
        <v>0</v>
      </c>
      <c r="H117" s="369"/>
    </row>
    <row r="118" spans="1:8" hidden="1" outlineLevel="1">
      <c r="A118" s="366"/>
      <c r="B118" s="367"/>
      <c r="C118" s="368">
        <f>'TAMUS Fed'!$C$22</f>
        <v>0</v>
      </c>
      <c r="D118" s="368">
        <f>'TAMUS Fed'!$D$22</f>
        <v>0</v>
      </c>
      <c r="E118" s="368">
        <f>'TAMUS Fed'!$E$22</f>
        <v>0</v>
      </c>
      <c r="F118" s="368">
        <f>'TAMUS Fed'!$F$22</f>
        <v>0</v>
      </c>
      <c r="G118" s="368">
        <f>'TAMUS Fed'!$G$22</f>
        <v>0</v>
      </c>
      <c r="H118" s="369"/>
    </row>
    <row r="119" spans="1:8" hidden="1" outlineLevel="1" collapsed="1">
      <c r="A119" s="366"/>
      <c r="B119" s="367"/>
      <c r="C119" s="368">
        <f>'TTUS Fed'!$C$22</f>
        <v>0</v>
      </c>
      <c r="D119" s="368">
        <f>'TTUS Fed'!$D$22</f>
        <v>0</v>
      </c>
      <c r="E119" s="368">
        <f>'TTUS Fed'!$E$22</f>
        <v>0</v>
      </c>
      <c r="F119" s="368">
        <f>'TTUS Fed'!$F$22</f>
        <v>0</v>
      </c>
      <c r="G119" s="368">
        <f>'TTUS Fed'!$G$22</f>
        <v>0</v>
      </c>
      <c r="H119" s="369"/>
    </row>
    <row r="120" spans="1:8" hidden="1" outlineLevel="1" collapsed="1">
      <c r="A120" s="366"/>
      <c r="B120" s="367"/>
      <c r="C120" s="368">
        <f>'TXSTS Fed'!$C$22</f>
        <v>0</v>
      </c>
      <c r="D120" s="368">
        <f>'TXSTS Fed'!$D$22</f>
        <v>0</v>
      </c>
      <c r="E120" s="368">
        <f>'TXSTS Fed'!$E$22</f>
        <v>0</v>
      </c>
      <c r="F120" s="368">
        <f>'TXSTS Fed'!$F$22</f>
        <v>0</v>
      </c>
      <c r="G120" s="368">
        <f>'TXSTS Fed'!$G$22</f>
        <v>0</v>
      </c>
      <c r="H120" s="369"/>
    </row>
    <row r="121" spans="1:8" hidden="1" outlineLevel="1" collapsed="1">
      <c r="A121" s="366"/>
      <c r="B121" s="367"/>
      <c r="C121" s="368">
        <f>'UHS Fed'!$C$22</f>
        <v>0</v>
      </c>
      <c r="D121" s="368">
        <f>'UHS Fed'!$D$22</f>
        <v>0</v>
      </c>
      <c r="E121" s="368">
        <f>'UHS Fed'!$E$22</f>
        <v>0</v>
      </c>
      <c r="F121" s="368">
        <f>'UHS Fed'!$F$22</f>
        <v>0</v>
      </c>
      <c r="G121" s="368">
        <f>'UHS Fed'!$G$22</f>
        <v>0</v>
      </c>
      <c r="H121" s="369"/>
    </row>
    <row r="122" spans="1:8" hidden="1" outlineLevel="1" collapsed="1">
      <c r="A122" s="366"/>
      <c r="B122" s="367"/>
      <c r="C122" s="368">
        <f>'UNTS Fed'!$C$22</f>
        <v>0</v>
      </c>
      <c r="D122" s="368">
        <f>'UNTS Fed'!$D$22</f>
        <v>0</v>
      </c>
      <c r="E122" s="368">
        <f>'UNTS Fed'!$E$22</f>
        <v>0</v>
      </c>
      <c r="F122" s="368">
        <f>'UNTS Fed'!$F$22</f>
        <v>0</v>
      </c>
      <c r="G122" s="368">
        <f>'UNTS Fed'!$G$22</f>
        <v>0</v>
      </c>
      <c r="H122" s="369"/>
    </row>
    <row r="123" spans="1:8" hidden="1" outlineLevel="1" collapsed="1">
      <c r="A123" s="366"/>
      <c r="B123" s="367"/>
      <c r="C123" s="368">
        <f>'UTS Fed'!$C$22</f>
        <v>0</v>
      </c>
      <c r="D123" s="368">
        <f>'UTS Fed'!$D$22</f>
        <v>0</v>
      </c>
      <c r="E123" s="368">
        <f>'UTS Fed'!$E$22</f>
        <v>0</v>
      </c>
      <c r="F123" s="368">
        <f>'UTS Fed'!$F$22</f>
        <v>0</v>
      </c>
      <c r="G123" s="368">
        <f>'UTS Fed'!$G$22</f>
        <v>0</v>
      </c>
      <c r="H123" s="369"/>
    </row>
    <row r="124" spans="1:8" collapsed="1">
      <c r="A124" s="366" t="s">
        <v>998</v>
      </c>
      <c r="B124" s="367" t="s">
        <v>987</v>
      </c>
      <c r="C124" s="368">
        <f>SUM(C118:C123)</f>
        <v>0</v>
      </c>
      <c r="D124" s="368">
        <f>SUM(D118:D123)</f>
        <v>0</v>
      </c>
      <c r="E124" s="368">
        <f>SUM(E118:E123)</f>
        <v>0</v>
      </c>
      <c r="F124" s="368">
        <f>SUM(F118:F123)</f>
        <v>0</v>
      </c>
      <c r="G124" s="368">
        <f>SUM(G118:G123)</f>
        <v>0</v>
      </c>
      <c r="H124" s="369"/>
    </row>
    <row r="125" spans="1:8" hidden="1" outlineLevel="1">
      <c r="A125" s="366"/>
      <c r="B125" s="367"/>
      <c r="C125" s="368">
        <f>'TAMUS Fed'!$C$23</f>
        <v>0</v>
      </c>
      <c r="D125" s="368">
        <f>'TAMUS Fed'!$D$23</f>
        <v>0</v>
      </c>
      <c r="E125" s="368">
        <f>'TAMUS Fed'!$E$23</f>
        <v>0</v>
      </c>
      <c r="F125" s="368">
        <f>'TAMUS Fed'!$F$23</f>
        <v>0</v>
      </c>
      <c r="G125" s="368">
        <f>'TAMUS Fed'!$G$23</f>
        <v>0</v>
      </c>
      <c r="H125" s="369"/>
    </row>
    <row r="126" spans="1:8" hidden="1" outlineLevel="1" collapsed="1">
      <c r="A126" s="366"/>
      <c r="B126" s="367"/>
      <c r="C126" s="368">
        <f>'TTUS Fed'!$C$23</f>
        <v>0</v>
      </c>
      <c r="D126" s="368">
        <f>'TTUS Fed'!$D$23</f>
        <v>0</v>
      </c>
      <c r="E126" s="368">
        <f>'TTUS Fed'!$E$23</f>
        <v>0</v>
      </c>
      <c r="F126" s="368">
        <f>'TTUS Fed'!$F$23</f>
        <v>0</v>
      </c>
      <c r="G126" s="368">
        <f>'TTUS Fed'!$G$23</f>
        <v>0</v>
      </c>
      <c r="H126" s="369"/>
    </row>
    <row r="127" spans="1:8" hidden="1" outlineLevel="1" collapsed="1">
      <c r="A127" s="366"/>
      <c r="B127" s="367"/>
      <c r="C127" s="368">
        <f>'TXSTS Fed'!$C$23</f>
        <v>0</v>
      </c>
      <c r="D127" s="368">
        <f>'TXSTS Fed'!$D$23</f>
        <v>0</v>
      </c>
      <c r="E127" s="368">
        <f>'TXSTS Fed'!$E$23</f>
        <v>0</v>
      </c>
      <c r="F127" s="368">
        <f>'TXSTS Fed'!$F$23</f>
        <v>0</v>
      </c>
      <c r="G127" s="368">
        <f>'TXSTS Fed'!$G$23</f>
        <v>0</v>
      </c>
      <c r="H127" s="369"/>
    </row>
    <row r="128" spans="1:8" hidden="1" outlineLevel="1" collapsed="1">
      <c r="A128" s="366"/>
      <c r="B128" s="367"/>
      <c r="C128" s="368">
        <f>'UHS Fed'!$C$23</f>
        <v>0</v>
      </c>
      <c r="D128" s="368">
        <f>'UHS Fed'!$D$23</f>
        <v>0</v>
      </c>
      <c r="E128" s="368">
        <f>'UHS Fed'!$E$23</f>
        <v>0</v>
      </c>
      <c r="F128" s="368">
        <f>'UHS Fed'!$F$23</f>
        <v>0</v>
      </c>
      <c r="G128" s="368">
        <f>'UHS Fed'!$G$23</f>
        <v>0</v>
      </c>
      <c r="H128" s="369"/>
    </row>
    <row r="129" spans="1:8" hidden="1" outlineLevel="1" collapsed="1">
      <c r="A129" s="366"/>
      <c r="B129" s="367"/>
      <c r="C129" s="368">
        <f>'UNTS Fed'!$C$23</f>
        <v>0</v>
      </c>
      <c r="D129" s="368">
        <f>'UNTS Fed'!$D$23</f>
        <v>0</v>
      </c>
      <c r="E129" s="368">
        <f>'UNTS Fed'!$E$23</f>
        <v>0</v>
      </c>
      <c r="F129" s="368">
        <f>'UNTS Fed'!$F$23</f>
        <v>0</v>
      </c>
      <c r="G129" s="368">
        <f>'UNTS Fed'!$G$23</f>
        <v>0</v>
      </c>
      <c r="H129" s="369"/>
    </row>
    <row r="130" spans="1:8" hidden="1" outlineLevel="1" collapsed="1">
      <c r="A130" s="366"/>
      <c r="B130" s="367"/>
      <c r="C130" s="368">
        <f>'UTS Fed'!$C$23</f>
        <v>0</v>
      </c>
      <c r="D130" s="368">
        <f>'UTS Fed'!$D$23</f>
        <v>0</v>
      </c>
      <c r="E130" s="368">
        <f>'UTS Fed'!$E$23</f>
        <v>0</v>
      </c>
      <c r="F130" s="368">
        <f>'UTS Fed'!$F$23</f>
        <v>0</v>
      </c>
      <c r="G130" s="368">
        <f>'UTS Fed'!$G$23</f>
        <v>0</v>
      </c>
      <c r="H130" s="369"/>
    </row>
    <row r="131" spans="1:8" collapsed="1">
      <c r="A131" s="366" t="s">
        <v>998</v>
      </c>
      <c r="B131" s="367" t="s">
        <v>988</v>
      </c>
      <c r="C131" s="368">
        <f>SUM(C125:C130)</f>
        <v>0</v>
      </c>
      <c r="D131" s="368">
        <f>SUM(D125:D130)</f>
        <v>0</v>
      </c>
      <c r="E131" s="368">
        <f>SUM(E125:E130)</f>
        <v>0</v>
      </c>
      <c r="F131" s="368">
        <f>SUM(F125:F130)</f>
        <v>0</v>
      </c>
      <c r="G131" s="368">
        <f>SUM(G125:G130)</f>
        <v>0</v>
      </c>
      <c r="H131" s="369"/>
    </row>
    <row r="132" spans="1:8" hidden="1" outlineLevel="1">
      <c r="A132" s="366"/>
      <c r="B132" s="367"/>
      <c r="C132" s="368">
        <f>'TAMUS Fed'!$C$24</f>
        <v>0</v>
      </c>
      <c r="D132" s="368">
        <f>'TAMUS Fed'!$D$24</f>
        <v>0</v>
      </c>
      <c r="E132" s="368">
        <f>'TAMUS Fed'!$E$24</f>
        <v>0</v>
      </c>
      <c r="F132" s="368">
        <f>'TAMUS Fed'!$F$24</f>
        <v>0</v>
      </c>
      <c r="G132" s="368">
        <f>'TAMUS Fed'!$G$24</f>
        <v>0</v>
      </c>
      <c r="H132" s="369"/>
    </row>
    <row r="133" spans="1:8" hidden="1" outlineLevel="1" collapsed="1">
      <c r="A133" s="366"/>
      <c r="B133" s="367"/>
      <c r="C133" s="368">
        <f>'TTUS Fed'!$C$24</f>
        <v>0</v>
      </c>
      <c r="D133" s="368">
        <f>'TTUS Fed'!$D$24</f>
        <v>0</v>
      </c>
      <c r="E133" s="368">
        <f>'TTUS Fed'!$E$24</f>
        <v>0</v>
      </c>
      <c r="F133" s="368">
        <f>'TTUS Fed'!$F$24</f>
        <v>0</v>
      </c>
      <c r="G133" s="368">
        <f>'TTUS Fed'!$G$24</f>
        <v>0</v>
      </c>
      <c r="H133" s="369"/>
    </row>
    <row r="134" spans="1:8" hidden="1" outlineLevel="1" collapsed="1">
      <c r="A134" s="366"/>
      <c r="B134" s="367"/>
      <c r="C134" s="368">
        <f>'TXSTS Fed'!$C$24</f>
        <v>0</v>
      </c>
      <c r="D134" s="368">
        <f>'TXSTS Fed'!$D$24</f>
        <v>0</v>
      </c>
      <c r="E134" s="368">
        <f>'TXSTS Fed'!$E$24</f>
        <v>0</v>
      </c>
      <c r="F134" s="368">
        <f>'TXSTS Fed'!$F$24</f>
        <v>0</v>
      </c>
      <c r="G134" s="368">
        <f>'TXSTS Fed'!$G$24</f>
        <v>0</v>
      </c>
      <c r="H134" s="369"/>
    </row>
    <row r="135" spans="1:8" hidden="1" outlineLevel="1" collapsed="1">
      <c r="A135" s="366"/>
      <c r="B135" s="367"/>
      <c r="C135" s="368">
        <f>'UHS Fed'!$C$24</f>
        <v>0</v>
      </c>
      <c r="D135" s="368">
        <f>'UHS Fed'!$D$24</f>
        <v>0</v>
      </c>
      <c r="E135" s="368">
        <f>'UHS Fed'!$E$24</f>
        <v>0</v>
      </c>
      <c r="F135" s="368">
        <f>'UHS Fed'!$F$24</f>
        <v>0</v>
      </c>
      <c r="G135" s="368">
        <f>'UHS Fed'!$G$24</f>
        <v>0</v>
      </c>
      <c r="H135" s="369"/>
    </row>
    <row r="136" spans="1:8" hidden="1" outlineLevel="1" collapsed="1">
      <c r="A136" s="366"/>
      <c r="B136" s="367"/>
      <c r="C136" s="368">
        <f>'UNTS Fed'!$C$24</f>
        <v>0</v>
      </c>
      <c r="D136" s="368">
        <f>'UNTS Fed'!$D$24</f>
        <v>0</v>
      </c>
      <c r="E136" s="368">
        <f>'UNTS Fed'!$E$24</f>
        <v>0</v>
      </c>
      <c r="F136" s="368">
        <f>'UNTS Fed'!$F$24</f>
        <v>0</v>
      </c>
      <c r="G136" s="368">
        <f>'UNTS Fed'!$G$24</f>
        <v>0</v>
      </c>
      <c r="H136" s="369"/>
    </row>
    <row r="137" spans="1:8" hidden="1" outlineLevel="1" collapsed="1">
      <c r="A137" s="366"/>
      <c r="B137" s="367"/>
      <c r="C137" s="368">
        <f>'UTS Fed'!$C$24</f>
        <v>0</v>
      </c>
      <c r="D137" s="368">
        <f>'UTS Fed'!$D$24</f>
        <v>0</v>
      </c>
      <c r="E137" s="368">
        <f>'UTS Fed'!$E$24</f>
        <v>0</v>
      </c>
      <c r="F137" s="368">
        <f>'UTS Fed'!$F$24</f>
        <v>0</v>
      </c>
      <c r="G137" s="368">
        <f>'UTS Fed'!$G$24</f>
        <v>0</v>
      </c>
      <c r="H137" s="369"/>
    </row>
    <row r="138" spans="1:8" collapsed="1">
      <c r="A138" s="366" t="s">
        <v>998</v>
      </c>
      <c r="B138" s="367" t="s">
        <v>989</v>
      </c>
      <c r="C138" s="368">
        <f>SUM(C132:C137)</f>
        <v>0</v>
      </c>
      <c r="D138" s="368">
        <f>SUM(D132:D137)</f>
        <v>0</v>
      </c>
      <c r="E138" s="368">
        <f>SUM(E132:E137)</f>
        <v>0</v>
      </c>
      <c r="F138" s="368">
        <f>SUM(F132:F137)</f>
        <v>0</v>
      </c>
      <c r="G138" s="368">
        <f>SUM(G132:G137)</f>
        <v>0</v>
      </c>
      <c r="H138" s="369"/>
    </row>
    <row r="139" spans="1:8" hidden="1" outlineLevel="1">
      <c r="A139" s="366"/>
      <c r="B139" s="367"/>
      <c r="C139" s="368">
        <f>'TAMUS Fed'!$C$25</f>
        <v>0</v>
      </c>
      <c r="D139" s="368">
        <f>'TAMUS Fed'!$D$25</f>
        <v>0</v>
      </c>
      <c r="E139" s="368">
        <f>'TAMUS Fed'!$E$25</f>
        <v>0</v>
      </c>
      <c r="F139" s="368">
        <f>'TAMUS Fed'!$F$25</f>
        <v>0</v>
      </c>
      <c r="G139" s="368">
        <f>'TAMUS Fed'!$G$25</f>
        <v>0</v>
      </c>
      <c r="H139" s="369"/>
    </row>
    <row r="140" spans="1:8" hidden="1" outlineLevel="1" collapsed="1">
      <c r="A140" s="366"/>
      <c r="B140" s="367"/>
      <c r="C140" s="368">
        <f>'TTUS Fed'!$C$25</f>
        <v>0</v>
      </c>
      <c r="D140" s="368">
        <f>'TTUS Fed'!$D$25</f>
        <v>0</v>
      </c>
      <c r="E140" s="368">
        <f>'TTUS Fed'!$E$25</f>
        <v>0</v>
      </c>
      <c r="F140" s="368">
        <f>'TTUS Fed'!$F$25</f>
        <v>0</v>
      </c>
      <c r="G140" s="368">
        <f>'TTUS Fed'!$G$25</f>
        <v>0</v>
      </c>
      <c r="H140" s="369"/>
    </row>
    <row r="141" spans="1:8" hidden="1" outlineLevel="1" collapsed="1">
      <c r="A141" s="366"/>
      <c r="B141" s="367"/>
      <c r="C141" s="368">
        <f>'TXSTS Fed'!$C$25</f>
        <v>0</v>
      </c>
      <c r="D141" s="368">
        <f>'TXSTS Fed'!$D$25</f>
        <v>0</v>
      </c>
      <c r="E141" s="368">
        <f>'TXSTS Fed'!$E$25</f>
        <v>0</v>
      </c>
      <c r="F141" s="368">
        <f>'TXSTS Fed'!$F$25</f>
        <v>0</v>
      </c>
      <c r="G141" s="368">
        <f>'TXSTS Fed'!$G$25</f>
        <v>0</v>
      </c>
      <c r="H141" s="369"/>
    </row>
    <row r="142" spans="1:8" hidden="1" outlineLevel="1" collapsed="1">
      <c r="A142" s="366"/>
      <c r="B142" s="367"/>
      <c r="C142" s="368">
        <f>'UHS Fed'!$C$25</f>
        <v>0</v>
      </c>
      <c r="D142" s="368">
        <f>'UHS Fed'!$D$25</f>
        <v>0</v>
      </c>
      <c r="E142" s="368">
        <f>'UHS Fed'!$E$25</f>
        <v>0</v>
      </c>
      <c r="F142" s="368">
        <f>'UHS Fed'!$F$25</f>
        <v>0</v>
      </c>
      <c r="G142" s="368">
        <f>'UHS Fed'!$G$25</f>
        <v>0</v>
      </c>
      <c r="H142" s="369"/>
    </row>
    <row r="143" spans="1:8" hidden="1" outlineLevel="1" collapsed="1">
      <c r="A143" s="366"/>
      <c r="B143" s="367"/>
      <c r="C143" s="368">
        <f>'UNTS Fed'!$C$25</f>
        <v>0</v>
      </c>
      <c r="D143" s="368">
        <f>'UNTS Fed'!$D$25</f>
        <v>0</v>
      </c>
      <c r="E143" s="368">
        <f>'UNTS Fed'!$E$25</f>
        <v>0</v>
      </c>
      <c r="F143" s="368">
        <f>'UNTS Fed'!$F$25</f>
        <v>0</v>
      </c>
      <c r="G143" s="368">
        <f>'UNTS Fed'!$G$25</f>
        <v>0</v>
      </c>
      <c r="H143" s="369"/>
    </row>
    <row r="144" spans="1:8" hidden="1" outlineLevel="1" collapsed="1">
      <c r="A144" s="366"/>
      <c r="B144" s="367"/>
      <c r="C144" s="368">
        <f>'UTS Fed'!$C$25</f>
        <v>0</v>
      </c>
      <c r="D144" s="368">
        <f>'UTS Fed'!$D$25</f>
        <v>0</v>
      </c>
      <c r="E144" s="368">
        <f>'UTS Fed'!$E$25</f>
        <v>0</v>
      </c>
      <c r="F144" s="368">
        <f>'UTS Fed'!$F$25</f>
        <v>0</v>
      </c>
      <c r="G144" s="368">
        <f>'UTS Fed'!$G$25</f>
        <v>0</v>
      </c>
      <c r="H144" s="369"/>
    </row>
    <row r="145" spans="1:8" collapsed="1">
      <c r="A145" s="366" t="s">
        <v>998</v>
      </c>
      <c r="B145" s="367" t="s">
        <v>990</v>
      </c>
      <c r="C145" s="368">
        <f>SUM(C139:C144)</f>
        <v>0</v>
      </c>
      <c r="D145" s="368">
        <f>SUM(D139:D144)</f>
        <v>0</v>
      </c>
      <c r="E145" s="368">
        <f>SUM(E139:E144)</f>
        <v>0</v>
      </c>
      <c r="F145" s="368">
        <f>SUM(F139:F144)</f>
        <v>0</v>
      </c>
      <c r="G145" s="368">
        <f>SUM(G139:G144)</f>
        <v>0</v>
      </c>
      <c r="H145" s="369"/>
    </row>
    <row r="146" spans="1:8" hidden="1" outlineLevel="1">
      <c r="A146" s="366"/>
      <c r="B146" s="367"/>
      <c r="C146" s="368">
        <f>'TAMUS Fed'!$C$26</f>
        <v>0</v>
      </c>
      <c r="D146" s="368">
        <f>'TAMUS Fed'!$D$26</f>
        <v>0</v>
      </c>
      <c r="E146" s="368">
        <f>'TAMUS Fed'!$E$26</f>
        <v>0</v>
      </c>
      <c r="F146" s="368">
        <f>'TAMUS Fed'!$F$26</f>
        <v>0</v>
      </c>
      <c r="G146" s="368">
        <f>'TAMUS Fed'!$G$26</f>
        <v>0</v>
      </c>
      <c r="H146" s="369"/>
    </row>
    <row r="147" spans="1:8" hidden="1" outlineLevel="1" collapsed="1">
      <c r="A147" s="366"/>
      <c r="B147" s="367"/>
      <c r="C147" s="368">
        <f>'TTUS Fed'!$C$26</f>
        <v>0</v>
      </c>
      <c r="D147" s="368">
        <f>'TTUS Fed'!$D$26</f>
        <v>0</v>
      </c>
      <c r="E147" s="368">
        <f>'TTUS Fed'!$E$26</f>
        <v>0</v>
      </c>
      <c r="F147" s="368">
        <f>'TTUS Fed'!$F$26</f>
        <v>0</v>
      </c>
      <c r="G147" s="368">
        <f>'TTUS Fed'!$G$26</f>
        <v>0</v>
      </c>
      <c r="H147" s="369"/>
    </row>
    <row r="148" spans="1:8" hidden="1" outlineLevel="1" collapsed="1">
      <c r="A148" s="366"/>
      <c r="B148" s="367"/>
      <c r="C148" s="368">
        <f>'TXSTS Fed'!$C$26</f>
        <v>0</v>
      </c>
      <c r="D148" s="368">
        <f>'TXSTS Fed'!$D$26</f>
        <v>0</v>
      </c>
      <c r="E148" s="368">
        <f>'TXSTS Fed'!$E$26</f>
        <v>0</v>
      </c>
      <c r="F148" s="368">
        <f>'TXSTS Fed'!$F$26</f>
        <v>0</v>
      </c>
      <c r="G148" s="368">
        <f>'TXSTS Fed'!$G$26</f>
        <v>0</v>
      </c>
      <c r="H148" s="369"/>
    </row>
    <row r="149" spans="1:8" hidden="1" outlineLevel="1" collapsed="1">
      <c r="A149" s="366"/>
      <c r="B149" s="367"/>
      <c r="C149" s="368">
        <f>'UHS Fed'!$C$26</f>
        <v>0</v>
      </c>
      <c r="D149" s="368">
        <f>'UHS Fed'!$D$26</f>
        <v>0</v>
      </c>
      <c r="E149" s="368">
        <f>'UHS Fed'!$E$26</f>
        <v>0</v>
      </c>
      <c r="F149" s="368">
        <f>'UHS Fed'!$F$26</f>
        <v>0</v>
      </c>
      <c r="G149" s="368">
        <f>'UHS Fed'!$G$26</f>
        <v>0</v>
      </c>
      <c r="H149" s="369"/>
    </row>
    <row r="150" spans="1:8" hidden="1" outlineLevel="1" collapsed="1">
      <c r="A150" s="366"/>
      <c r="B150" s="367"/>
      <c r="C150" s="368">
        <f>'UNTS Fed'!$C$26</f>
        <v>0</v>
      </c>
      <c r="D150" s="368">
        <f>'UNTS Fed'!$D$26</f>
        <v>0</v>
      </c>
      <c r="E150" s="368">
        <f>'UNTS Fed'!$E$26</f>
        <v>0</v>
      </c>
      <c r="F150" s="368">
        <f>'UNTS Fed'!$F$26</f>
        <v>0</v>
      </c>
      <c r="G150" s="368">
        <f>'UNTS Fed'!$G$26</f>
        <v>0</v>
      </c>
      <c r="H150" s="369"/>
    </row>
    <row r="151" spans="1:8" hidden="1" outlineLevel="1" collapsed="1">
      <c r="A151" s="366"/>
      <c r="B151" s="367"/>
      <c r="C151" s="368">
        <f>'UTS Fed'!$C$26</f>
        <v>0</v>
      </c>
      <c r="D151" s="368">
        <f>'UTS Fed'!$D$26</f>
        <v>0</v>
      </c>
      <c r="E151" s="368">
        <f>'UTS Fed'!$E$26</f>
        <v>0</v>
      </c>
      <c r="F151" s="368">
        <f>'UTS Fed'!$F$26</f>
        <v>0</v>
      </c>
      <c r="G151" s="368">
        <f>'UTS Fed'!$G$26</f>
        <v>0</v>
      </c>
      <c r="H151" s="369"/>
    </row>
    <row r="152" spans="1:8" collapsed="1">
      <c r="A152" s="366" t="s">
        <v>998</v>
      </c>
      <c r="B152" s="367" t="s">
        <v>991</v>
      </c>
      <c r="C152" s="368">
        <f>SUM(C146:C151)</f>
        <v>0</v>
      </c>
      <c r="D152" s="368">
        <f>SUM(D146:D151)</f>
        <v>0</v>
      </c>
      <c r="E152" s="368">
        <f>SUM(E146:E151)</f>
        <v>0</v>
      </c>
      <c r="F152" s="368">
        <f>SUM(F146:F151)</f>
        <v>0</v>
      </c>
      <c r="G152" s="368">
        <f>SUM(G146:G151)</f>
        <v>0</v>
      </c>
      <c r="H152" s="369"/>
    </row>
    <row r="153" spans="1:8" hidden="1" outlineLevel="1">
      <c r="A153" s="366"/>
      <c r="B153" s="367"/>
      <c r="C153" s="368">
        <f>'TAMUS Fed'!$C$27</f>
        <v>0</v>
      </c>
      <c r="D153" s="368">
        <f>'TAMUS Fed'!$D$27</f>
        <v>0</v>
      </c>
      <c r="E153" s="368">
        <f>'TAMUS Fed'!$E$27</f>
        <v>0</v>
      </c>
      <c r="F153" s="368">
        <f>'TAMUS Fed'!$F$27</f>
        <v>0</v>
      </c>
      <c r="G153" s="368">
        <f>'TAMUS Fed'!$G$27</f>
        <v>0</v>
      </c>
      <c r="H153" s="369"/>
    </row>
    <row r="154" spans="1:8" hidden="1" outlineLevel="1" collapsed="1">
      <c r="A154" s="366"/>
      <c r="B154" s="367"/>
      <c r="C154" s="368">
        <f>'TTUS Fed'!$C$27</f>
        <v>0</v>
      </c>
      <c r="D154" s="368">
        <f>'TTUS Fed'!$D$27</f>
        <v>0</v>
      </c>
      <c r="E154" s="368">
        <f>'TTUS Fed'!$E$27</f>
        <v>0</v>
      </c>
      <c r="F154" s="368">
        <f>'TTUS Fed'!$F$27</f>
        <v>0</v>
      </c>
      <c r="G154" s="368">
        <f>'TTUS Fed'!$G$27</f>
        <v>0</v>
      </c>
      <c r="H154" s="369"/>
    </row>
    <row r="155" spans="1:8" hidden="1" outlineLevel="1" collapsed="1">
      <c r="A155" s="366"/>
      <c r="B155" s="367"/>
      <c r="C155" s="368">
        <f>'TXSTS Fed'!$C$27</f>
        <v>0</v>
      </c>
      <c r="D155" s="368">
        <f>'TXSTS Fed'!$D$27</f>
        <v>0</v>
      </c>
      <c r="E155" s="368">
        <f>'TXSTS Fed'!$E$27</f>
        <v>0</v>
      </c>
      <c r="F155" s="368">
        <f>'TXSTS Fed'!$F$27</f>
        <v>0</v>
      </c>
      <c r="G155" s="368">
        <f>'TXSTS Fed'!$G$27</f>
        <v>0</v>
      </c>
      <c r="H155" s="369"/>
    </row>
    <row r="156" spans="1:8" hidden="1" outlineLevel="1" collapsed="1">
      <c r="A156" s="366"/>
      <c r="B156" s="367"/>
      <c r="C156" s="368">
        <f>'UHS Fed'!$C$27</f>
        <v>0</v>
      </c>
      <c r="D156" s="368">
        <f>'UHS Fed'!$D$27</f>
        <v>0</v>
      </c>
      <c r="E156" s="368">
        <f>'UHS Fed'!$E$27</f>
        <v>0</v>
      </c>
      <c r="F156" s="368">
        <f>'UHS Fed'!$F$27</f>
        <v>0</v>
      </c>
      <c r="G156" s="368">
        <f>'UHS Fed'!$G$27</f>
        <v>0</v>
      </c>
      <c r="H156" s="369"/>
    </row>
    <row r="157" spans="1:8" hidden="1" outlineLevel="1" collapsed="1">
      <c r="A157" s="366"/>
      <c r="B157" s="367"/>
      <c r="C157" s="368">
        <f>'UNTS Fed'!$C$27</f>
        <v>0</v>
      </c>
      <c r="D157" s="368">
        <f>'UNTS Fed'!$D$27</f>
        <v>0</v>
      </c>
      <c r="E157" s="368">
        <f>'UNTS Fed'!$E$27</f>
        <v>0</v>
      </c>
      <c r="F157" s="368">
        <f>'UNTS Fed'!$F$27</f>
        <v>0</v>
      </c>
      <c r="G157" s="368">
        <f>'UNTS Fed'!$G$27</f>
        <v>0</v>
      </c>
      <c r="H157" s="369"/>
    </row>
    <row r="158" spans="1:8" hidden="1" outlineLevel="1" collapsed="1">
      <c r="A158" s="366"/>
      <c r="B158" s="367"/>
      <c r="C158" s="368">
        <f>'UTS Fed'!$C$27</f>
        <v>0</v>
      </c>
      <c r="D158" s="368">
        <f>'UTS Fed'!$D$27</f>
        <v>0</v>
      </c>
      <c r="E158" s="368">
        <f>'UTS Fed'!$E$27</f>
        <v>0</v>
      </c>
      <c r="F158" s="368">
        <f>'UTS Fed'!$F$27</f>
        <v>0</v>
      </c>
      <c r="G158" s="368">
        <f>'UTS Fed'!$G$27</f>
        <v>0</v>
      </c>
      <c r="H158" s="369"/>
    </row>
    <row r="159" spans="1:8" collapsed="1">
      <c r="A159" s="366" t="s">
        <v>998</v>
      </c>
      <c r="B159" s="367" t="s">
        <v>1000</v>
      </c>
      <c r="C159" s="368">
        <f>SUM(C153:C158)</f>
        <v>0</v>
      </c>
      <c r="D159" s="368">
        <f>SUM(D153:D158)</f>
        <v>0</v>
      </c>
      <c r="E159" s="368">
        <f>SUM(E153:E158)</f>
        <v>0</v>
      </c>
      <c r="F159" s="368">
        <f>SUM(F153:F158)</f>
        <v>0</v>
      </c>
      <c r="G159" s="368">
        <f>SUM(G153:G158)</f>
        <v>0</v>
      </c>
      <c r="H159" s="369"/>
    </row>
    <row r="160" spans="1:8" hidden="1" outlineLevel="1">
      <c r="A160" s="366"/>
      <c r="B160" s="367"/>
      <c r="C160" s="368">
        <f>'TAMUS Fed'!$C$28</f>
        <v>0</v>
      </c>
      <c r="D160" s="368">
        <f>'TAMUS Fed'!$D$28</f>
        <v>0</v>
      </c>
      <c r="E160" s="368">
        <f>'TAMUS Fed'!$E$28</f>
        <v>0</v>
      </c>
      <c r="F160" s="368">
        <f>'TAMUS Fed'!$F$28</f>
        <v>0</v>
      </c>
      <c r="G160" s="368">
        <f>'TAMUS Fed'!$G$28</f>
        <v>0</v>
      </c>
      <c r="H160" s="369"/>
    </row>
    <row r="161" spans="1:8" hidden="1" outlineLevel="1" collapsed="1">
      <c r="A161" s="366"/>
      <c r="B161" s="367"/>
      <c r="C161" s="368">
        <f>'TTUS Fed'!$C$28</f>
        <v>0</v>
      </c>
      <c r="D161" s="368">
        <f>'TTUS Fed'!$D$28</f>
        <v>0</v>
      </c>
      <c r="E161" s="368">
        <f>'TTUS Fed'!$E$28</f>
        <v>0</v>
      </c>
      <c r="F161" s="368">
        <f>'TTUS Fed'!$F$28</f>
        <v>0</v>
      </c>
      <c r="G161" s="368">
        <f>'TTUS Fed'!$G$28</f>
        <v>0</v>
      </c>
      <c r="H161" s="369"/>
    </row>
    <row r="162" spans="1:8" hidden="1" outlineLevel="1" collapsed="1">
      <c r="A162" s="366"/>
      <c r="B162" s="367"/>
      <c r="C162" s="368">
        <f>'TXSTS Fed'!$C$28</f>
        <v>0</v>
      </c>
      <c r="D162" s="368">
        <f>'TXSTS Fed'!$D$28</f>
        <v>0</v>
      </c>
      <c r="E162" s="368">
        <f>'TXSTS Fed'!$E$28</f>
        <v>0</v>
      </c>
      <c r="F162" s="368">
        <f>'TXSTS Fed'!$F$28</f>
        <v>0</v>
      </c>
      <c r="G162" s="368">
        <f>'TXSTS Fed'!$G$28</f>
        <v>0</v>
      </c>
      <c r="H162" s="369"/>
    </row>
    <row r="163" spans="1:8" hidden="1" outlineLevel="1" collapsed="1">
      <c r="A163" s="366"/>
      <c r="B163" s="367"/>
      <c r="C163" s="368">
        <f>'UHS Fed'!$C$28</f>
        <v>0</v>
      </c>
      <c r="D163" s="368">
        <f>'UHS Fed'!$D$28</f>
        <v>0</v>
      </c>
      <c r="E163" s="368">
        <f>'UHS Fed'!$E$28</f>
        <v>0</v>
      </c>
      <c r="F163" s="368">
        <f>'UHS Fed'!$F$28</f>
        <v>0</v>
      </c>
      <c r="G163" s="368">
        <f>'UHS Fed'!$G$28</f>
        <v>0</v>
      </c>
      <c r="H163" s="369"/>
    </row>
    <row r="164" spans="1:8" hidden="1" outlineLevel="1" collapsed="1">
      <c r="A164" s="366"/>
      <c r="B164" s="367"/>
      <c r="C164" s="368">
        <f>'UNTS Fed'!$C$28</f>
        <v>0</v>
      </c>
      <c r="D164" s="368">
        <f>'UNTS Fed'!$D$28</f>
        <v>0</v>
      </c>
      <c r="E164" s="368">
        <f>'UNTS Fed'!$E$28</f>
        <v>0</v>
      </c>
      <c r="F164" s="368">
        <f>'UNTS Fed'!$F$28</f>
        <v>0</v>
      </c>
      <c r="G164" s="368">
        <f>'UNTS Fed'!$G$28</f>
        <v>0</v>
      </c>
      <c r="H164" s="369"/>
    </row>
    <row r="165" spans="1:8" hidden="1" outlineLevel="1" collapsed="1">
      <c r="A165" s="366"/>
      <c r="B165" s="367"/>
      <c r="C165" s="368">
        <f>'UTS Fed'!$C$28</f>
        <v>0</v>
      </c>
      <c r="D165" s="368">
        <f>'UTS Fed'!$D$28</f>
        <v>0</v>
      </c>
      <c r="E165" s="368">
        <f>'UTS Fed'!$E$28</f>
        <v>0</v>
      </c>
      <c r="F165" s="368">
        <f>'UTS Fed'!$F$28</f>
        <v>0</v>
      </c>
      <c r="G165" s="368">
        <f>'UTS Fed'!$G$28</f>
        <v>0</v>
      </c>
      <c r="H165" s="369"/>
    </row>
    <row r="166" spans="1:8" ht="30" collapsed="1">
      <c r="A166" s="366" t="s">
        <v>998</v>
      </c>
      <c r="B166" s="367" t="s">
        <v>1001</v>
      </c>
      <c r="C166" s="368">
        <f>SUM(C160:C165)</f>
        <v>0</v>
      </c>
      <c r="D166" s="368">
        <f>SUM(D160:D165)</f>
        <v>0</v>
      </c>
      <c r="E166" s="368">
        <f>SUM(E160:E165)</f>
        <v>0</v>
      </c>
      <c r="F166" s="368">
        <f>SUM(F160:F165)</f>
        <v>0</v>
      </c>
      <c r="G166" s="368">
        <f>SUM(G160:G165)</f>
        <v>0</v>
      </c>
      <c r="H166" s="369"/>
    </row>
    <row r="167" spans="1:8" hidden="1" outlineLevel="1">
      <c r="A167" s="366"/>
      <c r="B167" s="367"/>
      <c r="C167" s="368">
        <f>'TAMUS Fed'!$C$29</f>
        <v>0</v>
      </c>
      <c r="D167" s="368">
        <f>'TAMUS Fed'!$D$29</f>
        <v>0</v>
      </c>
      <c r="E167" s="368">
        <f>'TAMUS Fed'!$E$29</f>
        <v>0</v>
      </c>
      <c r="F167" s="368">
        <f>'TAMUS Fed'!$F$29</f>
        <v>0</v>
      </c>
      <c r="G167" s="368">
        <f>'TAMUS Fed'!$G$29</f>
        <v>0</v>
      </c>
      <c r="H167" s="369"/>
    </row>
    <row r="168" spans="1:8" hidden="1" outlineLevel="1" collapsed="1">
      <c r="A168" s="366"/>
      <c r="B168" s="367"/>
      <c r="C168" s="368">
        <f>'TTUS Fed'!$C$29</f>
        <v>0</v>
      </c>
      <c r="D168" s="368">
        <f>'TTUS Fed'!$D$29</f>
        <v>0</v>
      </c>
      <c r="E168" s="368">
        <f>'TTUS Fed'!$E$29</f>
        <v>0</v>
      </c>
      <c r="F168" s="368">
        <f>'TTUS Fed'!$F$29</f>
        <v>0</v>
      </c>
      <c r="G168" s="368">
        <f>'TTUS Fed'!$G$29</f>
        <v>0</v>
      </c>
      <c r="H168" s="369"/>
    </row>
    <row r="169" spans="1:8" hidden="1" outlineLevel="1" collapsed="1">
      <c r="A169" s="366"/>
      <c r="B169" s="367"/>
      <c r="C169" s="368">
        <f>'TXSTS Fed'!$C$29</f>
        <v>0</v>
      </c>
      <c r="D169" s="368">
        <f>'TXSTS Fed'!$D$29</f>
        <v>0</v>
      </c>
      <c r="E169" s="368">
        <f>'TXSTS Fed'!$E$29</f>
        <v>0</v>
      </c>
      <c r="F169" s="368">
        <f>'TXSTS Fed'!$F$29</f>
        <v>0</v>
      </c>
      <c r="G169" s="368">
        <f>'TXSTS Fed'!$G$29</f>
        <v>0</v>
      </c>
      <c r="H169" s="369"/>
    </row>
    <row r="170" spans="1:8" hidden="1" outlineLevel="1" collapsed="1">
      <c r="A170" s="366"/>
      <c r="B170" s="367"/>
      <c r="C170" s="368">
        <f>'UHS Fed'!$C$29</f>
        <v>0</v>
      </c>
      <c r="D170" s="368">
        <f>'UHS Fed'!$D$29</f>
        <v>0</v>
      </c>
      <c r="E170" s="368">
        <f>'UHS Fed'!$E$29</f>
        <v>0</v>
      </c>
      <c r="F170" s="368">
        <f>'UHS Fed'!$F$29</f>
        <v>0</v>
      </c>
      <c r="G170" s="368">
        <f>'UHS Fed'!$G$29</f>
        <v>0</v>
      </c>
      <c r="H170" s="369"/>
    </row>
    <row r="171" spans="1:8" hidden="1" outlineLevel="1" collapsed="1">
      <c r="A171" s="366"/>
      <c r="B171" s="367"/>
      <c r="C171" s="368">
        <f>'UNTS Fed'!$C$29</f>
        <v>0</v>
      </c>
      <c r="D171" s="368">
        <f>'UNTS Fed'!$D$29</f>
        <v>0</v>
      </c>
      <c r="E171" s="368">
        <f>'UNTS Fed'!$E$29</f>
        <v>0</v>
      </c>
      <c r="F171" s="368">
        <f>'UNTS Fed'!$F$29</f>
        <v>0</v>
      </c>
      <c r="G171" s="368">
        <f>'UNTS Fed'!$G$29</f>
        <v>0</v>
      </c>
      <c r="H171" s="369"/>
    </row>
    <row r="172" spans="1:8" hidden="1" outlineLevel="1" collapsed="1">
      <c r="A172" s="366"/>
      <c r="B172" s="367"/>
      <c r="C172" s="368">
        <f>'UTS Fed'!$C$29</f>
        <v>0</v>
      </c>
      <c r="D172" s="368">
        <f>'UTS Fed'!$D$29</f>
        <v>0</v>
      </c>
      <c r="E172" s="368">
        <f>'UTS Fed'!$E$29</f>
        <v>0</v>
      </c>
      <c r="F172" s="368">
        <f>'UTS Fed'!$F$29</f>
        <v>0</v>
      </c>
      <c r="G172" s="368">
        <f>'UTS Fed'!$G$29</f>
        <v>0</v>
      </c>
      <c r="H172" s="369"/>
    </row>
    <row r="173" spans="1:8" collapsed="1">
      <c r="A173" s="366" t="s">
        <v>998</v>
      </c>
      <c r="B173" s="367" t="s">
        <v>1002</v>
      </c>
      <c r="C173" s="368">
        <f>SUM(C167:C172)</f>
        <v>0</v>
      </c>
      <c r="D173" s="368">
        <f>SUM(D167:D172)</f>
        <v>0</v>
      </c>
      <c r="E173" s="368">
        <f>SUM(E167:E172)</f>
        <v>0</v>
      </c>
      <c r="F173" s="368">
        <f>SUM(F167:F172)</f>
        <v>0</v>
      </c>
      <c r="G173" s="368">
        <f>SUM(G167:G172)</f>
        <v>0</v>
      </c>
      <c r="H173" s="369"/>
    </row>
    <row r="174" spans="1:8" hidden="1" outlineLevel="1">
      <c r="A174" s="366"/>
      <c r="B174" s="367" t="s">
        <v>98</v>
      </c>
      <c r="C174" s="368">
        <f>'TAMUS Fed'!$C$30</f>
        <v>0</v>
      </c>
      <c r="D174" s="368">
        <f>'TAMUS Fed'!$D$30</f>
        <v>0</v>
      </c>
      <c r="E174" s="368">
        <f>'TAMUS Fed'!$E$30</f>
        <v>1160332</v>
      </c>
      <c r="F174" s="368">
        <f>'TAMUS Fed'!$F$30</f>
        <v>1160332</v>
      </c>
      <c r="G174" s="368">
        <f>'TAMUS Fed'!$G$30</f>
        <v>0</v>
      </c>
      <c r="H174" s="369"/>
    </row>
    <row r="175" spans="1:8" hidden="1" outlineLevel="1" collapsed="1">
      <c r="A175" s="366"/>
      <c r="B175" s="367" t="s">
        <v>103</v>
      </c>
      <c r="C175" s="368">
        <f>'TTUS Fed'!$C$30</f>
        <v>0</v>
      </c>
      <c r="D175" s="368">
        <f>'TTUS Fed'!$D$30</f>
        <v>0</v>
      </c>
      <c r="E175" s="368">
        <f>'TTUS Fed'!$E$30</f>
        <v>0</v>
      </c>
      <c r="F175" s="368">
        <f>'TTUS Fed'!$F$30</f>
        <v>0</v>
      </c>
      <c r="G175" s="368">
        <f>'TTUS Fed'!$G$30</f>
        <v>0</v>
      </c>
      <c r="H175" s="369"/>
    </row>
    <row r="176" spans="1:8" hidden="1" outlineLevel="1" collapsed="1">
      <c r="A176" s="366"/>
      <c r="B176" s="367" t="s">
        <v>101</v>
      </c>
      <c r="C176" s="368">
        <f>'TXSTS Fed'!$C$30</f>
        <v>0</v>
      </c>
      <c r="D176" s="368">
        <f>'TXSTS Fed'!$D$30</f>
        <v>0</v>
      </c>
      <c r="E176" s="368">
        <f>'TXSTS Fed'!$E$30</f>
        <v>0</v>
      </c>
      <c r="F176" s="368">
        <f>'TXSTS Fed'!$F$30</f>
        <v>0</v>
      </c>
      <c r="G176" s="368">
        <f>'TXSTS Fed'!$G$30</f>
        <v>0</v>
      </c>
      <c r="H176" s="369"/>
    </row>
    <row r="177" spans="1:8" hidden="1" outlineLevel="1" collapsed="1">
      <c r="A177" s="366"/>
      <c r="B177" s="367" t="s">
        <v>100</v>
      </c>
      <c r="C177" s="368">
        <f>'UHS Fed'!$C$30</f>
        <v>0</v>
      </c>
      <c r="D177" s="368">
        <f>'UHS Fed'!$D$30</f>
        <v>0</v>
      </c>
      <c r="E177" s="368">
        <f>'UHS Fed'!$E$30</f>
        <v>0</v>
      </c>
      <c r="F177" s="368">
        <f>'UHS Fed'!$F$30</f>
        <v>0</v>
      </c>
      <c r="G177" s="368">
        <f>'UHS Fed'!$G$30</f>
        <v>0</v>
      </c>
      <c r="H177" s="369"/>
    </row>
    <row r="178" spans="1:8" hidden="1" outlineLevel="1" collapsed="1">
      <c r="A178" s="366"/>
      <c r="B178" s="367" t="s">
        <v>105</v>
      </c>
      <c r="C178" s="368">
        <f>'UNTS Fed'!$C$30</f>
        <v>0</v>
      </c>
      <c r="D178" s="368">
        <f>'UNTS Fed'!$D$30</f>
        <v>0</v>
      </c>
      <c r="E178" s="368">
        <f>'UNTS Fed'!$E$30</f>
        <v>0</v>
      </c>
      <c r="F178" s="368">
        <f>'UNTS Fed'!$F$30</f>
        <v>0</v>
      </c>
      <c r="G178" s="368">
        <f>'UNTS Fed'!$G$30</f>
        <v>0</v>
      </c>
      <c r="H178" s="369"/>
    </row>
    <row r="179" spans="1:8" hidden="1" outlineLevel="1" collapsed="1">
      <c r="A179" s="366"/>
      <c r="B179" s="367" t="s">
        <v>96</v>
      </c>
      <c r="C179" s="368">
        <f>'UTS Fed'!$C$30</f>
        <v>0</v>
      </c>
      <c r="D179" s="368">
        <f>'UTS Fed'!$D$30</f>
        <v>0</v>
      </c>
      <c r="E179" s="368">
        <f>'UTS Fed'!$E$30</f>
        <v>0</v>
      </c>
      <c r="F179" s="368">
        <f>'UTS Fed'!$F$30</f>
        <v>0</v>
      </c>
      <c r="G179" s="368">
        <f>'UTS Fed'!$G$30</f>
        <v>0</v>
      </c>
      <c r="H179" s="369"/>
    </row>
    <row r="180" spans="1:8" collapsed="1">
      <c r="A180" s="366" t="s">
        <v>998</v>
      </c>
      <c r="B180" s="370"/>
      <c r="C180" s="368">
        <f>SUM(C174:C179)</f>
        <v>0</v>
      </c>
      <c r="D180" s="368">
        <f>SUM(D174:D179)</f>
        <v>0</v>
      </c>
      <c r="E180" s="368">
        <f>SUM(E174:E179)</f>
        <v>1160332</v>
      </c>
      <c r="F180" s="368">
        <f>SUM(F174:F179)</f>
        <v>1160332</v>
      </c>
      <c r="G180" s="368">
        <f>SUM(G174:G179)</f>
        <v>0</v>
      </c>
      <c r="H180" s="369"/>
    </row>
    <row r="181" spans="1:8" hidden="1" outlineLevel="1">
      <c r="A181" s="366"/>
      <c r="B181" s="370" t="s">
        <v>98</v>
      </c>
      <c r="C181" s="368">
        <f>'TAMUS Fed'!$C$31</f>
        <v>0</v>
      </c>
      <c r="D181" s="368">
        <f>'TAMUS Fed'!$D$31</f>
        <v>0</v>
      </c>
      <c r="E181" s="368">
        <f>'TAMUS Fed'!$E$31</f>
        <v>17955</v>
      </c>
      <c r="F181" s="368">
        <f>'TAMUS Fed'!$F$31</f>
        <v>0</v>
      </c>
      <c r="G181" s="368">
        <f>'TAMUS Fed'!$G$31</f>
        <v>0</v>
      </c>
      <c r="H181" s="369"/>
    </row>
    <row r="182" spans="1:8" hidden="1" outlineLevel="1" collapsed="1">
      <c r="A182" s="366"/>
      <c r="B182" s="370" t="s">
        <v>103</v>
      </c>
      <c r="C182" s="368">
        <f>'TTUS Fed'!$C$31</f>
        <v>0</v>
      </c>
      <c r="D182" s="368">
        <f>'TTUS Fed'!$D$31</f>
        <v>0</v>
      </c>
      <c r="E182" s="368">
        <f>'TTUS Fed'!$E$31</f>
        <v>0</v>
      </c>
      <c r="F182" s="368">
        <f>'TTUS Fed'!$F$31</f>
        <v>0</v>
      </c>
      <c r="G182" s="368">
        <f>'TTUS Fed'!$G$31</f>
        <v>0</v>
      </c>
      <c r="H182" s="369"/>
    </row>
    <row r="183" spans="1:8" hidden="1" outlineLevel="1" collapsed="1">
      <c r="A183" s="366"/>
      <c r="B183" s="370" t="s">
        <v>101</v>
      </c>
      <c r="C183" s="368">
        <f>'TXSTS Fed'!$C$31</f>
        <v>0</v>
      </c>
      <c r="D183" s="368">
        <f>'TXSTS Fed'!$D$31</f>
        <v>0</v>
      </c>
      <c r="E183" s="368">
        <f>'TXSTS Fed'!$E$31</f>
        <v>0</v>
      </c>
      <c r="F183" s="368">
        <f>'TXSTS Fed'!$F$31</f>
        <v>0</v>
      </c>
      <c r="G183" s="368">
        <f>'TXSTS Fed'!$G$31</f>
        <v>0</v>
      </c>
      <c r="H183" s="369"/>
    </row>
    <row r="184" spans="1:8" hidden="1" outlineLevel="1" collapsed="1">
      <c r="A184" s="366"/>
      <c r="B184" s="370" t="s">
        <v>100</v>
      </c>
      <c r="C184" s="368">
        <f>'UHS Fed'!$C$31</f>
        <v>0</v>
      </c>
      <c r="D184" s="368">
        <f>'UHS Fed'!$D$31</f>
        <v>0</v>
      </c>
      <c r="E184" s="368">
        <f>'UHS Fed'!$E$31</f>
        <v>0</v>
      </c>
      <c r="F184" s="368">
        <f>'UHS Fed'!$F$31</f>
        <v>0</v>
      </c>
      <c r="G184" s="368">
        <f>'UHS Fed'!$G$31</f>
        <v>0</v>
      </c>
      <c r="H184" s="369"/>
    </row>
    <row r="185" spans="1:8" hidden="1" outlineLevel="1" collapsed="1">
      <c r="A185" s="366"/>
      <c r="B185" s="370" t="s">
        <v>105</v>
      </c>
      <c r="C185" s="368">
        <f>'UNTS Fed'!$C$31</f>
        <v>0</v>
      </c>
      <c r="D185" s="368">
        <f>'UNTS Fed'!$D$31</f>
        <v>0</v>
      </c>
      <c r="E185" s="368">
        <f>'UNTS Fed'!$E$31</f>
        <v>0</v>
      </c>
      <c r="F185" s="368">
        <f>'UNTS Fed'!$F$31</f>
        <v>0</v>
      </c>
      <c r="G185" s="368">
        <f>'UNTS Fed'!$G$31</f>
        <v>0</v>
      </c>
      <c r="H185" s="369"/>
    </row>
    <row r="186" spans="1:8" hidden="1" outlineLevel="1" collapsed="1">
      <c r="A186" s="366"/>
      <c r="B186" s="370" t="s">
        <v>96</v>
      </c>
      <c r="C186" s="368">
        <f>'UTS Fed'!$C$31</f>
        <v>0</v>
      </c>
      <c r="D186" s="368">
        <f>'UTS Fed'!$D$31</f>
        <v>0</v>
      </c>
      <c r="E186" s="368">
        <f>'UTS Fed'!$E$31</f>
        <v>0</v>
      </c>
      <c r="F186" s="368">
        <f>'UTS Fed'!$F$31</f>
        <v>0</v>
      </c>
      <c r="G186" s="368">
        <f>'UTS Fed'!$G$31</f>
        <v>0</v>
      </c>
      <c r="H186" s="369"/>
    </row>
    <row r="187" spans="1:8" collapsed="1">
      <c r="A187" s="366" t="s">
        <v>998</v>
      </c>
      <c r="B187" s="370"/>
      <c r="C187" s="368">
        <f>SUM(C181:C186)</f>
        <v>0</v>
      </c>
      <c r="D187" s="368">
        <f>SUM(D181:D186)</f>
        <v>0</v>
      </c>
      <c r="E187" s="368">
        <f>SUM(E181:E186)</f>
        <v>17955</v>
      </c>
      <c r="F187" s="368">
        <f>SUM(F181:F186)</f>
        <v>0</v>
      </c>
      <c r="G187" s="368">
        <f>SUM(G181:G186)</f>
        <v>0</v>
      </c>
      <c r="H187" s="369"/>
    </row>
    <row r="188" spans="1:8" hidden="1" outlineLevel="1">
      <c r="A188" s="366"/>
      <c r="B188" s="370" t="s">
        <v>98</v>
      </c>
      <c r="C188" s="368">
        <f>'TAMUS Fed'!$C$32</f>
        <v>0</v>
      </c>
      <c r="D188" s="368">
        <f>'TAMUS Fed'!$D$32</f>
        <v>0</v>
      </c>
      <c r="E188" s="368">
        <f>'TAMUS Fed'!$E$32</f>
        <v>0</v>
      </c>
      <c r="F188" s="368">
        <f>'TAMUS Fed'!$F$32</f>
        <v>0</v>
      </c>
      <c r="G188" s="368">
        <f>'TAMUS Fed'!$G$32</f>
        <v>0</v>
      </c>
      <c r="H188" s="369"/>
    </row>
    <row r="189" spans="1:8" hidden="1" outlineLevel="1" collapsed="1">
      <c r="A189" s="366"/>
      <c r="B189" s="370" t="s">
        <v>103</v>
      </c>
      <c r="C189" s="368">
        <f>'TTUS Fed'!$C$32</f>
        <v>0</v>
      </c>
      <c r="D189" s="368">
        <f>'TTUS Fed'!$D$32</f>
        <v>0</v>
      </c>
      <c r="E189" s="368">
        <f>'TTUS Fed'!$E$32</f>
        <v>0</v>
      </c>
      <c r="F189" s="368">
        <f>'TTUS Fed'!$F$32</f>
        <v>0</v>
      </c>
      <c r="G189" s="368">
        <f>'TTUS Fed'!$G$32</f>
        <v>0</v>
      </c>
      <c r="H189" s="369"/>
    </row>
    <row r="190" spans="1:8" hidden="1" outlineLevel="1" collapsed="1">
      <c r="A190" s="366"/>
      <c r="B190" s="370" t="s">
        <v>101</v>
      </c>
      <c r="C190" s="368">
        <f>'TXSTS Fed'!$C$32</f>
        <v>0</v>
      </c>
      <c r="D190" s="368">
        <f>'TXSTS Fed'!$D$32</f>
        <v>0</v>
      </c>
      <c r="E190" s="368">
        <f>'TXSTS Fed'!$E$32</f>
        <v>0</v>
      </c>
      <c r="F190" s="368">
        <f>'TXSTS Fed'!$F$32</f>
        <v>0</v>
      </c>
      <c r="G190" s="368">
        <f>'TXSTS Fed'!$G$32</f>
        <v>0</v>
      </c>
      <c r="H190" s="369"/>
    </row>
    <row r="191" spans="1:8" hidden="1" outlineLevel="1" collapsed="1">
      <c r="A191" s="366"/>
      <c r="B191" s="370" t="s">
        <v>100</v>
      </c>
      <c r="C191" s="368">
        <f>'UHS Fed'!$C$32</f>
        <v>0</v>
      </c>
      <c r="D191" s="368">
        <f>'UHS Fed'!$D$32</f>
        <v>0</v>
      </c>
      <c r="E191" s="368">
        <f>'UHS Fed'!$E$32</f>
        <v>0</v>
      </c>
      <c r="F191" s="368">
        <f>'UHS Fed'!$F$32</f>
        <v>0</v>
      </c>
      <c r="G191" s="368">
        <f>'UHS Fed'!$G$32</f>
        <v>0</v>
      </c>
      <c r="H191" s="369"/>
    </row>
    <row r="192" spans="1:8" hidden="1" outlineLevel="1" collapsed="1">
      <c r="A192" s="366"/>
      <c r="B192" s="370" t="s">
        <v>105</v>
      </c>
      <c r="C192" s="368">
        <f>'UNTS Fed'!$C$32</f>
        <v>0</v>
      </c>
      <c r="D192" s="368">
        <f>'UNTS Fed'!$D$32</f>
        <v>0</v>
      </c>
      <c r="E192" s="368">
        <f>'UNTS Fed'!$E$32</f>
        <v>0</v>
      </c>
      <c r="F192" s="368">
        <f>'UNTS Fed'!$F$32</f>
        <v>0</v>
      </c>
      <c r="G192" s="368">
        <f>'UNTS Fed'!$G$32</f>
        <v>0</v>
      </c>
      <c r="H192" s="369"/>
    </row>
    <row r="193" spans="1:50" hidden="1" outlineLevel="1" collapsed="1">
      <c r="A193" s="366"/>
      <c r="B193" s="370" t="s">
        <v>96</v>
      </c>
      <c r="C193" s="368">
        <f>'UTS Fed'!$C$32</f>
        <v>0</v>
      </c>
      <c r="D193" s="368">
        <f>'UTS Fed'!$D$32</f>
        <v>0</v>
      </c>
      <c r="E193" s="368">
        <f>'UTS Fed'!$E$32</f>
        <v>0</v>
      </c>
      <c r="F193" s="368">
        <f>'UTS Fed'!$F$32</f>
        <v>0</v>
      </c>
      <c r="G193" s="368">
        <f>'UTS Fed'!$G$32</f>
        <v>0</v>
      </c>
      <c r="H193" s="369"/>
    </row>
    <row r="194" spans="1:50" collapsed="1">
      <c r="A194" s="366" t="s">
        <v>998</v>
      </c>
      <c r="B194" s="370"/>
      <c r="C194" s="368">
        <f>SUM(C188:C193)</f>
        <v>0</v>
      </c>
      <c r="D194" s="368">
        <f>SUM(D188:D193)</f>
        <v>0</v>
      </c>
      <c r="E194" s="368">
        <f>SUM(E188:E193)</f>
        <v>0</v>
      </c>
      <c r="F194" s="368">
        <f>SUM(F188:F193)</f>
        <v>0</v>
      </c>
      <c r="G194" s="368">
        <f>SUM(G188:G193)</f>
        <v>0</v>
      </c>
      <c r="H194" s="369"/>
    </row>
    <row r="195" spans="1:50" hidden="1" outlineLevel="1">
      <c r="A195" s="366"/>
      <c r="B195" s="370"/>
      <c r="C195" s="368">
        <f>'TAMUS Fed'!$C$33</f>
        <v>0</v>
      </c>
      <c r="D195" s="368">
        <f>'TAMUS Fed'!$D$33</f>
        <v>0</v>
      </c>
      <c r="E195" s="368">
        <f>'TAMUS Fed'!$E$33</f>
        <v>0</v>
      </c>
      <c r="F195" s="368">
        <f>'TAMUS Fed'!$F$33</f>
        <v>0</v>
      </c>
      <c r="G195" s="368">
        <f>'TAMUS Fed'!$G$33</f>
        <v>0</v>
      </c>
      <c r="H195" s="369"/>
    </row>
    <row r="196" spans="1:50" hidden="1" outlineLevel="1" collapsed="1">
      <c r="A196" s="366"/>
      <c r="B196" s="370"/>
      <c r="C196" s="368">
        <f>'TTUS Fed'!$C$33</f>
        <v>0</v>
      </c>
      <c r="D196" s="368">
        <f>'TTUS Fed'!$D$33</f>
        <v>0</v>
      </c>
      <c r="E196" s="368">
        <f>'TTUS Fed'!$E$33</f>
        <v>0</v>
      </c>
      <c r="F196" s="368">
        <f>'TTUS Fed'!$F$33</f>
        <v>0</v>
      </c>
      <c r="G196" s="368">
        <f>'TTUS Fed'!$G$33</f>
        <v>0</v>
      </c>
      <c r="H196" s="369"/>
    </row>
    <row r="197" spans="1:50" hidden="1" outlineLevel="1" collapsed="1">
      <c r="A197" s="366"/>
      <c r="B197" s="370"/>
      <c r="C197" s="368">
        <f>'TXSTS Fed'!$C$33</f>
        <v>0</v>
      </c>
      <c r="D197" s="368">
        <f>'TXSTS Fed'!$D$33</f>
        <v>0</v>
      </c>
      <c r="E197" s="368">
        <f>'TXSTS Fed'!$E$33</f>
        <v>0</v>
      </c>
      <c r="F197" s="368">
        <f>'TXSTS Fed'!$F$33</f>
        <v>0</v>
      </c>
      <c r="G197" s="368">
        <f>'TXSTS Fed'!$G$33</f>
        <v>0</v>
      </c>
      <c r="H197" s="369"/>
    </row>
    <row r="198" spans="1:50" hidden="1" outlineLevel="1" collapsed="1">
      <c r="A198" s="366"/>
      <c r="B198" s="370"/>
      <c r="C198" s="368">
        <f>'UHS Fed'!$C$33</f>
        <v>0</v>
      </c>
      <c r="D198" s="368">
        <f>'UHS Fed'!$D$33</f>
        <v>0</v>
      </c>
      <c r="E198" s="368">
        <f>'UHS Fed'!$E$33</f>
        <v>0</v>
      </c>
      <c r="F198" s="368">
        <f>'UHS Fed'!$F$33</f>
        <v>0</v>
      </c>
      <c r="G198" s="368">
        <f>'UHS Fed'!$G$33</f>
        <v>0</v>
      </c>
      <c r="H198" s="369"/>
    </row>
    <row r="199" spans="1:50" hidden="1" outlineLevel="1" collapsed="1">
      <c r="A199" s="366"/>
      <c r="B199" s="370"/>
      <c r="C199" s="368">
        <f>'UNTS Fed'!$C$33</f>
        <v>0</v>
      </c>
      <c r="D199" s="368">
        <f>'UNTS Fed'!$D$33</f>
        <v>0</v>
      </c>
      <c r="E199" s="368">
        <f>'UNTS Fed'!$E$33</f>
        <v>0</v>
      </c>
      <c r="F199" s="368">
        <f>'UNTS Fed'!$F$33</f>
        <v>0</v>
      </c>
      <c r="G199" s="368">
        <f>'UNTS Fed'!$G$33</f>
        <v>0</v>
      </c>
      <c r="H199" s="369"/>
    </row>
    <row r="200" spans="1:50" hidden="1" outlineLevel="1" collapsed="1">
      <c r="A200" s="366"/>
      <c r="B200" s="370"/>
      <c r="C200" s="368">
        <f>'UTS Fed'!$C$33</f>
        <v>0</v>
      </c>
      <c r="D200" s="368">
        <f>'UTS Fed'!$D$33</f>
        <v>0</v>
      </c>
      <c r="E200" s="368">
        <f>'UTS Fed'!$E$33</f>
        <v>0</v>
      </c>
      <c r="F200" s="368">
        <f>'UTS Fed'!$F$33</f>
        <v>0</v>
      </c>
      <c r="G200" s="368">
        <f>'UTS Fed'!$G$33</f>
        <v>0</v>
      </c>
      <c r="H200" s="369"/>
    </row>
    <row r="201" spans="1:50" collapsed="1">
      <c r="A201" s="366" t="s">
        <v>998</v>
      </c>
      <c r="B201" s="367" t="s">
        <v>996</v>
      </c>
      <c r="C201" s="368">
        <f>SUM(C195:C200)</f>
        <v>0</v>
      </c>
      <c r="D201" s="368">
        <f>SUM(D195:D200)</f>
        <v>0</v>
      </c>
      <c r="E201" s="368">
        <f>SUM(E195:E200)</f>
        <v>0</v>
      </c>
      <c r="F201" s="368">
        <f>SUM(F195:F200)</f>
        <v>0</v>
      </c>
      <c r="G201" s="368">
        <f>SUM(G195:G200)</f>
        <v>0</v>
      </c>
      <c r="H201" s="369"/>
    </row>
    <row r="202" spans="1:50" hidden="1" outlineLevel="1">
      <c r="A202" s="366"/>
      <c r="B202" s="367" t="s">
        <v>98</v>
      </c>
      <c r="C202" s="368">
        <f>'TAMUS Fed'!$C$34</f>
        <v>0</v>
      </c>
      <c r="D202" s="368">
        <f>'TAMUS Fed'!$D$34</f>
        <v>0</v>
      </c>
      <c r="E202" s="368">
        <f>'TAMUS Fed'!$E$34</f>
        <v>1178287</v>
      </c>
      <c r="F202" s="368">
        <f>'TAMUS Fed'!$F$34</f>
        <v>1160332</v>
      </c>
      <c r="G202" s="368">
        <f>'TAMUS Fed'!$G$34</f>
        <v>0</v>
      </c>
      <c r="H202" s="369"/>
    </row>
    <row r="203" spans="1:50" hidden="1" outlineLevel="1" collapsed="1">
      <c r="A203" s="366"/>
      <c r="B203" s="367" t="s">
        <v>103</v>
      </c>
      <c r="C203" s="368">
        <f>'TTUS Fed'!$C$34</f>
        <v>0</v>
      </c>
      <c r="D203" s="368">
        <f>'TTUS Fed'!$D$34</f>
        <v>0</v>
      </c>
      <c r="E203" s="368">
        <f>'TTUS Fed'!$E$34</f>
        <v>0</v>
      </c>
      <c r="F203" s="368">
        <f>'TTUS Fed'!$F$34</f>
        <v>0</v>
      </c>
      <c r="G203" s="368">
        <f>'TTUS Fed'!$G$34</f>
        <v>0</v>
      </c>
      <c r="H203" s="369"/>
    </row>
    <row r="204" spans="1:50" hidden="1" outlineLevel="1" collapsed="1">
      <c r="A204" s="366"/>
      <c r="B204" s="367" t="s">
        <v>101</v>
      </c>
      <c r="C204" s="368">
        <f>'TXSTS Fed'!$C$34</f>
        <v>0</v>
      </c>
      <c r="D204" s="368">
        <f>'TXSTS Fed'!$D$34</f>
        <v>0</v>
      </c>
      <c r="E204" s="368">
        <f>'TXSTS Fed'!$E$34</f>
        <v>0</v>
      </c>
      <c r="F204" s="368">
        <f>'TXSTS Fed'!$F$34</f>
        <v>0</v>
      </c>
      <c r="G204" s="368">
        <f>'TXSTS Fed'!$G$34</f>
        <v>0</v>
      </c>
      <c r="H204" s="369"/>
    </row>
    <row r="205" spans="1:50" hidden="1" outlineLevel="1" collapsed="1">
      <c r="A205" s="366"/>
      <c r="B205" s="367" t="s">
        <v>100</v>
      </c>
      <c r="C205" s="368">
        <f>'UHS Fed'!$C$34</f>
        <v>0</v>
      </c>
      <c r="D205" s="368">
        <f>'UHS Fed'!$D$34</f>
        <v>0</v>
      </c>
      <c r="E205" s="368">
        <f>'UHS Fed'!$E$34</f>
        <v>0</v>
      </c>
      <c r="F205" s="368">
        <f>'UHS Fed'!$F$34</f>
        <v>0</v>
      </c>
      <c r="G205" s="368">
        <f>'UHS Fed'!$G$34</f>
        <v>0</v>
      </c>
      <c r="H205" s="369"/>
    </row>
    <row r="206" spans="1:50" hidden="1" outlineLevel="1" collapsed="1">
      <c r="A206" s="366"/>
      <c r="B206" s="367" t="s">
        <v>105</v>
      </c>
      <c r="C206" s="368">
        <f>'UNTS Fed'!$C$34</f>
        <v>0</v>
      </c>
      <c r="D206" s="368">
        <f>'UNTS Fed'!$D$34</f>
        <v>0</v>
      </c>
      <c r="E206" s="368">
        <f>'UNTS Fed'!$E$34</f>
        <v>0</v>
      </c>
      <c r="F206" s="368">
        <f>'UNTS Fed'!$F$34</f>
        <v>0</v>
      </c>
      <c r="G206" s="368">
        <f>'UNTS Fed'!$G$34</f>
        <v>0</v>
      </c>
      <c r="H206" s="369"/>
    </row>
    <row r="207" spans="1:50" hidden="1" outlineLevel="1" collapsed="1">
      <c r="A207" s="366"/>
      <c r="B207" s="367" t="s">
        <v>96</v>
      </c>
      <c r="C207" s="368">
        <f>'UTS Fed'!$C$34</f>
        <v>0</v>
      </c>
      <c r="D207" s="368">
        <f>'UTS Fed'!$D$34</f>
        <v>0</v>
      </c>
      <c r="E207" s="368">
        <f>'UTS Fed'!$E$34</f>
        <v>0</v>
      </c>
      <c r="F207" s="368">
        <f>'UTS Fed'!$F$34</f>
        <v>0</v>
      </c>
      <c r="G207" s="368">
        <f>'UTS Fed'!$G$34</f>
        <v>0</v>
      </c>
      <c r="H207" s="369"/>
    </row>
    <row r="208" spans="1:50" s="378" customFormat="1" collapsed="1">
      <c r="A208" s="362" t="s">
        <v>998</v>
      </c>
      <c r="B208" s="371" t="s">
        <v>1003</v>
      </c>
      <c r="C208" s="372">
        <f>SUM(C202:C207)</f>
        <v>0</v>
      </c>
      <c r="D208" s="372">
        <f>SUM(D202:D207)</f>
        <v>0</v>
      </c>
      <c r="E208" s="372">
        <f>SUM(E202:E207)</f>
        <v>1178287</v>
      </c>
      <c r="F208" s="372">
        <f>SUM(F202:F207)</f>
        <v>1160332</v>
      </c>
      <c r="G208" s="372">
        <f>SUM(G202:G207)</f>
        <v>0</v>
      </c>
      <c r="H208" s="373"/>
      <c r="I208" s="292"/>
      <c r="J208" s="292"/>
      <c r="K208" s="292"/>
      <c r="L208" s="292"/>
      <c r="M208" s="292"/>
      <c r="N208" s="292"/>
      <c r="O208" s="292"/>
      <c r="P208" s="292"/>
      <c r="Q208" s="292"/>
      <c r="R208" s="292"/>
      <c r="S208" s="292"/>
      <c r="T208" s="292"/>
      <c r="U208" s="292"/>
      <c r="V208" s="292"/>
      <c r="W208" s="292"/>
      <c r="X208" s="292"/>
      <c r="Y208" s="292"/>
      <c r="Z208" s="292"/>
      <c r="AA208" s="292"/>
      <c r="AB208" s="292"/>
      <c r="AC208" s="292"/>
      <c r="AD208" s="292"/>
      <c r="AE208" s="292"/>
      <c r="AF208" s="292"/>
      <c r="AG208" s="292"/>
      <c r="AH208" s="292"/>
      <c r="AI208" s="292"/>
      <c r="AJ208" s="292"/>
      <c r="AK208" s="292"/>
      <c r="AL208" s="292"/>
      <c r="AM208" s="292"/>
      <c r="AN208" s="292"/>
      <c r="AO208" s="292"/>
      <c r="AP208" s="292"/>
      <c r="AQ208" s="292"/>
      <c r="AR208" s="292"/>
      <c r="AS208" s="292"/>
      <c r="AT208" s="292"/>
      <c r="AU208" s="292"/>
      <c r="AV208" s="292"/>
      <c r="AW208" s="292"/>
      <c r="AX208" s="292"/>
    </row>
    <row r="209" spans="1:8">
      <c r="B209" s="376"/>
      <c r="C209" s="377"/>
      <c r="D209" s="377"/>
      <c r="E209" s="377"/>
      <c r="F209" s="377"/>
      <c r="G209" s="377"/>
    </row>
    <row r="210" spans="1:8" hidden="1" outlineLevel="1">
      <c r="B210" s="376"/>
      <c r="C210" s="377">
        <f>'TAMUS Fed'!$C$36</f>
        <v>0</v>
      </c>
      <c r="D210" s="377">
        <f>'TAMUS Fed'!$D$36</f>
        <v>0</v>
      </c>
      <c r="E210" s="377">
        <f>'TAMUS Fed'!$E$36</f>
        <v>0</v>
      </c>
      <c r="F210" s="377">
        <f>'TAMUS Fed'!$F$36</f>
        <v>0</v>
      </c>
      <c r="G210" s="377">
        <f>'TAMUS Fed'!$G$36</f>
        <v>0</v>
      </c>
    </row>
    <row r="211" spans="1:8" hidden="1" outlineLevel="1" collapsed="1">
      <c r="B211" s="376"/>
      <c r="C211" s="377">
        <f>'TTUS Fed'!$C$36</f>
        <v>0</v>
      </c>
      <c r="D211" s="377">
        <f>'TTUS Fed'!$D$36</f>
        <v>0</v>
      </c>
      <c r="E211" s="377">
        <f>'TTUS Fed'!$E$36</f>
        <v>0</v>
      </c>
      <c r="F211" s="377">
        <f>'TTUS Fed'!$F$36</f>
        <v>0</v>
      </c>
      <c r="G211" s="377">
        <f>'TTUS Fed'!$G$36</f>
        <v>0</v>
      </c>
    </row>
    <row r="212" spans="1:8" hidden="1" outlineLevel="1" collapsed="1">
      <c r="B212" s="376"/>
      <c r="C212" s="377">
        <f>'TXSTS Fed'!$C$36</f>
        <v>0</v>
      </c>
      <c r="D212" s="377">
        <f>'TXSTS Fed'!$D$36</f>
        <v>0</v>
      </c>
      <c r="E212" s="377">
        <f>'TXSTS Fed'!$E$36</f>
        <v>0</v>
      </c>
      <c r="F212" s="377">
        <f>'TXSTS Fed'!$F$36</f>
        <v>0</v>
      </c>
      <c r="G212" s="377">
        <f>'TXSTS Fed'!$G$36</f>
        <v>0</v>
      </c>
    </row>
    <row r="213" spans="1:8" hidden="1" outlineLevel="1" collapsed="1">
      <c r="B213" s="376"/>
      <c r="C213" s="377">
        <f>'UHS Fed'!$C$36</f>
        <v>0</v>
      </c>
      <c r="D213" s="377">
        <f>'UHS Fed'!$D$36</f>
        <v>0</v>
      </c>
      <c r="E213" s="377">
        <f>'UHS Fed'!$E$36</f>
        <v>0</v>
      </c>
      <c r="F213" s="377">
        <f>'UHS Fed'!$F$36</f>
        <v>0</v>
      </c>
      <c r="G213" s="377">
        <f>'UHS Fed'!$G$36</f>
        <v>0</v>
      </c>
    </row>
    <row r="214" spans="1:8" hidden="1" outlineLevel="1" collapsed="1">
      <c r="B214" s="376"/>
      <c r="C214" s="377">
        <f>'UNTS Fed'!$C$36</f>
        <v>0</v>
      </c>
      <c r="D214" s="377">
        <f>'UNTS Fed'!$D$36</f>
        <v>0</v>
      </c>
      <c r="E214" s="377">
        <f>'UNTS Fed'!$E$36</f>
        <v>0</v>
      </c>
      <c r="F214" s="377">
        <f>'UNTS Fed'!$F$36</f>
        <v>0</v>
      </c>
      <c r="G214" s="377">
        <f>'UNTS Fed'!$G$36</f>
        <v>0</v>
      </c>
    </row>
    <row r="215" spans="1:8" hidden="1" outlineLevel="1" collapsed="1">
      <c r="B215" s="376"/>
      <c r="C215" s="377">
        <f>'UTS Fed'!$C$36</f>
        <v>0</v>
      </c>
      <c r="D215" s="377">
        <f>'UTS Fed'!$D$36</f>
        <v>0</v>
      </c>
      <c r="E215" s="377">
        <f>'UTS Fed'!$E$36</f>
        <v>0</v>
      </c>
      <c r="F215" s="377">
        <f>'UTS Fed'!$F$36</f>
        <v>0</v>
      </c>
      <c r="G215" s="377">
        <f>'UTS Fed'!$G$36</f>
        <v>0</v>
      </c>
    </row>
    <row r="216" spans="1:8" collapsed="1">
      <c r="A216" s="366" t="s">
        <v>1004</v>
      </c>
      <c r="B216" s="367" t="s">
        <v>999</v>
      </c>
      <c r="C216" s="368">
        <f>SUM(C210:C215)</f>
        <v>0</v>
      </c>
      <c r="D216" s="368">
        <f>SUM(D210:D215)</f>
        <v>0</v>
      </c>
      <c r="E216" s="368">
        <f>SUM(E210:E215)</f>
        <v>0</v>
      </c>
      <c r="F216" s="368">
        <f>SUM(F210:F215)</f>
        <v>0</v>
      </c>
      <c r="G216" s="368">
        <f>SUM(G210:G215)</f>
        <v>0</v>
      </c>
      <c r="H216" s="369"/>
    </row>
    <row r="217" spans="1:8" hidden="1" outlineLevel="1">
      <c r="A217" s="366"/>
      <c r="B217" s="367"/>
      <c r="C217" s="368">
        <f>'TAMUS Fed'!$C$37</f>
        <v>0</v>
      </c>
      <c r="D217" s="368">
        <f>'TAMUS Fed'!$D$37</f>
        <v>0</v>
      </c>
      <c r="E217" s="368">
        <f>'TAMUS Fed'!$E$37</f>
        <v>0</v>
      </c>
      <c r="F217" s="368">
        <f>'TAMUS Fed'!$F$37</f>
        <v>0</v>
      </c>
      <c r="G217" s="368">
        <f>'TAMUS Fed'!$G$37</f>
        <v>0</v>
      </c>
      <c r="H217" s="369"/>
    </row>
    <row r="218" spans="1:8" hidden="1" outlineLevel="1" collapsed="1">
      <c r="A218" s="366"/>
      <c r="B218" s="367"/>
      <c r="C218" s="368">
        <f>'TTUS Fed'!$C$37</f>
        <v>0</v>
      </c>
      <c r="D218" s="368">
        <f>'TTUS Fed'!$D$37</f>
        <v>0</v>
      </c>
      <c r="E218" s="368">
        <f>'TTUS Fed'!$E$37</f>
        <v>0</v>
      </c>
      <c r="F218" s="368">
        <f>'TTUS Fed'!$F$37</f>
        <v>0</v>
      </c>
      <c r="G218" s="368">
        <f>'TTUS Fed'!$G$37</f>
        <v>0</v>
      </c>
      <c r="H218" s="369"/>
    </row>
    <row r="219" spans="1:8" hidden="1" outlineLevel="1" collapsed="1">
      <c r="A219" s="366"/>
      <c r="B219" s="367"/>
      <c r="C219" s="368">
        <f>'TXSTS Fed'!$C$37</f>
        <v>0</v>
      </c>
      <c r="D219" s="368">
        <f>'TXSTS Fed'!$D$37</f>
        <v>0</v>
      </c>
      <c r="E219" s="368">
        <f>'TXSTS Fed'!$E$37</f>
        <v>0</v>
      </c>
      <c r="F219" s="368">
        <f>'TXSTS Fed'!$F$37</f>
        <v>0</v>
      </c>
      <c r="G219" s="368">
        <f>'TXSTS Fed'!$G$37</f>
        <v>0</v>
      </c>
      <c r="H219" s="369"/>
    </row>
    <row r="220" spans="1:8" hidden="1" outlineLevel="1" collapsed="1">
      <c r="A220" s="366"/>
      <c r="B220" s="367"/>
      <c r="C220" s="368">
        <f>'UHS Fed'!$C$37</f>
        <v>0</v>
      </c>
      <c r="D220" s="368">
        <f>'UHS Fed'!$D$37</f>
        <v>0</v>
      </c>
      <c r="E220" s="368">
        <f>'UHS Fed'!$E$37</f>
        <v>0</v>
      </c>
      <c r="F220" s="368">
        <f>'UHS Fed'!$F$37</f>
        <v>0</v>
      </c>
      <c r="G220" s="368">
        <f>'UHS Fed'!$G$37</f>
        <v>0</v>
      </c>
      <c r="H220" s="369"/>
    </row>
    <row r="221" spans="1:8" hidden="1" outlineLevel="1" collapsed="1">
      <c r="A221" s="366"/>
      <c r="B221" s="367"/>
      <c r="C221" s="368">
        <f>'UNTS Fed'!$C$37</f>
        <v>0</v>
      </c>
      <c r="D221" s="368">
        <f>'UNTS Fed'!$D$37</f>
        <v>0</v>
      </c>
      <c r="E221" s="368">
        <f>'UNTS Fed'!$E$37</f>
        <v>0</v>
      </c>
      <c r="F221" s="368">
        <f>'UNTS Fed'!$F$37</f>
        <v>0</v>
      </c>
      <c r="G221" s="368">
        <f>'UNTS Fed'!$G$37</f>
        <v>0</v>
      </c>
      <c r="H221" s="369"/>
    </row>
    <row r="222" spans="1:8" hidden="1" outlineLevel="1" collapsed="1">
      <c r="A222" s="366"/>
      <c r="B222" s="367"/>
      <c r="C222" s="368">
        <f>'UTS Fed'!$C$37</f>
        <v>0</v>
      </c>
      <c r="D222" s="368">
        <f>'UTS Fed'!$D$37</f>
        <v>0</v>
      </c>
      <c r="E222" s="368">
        <f>'UTS Fed'!$E$37</f>
        <v>0</v>
      </c>
      <c r="F222" s="368">
        <f>'UTS Fed'!$F$37</f>
        <v>0</v>
      </c>
      <c r="G222" s="368">
        <f>'UTS Fed'!$G$37</f>
        <v>0</v>
      </c>
      <c r="H222" s="369"/>
    </row>
    <row r="223" spans="1:8" collapsed="1">
      <c r="A223" s="366" t="s">
        <v>1004</v>
      </c>
      <c r="B223" s="367" t="s">
        <v>987</v>
      </c>
      <c r="C223" s="368">
        <f>SUM(C217:C222)</f>
        <v>0</v>
      </c>
      <c r="D223" s="368">
        <f>SUM(D217:D222)</f>
        <v>0</v>
      </c>
      <c r="E223" s="368">
        <f>SUM(E217:E222)</f>
        <v>0</v>
      </c>
      <c r="F223" s="368">
        <f>SUM(F217:F222)</f>
        <v>0</v>
      </c>
      <c r="G223" s="368">
        <f>SUM(G217:G222)</f>
        <v>0</v>
      </c>
      <c r="H223" s="369"/>
    </row>
    <row r="224" spans="1:8" hidden="1" outlineLevel="1">
      <c r="A224" s="366"/>
      <c r="B224" s="367"/>
      <c r="C224" s="368">
        <f>'TAMUS Fed'!$C$38</f>
        <v>0</v>
      </c>
      <c r="D224" s="368">
        <f>'TAMUS Fed'!$D$38</f>
        <v>0</v>
      </c>
      <c r="E224" s="368">
        <f>'TAMUS Fed'!$E$38</f>
        <v>0</v>
      </c>
      <c r="F224" s="368">
        <f>'TAMUS Fed'!$F$38</f>
        <v>0</v>
      </c>
      <c r="G224" s="368">
        <f>'TAMUS Fed'!$G$38</f>
        <v>0</v>
      </c>
      <c r="H224" s="369"/>
    </row>
    <row r="225" spans="1:8" hidden="1" outlineLevel="1" collapsed="1">
      <c r="A225" s="366"/>
      <c r="B225" s="367"/>
      <c r="C225" s="368">
        <f>'TTUS Fed'!$C$38</f>
        <v>0</v>
      </c>
      <c r="D225" s="368">
        <f>'TTUS Fed'!$D$38</f>
        <v>0</v>
      </c>
      <c r="E225" s="368">
        <f>'TTUS Fed'!$E$38</f>
        <v>0</v>
      </c>
      <c r="F225" s="368">
        <f>'TTUS Fed'!$F$38</f>
        <v>0</v>
      </c>
      <c r="G225" s="368">
        <f>'TTUS Fed'!$G$38</f>
        <v>0</v>
      </c>
      <c r="H225" s="369"/>
    </row>
    <row r="226" spans="1:8" hidden="1" outlineLevel="1" collapsed="1">
      <c r="A226" s="366"/>
      <c r="B226" s="367"/>
      <c r="C226" s="368">
        <f>'TXSTS Fed'!$C$38</f>
        <v>0</v>
      </c>
      <c r="D226" s="368">
        <f>'TXSTS Fed'!$D$38</f>
        <v>0</v>
      </c>
      <c r="E226" s="368">
        <f>'TXSTS Fed'!$E$38</f>
        <v>0</v>
      </c>
      <c r="F226" s="368">
        <f>'TXSTS Fed'!$F$38</f>
        <v>0</v>
      </c>
      <c r="G226" s="368">
        <f>'TXSTS Fed'!$G$38</f>
        <v>0</v>
      </c>
      <c r="H226" s="369"/>
    </row>
    <row r="227" spans="1:8" hidden="1" outlineLevel="1" collapsed="1">
      <c r="A227" s="366"/>
      <c r="B227" s="367"/>
      <c r="C227" s="368">
        <f>'UHS Fed'!$C$38</f>
        <v>0</v>
      </c>
      <c r="D227" s="368">
        <f>'UHS Fed'!$D$38</f>
        <v>0</v>
      </c>
      <c r="E227" s="368">
        <f>'UHS Fed'!$E$38</f>
        <v>0</v>
      </c>
      <c r="F227" s="368">
        <f>'UHS Fed'!$F$38</f>
        <v>0</v>
      </c>
      <c r="G227" s="368">
        <f>'UHS Fed'!$G$38</f>
        <v>0</v>
      </c>
      <c r="H227" s="369"/>
    </row>
    <row r="228" spans="1:8" hidden="1" outlineLevel="1" collapsed="1">
      <c r="A228" s="366"/>
      <c r="B228" s="367"/>
      <c r="C228" s="368">
        <f>'UNTS Fed'!$C$38</f>
        <v>0</v>
      </c>
      <c r="D228" s="368">
        <f>'UNTS Fed'!$D$38</f>
        <v>0</v>
      </c>
      <c r="E228" s="368">
        <f>'UNTS Fed'!$E$38</f>
        <v>0</v>
      </c>
      <c r="F228" s="368">
        <f>'UNTS Fed'!$F$38</f>
        <v>0</v>
      </c>
      <c r="G228" s="368">
        <f>'UNTS Fed'!$G$38</f>
        <v>0</v>
      </c>
      <c r="H228" s="369"/>
    </row>
    <row r="229" spans="1:8" hidden="1" outlineLevel="1" collapsed="1">
      <c r="A229" s="366"/>
      <c r="B229" s="367"/>
      <c r="C229" s="368">
        <f>'UTS Fed'!$C$38</f>
        <v>0</v>
      </c>
      <c r="D229" s="368">
        <f>'UTS Fed'!$D$38</f>
        <v>0</v>
      </c>
      <c r="E229" s="368">
        <f>'UTS Fed'!$E$38</f>
        <v>0</v>
      </c>
      <c r="F229" s="368">
        <f>'UTS Fed'!$F$38</f>
        <v>0</v>
      </c>
      <c r="G229" s="368">
        <f>'UTS Fed'!$G$38</f>
        <v>0</v>
      </c>
      <c r="H229" s="369"/>
    </row>
    <row r="230" spans="1:8" collapsed="1">
      <c r="A230" s="366" t="s">
        <v>1004</v>
      </c>
      <c r="B230" s="367" t="s">
        <v>988</v>
      </c>
      <c r="C230" s="368">
        <f>SUM(C224:C229)</f>
        <v>0</v>
      </c>
      <c r="D230" s="368">
        <f>SUM(D224:D229)</f>
        <v>0</v>
      </c>
      <c r="E230" s="368">
        <f>SUM(E224:E229)</f>
        <v>0</v>
      </c>
      <c r="F230" s="368">
        <f>SUM(F224:F229)</f>
        <v>0</v>
      </c>
      <c r="G230" s="368">
        <f>SUM(G224:G229)</f>
        <v>0</v>
      </c>
      <c r="H230" s="369"/>
    </row>
    <row r="231" spans="1:8" hidden="1" outlineLevel="1">
      <c r="A231" s="366"/>
      <c r="B231" s="367"/>
      <c r="C231" s="368">
        <f>'TAMUS Fed'!$C$39</f>
        <v>0</v>
      </c>
      <c r="D231" s="368">
        <f>'TAMUS Fed'!$D$39</f>
        <v>0</v>
      </c>
      <c r="E231" s="368">
        <f>'TAMUS Fed'!$E$39</f>
        <v>0</v>
      </c>
      <c r="F231" s="368">
        <f>'TAMUS Fed'!$F$39</f>
        <v>0</v>
      </c>
      <c r="G231" s="368">
        <f>'TAMUS Fed'!$G$39</f>
        <v>0</v>
      </c>
      <c r="H231" s="369"/>
    </row>
    <row r="232" spans="1:8" hidden="1" outlineLevel="1" collapsed="1">
      <c r="A232" s="366"/>
      <c r="B232" s="367"/>
      <c r="C232" s="368">
        <f>'TTUS Fed'!$C$39</f>
        <v>0</v>
      </c>
      <c r="D232" s="368">
        <f>'TTUS Fed'!$D$39</f>
        <v>0</v>
      </c>
      <c r="E232" s="368">
        <f>'TTUS Fed'!$E$39</f>
        <v>0</v>
      </c>
      <c r="F232" s="368">
        <f>'TTUS Fed'!$F$39</f>
        <v>0</v>
      </c>
      <c r="G232" s="368">
        <f>'TTUS Fed'!$G$39</f>
        <v>0</v>
      </c>
      <c r="H232" s="369"/>
    </row>
    <row r="233" spans="1:8" hidden="1" outlineLevel="1" collapsed="1">
      <c r="A233" s="366"/>
      <c r="B233" s="367"/>
      <c r="C233" s="368">
        <f>'TXSTS Fed'!$C$39</f>
        <v>0</v>
      </c>
      <c r="D233" s="368">
        <f>'TXSTS Fed'!$D$39</f>
        <v>0</v>
      </c>
      <c r="E233" s="368">
        <f>'TXSTS Fed'!$E$39</f>
        <v>0</v>
      </c>
      <c r="F233" s="368">
        <f>'TXSTS Fed'!$F$39</f>
        <v>0</v>
      </c>
      <c r="G233" s="368">
        <f>'TXSTS Fed'!$G$39</f>
        <v>0</v>
      </c>
      <c r="H233" s="369"/>
    </row>
    <row r="234" spans="1:8" hidden="1" outlineLevel="1" collapsed="1">
      <c r="A234" s="366"/>
      <c r="B234" s="367"/>
      <c r="C234" s="368">
        <f>'UHS Fed'!$C$39</f>
        <v>0</v>
      </c>
      <c r="D234" s="368">
        <f>'UHS Fed'!$D$39</f>
        <v>0</v>
      </c>
      <c r="E234" s="368">
        <f>'UHS Fed'!$E$39</f>
        <v>0</v>
      </c>
      <c r="F234" s="368">
        <f>'UHS Fed'!$F$39</f>
        <v>0</v>
      </c>
      <c r="G234" s="368">
        <f>'UHS Fed'!$G$39</f>
        <v>0</v>
      </c>
      <c r="H234" s="369"/>
    </row>
    <row r="235" spans="1:8" hidden="1" outlineLevel="1" collapsed="1">
      <c r="A235" s="366"/>
      <c r="B235" s="367"/>
      <c r="C235" s="368">
        <f>'UNTS Fed'!$C$39</f>
        <v>0</v>
      </c>
      <c r="D235" s="368">
        <f>'UNTS Fed'!$D$39</f>
        <v>0</v>
      </c>
      <c r="E235" s="368">
        <f>'UNTS Fed'!$E$39</f>
        <v>0</v>
      </c>
      <c r="F235" s="368">
        <f>'UNTS Fed'!$F$39</f>
        <v>0</v>
      </c>
      <c r="G235" s="368">
        <f>'UNTS Fed'!$G$39</f>
        <v>0</v>
      </c>
      <c r="H235" s="369"/>
    </row>
    <row r="236" spans="1:8" hidden="1" outlineLevel="1" collapsed="1">
      <c r="A236" s="366"/>
      <c r="B236" s="367"/>
      <c r="C236" s="368">
        <f>'UTS Fed'!$C$39</f>
        <v>0</v>
      </c>
      <c r="D236" s="368">
        <f>'UTS Fed'!$D$39</f>
        <v>0</v>
      </c>
      <c r="E236" s="368">
        <f>'UTS Fed'!$E$39</f>
        <v>0</v>
      </c>
      <c r="F236" s="368">
        <f>'UTS Fed'!$F$39</f>
        <v>0</v>
      </c>
      <c r="G236" s="368">
        <f>'UTS Fed'!$G$39</f>
        <v>0</v>
      </c>
      <c r="H236" s="369"/>
    </row>
    <row r="237" spans="1:8" collapsed="1">
      <c r="A237" s="366" t="s">
        <v>1004</v>
      </c>
      <c r="B237" s="367" t="s">
        <v>989</v>
      </c>
      <c r="C237" s="368">
        <f>SUM(C231:C236)</f>
        <v>0</v>
      </c>
      <c r="D237" s="368">
        <f>SUM(D231:D236)</f>
        <v>0</v>
      </c>
      <c r="E237" s="368">
        <f>SUM(E231:E236)</f>
        <v>0</v>
      </c>
      <c r="F237" s="368">
        <f>SUM(F231:F236)</f>
        <v>0</v>
      </c>
      <c r="G237" s="368">
        <f>SUM(G231:G236)</f>
        <v>0</v>
      </c>
      <c r="H237" s="369"/>
    </row>
    <row r="238" spans="1:8" hidden="1" outlineLevel="1">
      <c r="A238" s="366"/>
      <c r="B238" s="367"/>
      <c r="C238" s="368">
        <f>'TAMUS Fed'!$C$40</f>
        <v>0</v>
      </c>
      <c r="D238" s="368">
        <f>'TAMUS Fed'!$D$40</f>
        <v>0</v>
      </c>
      <c r="E238" s="368">
        <f>'TAMUS Fed'!$E$40</f>
        <v>0</v>
      </c>
      <c r="F238" s="368">
        <f>'TAMUS Fed'!$F$40</f>
        <v>0</v>
      </c>
      <c r="G238" s="368">
        <f>'TAMUS Fed'!$G$40</f>
        <v>0</v>
      </c>
      <c r="H238" s="369"/>
    </row>
    <row r="239" spans="1:8" hidden="1" outlineLevel="1" collapsed="1">
      <c r="A239" s="366"/>
      <c r="B239" s="367"/>
      <c r="C239" s="368">
        <f>'TTUS Fed'!$C$40</f>
        <v>0</v>
      </c>
      <c r="D239" s="368">
        <f>'TTUS Fed'!$D$40</f>
        <v>0</v>
      </c>
      <c r="E239" s="368">
        <f>'TTUS Fed'!$E$40</f>
        <v>0</v>
      </c>
      <c r="F239" s="368">
        <f>'TTUS Fed'!$F$40</f>
        <v>0</v>
      </c>
      <c r="G239" s="368">
        <f>'TTUS Fed'!$G$40</f>
        <v>0</v>
      </c>
      <c r="H239" s="369"/>
    </row>
    <row r="240" spans="1:8" hidden="1" outlineLevel="1" collapsed="1">
      <c r="A240" s="366"/>
      <c r="B240" s="367"/>
      <c r="C240" s="368">
        <f>'TXSTS Fed'!$C$40</f>
        <v>0</v>
      </c>
      <c r="D240" s="368">
        <f>'TXSTS Fed'!$D$40</f>
        <v>0</v>
      </c>
      <c r="E240" s="368">
        <f>'TXSTS Fed'!$E$40</f>
        <v>0</v>
      </c>
      <c r="F240" s="368">
        <f>'TXSTS Fed'!$F$40</f>
        <v>0</v>
      </c>
      <c r="G240" s="368">
        <f>'TXSTS Fed'!$G$40</f>
        <v>0</v>
      </c>
      <c r="H240" s="369"/>
    </row>
    <row r="241" spans="1:8" hidden="1" outlineLevel="1" collapsed="1">
      <c r="A241" s="366"/>
      <c r="B241" s="367"/>
      <c r="C241" s="368">
        <f>'UHS Fed'!$C$40</f>
        <v>0</v>
      </c>
      <c r="D241" s="368">
        <f>'UHS Fed'!$D$40</f>
        <v>0</v>
      </c>
      <c r="E241" s="368">
        <f>'UHS Fed'!$E$40</f>
        <v>0</v>
      </c>
      <c r="F241" s="368">
        <f>'UHS Fed'!$F$40</f>
        <v>0</v>
      </c>
      <c r="G241" s="368">
        <f>'UHS Fed'!$G$40</f>
        <v>0</v>
      </c>
      <c r="H241" s="369"/>
    </row>
    <row r="242" spans="1:8" hidden="1" outlineLevel="1" collapsed="1">
      <c r="A242" s="366"/>
      <c r="B242" s="367"/>
      <c r="C242" s="368">
        <f>'UNTS Fed'!$C$40</f>
        <v>0</v>
      </c>
      <c r="D242" s="368">
        <f>'UNTS Fed'!$D$40</f>
        <v>0</v>
      </c>
      <c r="E242" s="368">
        <f>'UNTS Fed'!$E$40</f>
        <v>0</v>
      </c>
      <c r="F242" s="368">
        <f>'UNTS Fed'!$F$40</f>
        <v>0</v>
      </c>
      <c r="G242" s="368">
        <f>'UNTS Fed'!$G$40</f>
        <v>0</v>
      </c>
      <c r="H242" s="369"/>
    </row>
    <row r="243" spans="1:8" hidden="1" outlineLevel="1" collapsed="1">
      <c r="A243" s="366"/>
      <c r="B243" s="367"/>
      <c r="C243" s="368">
        <f>'UTS Fed'!$C$40</f>
        <v>0</v>
      </c>
      <c r="D243" s="368">
        <f>'UTS Fed'!$D$40</f>
        <v>0</v>
      </c>
      <c r="E243" s="368">
        <f>'UTS Fed'!$E$40</f>
        <v>0</v>
      </c>
      <c r="F243" s="368">
        <f>'UTS Fed'!$F$40</f>
        <v>0</v>
      </c>
      <c r="G243" s="368">
        <f>'UTS Fed'!$G$40</f>
        <v>0</v>
      </c>
      <c r="H243" s="369"/>
    </row>
    <row r="244" spans="1:8" collapsed="1">
      <c r="A244" s="366" t="s">
        <v>1004</v>
      </c>
      <c r="B244" s="367" t="s">
        <v>990</v>
      </c>
      <c r="C244" s="368">
        <f>SUM(C238:C243)</f>
        <v>0</v>
      </c>
      <c r="D244" s="368">
        <f>SUM(D238:D243)</f>
        <v>0</v>
      </c>
      <c r="E244" s="368">
        <f>SUM(E238:E243)</f>
        <v>0</v>
      </c>
      <c r="F244" s="368">
        <f>SUM(F238:F243)</f>
        <v>0</v>
      </c>
      <c r="G244" s="368">
        <f>SUM(G238:G243)</f>
        <v>0</v>
      </c>
      <c r="H244" s="369"/>
    </row>
    <row r="245" spans="1:8" hidden="1" outlineLevel="1">
      <c r="A245" s="366"/>
      <c r="B245" s="367"/>
      <c r="C245" s="368">
        <f>'TAMUS Fed'!$C$41</f>
        <v>0</v>
      </c>
      <c r="D245" s="368">
        <f>'TAMUS Fed'!$D$41</f>
        <v>0</v>
      </c>
      <c r="E245" s="368">
        <f>'TAMUS Fed'!$E$41</f>
        <v>0</v>
      </c>
      <c r="F245" s="368">
        <f>'TAMUS Fed'!$F$41</f>
        <v>0</v>
      </c>
      <c r="G245" s="368">
        <f>'TAMUS Fed'!$G$41</f>
        <v>0</v>
      </c>
      <c r="H245" s="369"/>
    </row>
    <row r="246" spans="1:8" hidden="1" outlineLevel="1" collapsed="1">
      <c r="A246" s="366"/>
      <c r="B246" s="367"/>
      <c r="C246" s="368">
        <f>'TTUS Fed'!$C$41</f>
        <v>0</v>
      </c>
      <c r="D246" s="368">
        <f>'TTUS Fed'!$D$41</f>
        <v>0</v>
      </c>
      <c r="E246" s="368">
        <f>'TTUS Fed'!$E$41</f>
        <v>0</v>
      </c>
      <c r="F246" s="368">
        <f>'TTUS Fed'!$F$41</f>
        <v>0</v>
      </c>
      <c r="G246" s="368">
        <f>'TTUS Fed'!$G$41</f>
        <v>0</v>
      </c>
      <c r="H246" s="369"/>
    </row>
    <row r="247" spans="1:8" hidden="1" outlineLevel="1" collapsed="1">
      <c r="A247" s="366"/>
      <c r="B247" s="367"/>
      <c r="C247" s="368">
        <f>'TXSTS Fed'!$C$41</f>
        <v>0</v>
      </c>
      <c r="D247" s="368">
        <f>'TXSTS Fed'!$D$41</f>
        <v>0</v>
      </c>
      <c r="E247" s="368">
        <f>'TXSTS Fed'!$E$41</f>
        <v>0</v>
      </c>
      <c r="F247" s="368">
        <f>'TXSTS Fed'!$F$41</f>
        <v>0</v>
      </c>
      <c r="G247" s="368">
        <f>'TXSTS Fed'!$G$41</f>
        <v>0</v>
      </c>
      <c r="H247" s="369"/>
    </row>
    <row r="248" spans="1:8" hidden="1" outlineLevel="1" collapsed="1">
      <c r="A248" s="366"/>
      <c r="B248" s="367"/>
      <c r="C248" s="368">
        <f>'UHS Fed'!$C$41</f>
        <v>0</v>
      </c>
      <c r="D248" s="368">
        <f>'UHS Fed'!$D$41</f>
        <v>0</v>
      </c>
      <c r="E248" s="368">
        <f>'UHS Fed'!$E$41</f>
        <v>0</v>
      </c>
      <c r="F248" s="368">
        <f>'UHS Fed'!$F$41</f>
        <v>0</v>
      </c>
      <c r="G248" s="368">
        <f>'UHS Fed'!$G$41</f>
        <v>0</v>
      </c>
      <c r="H248" s="369"/>
    </row>
    <row r="249" spans="1:8" hidden="1" outlineLevel="1" collapsed="1">
      <c r="A249" s="366"/>
      <c r="B249" s="367"/>
      <c r="C249" s="368">
        <f>'UNTS Fed'!$C$41</f>
        <v>0</v>
      </c>
      <c r="D249" s="368">
        <f>'UNTS Fed'!$D$41</f>
        <v>0</v>
      </c>
      <c r="E249" s="368">
        <f>'UNTS Fed'!$E$41</f>
        <v>0</v>
      </c>
      <c r="F249" s="368">
        <f>'UNTS Fed'!$F$41</f>
        <v>0</v>
      </c>
      <c r="G249" s="368">
        <f>'UNTS Fed'!$G$41</f>
        <v>0</v>
      </c>
      <c r="H249" s="369"/>
    </row>
    <row r="250" spans="1:8" hidden="1" outlineLevel="1" collapsed="1">
      <c r="A250" s="366"/>
      <c r="B250" s="367"/>
      <c r="C250" s="368">
        <f>'UTS Fed'!$C$41</f>
        <v>0</v>
      </c>
      <c r="D250" s="368">
        <f>'UTS Fed'!$D$41</f>
        <v>0</v>
      </c>
      <c r="E250" s="368">
        <f>'UTS Fed'!$E$41</f>
        <v>0</v>
      </c>
      <c r="F250" s="368">
        <f>'UTS Fed'!$F$41</f>
        <v>0</v>
      </c>
      <c r="G250" s="368">
        <f>'UTS Fed'!$G$41</f>
        <v>0</v>
      </c>
      <c r="H250" s="369"/>
    </row>
    <row r="251" spans="1:8" collapsed="1">
      <c r="A251" s="366" t="s">
        <v>1004</v>
      </c>
      <c r="B251" s="367" t="s">
        <v>991</v>
      </c>
      <c r="C251" s="368">
        <f>SUM(C245:C250)</f>
        <v>0</v>
      </c>
      <c r="D251" s="368">
        <f>SUM(D245:D250)</f>
        <v>0</v>
      </c>
      <c r="E251" s="368">
        <f>SUM(E245:E250)</f>
        <v>0</v>
      </c>
      <c r="F251" s="368">
        <f>SUM(F245:F250)</f>
        <v>0</v>
      </c>
      <c r="G251" s="368">
        <f>SUM(G245:G250)</f>
        <v>0</v>
      </c>
      <c r="H251" s="369"/>
    </row>
    <row r="252" spans="1:8" hidden="1" outlineLevel="1">
      <c r="A252" s="366"/>
      <c r="B252" s="367"/>
      <c r="C252" s="368">
        <f>'TAMUS Fed'!$C$42</f>
        <v>0</v>
      </c>
      <c r="D252" s="368">
        <f>'TAMUS Fed'!$D$42</f>
        <v>0</v>
      </c>
      <c r="E252" s="368">
        <f>'TAMUS Fed'!$E$42</f>
        <v>0</v>
      </c>
      <c r="F252" s="368">
        <f>'TAMUS Fed'!$F$42</f>
        <v>0</v>
      </c>
      <c r="G252" s="368">
        <f>'TAMUS Fed'!$G$42</f>
        <v>0</v>
      </c>
      <c r="H252" s="369"/>
    </row>
    <row r="253" spans="1:8" hidden="1" outlineLevel="1" collapsed="1">
      <c r="A253" s="366"/>
      <c r="B253" s="367"/>
      <c r="C253" s="368">
        <f>'TTUS Fed'!$C$42</f>
        <v>0</v>
      </c>
      <c r="D253" s="368">
        <f>'TTUS Fed'!$D$42</f>
        <v>0</v>
      </c>
      <c r="E253" s="368">
        <f>'TTUS Fed'!$E$42</f>
        <v>0</v>
      </c>
      <c r="F253" s="368">
        <f>'TTUS Fed'!$F$42</f>
        <v>0</v>
      </c>
      <c r="G253" s="368">
        <f>'TTUS Fed'!$G$42</f>
        <v>0</v>
      </c>
      <c r="H253" s="369"/>
    </row>
    <row r="254" spans="1:8" hidden="1" outlineLevel="1" collapsed="1">
      <c r="A254" s="366"/>
      <c r="B254" s="367"/>
      <c r="C254" s="368">
        <f>'TXSTS Fed'!$C$42</f>
        <v>0</v>
      </c>
      <c r="D254" s="368">
        <f>'TXSTS Fed'!$D$42</f>
        <v>0</v>
      </c>
      <c r="E254" s="368">
        <f>'TXSTS Fed'!$E$42</f>
        <v>0</v>
      </c>
      <c r="F254" s="368">
        <f>'TXSTS Fed'!$F$42</f>
        <v>0</v>
      </c>
      <c r="G254" s="368">
        <f>'TXSTS Fed'!$G$42</f>
        <v>0</v>
      </c>
      <c r="H254" s="369"/>
    </row>
    <row r="255" spans="1:8" hidden="1" outlineLevel="1" collapsed="1">
      <c r="A255" s="366"/>
      <c r="B255" s="367"/>
      <c r="C255" s="368">
        <f>'UHS Fed'!$C$42</f>
        <v>0</v>
      </c>
      <c r="D255" s="368">
        <f>'UHS Fed'!$D$42</f>
        <v>0</v>
      </c>
      <c r="E255" s="368">
        <f>'UHS Fed'!$E$42</f>
        <v>0</v>
      </c>
      <c r="F255" s="368">
        <f>'UHS Fed'!$F$42</f>
        <v>0</v>
      </c>
      <c r="G255" s="368">
        <f>'UHS Fed'!$G$42</f>
        <v>0</v>
      </c>
      <c r="H255" s="369"/>
    </row>
    <row r="256" spans="1:8" hidden="1" outlineLevel="1" collapsed="1">
      <c r="A256" s="366"/>
      <c r="B256" s="367"/>
      <c r="C256" s="368">
        <f>'UNTS Fed'!$C$42</f>
        <v>0</v>
      </c>
      <c r="D256" s="368">
        <f>'UNTS Fed'!$D$42</f>
        <v>0</v>
      </c>
      <c r="E256" s="368">
        <f>'UNTS Fed'!$E$42</f>
        <v>0</v>
      </c>
      <c r="F256" s="368">
        <f>'UNTS Fed'!$F$42</f>
        <v>0</v>
      </c>
      <c r="G256" s="368">
        <f>'UNTS Fed'!$G$42</f>
        <v>0</v>
      </c>
      <c r="H256" s="369"/>
    </row>
    <row r="257" spans="1:8" hidden="1" outlineLevel="1" collapsed="1">
      <c r="A257" s="366"/>
      <c r="B257" s="367"/>
      <c r="C257" s="368">
        <f>'UTS Fed'!$C$42</f>
        <v>0</v>
      </c>
      <c r="D257" s="368">
        <f>'UTS Fed'!$D$42</f>
        <v>0</v>
      </c>
      <c r="E257" s="368">
        <f>'UTS Fed'!$E$42</f>
        <v>0</v>
      </c>
      <c r="F257" s="368">
        <f>'UTS Fed'!$F$42</f>
        <v>0</v>
      </c>
      <c r="G257" s="368">
        <f>'UTS Fed'!$G$42</f>
        <v>0</v>
      </c>
      <c r="H257" s="369"/>
    </row>
    <row r="258" spans="1:8" collapsed="1">
      <c r="A258" s="366" t="s">
        <v>1004</v>
      </c>
      <c r="B258" s="367" t="s">
        <v>1000</v>
      </c>
      <c r="C258" s="368">
        <f>SUM(C252:C257)</f>
        <v>0</v>
      </c>
      <c r="D258" s="368">
        <f>SUM(D252:D257)</f>
        <v>0</v>
      </c>
      <c r="E258" s="368">
        <f>SUM(E252:E257)</f>
        <v>0</v>
      </c>
      <c r="F258" s="368">
        <f>SUM(F252:F257)</f>
        <v>0</v>
      </c>
      <c r="G258" s="368">
        <f>SUM(G252:G257)</f>
        <v>0</v>
      </c>
      <c r="H258" s="369"/>
    </row>
    <row r="259" spans="1:8" hidden="1" outlineLevel="1">
      <c r="A259" s="366"/>
      <c r="B259" s="367"/>
      <c r="C259" s="368">
        <f>'TAMUS Fed'!$C$43</f>
        <v>0</v>
      </c>
      <c r="D259" s="368">
        <f>'TAMUS Fed'!$D$43</f>
        <v>0</v>
      </c>
      <c r="E259" s="368">
        <f>'TAMUS Fed'!$E$43</f>
        <v>0</v>
      </c>
      <c r="F259" s="368">
        <f>'TAMUS Fed'!$F$43</f>
        <v>0</v>
      </c>
      <c r="G259" s="368">
        <f>'TAMUS Fed'!$G$43</f>
        <v>0</v>
      </c>
      <c r="H259" s="369"/>
    </row>
    <row r="260" spans="1:8" hidden="1" outlineLevel="1" collapsed="1">
      <c r="A260" s="366"/>
      <c r="B260" s="367"/>
      <c r="C260" s="368">
        <f>'TTUS Fed'!$C$43</f>
        <v>0</v>
      </c>
      <c r="D260" s="368">
        <f>'TTUS Fed'!$D$43</f>
        <v>0</v>
      </c>
      <c r="E260" s="368">
        <f>'TTUS Fed'!$E$43</f>
        <v>0</v>
      </c>
      <c r="F260" s="368">
        <f>'TTUS Fed'!$F$43</f>
        <v>0</v>
      </c>
      <c r="G260" s="368">
        <f>'TTUS Fed'!$G$43</f>
        <v>0</v>
      </c>
      <c r="H260" s="369"/>
    </row>
    <row r="261" spans="1:8" hidden="1" outlineLevel="1" collapsed="1">
      <c r="A261" s="366"/>
      <c r="B261" s="367"/>
      <c r="C261" s="368">
        <f>'TXSTS Fed'!$C$43</f>
        <v>0</v>
      </c>
      <c r="D261" s="368">
        <f>'TXSTS Fed'!$D$43</f>
        <v>0</v>
      </c>
      <c r="E261" s="368">
        <f>'TXSTS Fed'!$E$43</f>
        <v>0</v>
      </c>
      <c r="F261" s="368">
        <f>'TXSTS Fed'!$F$43</f>
        <v>0</v>
      </c>
      <c r="G261" s="368">
        <f>'TXSTS Fed'!$G$43</f>
        <v>0</v>
      </c>
      <c r="H261" s="369"/>
    </row>
    <row r="262" spans="1:8" hidden="1" outlineLevel="1" collapsed="1">
      <c r="A262" s="366"/>
      <c r="B262" s="367"/>
      <c r="C262" s="368">
        <f>'UHS Fed'!$C$43</f>
        <v>0</v>
      </c>
      <c r="D262" s="368">
        <f>'UHS Fed'!$D$43</f>
        <v>0</v>
      </c>
      <c r="E262" s="368">
        <f>'UHS Fed'!$E$43</f>
        <v>0</v>
      </c>
      <c r="F262" s="368">
        <f>'UHS Fed'!$F$43</f>
        <v>0</v>
      </c>
      <c r="G262" s="368">
        <f>'UHS Fed'!$G$43</f>
        <v>0</v>
      </c>
      <c r="H262" s="369"/>
    </row>
    <row r="263" spans="1:8" hidden="1" outlineLevel="1" collapsed="1">
      <c r="A263" s="366"/>
      <c r="B263" s="367"/>
      <c r="C263" s="368">
        <f>'UNTS Fed'!$C$43</f>
        <v>0</v>
      </c>
      <c r="D263" s="368">
        <f>'UNTS Fed'!$D$43</f>
        <v>0</v>
      </c>
      <c r="E263" s="368">
        <f>'UNTS Fed'!$E$43</f>
        <v>0</v>
      </c>
      <c r="F263" s="368">
        <f>'UNTS Fed'!$F$43</f>
        <v>0</v>
      </c>
      <c r="G263" s="368">
        <f>'UNTS Fed'!$G$43</f>
        <v>0</v>
      </c>
      <c r="H263" s="369"/>
    </row>
    <row r="264" spans="1:8" hidden="1" outlineLevel="1" collapsed="1">
      <c r="A264" s="366"/>
      <c r="B264" s="367"/>
      <c r="C264" s="368">
        <f>'UTS Fed'!$C$43</f>
        <v>0</v>
      </c>
      <c r="D264" s="368">
        <f>'UTS Fed'!$D$43</f>
        <v>0</v>
      </c>
      <c r="E264" s="368">
        <f>'UTS Fed'!$E$43</f>
        <v>0</v>
      </c>
      <c r="F264" s="368">
        <f>'UTS Fed'!$F$43</f>
        <v>0</v>
      </c>
      <c r="G264" s="368">
        <f>'UTS Fed'!$G$43</f>
        <v>0</v>
      </c>
      <c r="H264" s="369"/>
    </row>
    <row r="265" spans="1:8" collapsed="1">
      <c r="A265" s="366" t="s">
        <v>1004</v>
      </c>
      <c r="B265" s="367" t="s">
        <v>1005</v>
      </c>
      <c r="C265" s="368">
        <f>SUM(C259:C264)</f>
        <v>0</v>
      </c>
      <c r="D265" s="368">
        <f>SUM(D259:D264)</f>
        <v>0</v>
      </c>
      <c r="E265" s="368">
        <f>SUM(E259:E264)</f>
        <v>0</v>
      </c>
      <c r="F265" s="368">
        <f>SUM(F259:F264)</f>
        <v>0</v>
      </c>
      <c r="G265" s="368">
        <f>SUM(G259:G264)</f>
        <v>0</v>
      </c>
      <c r="H265" s="369"/>
    </row>
    <row r="266" spans="1:8" hidden="1" outlineLevel="1">
      <c r="A266" s="366"/>
      <c r="B266" s="367" t="s">
        <v>98</v>
      </c>
      <c r="C266" s="368">
        <f>'TAMUS Fed'!$C$44</f>
        <v>0</v>
      </c>
      <c r="D266" s="368">
        <f>'TAMUS Fed'!$D$44</f>
        <v>0</v>
      </c>
      <c r="E266" s="368">
        <f>'TAMUS Fed'!$E$44</f>
        <v>1545033</v>
      </c>
      <c r="F266" s="368">
        <f>'TAMUS Fed'!$F$44</f>
        <v>0</v>
      </c>
      <c r="G266" s="368">
        <f>'TAMUS Fed'!$G$44</f>
        <v>0</v>
      </c>
      <c r="H266" s="369"/>
    </row>
    <row r="267" spans="1:8" hidden="1" outlineLevel="1" collapsed="1">
      <c r="A267" s="366"/>
      <c r="B267" s="367" t="s">
        <v>103</v>
      </c>
      <c r="C267" s="368">
        <f>'TTUS Fed'!$C$44</f>
        <v>0</v>
      </c>
      <c r="D267" s="368">
        <f>'TTUS Fed'!$D$44</f>
        <v>0</v>
      </c>
      <c r="E267" s="368">
        <f>'TTUS Fed'!$E$44</f>
        <v>0</v>
      </c>
      <c r="F267" s="368">
        <f>'TTUS Fed'!$F$44</f>
        <v>0</v>
      </c>
      <c r="G267" s="368">
        <f>'TTUS Fed'!$G$44</f>
        <v>0</v>
      </c>
      <c r="H267" s="369"/>
    </row>
    <row r="268" spans="1:8" hidden="1" outlineLevel="1" collapsed="1">
      <c r="A268" s="366"/>
      <c r="B268" s="367" t="s">
        <v>101</v>
      </c>
      <c r="C268" s="368">
        <f>'TXSTS Fed'!$C$44</f>
        <v>0</v>
      </c>
      <c r="D268" s="368">
        <f>'TXSTS Fed'!$D$44</f>
        <v>0</v>
      </c>
      <c r="E268" s="368">
        <f>'TXSTS Fed'!$E$44</f>
        <v>0</v>
      </c>
      <c r="F268" s="368">
        <f>'TXSTS Fed'!$F$44</f>
        <v>0</v>
      </c>
      <c r="G268" s="368">
        <f>'TXSTS Fed'!$G$44</f>
        <v>0</v>
      </c>
      <c r="H268" s="369"/>
    </row>
    <row r="269" spans="1:8" hidden="1" outlineLevel="1" collapsed="1">
      <c r="A269" s="366"/>
      <c r="B269" s="367" t="s">
        <v>100</v>
      </c>
      <c r="C269" s="368">
        <f>'UHS Fed'!$C$44</f>
        <v>0</v>
      </c>
      <c r="D269" s="368">
        <f>'UHS Fed'!$D$44</f>
        <v>0</v>
      </c>
      <c r="E269" s="368">
        <f>'UHS Fed'!$E$44</f>
        <v>0</v>
      </c>
      <c r="F269" s="368">
        <f>'UHS Fed'!$F$44</f>
        <v>0</v>
      </c>
      <c r="G269" s="368">
        <f>'UHS Fed'!$G$44</f>
        <v>0</v>
      </c>
      <c r="H269" s="369"/>
    </row>
    <row r="270" spans="1:8" hidden="1" outlineLevel="1" collapsed="1">
      <c r="A270" s="366"/>
      <c r="B270" s="367" t="s">
        <v>105</v>
      </c>
      <c r="C270" s="368">
        <f>'UNTS Fed'!$C$44</f>
        <v>0</v>
      </c>
      <c r="D270" s="368">
        <f>'UNTS Fed'!$D$44</f>
        <v>0</v>
      </c>
      <c r="E270" s="368">
        <f>'UNTS Fed'!$E$44</f>
        <v>0</v>
      </c>
      <c r="F270" s="368">
        <f>'UNTS Fed'!$F$44</f>
        <v>0</v>
      </c>
      <c r="G270" s="368">
        <f>'UNTS Fed'!$G$44</f>
        <v>0</v>
      </c>
      <c r="H270" s="369"/>
    </row>
    <row r="271" spans="1:8" hidden="1" outlineLevel="1" collapsed="1">
      <c r="A271" s="366"/>
      <c r="B271" s="367" t="s">
        <v>96</v>
      </c>
      <c r="C271" s="368">
        <f>'UTS Fed'!$C$44</f>
        <v>0</v>
      </c>
      <c r="D271" s="368">
        <f>'UTS Fed'!$D$44</f>
        <v>0</v>
      </c>
      <c r="E271" s="368">
        <f>'UTS Fed'!$E$44</f>
        <v>670290</v>
      </c>
      <c r="F271" s="368">
        <f>'UTS Fed'!$F$44</f>
        <v>670290</v>
      </c>
      <c r="G271" s="368">
        <f>'UTS Fed'!$G$44</f>
        <v>0</v>
      </c>
      <c r="H271" s="369"/>
    </row>
    <row r="272" spans="1:8" collapsed="1">
      <c r="A272" s="366" t="s">
        <v>1004</v>
      </c>
      <c r="B272" s="370"/>
      <c r="C272" s="368">
        <f>SUM(C266:C271)</f>
        <v>0</v>
      </c>
      <c r="D272" s="368">
        <f>SUM(D266:D271)</f>
        <v>0</v>
      </c>
      <c r="E272" s="368">
        <f>SUM(E266:E271)</f>
        <v>2215323</v>
      </c>
      <c r="F272" s="368">
        <f>SUM(F266:F271)</f>
        <v>670290</v>
      </c>
      <c r="G272" s="368">
        <f>SUM(G266:G271)</f>
        <v>0</v>
      </c>
      <c r="H272" s="369"/>
    </row>
    <row r="273" spans="1:8" hidden="1" outlineLevel="1">
      <c r="A273" s="366"/>
      <c r="B273" s="370" t="s">
        <v>98</v>
      </c>
      <c r="C273" s="368">
        <f>'TAMUS Fed'!$C$45</f>
        <v>0</v>
      </c>
      <c r="D273" s="368">
        <f>'TAMUS Fed'!$D$45</f>
        <v>0</v>
      </c>
      <c r="E273" s="368">
        <f>'TAMUS Fed'!$E$45</f>
        <v>0</v>
      </c>
      <c r="F273" s="368">
        <f>'TAMUS Fed'!$F$45</f>
        <v>0</v>
      </c>
      <c r="G273" s="368">
        <f>'TAMUS Fed'!$G$45</f>
        <v>0</v>
      </c>
      <c r="H273" s="369"/>
    </row>
    <row r="274" spans="1:8" hidden="1" outlineLevel="1" collapsed="1">
      <c r="A274" s="366"/>
      <c r="B274" s="370" t="s">
        <v>103</v>
      </c>
      <c r="C274" s="368">
        <f>'TTUS Fed'!$C$45</f>
        <v>0</v>
      </c>
      <c r="D274" s="368">
        <f>'TTUS Fed'!$D$45</f>
        <v>0</v>
      </c>
      <c r="E274" s="368">
        <f>'TTUS Fed'!$E$45</f>
        <v>0</v>
      </c>
      <c r="F274" s="368">
        <f>'TTUS Fed'!$F$45</f>
        <v>0</v>
      </c>
      <c r="G274" s="368">
        <f>'TTUS Fed'!$G$45</f>
        <v>0</v>
      </c>
      <c r="H274" s="369"/>
    </row>
    <row r="275" spans="1:8" hidden="1" outlineLevel="1" collapsed="1">
      <c r="A275" s="366"/>
      <c r="B275" s="370" t="s">
        <v>101</v>
      </c>
      <c r="C275" s="368">
        <f>'TXSTS Fed'!$C$45</f>
        <v>0</v>
      </c>
      <c r="D275" s="368">
        <f>'TXSTS Fed'!$D$45</f>
        <v>0</v>
      </c>
      <c r="E275" s="368">
        <f>'TXSTS Fed'!$E$45</f>
        <v>0</v>
      </c>
      <c r="F275" s="368">
        <f>'TXSTS Fed'!$F$45</f>
        <v>0</v>
      </c>
      <c r="G275" s="368">
        <f>'TXSTS Fed'!$G$45</f>
        <v>0</v>
      </c>
      <c r="H275" s="369"/>
    </row>
    <row r="276" spans="1:8" hidden="1" outlineLevel="1" collapsed="1">
      <c r="A276" s="366"/>
      <c r="B276" s="370" t="s">
        <v>100</v>
      </c>
      <c r="C276" s="368">
        <f>'UHS Fed'!$C$45</f>
        <v>0</v>
      </c>
      <c r="D276" s="368">
        <f>'UHS Fed'!$D$45</f>
        <v>0</v>
      </c>
      <c r="E276" s="368">
        <f>'UHS Fed'!$E$45</f>
        <v>0</v>
      </c>
      <c r="F276" s="368">
        <f>'UHS Fed'!$F$45</f>
        <v>0</v>
      </c>
      <c r="G276" s="368">
        <f>'UHS Fed'!$G$45</f>
        <v>0</v>
      </c>
      <c r="H276" s="369"/>
    </row>
    <row r="277" spans="1:8" hidden="1" outlineLevel="1" collapsed="1">
      <c r="A277" s="366"/>
      <c r="B277" s="370" t="s">
        <v>105</v>
      </c>
      <c r="C277" s="368">
        <f>'UNTS Fed'!$C$45</f>
        <v>0</v>
      </c>
      <c r="D277" s="368">
        <f>'UNTS Fed'!$D$45</f>
        <v>0</v>
      </c>
      <c r="E277" s="368">
        <f>'UNTS Fed'!$E$45</f>
        <v>0</v>
      </c>
      <c r="F277" s="368">
        <f>'UNTS Fed'!$F$45</f>
        <v>0</v>
      </c>
      <c r="G277" s="368">
        <f>'UNTS Fed'!$G$45</f>
        <v>0</v>
      </c>
      <c r="H277" s="369"/>
    </row>
    <row r="278" spans="1:8" hidden="1" outlineLevel="1" collapsed="1">
      <c r="A278" s="366"/>
      <c r="B278" s="370" t="s">
        <v>96</v>
      </c>
      <c r="C278" s="368">
        <f>'UTS Fed'!$C$45</f>
        <v>0</v>
      </c>
      <c r="D278" s="368">
        <f>'UTS Fed'!$D$45</f>
        <v>0</v>
      </c>
      <c r="E278" s="368">
        <f>'UTS Fed'!$E$45</f>
        <v>0</v>
      </c>
      <c r="F278" s="368">
        <f>'UTS Fed'!$F$45</f>
        <v>0</v>
      </c>
      <c r="G278" s="368">
        <f>'UTS Fed'!$G$45</f>
        <v>0</v>
      </c>
      <c r="H278" s="369"/>
    </row>
    <row r="279" spans="1:8" collapsed="1">
      <c r="A279" s="366" t="s">
        <v>1004</v>
      </c>
      <c r="B279" s="370"/>
      <c r="C279" s="368">
        <f>SUM(C273:C278)</f>
        <v>0</v>
      </c>
      <c r="D279" s="368">
        <f>SUM(D273:D278)</f>
        <v>0</v>
      </c>
      <c r="E279" s="368">
        <f>SUM(E273:E278)</f>
        <v>0</v>
      </c>
      <c r="F279" s="368">
        <f>SUM(F273:F278)</f>
        <v>0</v>
      </c>
      <c r="G279" s="368">
        <f>SUM(G273:G278)</f>
        <v>0</v>
      </c>
      <c r="H279" s="369"/>
    </row>
    <row r="280" spans="1:8" hidden="1" outlineLevel="1">
      <c r="A280" s="366"/>
      <c r="B280" s="370"/>
      <c r="C280" s="368">
        <f>'TAMUS Fed'!$C$46</f>
        <v>0</v>
      </c>
      <c r="D280" s="368">
        <f>'TAMUS Fed'!$D$46</f>
        <v>0</v>
      </c>
      <c r="E280" s="368">
        <f>'TAMUS Fed'!$E$46</f>
        <v>0</v>
      </c>
      <c r="F280" s="368">
        <f>'TAMUS Fed'!$F$46</f>
        <v>0</v>
      </c>
      <c r="G280" s="368">
        <f>'TAMUS Fed'!$G$46</f>
        <v>0</v>
      </c>
      <c r="H280" s="369"/>
    </row>
    <row r="281" spans="1:8" hidden="1" outlineLevel="1" collapsed="1">
      <c r="A281" s="366"/>
      <c r="B281" s="370"/>
      <c r="C281" s="368">
        <f>'TTUS Fed'!$C$46</f>
        <v>0</v>
      </c>
      <c r="D281" s="368">
        <f>'TTUS Fed'!$D$46</f>
        <v>0</v>
      </c>
      <c r="E281" s="368">
        <f>'TTUS Fed'!$E$46</f>
        <v>0</v>
      </c>
      <c r="F281" s="368">
        <f>'TTUS Fed'!$F$46</f>
        <v>0</v>
      </c>
      <c r="G281" s="368">
        <f>'TTUS Fed'!$G$46</f>
        <v>0</v>
      </c>
      <c r="H281" s="369"/>
    </row>
    <row r="282" spans="1:8" hidden="1" outlineLevel="1" collapsed="1">
      <c r="A282" s="366"/>
      <c r="B282" s="370"/>
      <c r="C282" s="368">
        <f>'TXSTS Fed'!$C$46</f>
        <v>0</v>
      </c>
      <c r="D282" s="368">
        <f>'TXSTS Fed'!$D$46</f>
        <v>0</v>
      </c>
      <c r="E282" s="368">
        <f>'TXSTS Fed'!$E$46</f>
        <v>0</v>
      </c>
      <c r="F282" s="368">
        <f>'TXSTS Fed'!$F$46</f>
        <v>0</v>
      </c>
      <c r="G282" s="368">
        <f>'TXSTS Fed'!$G$46</f>
        <v>0</v>
      </c>
      <c r="H282" s="369"/>
    </row>
    <row r="283" spans="1:8" hidden="1" outlineLevel="1" collapsed="1">
      <c r="A283" s="366"/>
      <c r="B283" s="370"/>
      <c r="C283" s="368">
        <f>'UHS Fed'!$C$46</f>
        <v>0</v>
      </c>
      <c r="D283" s="368">
        <f>'UHS Fed'!$D$46</f>
        <v>0</v>
      </c>
      <c r="E283" s="368">
        <f>'UHS Fed'!$E$46</f>
        <v>0</v>
      </c>
      <c r="F283" s="368">
        <f>'UHS Fed'!$F$46</f>
        <v>0</v>
      </c>
      <c r="G283" s="368">
        <f>'UHS Fed'!$G$46</f>
        <v>0</v>
      </c>
      <c r="H283" s="369"/>
    </row>
    <row r="284" spans="1:8" hidden="1" outlineLevel="1" collapsed="1">
      <c r="A284" s="366"/>
      <c r="B284" s="370"/>
      <c r="C284" s="368">
        <f>'UNTS Fed'!$C$46</f>
        <v>0</v>
      </c>
      <c r="D284" s="368">
        <f>'UNTS Fed'!$D$46</f>
        <v>0</v>
      </c>
      <c r="E284" s="368">
        <f>'UNTS Fed'!$E$46</f>
        <v>0</v>
      </c>
      <c r="F284" s="368">
        <f>'UNTS Fed'!$F$46</f>
        <v>0</v>
      </c>
      <c r="G284" s="368">
        <f>'UNTS Fed'!$G$46</f>
        <v>0</v>
      </c>
      <c r="H284" s="369"/>
    </row>
    <row r="285" spans="1:8" hidden="1" outlineLevel="1" collapsed="1">
      <c r="A285" s="366"/>
      <c r="B285" s="370"/>
      <c r="C285" s="368">
        <f>'UTS Fed'!$C$46</f>
        <v>0</v>
      </c>
      <c r="D285" s="368">
        <f>'UTS Fed'!$D$46</f>
        <v>0</v>
      </c>
      <c r="E285" s="368">
        <f>'UTS Fed'!$E$46</f>
        <v>0</v>
      </c>
      <c r="F285" s="368">
        <f>'UTS Fed'!$F$46</f>
        <v>0</v>
      </c>
      <c r="G285" s="368">
        <f>'UTS Fed'!$G$46</f>
        <v>0</v>
      </c>
      <c r="H285" s="369"/>
    </row>
    <row r="286" spans="1:8" collapsed="1">
      <c r="A286" s="366" t="s">
        <v>1004</v>
      </c>
      <c r="B286" s="370"/>
      <c r="C286" s="368">
        <f>SUM(C280:C285)</f>
        <v>0</v>
      </c>
      <c r="D286" s="368">
        <f>SUM(D280:D285)</f>
        <v>0</v>
      </c>
      <c r="E286" s="368">
        <f>SUM(E280:E285)</f>
        <v>0</v>
      </c>
      <c r="F286" s="368">
        <f>SUM(F280:F285)</f>
        <v>0</v>
      </c>
      <c r="G286" s="368">
        <f>SUM(G280:G285)</f>
        <v>0</v>
      </c>
      <c r="H286" s="369"/>
    </row>
    <row r="287" spans="1:8" hidden="1" outlineLevel="1">
      <c r="A287" s="366"/>
      <c r="B287" s="370"/>
      <c r="C287" s="368">
        <f>'TAMUS Fed'!$C$47</f>
        <v>0</v>
      </c>
      <c r="D287" s="368">
        <f>'TAMUS Fed'!$D$47</f>
        <v>0</v>
      </c>
      <c r="E287" s="368">
        <f>'TAMUS Fed'!$E$47</f>
        <v>0</v>
      </c>
      <c r="F287" s="368">
        <f>'TAMUS Fed'!$F$47</f>
        <v>0</v>
      </c>
      <c r="G287" s="368">
        <f>'TAMUS Fed'!$G$47</f>
        <v>0</v>
      </c>
      <c r="H287" s="369"/>
    </row>
    <row r="288" spans="1:8" hidden="1" outlineLevel="1" collapsed="1">
      <c r="A288" s="366"/>
      <c r="B288" s="370"/>
      <c r="C288" s="368">
        <f>'TTUS Fed'!$C$47</f>
        <v>0</v>
      </c>
      <c r="D288" s="368">
        <f>'TTUS Fed'!$D$47</f>
        <v>0</v>
      </c>
      <c r="E288" s="368">
        <f>'TTUS Fed'!$E$47</f>
        <v>0</v>
      </c>
      <c r="F288" s="368">
        <f>'TTUS Fed'!$F$47</f>
        <v>0</v>
      </c>
      <c r="G288" s="368">
        <f>'TTUS Fed'!$G$47</f>
        <v>0</v>
      </c>
      <c r="H288" s="369"/>
    </row>
    <row r="289" spans="1:8" hidden="1" outlineLevel="1" collapsed="1">
      <c r="A289" s="366"/>
      <c r="B289" s="370"/>
      <c r="C289" s="368">
        <f>'TXSTS Fed'!$C$47</f>
        <v>0</v>
      </c>
      <c r="D289" s="368">
        <f>'TXSTS Fed'!$D$47</f>
        <v>0</v>
      </c>
      <c r="E289" s="368">
        <f>'TXSTS Fed'!$E$47</f>
        <v>0</v>
      </c>
      <c r="F289" s="368">
        <f>'TXSTS Fed'!$F$47</f>
        <v>0</v>
      </c>
      <c r="G289" s="368">
        <f>'TXSTS Fed'!$G$47</f>
        <v>0</v>
      </c>
      <c r="H289" s="369"/>
    </row>
    <row r="290" spans="1:8" hidden="1" outlineLevel="1" collapsed="1">
      <c r="A290" s="366"/>
      <c r="B290" s="370"/>
      <c r="C290" s="368">
        <f>'UHS Fed'!$C$47</f>
        <v>0</v>
      </c>
      <c r="D290" s="368">
        <f>'UHS Fed'!$D$47</f>
        <v>0</v>
      </c>
      <c r="E290" s="368">
        <f>'UHS Fed'!$E$47</f>
        <v>0</v>
      </c>
      <c r="F290" s="368">
        <f>'UHS Fed'!$F$47</f>
        <v>0</v>
      </c>
      <c r="G290" s="368">
        <f>'UHS Fed'!$G$47</f>
        <v>0</v>
      </c>
      <c r="H290" s="369"/>
    </row>
    <row r="291" spans="1:8" hidden="1" outlineLevel="1" collapsed="1">
      <c r="A291" s="366"/>
      <c r="B291" s="370"/>
      <c r="C291" s="368">
        <f>'UNTS Fed'!$C$47</f>
        <v>0</v>
      </c>
      <c r="D291" s="368">
        <f>'UNTS Fed'!$D$47</f>
        <v>0</v>
      </c>
      <c r="E291" s="368">
        <f>'UNTS Fed'!$E$47</f>
        <v>0</v>
      </c>
      <c r="F291" s="368">
        <f>'UNTS Fed'!$F$47</f>
        <v>0</v>
      </c>
      <c r="G291" s="368">
        <f>'UNTS Fed'!$G$47</f>
        <v>0</v>
      </c>
      <c r="H291" s="369"/>
    </row>
    <row r="292" spans="1:8" hidden="1" outlineLevel="1" collapsed="1">
      <c r="A292" s="366"/>
      <c r="B292" s="370"/>
      <c r="C292" s="368">
        <f>'UTS Fed'!$C$47</f>
        <v>0</v>
      </c>
      <c r="D292" s="368">
        <f>'UTS Fed'!$D$47</f>
        <v>0</v>
      </c>
      <c r="E292" s="368">
        <f>'UTS Fed'!$E$47</f>
        <v>0</v>
      </c>
      <c r="F292" s="368">
        <f>'UTS Fed'!$F$47</f>
        <v>0</v>
      </c>
      <c r="G292" s="368">
        <f>'UTS Fed'!$G$47</f>
        <v>0</v>
      </c>
      <c r="H292" s="369"/>
    </row>
    <row r="293" spans="1:8" collapsed="1">
      <c r="A293" s="366" t="s">
        <v>1004</v>
      </c>
      <c r="B293" s="370"/>
      <c r="C293" s="368">
        <f>SUM(C287:C292)</f>
        <v>0</v>
      </c>
      <c r="D293" s="368">
        <f>SUM(D287:D292)</f>
        <v>0</v>
      </c>
      <c r="E293" s="368">
        <f>SUM(E287:E292)</f>
        <v>0</v>
      </c>
      <c r="F293" s="368">
        <f>SUM(F287:F292)</f>
        <v>0</v>
      </c>
      <c r="G293" s="368">
        <f>SUM(G287:G292)</f>
        <v>0</v>
      </c>
      <c r="H293" s="369"/>
    </row>
    <row r="294" spans="1:8" hidden="1" outlineLevel="1">
      <c r="A294" s="366"/>
      <c r="B294" s="370"/>
      <c r="C294" s="368">
        <f>'TAMUS Fed'!$C$48</f>
        <v>0</v>
      </c>
      <c r="D294" s="368">
        <f>'TAMUS Fed'!$D$48</f>
        <v>0</v>
      </c>
      <c r="E294" s="368">
        <f>'TAMUS Fed'!$E$48</f>
        <v>0</v>
      </c>
      <c r="F294" s="368">
        <f>'TAMUS Fed'!$F$48</f>
        <v>0</v>
      </c>
      <c r="G294" s="368">
        <f>'TAMUS Fed'!$G$48</f>
        <v>0</v>
      </c>
      <c r="H294" s="369"/>
    </row>
    <row r="295" spans="1:8" hidden="1" outlineLevel="1" collapsed="1">
      <c r="A295" s="366"/>
      <c r="B295" s="370"/>
      <c r="C295" s="368">
        <f>'TTUS Fed'!$C$48</f>
        <v>0</v>
      </c>
      <c r="D295" s="368">
        <f>'TTUS Fed'!$D$48</f>
        <v>0</v>
      </c>
      <c r="E295" s="368">
        <f>'TTUS Fed'!$E$48</f>
        <v>0</v>
      </c>
      <c r="F295" s="368">
        <f>'TTUS Fed'!$F$48</f>
        <v>0</v>
      </c>
      <c r="G295" s="368">
        <f>'TTUS Fed'!$G$48</f>
        <v>0</v>
      </c>
      <c r="H295" s="369"/>
    </row>
    <row r="296" spans="1:8" hidden="1" outlineLevel="1" collapsed="1">
      <c r="A296" s="366"/>
      <c r="B296" s="370"/>
      <c r="C296" s="368">
        <f>'TXSTS Fed'!$C$48</f>
        <v>0</v>
      </c>
      <c r="D296" s="368">
        <f>'TXSTS Fed'!$D$48</f>
        <v>0</v>
      </c>
      <c r="E296" s="368">
        <f>'TXSTS Fed'!$E$48</f>
        <v>0</v>
      </c>
      <c r="F296" s="368">
        <f>'TXSTS Fed'!$F$48</f>
        <v>0</v>
      </c>
      <c r="G296" s="368">
        <f>'TXSTS Fed'!$G$48</f>
        <v>0</v>
      </c>
      <c r="H296" s="369"/>
    </row>
    <row r="297" spans="1:8" hidden="1" outlineLevel="1" collapsed="1">
      <c r="A297" s="366"/>
      <c r="B297" s="370"/>
      <c r="C297" s="368">
        <f>'UHS Fed'!$C$48</f>
        <v>0</v>
      </c>
      <c r="D297" s="368">
        <f>'UHS Fed'!$D$48</f>
        <v>0</v>
      </c>
      <c r="E297" s="368">
        <f>'UHS Fed'!$E$48</f>
        <v>0</v>
      </c>
      <c r="F297" s="368">
        <f>'UHS Fed'!$F$48</f>
        <v>0</v>
      </c>
      <c r="G297" s="368">
        <f>'UHS Fed'!$G$48</f>
        <v>0</v>
      </c>
      <c r="H297" s="369"/>
    </row>
    <row r="298" spans="1:8" hidden="1" outlineLevel="1" collapsed="1">
      <c r="A298" s="366"/>
      <c r="B298" s="370"/>
      <c r="C298" s="368">
        <f>'UNTS Fed'!$C$48</f>
        <v>0</v>
      </c>
      <c r="D298" s="368">
        <f>'UNTS Fed'!$D$48</f>
        <v>0</v>
      </c>
      <c r="E298" s="368">
        <f>'UNTS Fed'!$E$48</f>
        <v>0</v>
      </c>
      <c r="F298" s="368">
        <f>'UNTS Fed'!$F$48</f>
        <v>0</v>
      </c>
      <c r="G298" s="368">
        <f>'UNTS Fed'!$G$48</f>
        <v>0</v>
      </c>
      <c r="H298" s="369"/>
    </row>
    <row r="299" spans="1:8" hidden="1" outlineLevel="1" collapsed="1">
      <c r="A299" s="366"/>
      <c r="B299" s="370"/>
      <c r="C299" s="368">
        <f>'UTS Fed'!$C$48</f>
        <v>0</v>
      </c>
      <c r="D299" s="368">
        <f>'UTS Fed'!$D$48</f>
        <v>0</v>
      </c>
      <c r="E299" s="368">
        <f>'UTS Fed'!$E$48</f>
        <v>0</v>
      </c>
      <c r="F299" s="368">
        <f>'UTS Fed'!$F$48</f>
        <v>0</v>
      </c>
      <c r="G299" s="368">
        <f>'UTS Fed'!$G$48</f>
        <v>0</v>
      </c>
      <c r="H299" s="369"/>
    </row>
    <row r="300" spans="1:8" collapsed="1">
      <c r="A300" s="366" t="s">
        <v>1004</v>
      </c>
      <c r="B300" s="367" t="s">
        <v>996</v>
      </c>
      <c r="C300" s="368">
        <f>SUM(C294:C299)</f>
        <v>0</v>
      </c>
      <c r="D300" s="368">
        <f>SUM(D294:D299)</f>
        <v>0</v>
      </c>
      <c r="E300" s="368">
        <f>SUM(E294:E299)</f>
        <v>0</v>
      </c>
      <c r="F300" s="368">
        <f>SUM(F294:F299)</f>
        <v>0</v>
      </c>
      <c r="G300" s="368">
        <f>SUM(G294:G299)</f>
        <v>0</v>
      </c>
      <c r="H300" s="369"/>
    </row>
    <row r="301" spans="1:8" hidden="1" outlineLevel="1">
      <c r="A301" s="366"/>
      <c r="B301" s="367" t="s">
        <v>98</v>
      </c>
      <c r="C301" s="368">
        <f>'TAMUS Fed'!$C$49</f>
        <v>0</v>
      </c>
      <c r="D301" s="368">
        <f>'TAMUS Fed'!$D$49</f>
        <v>0</v>
      </c>
      <c r="E301" s="368">
        <f>'TAMUS Fed'!$E$49</f>
        <v>1545033</v>
      </c>
      <c r="F301" s="368">
        <f>'TAMUS Fed'!$F$49</f>
        <v>0</v>
      </c>
      <c r="G301" s="368">
        <f>'TAMUS Fed'!$G$49</f>
        <v>0</v>
      </c>
      <c r="H301" s="369"/>
    </row>
    <row r="302" spans="1:8" hidden="1" outlineLevel="1" collapsed="1">
      <c r="A302" s="366"/>
      <c r="B302" s="367" t="s">
        <v>103</v>
      </c>
      <c r="C302" s="368">
        <f>'TTUS Fed'!$C$49</f>
        <v>0</v>
      </c>
      <c r="D302" s="368">
        <f>'TTUS Fed'!$D$49</f>
        <v>0</v>
      </c>
      <c r="E302" s="368">
        <f>'TTUS Fed'!$E$49</f>
        <v>0</v>
      </c>
      <c r="F302" s="368">
        <f>'TTUS Fed'!$F$49</f>
        <v>0</v>
      </c>
      <c r="G302" s="368">
        <f>'TTUS Fed'!$G$49</f>
        <v>0</v>
      </c>
      <c r="H302" s="369"/>
    </row>
    <row r="303" spans="1:8" hidden="1" outlineLevel="1" collapsed="1">
      <c r="A303" s="366"/>
      <c r="B303" s="367" t="s">
        <v>101</v>
      </c>
      <c r="C303" s="368">
        <f>'TXSTS Fed'!$C$49</f>
        <v>0</v>
      </c>
      <c r="D303" s="368">
        <f>'TXSTS Fed'!$D$49</f>
        <v>0</v>
      </c>
      <c r="E303" s="368">
        <f>'TXSTS Fed'!$E$49</f>
        <v>0</v>
      </c>
      <c r="F303" s="368">
        <f>'TXSTS Fed'!$F$49</f>
        <v>0</v>
      </c>
      <c r="G303" s="368">
        <f>'TXSTS Fed'!$G$49</f>
        <v>0</v>
      </c>
      <c r="H303" s="369"/>
    </row>
    <row r="304" spans="1:8" hidden="1" outlineLevel="1" collapsed="1">
      <c r="A304" s="366"/>
      <c r="B304" s="367" t="s">
        <v>100</v>
      </c>
      <c r="C304" s="368">
        <f>'UHS Fed'!$C$49</f>
        <v>0</v>
      </c>
      <c r="D304" s="368">
        <f>'UHS Fed'!$D$49</f>
        <v>0</v>
      </c>
      <c r="E304" s="368">
        <f>'UHS Fed'!$E$49</f>
        <v>0</v>
      </c>
      <c r="F304" s="368">
        <f>'UHS Fed'!$F$49</f>
        <v>0</v>
      </c>
      <c r="G304" s="368">
        <f>'UHS Fed'!$G$49</f>
        <v>0</v>
      </c>
      <c r="H304" s="369"/>
    </row>
    <row r="305" spans="1:50" hidden="1" outlineLevel="1" collapsed="1">
      <c r="A305" s="366"/>
      <c r="B305" s="367" t="s">
        <v>105</v>
      </c>
      <c r="C305" s="368">
        <f>'UNTS Fed'!$C$49</f>
        <v>0</v>
      </c>
      <c r="D305" s="368">
        <f>'UNTS Fed'!$D$49</f>
        <v>0</v>
      </c>
      <c r="E305" s="368">
        <f>'UNTS Fed'!$E$49</f>
        <v>0</v>
      </c>
      <c r="F305" s="368">
        <f>'UNTS Fed'!$F$49</f>
        <v>0</v>
      </c>
      <c r="G305" s="368">
        <f>'UNTS Fed'!$G$49</f>
        <v>0</v>
      </c>
      <c r="H305" s="369"/>
    </row>
    <row r="306" spans="1:50" hidden="1" outlineLevel="1" collapsed="1">
      <c r="A306" s="366"/>
      <c r="B306" s="367" t="s">
        <v>96</v>
      </c>
      <c r="C306" s="368">
        <f>'UTS Fed'!$C$49</f>
        <v>0</v>
      </c>
      <c r="D306" s="368">
        <f>'UTS Fed'!$D$49</f>
        <v>0</v>
      </c>
      <c r="E306" s="368">
        <f>'UTS Fed'!$E$49</f>
        <v>670290</v>
      </c>
      <c r="F306" s="368">
        <f>'UTS Fed'!$F$49</f>
        <v>670290</v>
      </c>
      <c r="G306" s="368">
        <f>'UTS Fed'!$G$49</f>
        <v>0</v>
      </c>
      <c r="H306" s="369"/>
    </row>
    <row r="307" spans="1:50" s="378" customFormat="1" collapsed="1">
      <c r="A307" s="362" t="s">
        <v>1004</v>
      </c>
      <c r="B307" s="371" t="s">
        <v>1006</v>
      </c>
      <c r="C307" s="372">
        <f>SUM(C301:C306)</f>
        <v>0</v>
      </c>
      <c r="D307" s="372">
        <f>SUM(D301:D306)</f>
        <v>0</v>
      </c>
      <c r="E307" s="372">
        <f>SUM(E301:E306)</f>
        <v>2215323</v>
      </c>
      <c r="F307" s="372">
        <f>SUM(F301:F306)</f>
        <v>670290</v>
      </c>
      <c r="G307" s="372">
        <f>SUM(G301:G306)</f>
        <v>0</v>
      </c>
      <c r="H307" s="373"/>
      <c r="I307" s="292"/>
      <c r="J307" s="292"/>
      <c r="K307" s="292"/>
      <c r="L307" s="292"/>
      <c r="M307" s="292"/>
      <c r="N307" s="292"/>
      <c r="O307" s="292"/>
      <c r="P307" s="292"/>
      <c r="Q307" s="292"/>
      <c r="R307" s="292"/>
      <c r="S307" s="292"/>
      <c r="T307" s="292"/>
      <c r="U307" s="292"/>
      <c r="V307" s="292"/>
      <c r="W307" s="292"/>
      <c r="X307" s="292"/>
      <c r="Y307" s="292"/>
      <c r="Z307" s="292"/>
      <c r="AA307" s="292"/>
      <c r="AB307" s="292"/>
      <c r="AC307" s="292"/>
      <c r="AD307" s="292"/>
      <c r="AE307" s="292"/>
      <c r="AF307" s="292"/>
      <c r="AG307" s="292"/>
      <c r="AH307" s="292"/>
      <c r="AI307" s="292"/>
      <c r="AJ307" s="292"/>
      <c r="AK307" s="292"/>
      <c r="AL307" s="292"/>
      <c r="AM307" s="292"/>
      <c r="AN307" s="292"/>
      <c r="AO307" s="292"/>
      <c r="AP307" s="292"/>
      <c r="AQ307" s="292"/>
      <c r="AR307" s="292"/>
      <c r="AS307" s="292"/>
      <c r="AT307" s="292"/>
      <c r="AU307" s="292"/>
      <c r="AV307" s="292"/>
      <c r="AW307" s="292"/>
      <c r="AX307" s="292"/>
    </row>
    <row r="308" spans="1:50">
      <c r="B308" s="376"/>
      <c r="C308" s="377"/>
      <c r="D308" s="377"/>
      <c r="E308" s="377"/>
      <c r="F308" s="377"/>
      <c r="G308" s="377"/>
    </row>
    <row r="309" spans="1:50" hidden="1" outlineLevel="1">
      <c r="B309" s="376"/>
      <c r="C309" s="377">
        <f>'TAMUS Fed'!$C$51</f>
        <v>0</v>
      </c>
      <c r="D309" s="377">
        <f>'TAMUS Fed'!$D$51</f>
        <v>0</v>
      </c>
      <c r="E309" s="377">
        <f>'TAMUS Fed'!$E$51</f>
        <v>0</v>
      </c>
      <c r="F309" s="377">
        <f>'TAMUS Fed'!$F$51</f>
        <v>0</v>
      </c>
      <c r="G309" s="377">
        <f>'TAMUS Fed'!$G$51</f>
        <v>0</v>
      </c>
    </row>
    <row r="310" spans="1:50" hidden="1" outlineLevel="1" collapsed="1">
      <c r="B310" s="376"/>
      <c r="C310" s="377">
        <f>'TTUS Fed'!$C$51</f>
        <v>0</v>
      </c>
      <c r="D310" s="377">
        <f>'TTUS Fed'!$D$51</f>
        <v>0</v>
      </c>
      <c r="E310" s="377">
        <f>'TTUS Fed'!$E$51</f>
        <v>0</v>
      </c>
      <c r="F310" s="377">
        <f>'TTUS Fed'!$F$51</f>
        <v>0</v>
      </c>
      <c r="G310" s="377">
        <f>'TTUS Fed'!$G$51</f>
        <v>0</v>
      </c>
    </row>
    <row r="311" spans="1:50" hidden="1" outlineLevel="1" collapsed="1">
      <c r="B311" s="376"/>
      <c r="C311" s="377">
        <f>'TXSTS Fed'!$C$51</f>
        <v>0</v>
      </c>
      <c r="D311" s="377">
        <f>'TXSTS Fed'!$D$51</f>
        <v>0</v>
      </c>
      <c r="E311" s="377">
        <f>'TXSTS Fed'!$E$51</f>
        <v>0</v>
      </c>
      <c r="F311" s="377">
        <f>'TXSTS Fed'!$F$51</f>
        <v>0</v>
      </c>
      <c r="G311" s="377">
        <f>'TXSTS Fed'!$G$51</f>
        <v>0</v>
      </c>
    </row>
    <row r="312" spans="1:50" hidden="1" outlineLevel="1" collapsed="1">
      <c r="B312" s="376"/>
      <c r="C312" s="377">
        <f>'UHS Fed'!$C$51</f>
        <v>0</v>
      </c>
      <c r="D312" s="377">
        <f>'UHS Fed'!$D$51</f>
        <v>0</v>
      </c>
      <c r="E312" s="377">
        <f>'UHS Fed'!$E$51</f>
        <v>0</v>
      </c>
      <c r="F312" s="377">
        <f>'UHS Fed'!$F$51</f>
        <v>0</v>
      </c>
      <c r="G312" s="377">
        <f>'UHS Fed'!$G$51</f>
        <v>0</v>
      </c>
    </row>
    <row r="313" spans="1:50" hidden="1" outlineLevel="1" collapsed="1">
      <c r="B313" s="376"/>
      <c r="C313" s="377">
        <f>'UNTS Fed'!$C$51</f>
        <v>0</v>
      </c>
      <c r="D313" s="377">
        <f>'UNTS Fed'!$D$51</f>
        <v>0</v>
      </c>
      <c r="E313" s="377">
        <f>'UNTS Fed'!$E$51</f>
        <v>0</v>
      </c>
      <c r="F313" s="377">
        <f>'UNTS Fed'!$F$51</f>
        <v>0</v>
      </c>
      <c r="G313" s="377">
        <f>'UNTS Fed'!$G$51</f>
        <v>0</v>
      </c>
    </row>
    <row r="314" spans="1:50" hidden="1" outlineLevel="1" collapsed="1">
      <c r="B314" s="376"/>
      <c r="C314" s="377">
        <f>'UTS Fed'!$C$51</f>
        <v>0</v>
      </c>
      <c r="D314" s="377">
        <f>'UTS Fed'!$D$51</f>
        <v>0</v>
      </c>
      <c r="E314" s="377">
        <f>'UTS Fed'!$E$51</f>
        <v>0</v>
      </c>
      <c r="F314" s="377">
        <f>'UTS Fed'!$F$51</f>
        <v>0</v>
      </c>
      <c r="G314" s="377">
        <f>'UTS Fed'!$G$51</f>
        <v>0</v>
      </c>
    </row>
    <row r="315" spans="1:50" collapsed="1">
      <c r="A315" s="366" t="s">
        <v>1007</v>
      </c>
      <c r="B315" s="370"/>
      <c r="C315" s="368">
        <f>SUM(C309:C314)</f>
        <v>0</v>
      </c>
      <c r="D315" s="368">
        <f>SUM(D309:D314)</f>
        <v>0</v>
      </c>
      <c r="E315" s="368">
        <f>SUM(E309:E314)</f>
        <v>0</v>
      </c>
      <c r="F315" s="368">
        <f>SUM(F309:F314)</f>
        <v>0</v>
      </c>
      <c r="G315" s="368">
        <f>SUM(G309:G314)</f>
        <v>0</v>
      </c>
      <c r="H315" s="369"/>
    </row>
    <row r="316" spans="1:50" hidden="1" outlineLevel="1">
      <c r="A316" s="366"/>
      <c r="B316" s="370"/>
      <c r="C316" s="368">
        <f>'TAMUS Fed'!$C$52</f>
        <v>0</v>
      </c>
      <c r="D316" s="368">
        <f>'TAMUS Fed'!$D$52</f>
        <v>0</v>
      </c>
      <c r="E316" s="368">
        <f>'TAMUS Fed'!$E$52</f>
        <v>0</v>
      </c>
      <c r="F316" s="368">
        <f>'TAMUS Fed'!$F$52</f>
        <v>0</v>
      </c>
      <c r="G316" s="368">
        <f>'TAMUS Fed'!$G$52</f>
        <v>0</v>
      </c>
      <c r="H316" s="369"/>
    </row>
    <row r="317" spans="1:50" hidden="1" outlineLevel="1" collapsed="1">
      <c r="A317" s="366"/>
      <c r="B317" s="370"/>
      <c r="C317" s="368">
        <f>'TTUS Fed'!$C$52</f>
        <v>0</v>
      </c>
      <c r="D317" s="368">
        <f>'TTUS Fed'!$D$52</f>
        <v>0</v>
      </c>
      <c r="E317" s="368">
        <f>'TTUS Fed'!$E$52</f>
        <v>0</v>
      </c>
      <c r="F317" s="368">
        <f>'TTUS Fed'!$F$52</f>
        <v>0</v>
      </c>
      <c r="G317" s="368">
        <f>'TTUS Fed'!$G$52</f>
        <v>0</v>
      </c>
      <c r="H317" s="369"/>
    </row>
    <row r="318" spans="1:50" hidden="1" outlineLevel="1" collapsed="1">
      <c r="A318" s="366"/>
      <c r="B318" s="370"/>
      <c r="C318" s="368">
        <f>'TXSTS Fed'!$C$52</f>
        <v>0</v>
      </c>
      <c r="D318" s="368">
        <f>'TXSTS Fed'!$D$52</f>
        <v>0</v>
      </c>
      <c r="E318" s="368">
        <f>'TXSTS Fed'!$E$52</f>
        <v>0</v>
      </c>
      <c r="F318" s="368">
        <f>'TXSTS Fed'!$F$52</f>
        <v>0</v>
      </c>
      <c r="G318" s="368">
        <f>'TXSTS Fed'!$G$52</f>
        <v>0</v>
      </c>
      <c r="H318" s="369"/>
    </row>
    <row r="319" spans="1:50" hidden="1" outlineLevel="1" collapsed="1">
      <c r="A319" s="366"/>
      <c r="B319" s="370"/>
      <c r="C319" s="368">
        <f>'UHS Fed'!$C$52</f>
        <v>0</v>
      </c>
      <c r="D319" s="368">
        <f>'UHS Fed'!$D$52</f>
        <v>0</v>
      </c>
      <c r="E319" s="368">
        <f>'UHS Fed'!$E$52</f>
        <v>0</v>
      </c>
      <c r="F319" s="368">
        <f>'UHS Fed'!$F$52</f>
        <v>0</v>
      </c>
      <c r="G319" s="368">
        <f>'UHS Fed'!$G$52</f>
        <v>0</v>
      </c>
      <c r="H319" s="369"/>
    </row>
    <row r="320" spans="1:50" hidden="1" outlineLevel="1" collapsed="1">
      <c r="A320" s="366"/>
      <c r="B320" s="370"/>
      <c r="C320" s="368">
        <f>'UNTS Fed'!$C$52</f>
        <v>0</v>
      </c>
      <c r="D320" s="368">
        <f>'UNTS Fed'!$D$52</f>
        <v>0</v>
      </c>
      <c r="E320" s="368">
        <f>'UNTS Fed'!$E$52</f>
        <v>0</v>
      </c>
      <c r="F320" s="368">
        <f>'UNTS Fed'!$F$52</f>
        <v>0</v>
      </c>
      <c r="G320" s="368">
        <f>'UNTS Fed'!$G$52</f>
        <v>0</v>
      </c>
      <c r="H320" s="369"/>
    </row>
    <row r="321" spans="1:8" hidden="1" outlineLevel="1" collapsed="1">
      <c r="A321" s="366"/>
      <c r="B321" s="370"/>
      <c r="C321" s="368">
        <f>'UTS Fed'!$C$52</f>
        <v>0</v>
      </c>
      <c r="D321" s="368">
        <f>'UTS Fed'!$D$52</f>
        <v>0</v>
      </c>
      <c r="E321" s="368">
        <f>'UTS Fed'!$E$52</f>
        <v>0</v>
      </c>
      <c r="F321" s="368">
        <f>'UTS Fed'!$F$52</f>
        <v>0</v>
      </c>
      <c r="G321" s="368">
        <f>'UTS Fed'!$G$52</f>
        <v>0</v>
      </c>
      <c r="H321" s="369"/>
    </row>
    <row r="322" spans="1:8" collapsed="1">
      <c r="A322" s="366" t="s">
        <v>1007</v>
      </c>
      <c r="B322" s="370"/>
      <c r="C322" s="368">
        <f>SUM(C316:C321)</f>
        <v>0</v>
      </c>
      <c r="D322" s="368">
        <f>SUM(D316:D321)</f>
        <v>0</v>
      </c>
      <c r="E322" s="368">
        <f>SUM(E316:E321)</f>
        <v>0</v>
      </c>
      <c r="F322" s="368">
        <f>SUM(F316:F321)</f>
        <v>0</v>
      </c>
      <c r="G322" s="368">
        <f>SUM(G316:G321)</f>
        <v>0</v>
      </c>
      <c r="H322" s="369"/>
    </row>
    <row r="323" spans="1:8" hidden="1" outlineLevel="1">
      <c r="A323" s="366"/>
      <c r="B323" s="370"/>
      <c r="C323" s="368">
        <f>'TAMUS Fed'!$C$53</f>
        <v>0</v>
      </c>
      <c r="D323" s="368">
        <f>'TAMUS Fed'!$D$53</f>
        <v>0</v>
      </c>
      <c r="E323" s="368">
        <f>'TAMUS Fed'!$E$53</f>
        <v>0</v>
      </c>
      <c r="F323" s="368">
        <f>'TAMUS Fed'!$F$53</f>
        <v>0</v>
      </c>
      <c r="G323" s="368">
        <f>'TAMUS Fed'!$G$53</f>
        <v>0</v>
      </c>
      <c r="H323" s="369"/>
    </row>
    <row r="324" spans="1:8" hidden="1" outlineLevel="1" collapsed="1">
      <c r="A324" s="366"/>
      <c r="B324" s="370"/>
      <c r="C324" s="368">
        <f>'TTUS Fed'!$C$53</f>
        <v>0</v>
      </c>
      <c r="D324" s="368">
        <f>'TTUS Fed'!$D$53</f>
        <v>0</v>
      </c>
      <c r="E324" s="368">
        <f>'TTUS Fed'!$E$53</f>
        <v>0</v>
      </c>
      <c r="F324" s="368">
        <f>'TTUS Fed'!$F$53</f>
        <v>0</v>
      </c>
      <c r="G324" s="368">
        <f>'TTUS Fed'!$G$53</f>
        <v>0</v>
      </c>
      <c r="H324" s="369"/>
    </row>
    <row r="325" spans="1:8" hidden="1" outlineLevel="1" collapsed="1">
      <c r="A325" s="366"/>
      <c r="B325" s="370"/>
      <c r="C325" s="368">
        <f>'TXSTS Fed'!$C$53</f>
        <v>0</v>
      </c>
      <c r="D325" s="368">
        <f>'TXSTS Fed'!$D$53</f>
        <v>0</v>
      </c>
      <c r="E325" s="368">
        <f>'TXSTS Fed'!$E$53</f>
        <v>0</v>
      </c>
      <c r="F325" s="368">
        <f>'TXSTS Fed'!$F$53</f>
        <v>0</v>
      </c>
      <c r="G325" s="368">
        <f>'TXSTS Fed'!$G$53</f>
        <v>0</v>
      </c>
      <c r="H325" s="369"/>
    </row>
    <row r="326" spans="1:8" hidden="1" outlineLevel="1" collapsed="1">
      <c r="A326" s="366"/>
      <c r="B326" s="370"/>
      <c r="C326" s="368">
        <f>'UHS Fed'!$C$53</f>
        <v>0</v>
      </c>
      <c r="D326" s="368">
        <f>'UHS Fed'!$D$53</f>
        <v>0</v>
      </c>
      <c r="E326" s="368">
        <f>'UHS Fed'!$E$53</f>
        <v>0</v>
      </c>
      <c r="F326" s="368">
        <f>'UHS Fed'!$F$53</f>
        <v>0</v>
      </c>
      <c r="G326" s="368">
        <f>'UHS Fed'!$G$53</f>
        <v>0</v>
      </c>
      <c r="H326" s="369"/>
    </row>
    <row r="327" spans="1:8" hidden="1" outlineLevel="1" collapsed="1">
      <c r="A327" s="366"/>
      <c r="B327" s="370"/>
      <c r="C327" s="368">
        <f>'UNTS Fed'!$C$53</f>
        <v>0</v>
      </c>
      <c r="D327" s="368">
        <f>'UNTS Fed'!$D$53</f>
        <v>0</v>
      </c>
      <c r="E327" s="368">
        <f>'UNTS Fed'!$E$53</f>
        <v>0</v>
      </c>
      <c r="F327" s="368">
        <f>'UNTS Fed'!$F$53</f>
        <v>0</v>
      </c>
      <c r="G327" s="368">
        <f>'UNTS Fed'!$G$53</f>
        <v>0</v>
      </c>
      <c r="H327" s="369"/>
    </row>
    <row r="328" spans="1:8" hidden="1" outlineLevel="1" collapsed="1">
      <c r="A328" s="366"/>
      <c r="B328" s="370"/>
      <c r="C328" s="368">
        <f>'UTS Fed'!$C$53</f>
        <v>0</v>
      </c>
      <c r="D328" s="368">
        <f>'UTS Fed'!$D$53</f>
        <v>0</v>
      </c>
      <c r="E328" s="368">
        <f>'UTS Fed'!$E$53</f>
        <v>0</v>
      </c>
      <c r="F328" s="368">
        <f>'UTS Fed'!$F$53</f>
        <v>0</v>
      </c>
      <c r="G328" s="368">
        <f>'UTS Fed'!$G$53</f>
        <v>0</v>
      </c>
      <c r="H328" s="369"/>
    </row>
    <row r="329" spans="1:8" collapsed="1">
      <c r="A329" s="366" t="s">
        <v>1007</v>
      </c>
      <c r="B329" s="370"/>
      <c r="C329" s="368">
        <f>SUM(C323:C328)</f>
        <v>0</v>
      </c>
      <c r="D329" s="368">
        <f>SUM(D323:D328)</f>
        <v>0</v>
      </c>
      <c r="E329" s="368">
        <f>SUM(E323:E328)</f>
        <v>0</v>
      </c>
      <c r="F329" s="368">
        <f>SUM(F323:F328)</f>
        <v>0</v>
      </c>
      <c r="G329" s="368">
        <f>SUM(G323:G328)</f>
        <v>0</v>
      </c>
      <c r="H329" s="369"/>
    </row>
    <row r="330" spans="1:8" hidden="1" outlineLevel="1">
      <c r="A330" s="366"/>
      <c r="B330" s="370"/>
      <c r="C330" s="368">
        <f>'TAMUS Fed'!$C$54</f>
        <v>0</v>
      </c>
      <c r="D330" s="368">
        <f>'TAMUS Fed'!$D$54</f>
        <v>0</v>
      </c>
      <c r="E330" s="368">
        <f>'TAMUS Fed'!$E$54</f>
        <v>0</v>
      </c>
      <c r="F330" s="368">
        <f>'TAMUS Fed'!$F$54</f>
        <v>0</v>
      </c>
      <c r="G330" s="368">
        <f>'TAMUS Fed'!$G$54</f>
        <v>0</v>
      </c>
      <c r="H330" s="369"/>
    </row>
    <row r="331" spans="1:8" hidden="1" outlineLevel="1" collapsed="1">
      <c r="A331" s="366"/>
      <c r="B331" s="370"/>
      <c r="C331" s="368">
        <f>'TTUS Fed'!$C$54</f>
        <v>0</v>
      </c>
      <c r="D331" s="368">
        <f>'TTUS Fed'!$D$54</f>
        <v>0</v>
      </c>
      <c r="E331" s="368">
        <f>'TTUS Fed'!$E$54</f>
        <v>0</v>
      </c>
      <c r="F331" s="368">
        <f>'TTUS Fed'!$F$54</f>
        <v>0</v>
      </c>
      <c r="G331" s="368">
        <f>'TTUS Fed'!$G$54</f>
        <v>0</v>
      </c>
      <c r="H331" s="369"/>
    </row>
    <row r="332" spans="1:8" hidden="1" outlineLevel="1" collapsed="1">
      <c r="A332" s="366"/>
      <c r="B332" s="370"/>
      <c r="C332" s="368">
        <f>'TXSTS Fed'!$C$54</f>
        <v>0</v>
      </c>
      <c r="D332" s="368">
        <f>'TXSTS Fed'!$D$54</f>
        <v>0</v>
      </c>
      <c r="E332" s="368">
        <f>'TXSTS Fed'!$E$54</f>
        <v>0</v>
      </c>
      <c r="F332" s="368">
        <f>'TXSTS Fed'!$F$54</f>
        <v>0</v>
      </c>
      <c r="G332" s="368">
        <f>'TXSTS Fed'!$G$54</f>
        <v>0</v>
      </c>
      <c r="H332" s="369"/>
    </row>
    <row r="333" spans="1:8" hidden="1" outlineLevel="1" collapsed="1">
      <c r="A333" s="366"/>
      <c r="B333" s="370"/>
      <c r="C333" s="368">
        <f>'UHS Fed'!$C$54</f>
        <v>0</v>
      </c>
      <c r="D333" s="368">
        <f>'UHS Fed'!$D$54</f>
        <v>0</v>
      </c>
      <c r="E333" s="368">
        <f>'UHS Fed'!$E$54</f>
        <v>0</v>
      </c>
      <c r="F333" s="368">
        <f>'UHS Fed'!$F$54</f>
        <v>0</v>
      </c>
      <c r="G333" s="368">
        <f>'UHS Fed'!$G$54</f>
        <v>0</v>
      </c>
      <c r="H333" s="369"/>
    </row>
    <row r="334" spans="1:8" hidden="1" outlineLevel="1" collapsed="1">
      <c r="A334" s="366"/>
      <c r="B334" s="370"/>
      <c r="C334" s="368">
        <f>'UNTS Fed'!$C$54</f>
        <v>0</v>
      </c>
      <c r="D334" s="368">
        <f>'UNTS Fed'!$D$54</f>
        <v>0</v>
      </c>
      <c r="E334" s="368">
        <f>'UNTS Fed'!$E$54</f>
        <v>0</v>
      </c>
      <c r="F334" s="368">
        <f>'UNTS Fed'!$F$54</f>
        <v>0</v>
      </c>
      <c r="G334" s="368">
        <f>'UNTS Fed'!$G$54</f>
        <v>0</v>
      </c>
      <c r="H334" s="369"/>
    </row>
    <row r="335" spans="1:8" hidden="1" outlineLevel="1" collapsed="1">
      <c r="A335" s="366"/>
      <c r="B335" s="370"/>
      <c r="C335" s="368">
        <f>'UTS Fed'!$C$54</f>
        <v>0</v>
      </c>
      <c r="D335" s="368">
        <f>'UTS Fed'!$D$54</f>
        <v>0</v>
      </c>
      <c r="E335" s="368">
        <f>'UTS Fed'!$E$54</f>
        <v>0</v>
      </c>
      <c r="F335" s="368">
        <f>'UTS Fed'!$F$54</f>
        <v>0</v>
      </c>
      <c r="G335" s="368">
        <f>'UTS Fed'!$G$54</f>
        <v>0</v>
      </c>
      <c r="H335" s="369"/>
    </row>
    <row r="336" spans="1:8" collapsed="1">
      <c r="A336" s="366" t="s">
        <v>1007</v>
      </c>
      <c r="B336" s="370"/>
      <c r="C336" s="368">
        <f>SUM(C330:C335)</f>
        <v>0</v>
      </c>
      <c r="D336" s="368">
        <f>SUM(D330:D335)</f>
        <v>0</v>
      </c>
      <c r="E336" s="368">
        <f>SUM(E330:E335)</f>
        <v>0</v>
      </c>
      <c r="F336" s="368">
        <f>SUM(F330:F335)</f>
        <v>0</v>
      </c>
      <c r="G336" s="368">
        <f>SUM(G330:G335)</f>
        <v>0</v>
      </c>
      <c r="H336" s="369"/>
    </row>
    <row r="337" spans="1:8" hidden="1" outlineLevel="1">
      <c r="A337" s="366"/>
      <c r="B337" s="370"/>
      <c r="C337" s="368">
        <f>'TAMUS Fed'!$C$55</f>
        <v>0</v>
      </c>
      <c r="D337" s="368">
        <f>'TAMUS Fed'!$D$55</f>
        <v>0</v>
      </c>
      <c r="E337" s="368">
        <f>'TAMUS Fed'!$E$55</f>
        <v>0</v>
      </c>
      <c r="F337" s="368">
        <f>'TAMUS Fed'!$F$55</f>
        <v>0</v>
      </c>
      <c r="G337" s="368">
        <f>'TAMUS Fed'!$G$55</f>
        <v>0</v>
      </c>
      <c r="H337" s="369"/>
    </row>
    <row r="338" spans="1:8" hidden="1" outlineLevel="1" collapsed="1">
      <c r="A338" s="366"/>
      <c r="B338" s="370"/>
      <c r="C338" s="368">
        <f>'TTUS Fed'!$C$55</f>
        <v>0</v>
      </c>
      <c r="D338" s="368">
        <f>'TTUS Fed'!$D$55</f>
        <v>0</v>
      </c>
      <c r="E338" s="368">
        <f>'TTUS Fed'!$E$55</f>
        <v>0</v>
      </c>
      <c r="F338" s="368">
        <f>'TTUS Fed'!$F$55</f>
        <v>0</v>
      </c>
      <c r="G338" s="368">
        <f>'TTUS Fed'!$G$55</f>
        <v>0</v>
      </c>
      <c r="H338" s="369"/>
    </row>
    <row r="339" spans="1:8" hidden="1" outlineLevel="1" collapsed="1">
      <c r="A339" s="366"/>
      <c r="B339" s="370"/>
      <c r="C339" s="368">
        <f>'TXSTS Fed'!$C$55</f>
        <v>0</v>
      </c>
      <c r="D339" s="368">
        <f>'TXSTS Fed'!$D$55</f>
        <v>0</v>
      </c>
      <c r="E339" s="368">
        <f>'TXSTS Fed'!$E$55</f>
        <v>0</v>
      </c>
      <c r="F339" s="368">
        <f>'TXSTS Fed'!$F$55</f>
        <v>0</v>
      </c>
      <c r="G339" s="368">
        <f>'TXSTS Fed'!$G$55</f>
        <v>0</v>
      </c>
      <c r="H339" s="369"/>
    </row>
    <row r="340" spans="1:8" hidden="1" outlineLevel="1" collapsed="1">
      <c r="A340" s="366"/>
      <c r="B340" s="370"/>
      <c r="C340" s="368">
        <f>'UHS Fed'!$C$55</f>
        <v>0</v>
      </c>
      <c r="D340" s="368">
        <f>'UHS Fed'!$D$55</f>
        <v>0</v>
      </c>
      <c r="E340" s="368">
        <f>'UHS Fed'!$E$55</f>
        <v>0</v>
      </c>
      <c r="F340" s="368">
        <f>'UHS Fed'!$F$55</f>
        <v>0</v>
      </c>
      <c r="G340" s="368">
        <f>'UHS Fed'!$G$55</f>
        <v>0</v>
      </c>
      <c r="H340" s="369"/>
    </row>
    <row r="341" spans="1:8" hidden="1" outlineLevel="1" collapsed="1">
      <c r="A341" s="366"/>
      <c r="B341" s="370"/>
      <c r="C341" s="368">
        <f>'UNTS Fed'!$C$55</f>
        <v>0</v>
      </c>
      <c r="D341" s="368">
        <f>'UNTS Fed'!$D$55</f>
        <v>0</v>
      </c>
      <c r="E341" s="368">
        <f>'UNTS Fed'!$E$55</f>
        <v>0</v>
      </c>
      <c r="F341" s="368">
        <f>'UNTS Fed'!$F$55</f>
        <v>0</v>
      </c>
      <c r="G341" s="368">
        <f>'UNTS Fed'!$G$55</f>
        <v>0</v>
      </c>
      <c r="H341" s="369"/>
    </row>
    <row r="342" spans="1:8" hidden="1" outlineLevel="1" collapsed="1">
      <c r="A342" s="366"/>
      <c r="B342" s="370"/>
      <c r="C342" s="368">
        <f>'UTS Fed'!$C$55</f>
        <v>0</v>
      </c>
      <c r="D342" s="368">
        <f>'UTS Fed'!$D$55</f>
        <v>0</v>
      </c>
      <c r="E342" s="368">
        <f>'UTS Fed'!$E$55</f>
        <v>0</v>
      </c>
      <c r="F342" s="368">
        <f>'UTS Fed'!$F$55</f>
        <v>0</v>
      </c>
      <c r="G342" s="368">
        <f>'UTS Fed'!$G$55</f>
        <v>0</v>
      </c>
      <c r="H342" s="369"/>
    </row>
    <row r="343" spans="1:8" collapsed="1">
      <c r="A343" s="366" t="s">
        <v>1007</v>
      </c>
      <c r="B343" s="370"/>
      <c r="C343" s="368">
        <f>SUM(C337:C342)</f>
        <v>0</v>
      </c>
      <c r="D343" s="368">
        <f>SUM(D337:D342)</f>
        <v>0</v>
      </c>
      <c r="E343" s="368">
        <f>SUM(E337:E342)</f>
        <v>0</v>
      </c>
      <c r="F343" s="368">
        <f>SUM(F337:F342)</f>
        <v>0</v>
      </c>
      <c r="G343" s="368">
        <f>SUM(G337:G342)</f>
        <v>0</v>
      </c>
      <c r="H343" s="369"/>
    </row>
    <row r="344" spans="1:8" hidden="1" outlineLevel="1">
      <c r="A344" s="366"/>
      <c r="B344" s="370"/>
      <c r="C344" s="368">
        <f>'TAMUS Fed'!$C$56</f>
        <v>0</v>
      </c>
      <c r="D344" s="368">
        <f>'TAMUS Fed'!$D$56</f>
        <v>0</v>
      </c>
      <c r="E344" s="368">
        <f>'TAMUS Fed'!$E$56</f>
        <v>0</v>
      </c>
      <c r="F344" s="368">
        <f>'TAMUS Fed'!$F$56</f>
        <v>0</v>
      </c>
      <c r="G344" s="368">
        <f>'TAMUS Fed'!$G$56</f>
        <v>0</v>
      </c>
      <c r="H344" s="369"/>
    </row>
    <row r="345" spans="1:8" hidden="1" outlineLevel="1" collapsed="1">
      <c r="A345" s="366"/>
      <c r="B345" s="370"/>
      <c r="C345" s="368">
        <f>'TTUS Fed'!$C$56</f>
        <v>0</v>
      </c>
      <c r="D345" s="368">
        <f>'TTUS Fed'!$D$56</f>
        <v>0</v>
      </c>
      <c r="E345" s="368">
        <f>'TTUS Fed'!$E$56</f>
        <v>0</v>
      </c>
      <c r="F345" s="368">
        <f>'TTUS Fed'!$F$56</f>
        <v>0</v>
      </c>
      <c r="G345" s="368">
        <f>'TTUS Fed'!$G$56</f>
        <v>0</v>
      </c>
      <c r="H345" s="369"/>
    </row>
    <row r="346" spans="1:8" hidden="1" outlineLevel="1" collapsed="1">
      <c r="A346" s="366"/>
      <c r="B346" s="370"/>
      <c r="C346" s="368">
        <f>'TXSTS Fed'!$C$56</f>
        <v>0</v>
      </c>
      <c r="D346" s="368">
        <f>'TXSTS Fed'!$D$56</f>
        <v>0</v>
      </c>
      <c r="E346" s="368">
        <f>'TXSTS Fed'!$E$56</f>
        <v>0</v>
      </c>
      <c r="F346" s="368">
        <f>'TXSTS Fed'!$F$56</f>
        <v>0</v>
      </c>
      <c r="G346" s="368">
        <f>'TXSTS Fed'!$G$56</f>
        <v>0</v>
      </c>
      <c r="H346" s="369"/>
    </row>
    <row r="347" spans="1:8" hidden="1" outlineLevel="1" collapsed="1">
      <c r="A347" s="366"/>
      <c r="B347" s="370"/>
      <c r="C347" s="368">
        <f>'UHS Fed'!$C$56</f>
        <v>0</v>
      </c>
      <c r="D347" s="368">
        <f>'UHS Fed'!$D$56</f>
        <v>0</v>
      </c>
      <c r="E347" s="368">
        <f>'UHS Fed'!$E$56</f>
        <v>0</v>
      </c>
      <c r="F347" s="368">
        <f>'UHS Fed'!$F$56</f>
        <v>0</v>
      </c>
      <c r="G347" s="368">
        <f>'UHS Fed'!$G$56</f>
        <v>0</v>
      </c>
      <c r="H347" s="369"/>
    </row>
    <row r="348" spans="1:8" hidden="1" outlineLevel="1" collapsed="1">
      <c r="A348" s="366"/>
      <c r="B348" s="370"/>
      <c r="C348" s="368">
        <f>'UNTS Fed'!$C$56</f>
        <v>0</v>
      </c>
      <c r="D348" s="368">
        <f>'UNTS Fed'!$D$56</f>
        <v>0</v>
      </c>
      <c r="E348" s="368">
        <f>'UNTS Fed'!$E$56</f>
        <v>0</v>
      </c>
      <c r="F348" s="368">
        <f>'UNTS Fed'!$F$56</f>
        <v>0</v>
      </c>
      <c r="G348" s="368">
        <f>'UNTS Fed'!$G$56</f>
        <v>0</v>
      </c>
      <c r="H348" s="369"/>
    </row>
    <row r="349" spans="1:8" hidden="1" outlineLevel="1" collapsed="1">
      <c r="A349" s="366"/>
      <c r="B349" s="370"/>
      <c r="C349" s="368">
        <f>'UTS Fed'!$C$56</f>
        <v>0</v>
      </c>
      <c r="D349" s="368">
        <f>'UTS Fed'!$D$56</f>
        <v>0</v>
      </c>
      <c r="E349" s="368">
        <f>'UTS Fed'!$E$56</f>
        <v>0</v>
      </c>
      <c r="F349" s="368">
        <f>'UTS Fed'!$F$56</f>
        <v>0</v>
      </c>
      <c r="G349" s="368">
        <f>'UTS Fed'!$G$56</f>
        <v>0</v>
      </c>
      <c r="H349" s="369"/>
    </row>
    <row r="350" spans="1:8" collapsed="1">
      <c r="A350" s="366" t="s">
        <v>1007</v>
      </c>
      <c r="B350" s="370"/>
      <c r="C350" s="368">
        <f>SUM(C344:C349)</f>
        <v>0</v>
      </c>
      <c r="D350" s="368">
        <f>SUM(D344:D349)</f>
        <v>0</v>
      </c>
      <c r="E350" s="368">
        <f>SUM(E344:E349)</f>
        <v>0</v>
      </c>
      <c r="F350" s="368">
        <f>SUM(F344:F349)</f>
        <v>0</v>
      </c>
      <c r="G350" s="368">
        <f>SUM(G344:G349)</f>
        <v>0</v>
      </c>
      <c r="H350" s="369"/>
    </row>
    <row r="351" spans="1:8" hidden="1" outlineLevel="1">
      <c r="A351" s="366"/>
      <c r="B351" s="370"/>
      <c r="C351" s="368">
        <f>'TAMUS Fed'!$C$57</f>
        <v>0</v>
      </c>
      <c r="D351" s="368">
        <f>'TAMUS Fed'!$D$57</f>
        <v>0</v>
      </c>
      <c r="E351" s="368">
        <f>'TAMUS Fed'!$E$57</f>
        <v>0</v>
      </c>
      <c r="F351" s="368">
        <f>'TAMUS Fed'!$F$57</f>
        <v>0</v>
      </c>
      <c r="G351" s="368">
        <f>'TAMUS Fed'!$G$57</f>
        <v>0</v>
      </c>
      <c r="H351" s="369"/>
    </row>
    <row r="352" spans="1:8" hidden="1" outlineLevel="1" collapsed="1">
      <c r="A352" s="366"/>
      <c r="B352" s="370"/>
      <c r="C352" s="368">
        <f>'TTUS Fed'!$C$57</f>
        <v>0</v>
      </c>
      <c r="D352" s="368">
        <f>'TTUS Fed'!$D$57</f>
        <v>0</v>
      </c>
      <c r="E352" s="368">
        <f>'TTUS Fed'!$E$57</f>
        <v>0</v>
      </c>
      <c r="F352" s="368">
        <f>'TTUS Fed'!$F$57</f>
        <v>0</v>
      </c>
      <c r="G352" s="368">
        <f>'TTUS Fed'!$G$57</f>
        <v>0</v>
      </c>
      <c r="H352" s="369"/>
    </row>
    <row r="353" spans="1:8" hidden="1" outlineLevel="1" collapsed="1">
      <c r="A353" s="366"/>
      <c r="B353" s="370"/>
      <c r="C353" s="368">
        <f>'TXSTS Fed'!$C$57</f>
        <v>0</v>
      </c>
      <c r="D353" s="368">
        <f>'TXSTS Fed'!$D$57</f>
        <v>0</v>
      </c>
      <c r="E353" s="368">
        <f>'TXSTS Fed'!$E$57</f>
        <v>0</v>
      </c>
      <c r="F353" s="368">
        <f>'TXSTS Fed'!$F$57</f>
        <v>0</v>
      </c>
      <c r="G353" s="368">
        <f>'TXSTS Fed'!$G$57</f>
        <v>0</v>
      </c>
      <c r="H353" s="369"/>
    </row>
    <row r="354" spans="1:8" hidden="1" outlineLevel="1" collapsed="1">
      <c r="A354" s="366"/>
      <c r="B354" s="370"/>
      <c r="C354" s="368">
        <f>'UHS Fed'!$C$57</f>
        <v>0</v>
      </c>
      <c r="D354" s="368">
        <f>'UHS Fed'!$D$57</f>
        <v>0</v>
      </c>
      <c r="E354" s="368">
        <f>'UHS Fed'!$E$57</f>
        <v>0</v>
      </c>
      <c r="F354" s="368">
        <f>'UHS Fed'!$F$57</f>
        <v>0</v>
      </c>
      <c r="G354" s="368">
        <f>'UHS Fed'!$G$57</f>
        <v>0</v>
      </c>
      <c r="H354" s="369"/>
    </row>
    <row r="355" spans="1:8" hidden="1" outlineLevel="1" collapsed="1">
      <c r="A355" s="366"/>
      <c r="B355" s="370"/>
      <c r="C355" s="368">
        <f>'UNTS Fed'!$C$57</f>
        <v>0</v>
      </c>
      <c r="D355" s="368">
        <f>'UNTS Fed'!$D$57</f>
        <v>0</v>
      </c>
      <c r="E355" s="368">
        <f>'UNTS Fed'!$E$57</f>
        <v>0</v>
      </c>
      <c r="F355" s="368">
        <f>'UNTS Fed'!$F$57</f>
        <v>0</v>
      </c>
      <c r="G355" s="368">
        <f>'UNTS Fed'!$G$57</f>
        <v>0</v>
      </c>
      <c r="H355" s="369"/>
    </row>
    <row r="356" spans="1:8" hidden="1" outlineLevel="1" collapsed="1">
      <c r="A356" s="366"/>
      <c r="B356" s="370"/>
      <c r="C356" s="368">
        <f>'UTS Fed'!$C$57</f>
        <v>0</v>
      </c>
      <c r="D356" s="368">
        <f>'UTS Fed'!$D$57</f>
        <v>0</v>
      </c>
      <c r="E356" s="368">
        <f>'UTS Fed'!$E$57</f>
        <v>0</v>
      </c>
      <c r="F356" s="368">
        <f>'UTS Fed'!$F$57</f>
        <v>0</v>
      </c>
      <c r="G356" s="368">
        <f>'UTS Fed'!$G$57</f>
        <v>0</v>
      </c>
      <c r="H356" s="369"/>
    </row>
    <row r="357" spans="1:8" collapsed="1">
      <c r="A357" s="366" t="s">
        <v>1007</v>
      </c>
      <c r="B357" s="370"/>
      <c r="C357" s="368">
        <f>SUM(C351:C356)</f>
        <v>0</v>
      </c>
      <c r="D357" s="368">
        <f>SUM(D351:D356)</f>
        <v>0</v>
      </c>
      <c r="E357" s="368">
        <f>SUM(E351:E356)</f>
        <v>0</v>
      </c>
      <c r="F357" s="368">
        <f>SUM(F351:F356)</f>
        <v>0</v>
      </c>
      <c r="G357" s="368">
        <f>SUM(G351:G356)</f>
        <v>0</v>
      </c>
      <c r="H357" s="369"/>
    </row>
    <row r="358" spans="1:8" hidden="1" outlineLevel="1">
      <c r="A358" s="366"/>
      <c r="B358" s="370"/>
      <c r="C358" s="368">
        <f>'TAMUS Fed'!$C$58</f>
        <v>0</v>
      </c>
      <c r="D358" s="368">
        <f>'TAMUS Fed'!$D$58</f>
        <v>0</v>
      </c>
      <c r="E358" s="368">
        <f>'TAMUS Fed'!$E$58</f>
        <v>0</v>
      </c>
      <c r="F358" s="368">
        <f>'TAMUS Fed'!$F$58</f>
        <v>0</v>
      </c>
      <c r="G358" s="368">
        <f>'TAMUS Fed'!$G$58</f>
        <v>0</v>
      </c>
      <c r="H358" s="369"/>
    </row>
    <row r="359" spans="1:8" hidden="1" outlineLevel="1" collapsed="1">
      <c r="A359" s="366"/>
      <c r="B359" s="370"/>
      <c r="C359" s="368">
        <f>'TTUS Fed'!$C$58</f>
        <v>0</v>
      </c>
      <c r="D359" s="368">
        <f>'TTUS Fed'!$D$58</f>
        <v>0</v>
      </c>
      <c r="E359" s="368">
        <f>'TTUS Fed'!$E$58</f>
        <v>0</v>
      </c>
      <c r="F359" s="368">
        <f>'TTUS Fed'!$F$58</f>
        <v>0</v>
      </c>
      <c r="G359" s="368">
        <f>'TTUS Fed'!$G$58</f>
        <v>0</v>
      </c>
      <c r="H359" s="369"/>
    </row>
    <row r="360" spans="1:8" hidden="1" outlineLevel="1" collapsed="1">
      <c r="A360" s="366"/>
      <c r="B360" s="370"/>
      <c r="C360" s="368">
        <f>'TXSTS Fed'!$C$58</f>
        <v>0</v>
      </c>
      <c r="D360" s="368">
        <f>'TXSTS Fed'!$D$58</f>
        <v>0</v>
      </c>
      <c r="E360" s="368">
        <f>'TXSTS Fed'!$E$58</f>
        <v>0</v>
      </c>
      <c r="F360" s="368">
        <f>'TXSTS Fed'!$F$58</f>
        <v>0</v>
      </c>
      <c r="G360" s="368">
        <f>'TXSTS Fed'!$G$58</f>
        <v>0</v>
      </c>
      <c r="H360" s="369"/>
    </row>
    <row r="361" spans="1:8" hidden="1" outlineLevel="1" collapsed="1">
      <c r="A361" s="366"/>
      <c r="B361" s="370"/>
      <c r="C361" s="368">
        <f>'UHS Fed'!$C$58</f>
        <v>0</v>
      </c>
      <c r="D361" s="368">
        <f>'UHS Fed'!$D$58</f>
        <v>0</v>
      </c>
      <c r="E361" s="368">
        <f>'UHS Fed'!$E$58</f>
        <v>0</v>
      </c>
      <c r="F361" s="368">
        <f>'UHS Fed'!$F$58</f>
        <v>0</v>
      </c>
      <c r="G361" s="368">
        <f>'UHS Fed'!$G$58</f>
        <v>0</v>
      </c>
      <c r="H361" s="369"/>
    </row>
    <row r="362" spans="1:8" hidden="1" outlineLevel="1" collapsed="1">
      <c r="A362" s="366"/>
      <c r="B362" s="370"/>
      <c r="C362" s="368">
        <f>'UNTS Fed'!$C$58</f>
        <v>0</v>
      </c>
      <c r="D362" s="368">
        <f>'UNTS Fed'!$D$58</f>
        <v>0</v>
      </c>
      <c r="E362" s="368">
        <f>'UNTS Fed'!$E$58</f>
        <v>0</v>
      </c>
      <c r="F362" s="368">
        <f>'UNTS Fed'!$F$58</f>
        <v>0</v>
      </c>
      <c r="G362" s="368">
        <f>'UNTS Fed'!$G$58</f>
        <v>0</v>
      </c>
      <c r="H362" s="369"/>
    </row>
    <row r="363" spans="1:8" hidden="1" outlineLevel="1" collapsed="1">
      <c r="A363" s="366"/>
      <c r="B363" s="370"/>
      <c r="C363" s="368">
        <f>'UTS Fed'!$C$58</f>
        <v>0</v>
      </c>
      <c r="D363" s="368">
        <f>'UTS Fed'!$D$58</f>
        <v>0</v>
      </c>
      <c r="E363" s="368">
        <f>'UTS Fed'!$E$58</f>
        <v>0</v>
      </c>
      <c r="F363" s="368">
        <f>'UTS Fed'!$F$58</f>
        <v>0</v>
      </c>
      <c r="G363" s="368">
        <f>'UTS Fed'!$G$58</f>
        <v>0</v>
      </c>
      <c r="H363" s="369"/>
    </row>
    <row r="364" spans="1:8" collapsed="1">
      <c r="A364" s="366" t="s">
        <v>1007</v>
      </c>
      <c r="B364" s="370"/>
      <c r="C364" s="368">
        <f>SUM(C358:C363)</f>
        <v>0</v>
      </c>
      <c r="D364" s="368">
        <f>SUM(D358:D363)</f>
        <v>0</v>
      </c>
      <c r="E364" s="368">
        <f>SUM(E358:E363)</f>
        <v>0</v>
      </c>
      <c r="F364" s="368">
        <f>SUM(F358:F363)</f>
        <v>0</v>
      </c>
      <c r="G364" s="368">
        <f>SUM(G358:G363)</f>
        <v>0</v>
      </c>
      <c r="H364" s="369"/>
    </row>
    <row r="365" spans="1:8" hidden="1" outlineLevel="1">
      <c r="A365" s="366"/>
      <c r="B365" s="370"/>
      <c r="C365" s="368">
        <f>'TAMUS Fed'!$C$59</f>
        <v>0</v>
      </c>
      <c r="D365" s="368">
        <f>'TAMUS Fed'!$D$59</f>
        <v>0</v>
      </c>
      <c r="E365" s="368">
        <f>'TAMUS Fed'!$E$59</f>
        <v>0</v>
      </c>
      <c r="F365" s="368">
        <f>'TAMUS Fed'!$F$59</f>
        <v>0</v>
      </c>
      <c r="G365" s="368">
        <f>'TAMUS Fed'!$G$59</f>
        <v>0</v>
      </c>
      <c r="H365" s="369"/>
    </row>
    <row r="366" spans="1:8" hidden="1" outlineLevel="1" collapsed="1">
      <c r="A366" s="366"/>
      <c r="B366" s="370"/>
      <c r="C366" s="368">
        <f>'TTUS Fed'!$C$59</f>
        <v>0</v>
      </c>
      <c r="D366" s="368">
        <f>'TTUS Fed'!$D$59</f>
        <v>0</v>
      </c>
      <c r="E366" s="368">
        <f>'TTUS Fed'!$E$59</f>
        <v>0</v>
      </c>
      <c r="F366" s="368">
        <f>'TTUS Fed'!$F$59</f>
        <v>0</v>
      </c>
      <c r="G366" s="368">
        <f>'TTUS Fed'!$G$59</f>
        <v>0</v>
      </c>
      <c r="H366" s="369"/>
    </row>
    <row r="367" spans="1:8" hidden="1" outlineLevel="1" collapsed="1">
      <c r="A367" s="366"/>
      <c r="B367" s="370"/>
      <c r="C367" s="368">
        <f>'TXSTS Fed'!$C$59</f>
        <v>0</v>
      </c>
      <c r="D367" s="368">
        <f>'TXSTS Fed'!$D$59</f>
        <v>0</v>
      </c>
      <c r="E367" s="368">
        <f>'TXSTS Fed'!$E$59</f>
        <v>0</v>
      </c>
      <c r="F367" s="368">
        <f>'TXSTS Fed'!$F$59</f>
        <v>0</v>
      </c>
      <c r="G367" s="368">
        <f>'TXSTS Fed'!$G$59</f>
        <v>0</v>
      </c>
      <c r="H367" s="369"/>
    </row>
    <row r="368" spans="1:8" hidden="1" outlineLevel="1" collapsed="1">
      <c r="A368" s="366"/>
      <c r="B368" s="370"/>
      <c r="C368" s="368">
        <f>'UHS Fed'!$C$59</f>
        <v>0</v>
      </c>
      <c r="D368" s="368">
        <f>'UHS Fed'!$D$59</f>
        <v>0</v>
      </c>
      <c r="E368" s="368">
        <f>'UHS Fed'!$E$59</f>
        <v>0</v>
      </c>
      <c r="F368" s="368">
        <f>'UHS Fed'!$F$59</f>
        <v>0</v>
      </c>
      <c r="G368" s="368">
        <f>'UHS Fed'!$G$59</f>
        <v>0</v>
      </c>
      <c r="H368" s="369"/>
    </row>
    <row r="369" spans="1:8" hidden="1" outlineLevel="1" collapsed="1">
      <c r="A369" s="366"/>
      <c r="B369" s="370"/>
      <c r="C369" s="368">
        <f>'UNTS Fed'!$C$59</f>
        <v>0</v>
      </c>
      <c r="D369" s="368">
        <f>'UNTS Fed'!$D$59</f>
        <v>0</v>
      </c>
      <c r="E369" s="368">
        <f>'UNTS Fed'!$E$59</f>
        <v>0</v>
      </c>
      <c r="F369" s="368">
        <f>'UNTS Fed'!$F$59</f>
        <v>0</v>
      </c>
      <c r="G369" s="368">
        <f>'UNTS Fed'!$G$59</f>
        <v>0</v>
      </c>
      <c r="H369" s="369"/>
    </row>
    <row r="370" spans="1:8" hidden="1" outlineLevel="1" collapsed="1">
      <c r="A370" s="366"/>
      <c r="B370" s="370"/>
      <c r="C370" s="368">
        <f>'UTS Fed'!$C$59</f>
        <v>0</v>
      </c>
      <c r="D370" s="368">
        <f>'UTS Fed'!$D$59</f>
        <v>0</v>
      </c>
      <c r="E370" s="368">
        <f>'UTS Fed'!$E$59</f>
        <v>0</v>
      </c>
      <c r="F370" s="368">
        <f>'UTS Fed'!$F$59</f>
        <v>0</v>
      </c>
      <c r="G370" s="368">
        <f>'UTS Fed'!$G$59</f>
        <v>0</v>
      </c>
      <c r="H370" s="369"/>
    </row>
    <row r="371" spans="1:8" collapsed="1">
      <c r="A371" s="366" t="s">
        <v>1007</v>
      </c>
      <c r="B371" s="370"/>
      <c r="C371" s="368">
        <f>SUM(C365:C370)</f>
        <v>0</v>
      </c>
      <c r="D371" s="368">
        <f>SUM(D365:D370)</f>
        <v>0</v>
      </c>
      <c r="E371" s="368">
        <f>SUM(E365:E370)</f>
        <v>0</v>
      </c>
      <c r="F371" s="368">
        <f>SUM(F365:F370)</f>
        <v>0</v>
      </c>
      <c r="G371" s="368">
        <f>SUM(G365:G370)</f>
        <v>0</v>
      </c>
      <c r="H371" s="369"/>
    </row>
    <row r="372" spans="1:8" hidden="1" outlineLevel="1">
      <c r="A372" s="366"/>
      <c r="B372" s="370"/>
      <c r="C372" s="368">
        <f>'TAMUS Fed'!$C$60</f>
        <v>0</v>
      </c>
      <c r="D372" s="368">
        <f>'TAMUS Fed'!$D$60</f>
        <v>0</v>
      </c>
      <c r="E372" s="368">
        <f>'TAMUS Fed'!$E$60</f>
        <v>0</v>
      </c>
      <c r="F372" s="368">
        <f>'TAMUS Fed'!$F$60</f>
        <v>0</v>
      </c>
      <c r="G372" s="368">
        <f>'TAMUS Fed'!$G$60</f>
        <v>0</v>
      </c>
      <c r="H372" s="369"/>
    </row>
    <row r="373" spans="1:8" hidden="1" outlineLevel="1" collapsed="1">
      <c r="A373" s="366"/>
      <c r="B373" s="370"/>
      <c r="C373" s="368">
        <f>'TTUS Fed'!$C$60</f>
        <v>0</v>
      </c>
      <c r="D373" s="368">
        <f>'TTUS Fed'!$D$60</f>
        <v>0</v>
      </c>
      <c r="E373" s="368">
        <f>'TTUS Fed'!$E$60</f>
        <v>0</v>
      </c>
      <c r="F373" s="368">
        <f>'TTUS Fed'!$F$60</f>
        <v>0</v>
      </c>
      <c r="G373" s="368">
        <f>'TTUS Fed'!$G$60</f>
        <v>0</v>
      </c>
      <c r="H373" s="369"/>
    </row>
    <row r="374" spans="1:8" hidden="1" outlineLevel="1" collapsed="1">
      <c r="A374" s="366"/>
      <c r="B374" s="370"/>
      <c r="C374" s="368">
        <f>'TXSTS Fed'!$C$60</f>
        <v>0</v>
      </c>
      <c r="D374" s="368">
        <f>'TXSTS Fed'!$D$60</f>
        <v>0</v>
      </c>
      <c r="E374" s="368">
        <f>'TXSTS Fed'!$E$60</f>
        <v>0</v>
      </c>
      <c r="F374" s="368">
        <f>'TXSTS Fed'!$F$60</f>
        <v>0</v>
      </c>
      <c r="G374" s="368">
        <f>'TXSTS Fed'!$G$60</f>
        <v>0</v>
      </c>
      <c r="H374" s="369"/>
    </row>
    <row r="375" spans="1:8" hidden="1" outlineLevel="1" collapsed="1">
      <c r="A375" s="366"/>
      <c r="B375" s="370"/>
      <c r="C375" s="368">
        <f>'UHS Fed'!$C$60</f>
        <v>0</v>
      </c>
      <c r="D375" s="368">
        <f>'UHS Fed'!$D$60</f>
        <v>0</v>
      </c>
      <c r="E375" s="368">
        <f>'UHS Fed'!$E$60</f>
        <v>0</v>
      </c>
      <c r="F375" s="368">
        <f>'UHS Fed'!$F$60</f>
        <v>0</v>
      </c>
      <c r="G375" s="368">
        <f>'UHS Fed'!$G$60</f>
        <v>0</v>
      </c>
      <c r="H375" s="369"/>
    </row>
    <row r="376" spans="1:8" hidden="1" outlineLevel="1" collapsed="1">
      <c r="A376" s="366"/>
      <c r="B376" s="370"/>
      <c r="C376" s="368">
        <f>'UNTS Fed'!$C$60</f>
        <v>0</v>
      </c>
      <c r="D376" s="368">
        <f>'UNTS Fed'!$D$60</f>
        <v>0</v>
      </c>
      <c r="E376" s="368">
        <f>'UNTS Fed'!$E$60</f>
        <v>0</v>
      </c>
      <c r="F376" s="368">
        <f>'UNTS Fed'!$F$60</f>
        <v>0</v>
      </c>
      <c r="G376" s="368">
        <f>'UNTS Fed'!$G$60</f>
        <v>0</v>
      </c>
      <c r="H376" s="369"/>
    </row>
    <row r="377" spans="1:8" hidden="1" outlineLevel="1" collapsed="1">
      <c r="A377" s="366"/>
      <c r="B377" s="370"/>
      <c r="C377" s="368">
        <f>'UTS Fed'!$C$60</f>
        <v>0</v>
      </c>
      <c r="D377" s="368">
        <f>'UTS Fed'!$D$60</f>
        <v>0</v>
      </c>
      <c r="E377" s="368">
        <f>'UTS Fed'!$E$60</f>
        <v>0</v>
      </c>
      <c r="F377" s="368">
        <f>'UTS Fed'!$F$60</f>
        <v>0</v>
      </c>
      <c r="G377" s="368">
        <f>'UTS Fed'!$G$60</f>
        <v>0</v>
      </c>
      <c r="H377" s="369"/>
    </row>
    <row r="378" spans="1:8" collapsed="1">
      <c r="A378" s="366" t="s">
        <v>1007</v>
      </c>
      <c r="B378" s="370"/>
      <c r="C378" s="368">
        <f>SUM(C372:C377)</f>
        <v>0</v>
      </c>
      <c r="D378" s="368">
        <f>SUM(D372:D377)</f>
        <v>0</v>
      </c>
      <c r="E378" s="368">
        <f>SUM(E372:E377)</f>
        <v>0</v>
      </c>
      <c r="F378" s="368">
        <f>SUM(F372:F377)</f>
        <v>0</v>
      </c>
      <c r="G378" s="368">
        <f>SUM(G372:G377)</f>
        <v>0</v>
      </c>
      <c r="H378" s="369"/>
    </row>
    <row r="379" spans="1:8" hidden="1" outlineLevel="1">
      <c r="A379" s="366"/>
      <c r="B379" s="370"/>
      <c r="C379" s="368">
        <f>'TAMUS Fed'!$C$61</f>
        <v>0</v>
      </c>
      <c r="D379" s="368">
        <f>'TAMUS Fed'!$D$61</f>
        <v>0</v>
      </c>
      <c r="E379" s="368">
        <f>'TAMUS Fed'!$E$61</f>
        <v>0</v>
      </c>
      <c r="F379" s="368">
        <f>'TAMUS Fed'!$F$61</f>
        <v>0</v>
      </c>
      <c r="G379" s="368">
        <f>'TAMUS Fed'!$G$61</f>
        <v>0</v>
      </c>
      <c r="H379" s="369"/>
    </row>
    <row r="380" spans="1:8" hidden="1" outlineLevel="1" collapsed="1">
      <c r="A380" s="366"/>
      <c r="B380" s="370"/>
      <c r="C380" s="368">
        <f>'TTUS Fed'!$C$61</f>
        <v>0</v>
      </c>
      <c r="D380" s="368">
        <f>'TTUS Fed'!$D$61</f>
        <v>0</v>
      </c>
      <c r="E380" s="368">
        <f>'TTUS Fed'!$E$61</f>
        <v>0</v>
      </c>
      <c r="F380" s="368">
        <f>'TTUS Fed'!$F$61</f>
        <v>0</v>
      </c>
      <c r="G380" s="368">
        <f>'TTUS Fed'!$G$61</f>
        <v>0</v>
      </c>
      <c r="H380" s="369"/>
    </row>
    <row r="381" spans="1:8" hidden="1" outlineLevel="1" collapsed="1">
      <c r="A381" s="366"/>
      <c r="B381" s="370"/>
      <c r="C381" s="368">
        <f>'TXSTS Fed'!$C$61</f>
        <v>0</v>
      </c>
      <c r="D381" s="368">
        <f>'TXSTS Fed'!$D$61</f>
        <v>0</v>
      </c>
      <c r="E381" s="368">
        <f>'TXSTS Fed'!$E$61</f>
        <v>0</v>
      </c>
      <c r="F381" s="368">
        <f>'TXSTS Fed'!$F$61</f>
        <v>0</v>
      </c>
      <c r="G381" s="368">
        <f>'TXSTS Fed'!$G$61</f>
        <v>0</v>
      </c>
      <c r="H381" s="369"/>
    </row>
    <row r="382" spans="1:8" hidden="1" outlineLevel="1" collapsed="1">
      <c r="A382" s="366"/>
      <c r="B382" s="370"/>
      <c r="C382" s="368">
        <f>'UHS Fed'!$C$61</f>
        <v>0</v>
      </c>
      <c r="D382" s="368">
        <f>'UHS Fed'!$D$61</f>
        <v>0</v>
      </c>
      <c r="E382" s="368">
        <f>'UHS Fed'!$E$61</f>
        <v>0</v>
      </c>
      <c r="F382" s="368">
        <f>'UHS Fed'!$F$61</f>
        <v>0</v>
      </c>
      <c r="G382" s="368">
        <f>'UHS Fed'!$G$61</f>
        <v>0</v>
      </c>
      <c r="H382" s="369"/>
    </row>
    <row r="383" spans="1:8" hidden="1" outlineLevel="1" collapsed="1">
      <c r="A383" s="366"/>
      <c r="B383" s="370"/>
      <c r="C383" s="368">
        <f>'UNTS Fed'!$C$61</f>
        <v>0</v>
      </c>
      <c r="D383" s="368">
        <f>'UNTS Fed'!$D$61</f>
        <v>0</v>
      </c>
      <c r="E383" s="368">
        <f>'UNTS Fed'!$E$61</f>
        <v>0</v>
      </c>
      <c r="F383" s="368">
        <f>'UNTS Fed'!$F$61</f>
        <v>0</v>
      </c>
      <c r="G383" s="368">
        <f>'UNTS Fed'!$G$61</f>
        <v>0</v>
      </c>
      <c r="H383" s="369"/>
    </row>
    <row r="384" spans="1:8" hidden="1" outlineLevel="1" collapsed="1">
      <c r="A384" s="366"/>
      <c r="B384" s="370"/>
      <c r="C384" s="368">
        <f>'UTS Fed'!$C$61</f>
        <v>0</v>
      </c>
      <c r="D384" s="368">
        <f>'UTS Fed'!$D$61</f>
        <v>0</v>
      </c>
      <c r="E384" s="368">
        <f>'UTS Fed'!$E$61</f>
        <v>0</v>
      </c>
      <c r="F384" s="368">
        <f>'UTS Fed'!$F$61</f>
        <v>0</v>
      </c>
      <c r="G384" s="368">
        <f>'UTS Fed'!$G$61</f>
        <v>0</v>
      </c>
      <c r="H384" s="369"/>
    </row>
    <row r="385" spans="1:8" collapsed="1">
      <c r="A385" s="366" t="s">
        <v>1007</v>
      </c>
      <c r="B385" s="370"/>
      <c r="C385" s="368">
        <f>SUM(C379:C384)</f>
        <v>0</v>
      </c>
      <c r="D385" s="368">
        <f>SUM(D379:D384)</f>
        <v>0</v>
      </c>
      <c r="E385" s="368">
        <f>SUM(E379:E384)</f>
        <v>0</v>
      </c>
      <c r="F385" s="368">
        <f>SUM(F379:F384)</f>
        <v>0</v>
      </c>
      <c r="G385" s="368">
        <f>SUM(G379:G384)</f>
        <v>0</v>
      </c>
      <c r="H385" s="369"/>
    </row>
    <row r="386" spans="1:8" hidden="1" outlineLevel="1">
      <c r="A386" s="366"/>
      <c r="B386" s="370"/>
      <c r="C386" s="368">
        <f>'TAMUS Fed'!$C$62</f>
        <v>0</v>
      </c>
      <c r="D386" s="368">
        <f>'TAMUS Fed'!$D$62</f>
        <v>0</v>
      </c>
      <c r="E386" s="368">
        <f>'TAMUS Fed'!$E$62</f>
        <v>0</v>
      </c>
      <c r="F386" s="368">
        <f>'TAMUS Fed'!$F$62</f>
        <v>0</v>
      </c>
      <c r="G386" s="368">
        <f>'TAMUS Fed'!$G$62</f>
        <v>0</v>
      </c>
      <c r="H386" s="369"/>
    </row>
    <row r="387" spans="1:8" hidden="1" outlineLevel="1" collapsed="1">
      <c r="A387" s="366"/>
      <c r="B387" s="370"/>
      <c r="C387" s="368">
        <f>'TTUS Fed'!$C$62</f>
        <v>0</v>
      </c>
      <c r="D387" s="368">
        <f>'TTUS Fed'!$D$62</f>
        <v>0</v>
      </c>
      <c r="E387" s="368">
        <f>'TTUS Fed'!$E$62</f>
        <v>0</v>
      </c>
      <c r="F387" s="368">
        <f>'TTUS Fed'!$F$62</f>
        <v>0</v>
      </c>
      <c r="G387" s="368">
        <f>'TTUS Fed'!$G$62</f>
        <v>0</v>
      </c>
      <c r="H387" s="369"/>
    </row>
    <row r="388" spans="1:8" hidden="1" outlineLevel="1" collapsed="1">
      <c r="A388" s="366"/>
      <c r="B388" s="370"/>
      <c r="C388" s="368">
        <f>'TXSTS Fed'!$C$62</f>
        <v>0</v>
      </c>
      <c r="D388" s="368">
        <f>'TXSTS Fed'!$D$62</f>
        <v>0</v>
      </c>
      <c r="E388" s="368">
        <f>'TXSTS Fed'!$E$62</f>
        <v>0</v>
      </c>
      <c r="F388" s="368">
        <f>'TXSTS Fed'!$F$62</f>
        <v>0</v>
      </c>
      <c r="G388" s="368">
        <f>'TXSTS Fed'!$G$62</f>
        <v>0</v>
      </c>
      <c r="H388" s="369"/>
    </row>
    <row r="389" spans="1:8" hidden="1" outlineLevel="1" collapsed="1">
      <c r="A389" s="366"/>
      <c r="B389" s="370"/>
      <c r="C389" s="368">
        <f>'UHS Fed'!$C$62</f>
        <v>0</v>
      </c>
      <c r="D389" s="368">
        <f>'UHS Fed'!$D$62</f>
        <v>0</v>
      </c>
      <c r="E389" s="368">
        <f>'UHS Fed'!$E$62</f>
        <v>0</v>
      </c>
      <c r="F389" s="368">
        <f>'UHS Fed'!$F$62</f>
        <v>0</v>
      </c>
      <c r="G389" s="368">
        <f>'UHS Fed'!$G$62</f>
        <v>0</v>
      </c>
      <c r="H389" s="369"/>
    </row>
    <row r="390" spans="1:8" hidden="1" outlineLevel="1" collapsed="1">
      <c r="A390" s="366"/>
      <c r="B390" s="370"/>
      <c r="C390" s="368">
        <f>'UNTS Fed'!$C$62</f>
        <v>0</v>
      </c>
      <c r="D390" s="368">
        <f>'UNTS Fed'!$D$62</f>
        <v>0</v>
      </c>
      <c r="E390" s="368">
        <f>'UNTS Fed'!$E$62</f>
        <v>0</v>
      </c>
      <c r="F390" s="368">
        <f>'UNTS Fed'!$F$62</f>
        <v>0</v>
      </c>
      <c r="G390" s="368">
        <f>'UNTS Fed'!$G$62</f>
        <v>0</v>
      </c>
      <c r="H390" s="369"/>
    </row>
    <row r="391" spans="1:8" hidden="1" outlineLevel="1" collapsed="1">
      <c r="A391" s="366"/>
      <c r="B391" s="370"/>
      <c r="C391" s="368">
        <f>'UTS Fed'!$C$62</f>
        <v>0</v>
      </c>
      <c r="D391" s="368">
        <f>'UTS Fed'!$D$62</f>
        <v>0</v>
      </c>
      <c r="E391" s="368">
        <f>'UTS Fed'!$E$62</f>
        <v>0</v>
      </c>
      <c r="F391" s="368">
        <f>'UTS Fed'!$F$62</f>
        <v>0</v>
      </c>
      <c r="G391" s="368">
        <f>'UTS Fed'!$G$62</f>
        <v>0</v>
      </c>
      <c r="H391" s="369"/>
    </row>
    <row r="392" spans="1:8" collapsed="1">
      <c r="A392" s="366" t="s">
        <v>1007</v>
      </c>
      <c r="B392" s="370"/>
      <c r="C392" s="368">
        <f>SUM(C386:C391)</f>
        <v>0</v>
      </c>
      <c r="D392" s="368">
        <f>SUM(D386:D391)</f>
        <v>0</v>
      </c>
      <c r="E392" s="368">
        <f>SUM(E386:E391)</f>
        <v>0</v>
      </c>
      <c r="F392" s="368">
        <f>SUM(F386:F391)</f>
        <v>0</v>
      </c>
      <c r="G392" s="368">
        <f>SUM(G386:G391)</f>
        <v>0</v>
      </c>
      <c r="H392" s="369"/>
    </row>
    <row r="393" spans="1:8" hidden="1" outlineLevel="1">
      <c r="A393" s="366"/>
      <c r="B393" s="370"/>
      <c r="C393" s="368">
        <f>'TAMUS Fed'!$C$63</f>
        <v>0</v>
      </c>
      <c r="D393" s="368">
        <f>'TAMUS Fed'!$D$63</f>
        <v>0</v>
      </c>
      <c r="E393" s="368">
        <f>'TAMUS Fed'!$E$63</f>
        <v>0</v>
      </c>
      <c r="F393" s="368">
        <f>'TAMUS Fed'!$F$63</f>
        <v>0</v>
      </c>
      <c r="G393" s="368">
        <f>'TAMUS Fed'!$G$63</f>
        <v>0</v>
      </c>
      <c r="H393" s="369"/>
    </row>
    <row r="394" spans="1:8" hidden="1" outlineLevel="1" collapsed="1">
      <c r="A394" s="366"/>
      <c r="B394" s="370"/>
      <c r="C394" s="368">
        <f>'TTUS Fed'!$C$63</f>
        <v>0</v>
      </c>
      <c r="D394" s="368">
        <f>'TTUS Fed'!$D$63</f>
        <v>0</v>
      </c>
      <c r="E394" s="368">
        <f>'TTUS Fed'!$E$63</f>
        <v>0</v>
      </c>
      <c r="F394" s="368">
        <f>'TTUS Fed'!$F$63</f>
        <v>0</v>
      </c>
      <c r="G394" s="368">
        <f>'TTUS Fed'!$G$63</f>
        <v>0</v>
      </c>
      <c r="H394" s="369"/>
    </row>
    <row r="395" spans="1:8" hidden="1" outlineLevel="1" collapsed="1">
      <c r="A395" s="366"/>
      <c r="B395" s="370"/>
      <c r="C395" s="368">
        <f>'TXSTS Fed'!$C$63</f>
        <v>0</v>
      </c>
      <c r="D395" s="368">
        <f>'TXSTS Fed'!$D$63</f>
        <v>0</v>
      </c>
      <c r="E395" s="368">
        <f>'TXSTS Fed'!$E$63</f>
        <v>0</v>
      </c>
      <c r="F395" s="368">
        <f>'TXSTS Fed'!$F$63</f>
        <v>0</v>
      </c>
      <c r="G395" s="368">
        <f>'TXSTS Fed'!$G$63</f>
        <v>0</v>
      </c>
      <c r="H395" s="369"/>
    </row>
    <row r="396" spans="1:8" hidden="1" outlineLevel="1" collapsed="1">
      <c r="A396" s="366"/>
      <c r="B396" s="370"/>
      <c r="C396" s="368">
        <f>'UHS Fed'!$C$63</f>
        <v>0</v>
      </c>
      <c r="D396" s="368">
        <f>'UHS Fed'!$D$63</f>
        <v>0</v>
      </c>
      <c r="E396" s="368">
        <f>'UHS Fed'!$E$63</f>
        <v>0</v>
      </c>
      <c r="F396" s="368">
        <f>'UHS Fed'!$F$63</f>
        <v>0</v>
      </c>
      <c r="G396" s="368">
        <f>'UHS Fed'!$G$63</f>
        <v>0</v>
      </c>
      <c r="H396" s="369"/>
    </row>
    <row r="397" spans="1:8" hidden="1" outlineLevel="1" collapsed="1">
      <c r="A397" s="366"/>
      <c r="B397" s="370"/>
      <c r="C397" s="368">
        <f>'UNTS Fed'!$C$63</f>
        <v>0</v>
      </c>
      <c r="D397" s="368">
        <f>'UNTS Fed'!$D$63</f>
        <v>0</v>
      </c>
      <c r="E397" s="368">
        <f>'UNTS Fed'!$E$63</f>
        <v>0</v>
      </c>
      <c r="F397" s="368">
        <f>'UNTS Fed'!$F$63</f>
        <v>0</v>
      </c>
      <c r="G397" s="368">
        <f>'UNTS Fed'!$G$63</f>
        <v>0</v>
      </c>
      <c r="H397" s="369"/>
    </row>
    <row r="398" spans="1:8" hidden="1" outlineLevel="1" collapsed="1">
      <c r="A398" s="366"/>
      <c r="B398" s="370"/>
      <c r="C398" s="368">
        <f>'UTS Fed'!$C$63</f>
        <v>0</v>
      </c>
      <c r="D398" s="368">
        <f>'UTS Fed'!$D$63</f>
        <v>0</v>
      </c>
      <c r="E398" s="368">
        <f>'UTS Fed'!$E$63</f>
        <v>0</v>
      </c>
      <c r="F398" s="368">
        <f>'UTS Fed'!$F$63</f>
        <v>0</v>
      </c>
      <c r="G398" s="368">
        <f>'UTS Fed'!$G$63</f>
        <v>0</v>
      </c>
      <c r="H398" s="369"/>
    </row>
    <row r="399" spans="1:8" collapsed="1">
      <c r="A399" s="366" t="s">
        <v>1007</v>
      </c>
      <c r="B399" s="367" t="s">
        <v>996</v>
      </c>
      <c r="C399" s="368">
        <f>SUM(C393:C398)</f>
        <v>0</v>
      </c>
      <c r="D399" s="368">
        <f>SUM(D393:D398)</f>
        <v>0</v>
      </c>
      <c r="E399" s="368">
        <f>SUM(E393:E398)</f>
        <v>0</v>
      </c>
      <c r="F399" s="368">
        <f>SUM(F393:F398)</f>
        <v>0</v>
      </c>
      <c r="G399" s="368">
        <f>SUM(G393:G398)</f>
        <v>0</v>
      </c>
      <c r="H399" s="369"/>
    </row>
    <row r="400" spans="1:8" hidden="1" outlineLevel="1">
      <c r="A400" s="366"/>
      <c r="B400" s="367"/>
      <c r="C400" s="368">
        <f>'TAMUS Fed'!$C$64</f>
        <v>0</v>
      </c>
      <c r="D400" s="368">
        <f>'TAMUS Fed'!$D$64</f>
        <v>0</v>
      </c>
      <c r="E400" s="368">
        <f>'TAMUS Fed'!$E$64</f>
        <v>0</v>
      </c>
      <c r="F400" s="368">
        <f>'TAMUS Fed'!$F$64</f>
        <v>0</v>
      </c>
      <c r="G400" s="368">
        <f>'TAMUS Fed'!$G$64</f>
        <v>0</v>
      </c>
      <c r="H400" s="369"/>
    </row>
    <row r="401" spans="1:50" hidden="1" outlineLevel="1" collapsed="1">
      <c r="A401" s="366"/>
      <c r="B401" s="367"/>
      <c r="C401" s="368">
        <f>'TTUS Fed'!$C$64</f>
        <v>0</v>
      </c>
      <c r="D401" s="368">
        <f>'TTUS Fed'!$D$64</f>
        <v>0</v>
      </c>
      <c r="E401" s="368">
        <f>'TTUS Fed'!$E$64</f>
        <v>0</v>
      </c>
      <c r="F401" s="368">
        <f>'TTUS Fed'!$F$64</f>
        <v>0</v>
      </c>
      <c r="G401" s="368">
        <f>'TTUS Fed'!$G$64</f>
        <v>0</v>
      </c>
      <c r="H401" s="369"/>
    </row>
    <row r="402" spans="1:50" hidden="1" outlineLevel="1" collapsed="1">
      <c r="A402" s="366"/>
      <c r="B402" s="367"/>
      <c r="C402" s="368">
        <f>'TXSTS Fed'!$C$64</f>
        <v>0</v>
      </c>
      <c r="D402" s="368">
        <f>'TXSTS Fed'!$D$64</f>
        <v>0</v>
      </c>
      <c r="E402" s="368">
        <f>'TXSTS Fed'!$E$64</f>
        <v>0</v>
      </c>
      <c r="F402" s="368">
        <f>'TXSTS Fed'!$F$64</f>
        <v>0</v>
      </c>
      <c r="G402" s="368">
        <f>'TXSTS Fed'!$G$64</f>
        <v>0</v>
      </c>
      <c r="H402" s="369"/>
    </row>
    <row r="403" spans="1:50" hidden="1" outlineLevel="1" collapsed="1">
      <c r="A403" s="366"/>
      <c r="B403" s="367"/>
      <c r="C403" s="368">
        <f>'UHS Fed'!$C$64</f>
        <v>0</v>
      </c>
      <c r="D403" s="368">
        <f>'UHS Fed'!$D$64</f>
        <v>0</v>
      </c>
      <c r="E403" s="368">
        <f>'UHS Fed'!$E$64</f>
        <v>0</v>
      </c>
      <c r="F403" s="368">
        <f>'UHS Fed'!$F$64</f>
        <v>0</v>
      </c>
      <c r="G403" s="368">
        <f>'UHS Fed'!$G$64</f>
        <v>0</v>
      </c>
      <c r="H403" s="369"/>
    </row>
    <row r="404" spans="1:50" hidden="1" outlineLevel="1" collapsed="1">
      <c r="A404" s="366"/>
      <c r="B404" s="367"/>
      <c r="C404" s="368">
        <f>'UNTS Fed'!$C$64</f>
        <v>0</v>
      </c>
      <c r="D404" s="368">
        <f>'UNTS Fed'!$D$64</f>
        <v>0</v>
      </c>
      <c r="E404" s="368">
        <f>'UNTS Fed'!$E$64</f>
        <v>0</v>
      </c>
      <c r="F404" s="368">
        <f>'UNTS Fed'!$F$64</f>
        <v>0</v>
      </c>
      <c r="G404" s="368">
        <f>'UNTS Fed'!$G$64</f>
        <v>0</v>
      </c>
      <c r="H404" s="369"/>
    </row>
    <row r="405" spans="1:50" hidden="1" outlineLevel="1" collapsed="1">
      <c r="A405" s="366"/>
      <c r="B405" s="367"/>
      <c r="C405" s="368">
        <f>'UTS Fed'!$C$64</f>
        <v>0</v>
      </c>
      <c r="D405" s="368">
        <f>'UTS Fed'!$D$64</f>
        <v>0</v>
      </c>
      <c r="E405" s="368">
        <f>'UTS Fed'!$E$64</f>
        <v>0</v>
      </c>
      <c r="F405" s="368">
        <f>'UTS Fed'!$F$64</f>
        <v>0</v>
      </c>
      <c r="G405" s="368">
        <f>'UTS Fed'!$G$64</f>
        <v>0</v>
      </c>
      <c r="H405" s="369"/>
    </row>
    <row r="406" spans="1:50" s="379" customFormat="1" collapsed="1">
      <c r="A406" s="362" t="s">
        <v>1007</v>
      </c>
      <c r="B406" s="371" t="s">
        <v>1008</v>
      </c>
      <c r="C406" s="372">
        <f>SUM(C400:C405)</f>
        <v>0</v>
      </c>
      <c r="D406" s="372">
        <f>SUM(D400:D405)</f>
        <v>0</v>
      </c>
      <c r="E406" s="372">
        <f>SUM(E400:E405)</f>
        <v>0</v>
      </c>
      <c r="F406" s="372">
        <f>SUM(F400:F405)</f>
        <v>0</v>
      </c>
      <c r="G406" s="372">
        <f>SUM(G400:G405)</f>
        <v>0</v>
      </c>
      <c r="H406" s="373"/>
      <c r="I406" s="289"/>
      <c r="J406" s="289"/>
      <c r="K406" s="289"/>
      <c r="L406" s="289"/>
      <c r="M406" s="289"/>
      <c r="N406" s="289"/>
      <c r="O406" s="289"/>
      <c r="P406" s="289"/>
      <c r="Q406" s="289"/>
      <c r="R406" s="289"/>
      <c r="S406" s="289"/>
      <c r="T406" s="289"/>
      <c r="U406" s="289"/>
      <c r="V406" s="289"/>
      <c r="W406" s="289"/>
      <c r="X406" s="289"/>
      <c r="Y406" s="289"/>
      <c r="Z406" s="289"/>
      <c r="AA406" s="289"/>
      <c r="AB406" s="289"/>
      <c r="AC406" s="289"/>
      <c r="AD406" s="289"/>
      <c r="AE406" s="289"/>
      <c r="AF406" s="289"/>
      <c r="AG406" s="289"/>
      <c r="AH406" s="289"/>
      <c r="AI406" s="289"/>
      <c r="AJ406" s="289"/>
      <c r="AK406" s="289"/>
      <c r="AL406" s="289"/>
      <c r="AM406" s="289"/>
      <c r="AN406" s="289"/>
      <c r="AO406" s="289"/>
      <c r="AP406" s="289"/>
      <c r="AQ406" s="289"/>
      <c r="AR406" s="289"/>
      <c r="AS406" s="289"/>
      <c r="AT406" s="289"/>
      <c r="AU406" s="289"/>
      <c r="AV406" s="289"/>
      <c r="AW406" s="289"/>
      <c r="AX406" s="289"/>
    </row>
    <row r="407" spans="1:50">
      <c r="B407" s="376"/>
      <c r="C407" s="377"/>
      <c r="D407" s="377"/>
      <c r="E407" s="377"/>
      <c r="F407" s="377"/>
      <c r="G407" s="377"/>
    </row>
    <row r="408" spans="1:50" hidden="1" outlineLevel="1">
      <c r="B408" s="376"/>
      <c r="C408" s="377">
        <f>'TAMUS Fed'!$C$66</f>
        <v>0</v>
      </c>
      <c r="D408" s="377">
        <f>'TAMUS Fed'!$D$66</f>
        <v>0</v>
      </c>
      <c r="E408" s="377">
        <f>'TAMUS Fed'!$E$66</f>
        <v>0</v>
      </c>
      <c r="F408" s="377">
        <f>'TAMUS Fed'!$F$66</f>
        <v>0</v>
      </c>
      <c r="G408" s="377">
        <f>'TAMUS Fed'!$G$66</f>
        <v>0</v>
      </c>
    </row>
    <row r="409" spans="1:50" hidden="1" outlineLevel="1" collapsed="1">
      <c r="B409" s="376"/>
      <c r="C409" s="377">
        <f>'TTUS Fed'!$C$66</f>
        <v>0</v>
      </c>
      <c r="D409" s="377">
        <f>'TTUS Fed'!$D$66</f>
        <v>0</v>
      </c>
      <c r="E409" s="377">
        <f>'TTUS Fed'!$E$66</f>
        <v>0</v>
      </c>
      <c r="F409" s="377">
        <f>'TTUS Fed'!$F$66</f>
        <v>0</v>
      </c>
      <c r="G409" s="377">
        <f>'TTUS Fed'!$G$66</f>
        <v>0</v>
      </c>
    </row>
    <row r="410" spans="1:50" hidden="1" outlineLevel="1" collapsed="1">
      <c r="B410" s="376"/>
      <c r="C410" s="377">
        <f>'TXSTS Fed'!$C$66</f>
        <v>0</v>
      </c>
      <c r="D410" s="377">
        <f>'TXSTS Fed'!$D$66</f>
        <v>0</v>
      </c>
      <c r="E410" s="377">
        <f>'TXSTS Fed'!$E$66</f>
        <v>0</v>
      </c>
      <c r="F410" s="377">
        <f>'TXSTS Fed'!$F$66</f>
        <v>0</v>
      </c>
      <c r="G410" s="377">
        <f>'TXSTS Fed'!$G$66</f>
        <v>0</v>
      </c>
    </row>
    <row r="411" spans="1:50" hidden="1" outlineLevel="1" collapsed="1">
      <c r="B411" s="376"/>
      <c r="C411" s="377">
        <f>'UHS Fed'!$C$66</f>
        <v>0</v>
      </c>
      <c r="D411" s="377">
        <f>'UHS Fed'!$D$66</f>
        <v>0</v>
      </c>
      <c r="E411" s="377">
        <f>'UHS Fed'!$E$66</f>
        <v>0</v>
      </c>
      <c r="F411" s="377">
        <f>'UHS Fed'!$F$66</f>
        <v>0</v>
      </c>
      <c r="G411" s="377">
        <f>'UHS Fed'!$G$66</f>
        <v>0</v>
      </c>
    </row>
    <row r="412" spans="1:50" hidden="1" outlineLevel="1" collapsed="1">
      <c r="B412" s="376"/>
      <c r="C412" s="377">
        <f>'UNTS Fed'!$C$66</f>
        <v>0</v>
      </c>
      <c r="D412" s="377">
        <f>'UNTS Fed'!$D$66</f>
        <v>0</v>
      </c>
      <c r="E412" s="377">
        <f>'UNTS Fed'!$E$66</f>
        <v>0</v>
      </c>
      <c r="F412" s="377">
        <f>'UNTS Fed'!$F$66</f>
        <v>0</v>
      </c>
      <c r="G412" s="377">
        <f>'UNTS Fed'!$G$66</f>
        <v>0</v>
      </c>
    </row>
    <row r="413" spans="1:50" hidden="1" outlineLevel="1" collapsed="1">
      <c r="B413" s="376"/>
      <c r="C413" s="377">
        <f>'UTS Fed'!$C$66</f>
        <v>0</v>
      </c>
      <c r="D413" s="377">
        <f>'UTS Fed'!$D$66</f>
        <v>0</v>
      </c>
      <c r="E413" s="377">
        <f>'UTS Fed'!$E$66</f>
        <v>0</v>
      </c>
      <c r="F413" s="377">
        <f>'UTS Fed'!$F$66</f>
        <v>0</v>
      </c>
      <c r="G413" s="377">
        <f>'UTS Fed'!$G$66</f>
        <v>0</v>
      </c>
    </row>
    <row r="414" spans="1:50" collapsed="1">
      <c r="A414" s="366" t="s">
        <v>1009</v>
      </c>
      <c r="B414" s="370"/>
      <c r="C414" s="368">
        <f>SUM(C408:C413)</f>
        <v>0</v>
      </c>
      <c r="D414" s="368">
        <f>SUM(D408:D413)</f>
        <v>0</v>
      </c>
      <c r="E414" s="368">
        <f>SUM(E408:E413)</f>
        <v>0</v>
      </c>
      <c r="F414" s="368">
        <f>SUM(F408:F413)</f>
        <v>0</v>
      </c>
      <c r="G414" s="368">
        <f>SUM(G408:G413)</f>
        <v>0</v>
      </c>
      <c r="H414" s="369"/>
    </row>
    <row r="415" spans="1:50" hidden="1" outlineLevel="1">
      <c r="A415" s="366"/>
      <c r="B415" s="370"/>
      <c r="C415" s="368">
        <f>'TAMUS Fed'!$C$67</f>
        <v>0</v>
      </c>
      <c r="D415" s="368">
        <f>'TAMUS Fed'!$D$67</f>
        <v>0</v>
      </c>
      <c r="E415" s="368">
        <f>'TAMUS Fed'!$E$67</f>
        <v>0</v>
      </c>
      <c r="F415" s="368">
        <f>'TAMUS Fed'!$F$67</f>
        <v>0</v>
      </c>
      <c r="G415" s="368">
        <f>'TAMUS Fed'!$G$67</f>
        <v>0</v>
      </c>
      <c r="H415" s="369"/>
    </row>
    <row r="416" spans="1:50" hidden="1" outlineLevel="1" collapsed="1">
      <c r="A416" s="366"/>
      <c r="B416" s="370"/>
      <c r="C416" s="368">
        <f>'TTUS Fed'!$C$67</f>
        <v>0</v>
      </c>
      <c r="D416" s="368">
        <f>'TTUS Fed'!$D$67</f>
        <v>0</v>
      </c>
      <c r="E416" s="368">
        <f>'TTUS Fed'!$E$67</f>
        <v>0</v>
      </c>
      <c r="F416" s="368">
        <f>'TTUS Fed'!$F$67</f>
        <v>0</v>
      </c>
      <c r="G416" s="368">
        <f>'TTUS Fed'!$G$67</f>
        <v>0</v>
      </c>
      <c r="H416" s="369"/>
    </row>
    <row r="417" spans="1:8" hidden="1" outlineLevel="1" collapsed="1">
      <c r="A417" s="366"/>
      <c r="B417" s="370"/>
      <c r="C417" s="368">
        <f>'TXSTS Fed'!$C$67</f>
        <v>0</v>
      </c>
      <c r="D417" s="368">
        <f>'TXSTS Fed'!$D$67</f>
        <v>0</v>
      </c>
      <c r="E417" s="368">
        <f>'TXSTS Fed'!$E$67</f>
        <v>0</v>
      </c>
      <c r="F417" s="368">
        <f>'TXSTS Fed'!$F$67</f>
        <v>0</v>
      </c>
      <c r="G417" s="368">
        <f>'TXSTS Fed'!$G$67</f>
        <v>0</v>
      </c>
      <c r="H417" s="369"/>
    </row>
    <row r="418" spans="1:8" hidden="1" outlineLevel="1" collapsed="1">
      <c r="A418" s="366"/>
      <c r="B418" s="370"/>
      <c r="C418" s="368">
        <f>'UHS Fed'!$C$67</f>
        <v>0</v>
      </c>
      <c r="D418" s="368">
        <f>'UHS Fed'!$D$67</f>
        <v>0</v>
      </c>
      <c r="E418" s="368">
        <f>'UHS Fed'!$E$67</f>
        <v>0</v>
      </c>
      <c r="F418" s="368">
        <f>'UHS Fed'!$F$67</f>
        <v>0</v>
      </c>
      <c r="G418" s="368">
        <f>'UHS Fed'!$G$67</f>
        <v>0</v>
      </c>
      <c r="H418" s="369"/>
    </row>
    <row r="419" spans="1:8" hidden="1" outlineLevel="1" collapsed="1">
      <c r="A419" s="366"/>
      <c r="B419" s="370"/>
      <c r="C419" s="368">
        <f>'UNTS Fed'!$C$67</f>
        <v>0</v>
      </c>
      <c r="D419" s="368">
        <f>'UNTS Fed'!$D$67</f>
        <v>0</v>
      </c>
      <c r="E419" s="368">
        <f>'UNTS Fed'!$E$67</f>
        <v>0</v>
      </c>
      <c r="F419" s="368">
        <f>'UNTS Fed'!$F$67</f>
        <v>0</v>
      </c>
      <c r="G419" s="368">
        <f>'UNTS Fed'!$G$67</f>
        <v>0</v>
      </c>
      <c r="H419" s="369"/>
    </row>
    <row r="420" spans="1:8" hidden="1" outlineLevel="1" collapsed="1">
      <c r="A420" s="366"/>
      <c r="B420" s="370"/>
      <c r="C420" s="368">
        <f>'UTS Fed'!$C$67</f>
        <v>0</v>
      </c>
      <c r="D420" s="368">
        <f>'UTS Fed'!$D$67</f>
        <v>0</v>
      </c>
      <c r="E420" s="368">
        <f>'UTS Fed'!$E$67</f>
        <v>0</v>
      </c>
      <c r="F420" s="368">
        <f>'UTS Fed'!$F$67</f>
        <v>0</v>
      </c>
      <c r="G420" s="368">
        <f>'UTS Fed'!$G$67</f>
        <v>0</v>
      </c>
      <c r="H420" s="369"/>
    </row>
    <row r="421" spans="1:8" collapsed="1">
      <c r="A421" s="366" t="s">
        <v>1009</v>
      </c>
      <c r="B421" s="370"/>
      <c r="C421" s="368">
        <f>SUM(C415:C420)</f>
        <v>0</v>
      </c>
      <c r="D421" s="368">
        <f>SUM(D415:D420)</f>
        <v>0</v>
      </c>
      <c r="E421" s="368">
        <f>SUM(E415:E420)</f>
        <v>0</v>
      </c>
      <c r="F421" s="368">
        <f>SUM(F415:F420)</f>
        <v>0</v>
      </c>
      <c r="G421" s="368">
        <f>SUM(G415:G420)</f>
        <v>0</v>
      </c>
      <c r="H421" s="369"/>
    </row>
    <row r="422" spans="1:8" hidden="1" outlineLevel="1">
      <c r="A422" s="366"/>
      <c r="B422" s="370"/>
      <c r="C422" s="368">
        <f>'TAMUS Fed'!$C$68</f>
        <v>0</v>
      </c>
      <c r="D422" s="368">
        <f>'TAMUS Fed'!$D$68</f>
        <v>0</v>
      </c>
      <c r="E422" s="368">
        <f>'TAMUS Fed'!$E$68</f>
        <v>0</v>
      </c>
      <c r="F422" s="368">
        <f>'TAMUS Fed'!$F$68</f>
        <v>0</v>
      </c>
      <c r="G422" s="368">
        <f>'TAMUS Fed'!$G$68</f>
        <v>0</v>
      </c>
      <c r="H422" s="369"/>
    </row>
    <row r="423" spans="1:8" hidden="1" outlineLevel="1" collapsed="1">
      <c r="A423" s="366"/>
      <c r="B423" s="370"/>
      <c r="C423" s="368">
        <f>'TTUS Fed'!$C$68</f>
        <v>0</v>
      </c>
      <c r="D423" s="368">
        <f>'TTUS Fed'!$D$68</f>
        <v>0</v>
      </c>
      <c r="E423" s="368">
        <f>'TTUS Fed'!$E$68</f>
        <v>0</v>
      </c>
      <c r="F423" s="368">
        <f>'TTUS Fed'!$F$68</f>
        <v>0</v>
      </c>
      <c r="G423" s="368">
        <f>'TTUS Fed'!$G$68</f>
        <v>0</v>
      </c>
      <c r="H423" s="369"/>
    </row>
    <row r="424" spans="1:8" hidden="1" outlineLevel="1" collapsed="1">
      <c r="A424" s="366"/>
      <c r="B424" s="370"/>
      <c r="C424" s="368">
        <f>'TXSTS Fed'!$C$68</f>
        <v>0</v>
      </c>
      <c r="D424" s="368">
        <f>'TXSTS Fed'!$D$68</f>
        <v>0</v>
      </c>
      <c r="E424" s="368">
        <f>'TXSTS Fed'!$E$68</f>
        <v>0</v>
      </c>
      <c r="F424" s="368">
        <f>'TXSTS Fed'!$F$68</f>
        <v>0</v>
      </c>
      <c r="G424" s="368">
        <f>'TXSTS Fed'!$G$68</f>
        <v>0</v>
      </c>
      <c r="H424" s="369"/>
    </row>
    <row r="425" spans="1:8" hidden="1" outlineLevel="1" collapsed="1">
      <c r="A425" s="366"/>
      <c r="B425" s="370"/>
      <c r="C425" s="368">
        <f>'UHS Fed'!$C$68</f>
        <v>0</v>
      </c>
      <c r="D425" s="368">
        <f>'UHS Fed'!$D$68</f>
        <v>0</v>
      </c>
      <c r="E425" s="368">
        <f>'UHS Fed'!$E$68</f>
        <v>0</v>
      </c>
      <c r="F425" s="368">
        <f>'UHS Fed'!$F$68</f>
        <v>0</v>
      </c>
      <c r="G425" s="368">
        <f>'UHS Fed'!$G$68</f>
        <v>0</v>
      </c>
      <c r="H425" s="369"/>
    </row>
    <row r="426" spans="1:8" hidden="1" outlineLevel="1" collapsed="1">
      <c r="A426" s="366"/>
      <c r="B426" s="370"/>
      <c r="C426" s="368">
        <f>'UNTS Fed'!$C$68</f>
        <v>0</v>
      </c>
      <c r="D426" s="368">
        <f>'UNTS Fed'!$D$68</f>
        <v>0</v>
      </c>
      <c r="E426" s="368">
        <f>'UNTS Fed'!$E$68</f>
        <v>0</v>
      </c>
      <c r="F426" s="368">
        <f>'UNTS Fed'!$F$68</f>
        <v>0</v>
      </c>
      <c r="G426" s="368">
        <f>'UNTS Fed'!$G$68</f>
        <v>0</v>
      </c>
      <c r="H426" s="369"/>
    </row>
    <row r="427" spans="1:8" hidden="1" outlineLevel="1" collapsed="1">
      <c r="A427" s="366"/>
      <c r="B427" s="370"/>
      <c r="C427" s="368">
        <f>'UTS Fed'!$C$68</f>
        <v>0</v>
      </c>
      <c r="D427" s="368">
        <f>'UTS Fed'!$D$68</f>
        <v>0</v>
      </c>
      <c r="E427" s="368">
        <f>'UTS Fed'!$E$68</f>
        <v>0</v>
      </c>
      <c r="F427" s="368">
        <f>'UTS Fed'!$F$68</f>
        <v>0</v>
      </c>
      <c r="G427" s="368">
        <f>'UTS Fed'!$G$68</f>
        <v>0</v>
      </c>
      <c r="H427" s="369"/>
    </row>
    <row r="428" spans="1:8" collapsed="1">
      <c r="A428" s="366" t="s">
        <v>1009</v>
      </c>
      <c r="B428" s="370"/>
      <c r="C428" s="368">
        <f>SUM(C422:C427)</f>
        <v>0</v>
      </c>
      <c r="D428" s="368">
        <f>SUM(D422:D427)</f>
        <v>0</v>
      </c>
      <c r="E428" s="368">
        <f>SUM(E422:E427)</f>
        <v>0</v>
      </c>
      <c r="F428" s="368">
        <f>SUM(F422:F427)</f>
        <v>0</v>
      </c>
      <c r="G428" s="368">
        <f>SUM(G422:G427)</f>
        <v>0</v>
      </c>
      <c r="H428" s="369"/>
    </row>
    <row r="429" spans="1:8" hidden="1" outlineLevel="1">
      <c r="A429" s="366"/>
      <c r="B429" s="370"/>
      <c r="C429" s="368">
        <f>'TAMUS Fed'!$C$69</f>
        <v>0</v>
      </c>
      <c r="D429" s="368">
        <f>'TAMUS Fed'!$D$69</f>
        <v>0</v>
      </c>
      <c r="E429" s="368">
        <f>'TAMUS Fed'!$E$69</f>
        <v>0</v>
      </c>
      <c r="F429" s="368">
        <f>'TAMUS Fed'!$F$69</f>
        <v>0</v>
      </c>
      <c r="G429" s="368">
        <f>'TAMUS Fed'!$G$69</f>
        <v>0</v>
      </c>
      <c r="H429" s="369"/>
    </row>
    <row r="430" spans="1:8" hidden="1" outlineLevel="1" collapsed="1">
      <c r="A430" s="366"/>
      <c r="B430" s="370"/>
      <c r="C430" s="368">
        <f>'TTUS Fed'!$C$69</f>
        <v>0</v>
      </c>
      <c r="D430" s="368">
        <f>'TTUS Fed'!$D$69</f>
        <v>0</v>
      </c>
      <c r="E430" s="368">
        <f>'TTUS Fed'!$E$69</f>
        <v>0</v>
      </c>
      <c r="F430" s="368">
        <f>'TTUS Fed'!$F$69</f>
        <v>0</v>
      </c>
      <c r="G430" s="368">
        <f>'TTUS Fed'!$G$69</f>
        <v>0</v>
      </c>
      <c r="H430" s="369"/>
    </row>
    <row r="431" spans="1:8" hidden="1" outlineLevel="1" collapsed="1">
      <c r="A431" s="366"/>
      <c r="B431" s="370"/>
      <c r="C431" s="368">
        <f>'TXSTS Fed'!$C$69</f>
        <v>0</v>
      </c>
      <c r="D431" s="368">
        <f>'TXSTS Fed'!$D$69</f>
        <v>0</v>
      </c>
      <c r="E431" s="368">
        <f>'TXSTS Fed'!$E$69</f>
        <v>0</v>
      </c>
      <c r="F431" s="368">
        <f>'TXSTS Fed'!$F$69</f>
        <v>0</v>
      </c>
      <c r="G431" s="368">
        <f>'TXSTS Fed'!$G$69</f>
        <v>0</v>
      </c>
      <c r="H431" s="369"/>
    </row>
    <row r="432" spans="1:8" hidden="1" outlineLevel="1" collapsed="1">
      <c r="A432" s="366"/>
      <c r="B432" s="370"/>
      <c r="C432" s="368">
        <f>'UHS Fed'!$C$69</f>
        <v>0</v>
      </c>
      <c r="D432" s="368">
        <f>'UHS Fed'!$D$69</f>
        <v>0</v>
      </c>
      <c r="E432" s="368">
        <f>'UHS Fed'!$E$69</f>
        <v>0</v>
      </c>
      <c r="F432" s="368">
        <f>'UHS Fed'!$F$69</f>
        <v>0</v>
      </c>
      <c r="G432" s="368">
        <f>'UHS Fed'!$G$69</f>
        <v>0</v>
      </c>
      <c r="H432" s="369"/>
    </row>
    <row r="433" spans="1:8" hidden="1" outlineLevel="1" collapsed="1">
      <c r="A433" s="366"/>
      <c r="B433" s="370"/>
      <c r="C433" s="368">
        <f>'UNTS Fed'!$C$69</f>
        <v>0</v>
      </c>
      <c r="D433" s="368">
        <f>'UNTS Fed'!$D$69</f>
        <v>0</v>
      </c>
      <c r="E433" s="368">
        <f>'UNTS Fed'!$E$69</f>
        <v>0</v>
      </c>
      <c r="F433" s="368">
        <f>'UNTS Fed'!$F$69</f>
        <v>0</v>
      </c>
      <c r="G433" s="368">
        <f>'UNTS Fed'!$G$69</f>
        <v>0</v>
      </c>
      <c r="H433" s="369"/>
    </row>
    <row r="434" spans="1:8" hidden="1" outlineLevel="1" collapsed="1">
      <c r="A434" s="366"/>
      <c r="B434" s="370"/>
      <c r="C434" s="368">
        <f>'UTS Fed'!$C$69</f>
        <v>0</v>
      </c>
      <c r="D434" s="368">
        <f>'UTS Fed'!$D$69</f>
        <v>0</v>
      </c>
      <c r="E434" s="368">
        <f>'UTS Fed'!$E$69</f>
        <v>0</v>
      </c>
      <c r="F434" s="368">
        <f>'UTS Fed'!$F$69</f>
        <v>0</v>
      </c>
      <c r="G434" s="368">
        <f>'UTS Fed'!$G$69</f>
        <v>0</v>
      </c>
      <c r="H434" s="369"/>
    </row>
    <row r="435" spans="1:8" collapsed="1">
      <c r="A435" s="366" t="s">
        <v>1009</v>
      </c>
      <c r="B435" s="370"/>
      <c r="C435" s="368">
        <f>SUM(C429:C434)</f>
        <v>0</v>
      </c>
      <c r="D435" s="368">
        <f>SUM(D429:D434)</f>
        <v>0</v>
      </c>
      <c r="E435" s="368">
        <f>SUM(E429:E434)</f>
        <v>0</v>
      </c>
      <c r="F435" s="368">
        <f>SUM(F429:F434)</f>
        <v>0</v>
      </c>
      <c r="G435" s="368">
        <f>SUM(G429:G434)</f>
        <v>0</v>
      </c>
      <c r="H435" s="369"/>
    </row>
    <row r="436" spans="1:8" hidden="1" outlineLevel="1">
      <c r="A436" s="366"/>
      <c r="B436" s="370"/>
      <c r="C436" s="368">
        <f>'TAMUS Fed'!$C$70</f>
        <v>0</v>
      </c>
      <c r="D436" s="368">
        <f>'TAMUS Fed'!$D$70</f>
        <v>0</v>
      </c>
      <c r="E436" s="368">
        <f>'TAMUS Fed'!$E$70</f>
        <v>0</v>
      </c>
      <c r="F436" s="368">
        <f>'TAMUS Fed'!$F$70</f>
        <v>0</v>
      </c>
      <c r="G436" s="368">
        <f>'TAMUS Fed'!$G$70</f>
        <v>0</v>
      </c>
      <c r="H436" s="369"/>
    </row>
    <row r="437" spans="1:8" hidden="1" outlineLevel="1" collapsed="1">
      <c r="A437" s="366"/>
      <c r="B437" s="370"/>
      <c r="C437" s="368">
        <f>'TTUS Fed'!$C$70</f>
        <v>0</v>
      </c>
      <c r="D437" s="368">
        <f>'TTUS Fed'!$D$70</f>
        <v>0</v>
      </c>
      <c r="E437" s="368">
        <f>'TTUS Fed'!$E$70</f>
        <v>0</v>
      </c>
      <c r="F437" s="368">
        <f>'TTUS Fed'!$F$70</f>
        <v>0</v>
      </c>
      <c r="G437" s="368">
        <f>'TTUS Fed'!$G$70</f>
        <v>0</v>
      </c>
      <c r="H437" s="369"/>
    </row>
    <row r="438" spans="1:8" hidden="1" outlineLevel="1" collapsed="1">
      <c r="A438" s="366"/>
      <c r="B438" s="370"/>
      <c r="C438" s="368">
        <f>'TXSTS Fed'!$C$70</f>
        <v>0</v>
      </c>
      <c r="D438" s="368">
        <f>'TXSTS Fed'!$D$70</f>
        <v>0</v>
      </c>
      <c r="E438" s="368">
        <f>'TXSTS Fed'!$E$70</f>
        <v>0</v>
      </c>
      <c r="F438" s="368">
        <f>'TXSTS Fed'!$F$70</f>
        <v>0</v>
      </c>
      <c r="G438" s="368">
        <f>'TXSTS Fed'!$G$70</f>
        <v>0</v>
      </c>
      <c r="H438" s="369"/>
    </row>
    <row r="439" spans="1:8" hidden="1" outlineLevel="1" collapsed="1">
      <c r="A439" s="366"/>
      <c r="B439" s="370"/>
      <c r="C439" s="368">
        <f>'UHS Fed'!$C$70</f>
        <v>0</v>
      </c>
      <c r="D439" s="368">
        <f>'UHS Fed'!$D$70</f>
        <v>0</v>
      </c>
      <c r="E439" s="368">
        <f>'UHS Fed'!$E$70</f>
        <v>0</v>
      </c>
      <c r="F439" s="368">
        <f>'UHS Fed'!$F$70</f>
        <v>0</v>
      </c>
      <c r="G439" s="368">
        <f>'UHS Fed'!$G$70</f>
        <v>0</v>
      </c>
      <c r="H439" s="369"/>
    </row>
    <row r="440" spans="1:8" hidden="1" outlineLevel="1" collapsed="1">
      <c r="A440" s="366"/>
      <c r="B440" s="370"/>
      <c r="C440" s="368">
        <f>'UNTS Fed'!$C$70</f>
        <v>0</v>
      </c>
      <c r="D440" s="368">
        <f>'UNTS Fed'!$D$70</f>
        <v>0</v>
      </c>
      <c r="E440" s="368">
        <f>'UNTS Fed'!$E$70</f>
        <v>0</v>
      </c>
      <c r="F440" s="368">
        <f>'UNTS Fed'!$F$70</f>
        <v>0</v>
      </c>
      <c r="G440" s="368">
        <f>'UNTS Fed'!$G$70</f>
        <v>0</v>
      </c>
      <c r="H440" s="369"/>
    </row>
    <row r="441" spans="1:8" hidden="1" outlineLevel="1" collapsed="1">
      <c r="A441" s="366"/>
      <c r="B441" s="370"/>
      <c r="C441" s="368">
        <f>'UTS Fed'!$C$70</f>
        <v>0</v>
      </c>
      <c r="D441" s="368">
        <f>'UTS Fed'!$D$70</f>
        <v>0</v>
      </c>
      <c r="E441" s="368">
        <f>'UTS Fed'!$E$70</f>
        <v>0</v>
      </c>
      <c r="F441" s="368">
        <f>'UTS Fed'!$F$70</f>
        <v>0</v>
      </c>
      <c r="G441" s="368">
        <f>'UTS Fed'!$G$70</f>
        <v>0</v>
      </c>
      <c r="H441" s="369"/>
    </row>
    <row r="442" spans="1:8" collapsed="1">
      <c r="A442" s="366" t="s">
        <v>1009</v>
      </c>
      <c r="B442" s="370"/>
      <c r="C442" s="368">
        <f>SUM(C436:C441)</f>
        <v>0</v>
      </c>
      <c r="D442" s="368">
        <f>SUM(D436:D441)</f>
        <v>0</v>
      </c>
      <c r="E442" s="368">
        <f>SUM(E436:E441)</f>
        <v>0</v>
      </c>
      <c r="F442" s="368">
        <f>SUM(F436:F441)</f>
        <v>0</v>
      </c>
      <c r="G442" s="368">
        <f>SUM(G436:G441)</f>
        <v>0</v>
      </c>
      <c r="H442" s="369"/>
    </row>
    <row r="443" spans="1:8" hidden="1" outlineLevel="1">
      <c r="A443" s="366"/>
      <c r="B443" s="370"/>
      <c r="C443" s="368">
        <f>'TAMUS Fed'!$C$71</f>
        <v>0</v>
      </c>
      <c r="D443" s="368">
        <f>'TAMUS Fed'!$D$71</f>
        <v>0</v>
      </c>
      <c r="E443" s="368">
        <f>'TAMUS Fed'!$E$71</f>
        <v>0</v>
      </c>
      <c r="F443" s="368">
        <f>'TAMUS Fed'!$F$71</f>
        <v>0</v>
      </c>
      <c r="G443" s="368">
        <f>'TAMUS Fed'!$G$71</f>
        <v>0</v>
      </c>
      <c r="H443" s="369"/>
    </row>
    <row r="444" spans="1:8" hidden="1" outlineLevel="1" collapsed="1">
      <c r="A444" s="366"/>
      <c r="B444" s="370"/>
      <c r="C444" s="368">
        <f>'TTUS Fed'!$C$71</f>
        <v>0</v>
      </c>
      <c r="D444" s="368">
        <f>'TTUS Fed'!$D$71</f>
        <v>0</v>
      </c>
      <c r="E444" s="368">
        <f>'TTUS Fed'!$E$71</f>
        <v>0</v>
      </c>
      <c r="F444" s="368">
        <f>'TTUS Fed'!$F$71</f>
        <v>0</v>
      </c>
      <c r="G444" s="368">
        <f>'TTUS Fed'!$G$71</f>
        <v>0</v>
      </c>
      <c r="H444" s="369"/>
    </row>
    <row r="445" spans="1:8" hidden="1" outlineLevel="1" collapsed="1">
      <c r="A445" s="366"/>
      <c r="B445" s="370"/>
      <c r="C445" s="368">
        <f>'TXSTS Fed'!$C$71</f>
        <v>0</v>
      </c>
      <c r="D445" s="368">
        <f>'TXSTS Fed'!$D$71</f>
        <v>0</v>
      </c>
      <c r="E445" s="368">
        <f>'TXSTS Fed'!$E$71</f>
        <v>0</v>
      </c>
      <c r="F445" s="368">
        <f>'TXSTS Fed'!$F$71</f>
        <v>0</v>
      </c>
      <c r="G445" s="368">
        <f>'TXSTS Fed'!$G$71</f>
        <v>0</v>
      </c>
      <c r="H445" s="369"/>
    </row>
    <row r="446" spans="1:8" hidden="1" outlineLevel="1" collapsed="1">
      <c r="A446" s="366"/>
      <c r="B446" s="370"/>
      <c r="C446" s="368">
        <f>'UHS Fed'!$C$71</f>
        <v>0</v>
      </c>
      <c r="D446" s="368">
        <f>'UHS Fed'!$D$71</f>
        <v>0</v>
      </c>
      <c r="E446" s="368">
        <f>'UHS Fed'!$E$71</f>
        <v>0</v>
      </c>
      <c r="F446" s="368">
        <f>'UHS Fed'!$F$71</f>
        <v>0</v>
      </c>
      <c r="G446" s="368">
        <f>'UHS Fed'!$G$71</f>
        <v>0</v>
      </c>
      <c r="H446" s="369"/>
    </row>
    <row r="447" spans="1:8" hidden="1" outlineLevel="1" collapsed="1">
      <c r="A447" s="366"/>
      <c r="B447" s="370"/>
      <c r="C447" s="368">
        <f>'UNTS Fed'!$C$71</f>
        <v>0</v>
      </c>
      <c r="D447" s="368">
        <f>'UNTS Fed'!$D$71</f>
        <v>0</v>
      </c>
      <c r="E447" s="368">
        <f>'UNTS Fed'!$E$71</f>
        <v>0</v>
      </c>
      <c r="F447" s="368">
        <f>'UNTS Fed'!$F$71</f>
        <v>0</v>
      </c>
      <c r="G447" s="368">
        <f>'UNTS Fed'!$G$71</f>
        <v>0</v>
      </c>
      <c r="H447" s="369"/>
    </row>
    <row r="448" spans="1:8" hidden="1" outlineLevel="1" collapsed="1">
      <c r="A448" s="366"/>
      <c r="B448" s="370"/>
      <c r="C448" s="368">
        <f>'UTS Fed'!$C$71</f>
        <v>0</v>
      </c>
      <c r="D448" s="368">
        <f>'UTS Fed'!$D$71</f>
        <v>0</v>
      </c>
      <c r="E448" s="368">
        <f>'UTS Fed'!$E$71</f>
        <v>0</v>
      </c>
      <c r="F448" s="368">
        <f>'UTS Fed'!$F$71</f>
        <v>0</v>
      </c>
      <c r="G448" s="368">
        <f>'UTS Fed'!$G$71</f>
        <v>0</v>
      </c>
      <c r="H448" s="369"/>
    </row>
    <row r="449" spans="1:8" collapsed="1">
      <c r="A449" s="366" t="s">
        <v>1009</v>
      </c>
      <c r="B449" s="370"/>
      <c r="C449" s="368">
        <f>SUM(C443:C448)</f>
        <v>0</v>
      </c>
      <c r="D449" s="368">
        <f>SUM(D443:D448)</f>
        <v>0</v>
      </c>
      <c r="E449" s="368">
        <f>SUM(E443:E448)</f>
        <v>0</v>
      </c>
      <c r="F449" s="368">
        <f>SUM(F443:F448)</f>
        <v>0</v>
      </c>
      <c r="G449" s="368">
        <f>SUM(G443:G448)</f>
        <v>0</v>
      </c>
      <c r="H449" s="369"/>
    </row>
    <row r="450" spans="1:8" hidden="1" outlineLevel="1">
      <c r="A450" s="366"/>
      <c r="B450" s="370"/>
      <c r="C450" s="368">
        <f>'TAMUS Fed'!$C$72</f>
        <v>0</v>
      </c>
      <c r="D450" s="368">
        <f>'TAMUS Fed'!$D$72</f>
        <v>0</v>
      </c>
      <c r="E450" s="368">
        <f>'TAMUS Fed'!$E$72</f>
        <v>0</v>
      </c>
      <c r="F450" s="368">
        <f>'TAMUS Fed'!$F$72</f>
        <v>0</v>
      </c>
      <c r="G450" s="368">
        <f>'TAMUS Fed'!$G$72</f>
        <v>0</v>
      </c>
      <c r="H450" s="369"/>
    </row>
    <row r="451" spans="1:8" hidden="1" outlineLevel="1" collapsed="1">
      <c r="A451" s="366"/>
      <c r="B451" s="370"/>
      <c r="C451" s="368">
        <f>'TTUS Fed'!$C$72</f>
        <v>0</v>
      </c>
      <c r="D451" s="368">
        <f>'TTUS Fed'!$D$72</f>
        <v>0</v>
      </c>
      <c r="E451" s="368">
        <f>'TTUS Fed'!$E$72</f>
        <v>0</v>
      </c>
      <c r="F451" s="368">
        <f>'TTUS Fed'!$F$72</f>
        <v>0</v>
      </c>
      <c r="G451" s="368">
        <f>'TTUS Fed'!$G$72</f>
        <v>0</v>
      </c>
      <c r="H451" s="369"/>
    </row>
    <row r="452" spans="1:8" hidden="1" outlineLevel="1" collapsed="1">
      <c r="A452" s="366"/>
      <c r="B452" s="370"/>
      <c r="C452" s="368">
        <f>'TXSTS Fed'!$C$72</f>
        <v>0</v>
      </c>
      <c r="D452" s="368">
        <f>'TXSTS Fed'!$D$72</f>
        <v>0</v>
      </c>
      <c r="E452" s="368">
        <f>'TXSTS Fed'!$E$72</f>
        <v>0</v>
      </c>
      <c r="F452" s="368">
        <f>'TXSTS Fed'!$F$72</f>
        <v>0</v>
      </c>
      <c r="G452" s="368">
        <f>'TXSTS Fed'!$G$72</f>
        <v>0</v>
      </c>
      <c r="H452" s="369"/>
    </row>
    <row r="453" spans="1:8" hidden="1" outlineLevel="1" collapsed="1">
      <c r="A453" s="366"/>
      <c r="B453" s="370"/>
      <c r="C453" s="368">
        <f>'UHS Fed'!$C$72</f>
        <v>0</v>
      </c>
      <c r="D453" s="368">
        <f>'UHS Fed'!$D$72</f>
        <v>0</v>
      </c>
      <c r="E453" s="368">
        <f>'UHS Fed'!$E$72</f>
        <v>0</v>
      </c>
      <c r="F453" s="368">
        <f>'UHS Fed'!$F$72</f>
        <v>0</v>
      </c>
      <c r="G453" s="368">
        <f>'UHS Fed'!$G$72</f>
        <v>0</v>
      </c>
      <c r="H453" s="369"/>
    </row>
    <row r="454" spans="1:8" hidden="1" outlineLevel="1" collapsed="1">
      <c r="A454" s="366"/>
      <c r="B454" s="370"/>
      <c r="C454" s="368">
        <f>'UNTS Fed'!$C$72</f>
        <v>0</v>
      </c>
      <c r="D454" s="368">
        <f>'UNTS Fed'!$D$72</f>
        <v>0</v>
      </c>
      <c r="E454" s="368">
        <f>'UNTS Fed'!$E$72</f>
        <v>0</v>
      </c>
      <c r="F454" s="368">
        <f>'UNTS Fed'!$F$72</f>
        <v>0</v>
      </c>
      <c r="G454" s="368">
        <f>'UNTS Fed'!$G$72</f>
        <v>0</v>
      </c>
      <c r="H454" s="369"/>
    </row>
    <row r="455" spans="1:8" hidden="1" outlineLevel="1" collapsed="1">
      <c r="A455" s="366"/>
      <c r="B455" s="370"/>
      <c r="C455" s="368">
        <f>'UTS Fed'!$C$72</f>
        <v>0</v>
      </c>
      <c r="D455" s="368">
        <f>'UTS Fed'!$D$72</f>
        <v>0</v>
      </c>
      <c r="E455" s="368">
        <f>'UTS Fed'!$E$72</f>
        <v>0</v>
      </c>
      <c r="F455" s="368">
        <f>'UTS Fed'!$F$72</f>
        <v>0</v>
      </c>
      <c r="G455" s="368">
        <f>'UTS Fed'!$G$72</f>
        <v>0</v>
      </c>
      <c r="H455" s="369"/>
    </row>
    <row r="456" spans="1:8" collapsed="1">
      <c r="A456" s="366" t="s">
        <v>1009</v>
      </c>
      <c r="B456" s="370"/>
      <c r="C456" s="368">
        <f>SUM(C450:C455)</f>
        <v>0</v>
      </c>
      <c r="D456" s="368">
        <f>SUM(D450:D455)</f>
        <v>0</v>
      </c>
      <c r="E456" s="368">
        <f>SUM(E450:E455)</f>
        <v>0</v>
      </c>
      <c r="F456" s="368">
        <f>SUM(F450:F455)</f>
        <v>0</v>
      </c>
      <c r="G456" s="368">
        <f>SUM(G450:G455)</f>
        <v>0</v>
      </c>
      <c r="H456" s="369"/>
    </row>
    <row r="457" spans="1:8" hidden="1" outlineLevel="1">
      <c r="A457" s="366"/>
      <c r="B457" s="370"/>
      <c r="C457" s="368">
        <f>'TAMUS Fed'!$C$73</f>
        <v>0</v>
      </c>
      <c r="D457" s="368">
        <f>'TAMUS Fed'!$D$73</f>
        <v>0</v>
      </c>
      <c r="E457" s="368">
        <f>'TAMUS Fed'!$E$73</f>
        <v>0</v>
      </c>
      <c r="F457" s="368">
        <f>'TAMUS Fed'!$F$73</f>
        <v>0</v>
      </c>
      <c r="G457" s="368">
        <f>'TAMUS Fed'!$G$73</f>
        <v>0</v>
      </c>
      <c r="H457" s="369"/>
    </row>
    <row r="458" spans="1:8" hidden="1" outlineLevel="1" collapsed="1">
      <c r="A458" s="366"/>
      <c r="B458" s="370"/>
      <c r="C458" s="368">
        <f>'TTUS Fed'!$C$73</f>
        <v>0</v>
      </c>
      <c r="D458" s="368">
        <f>'TTUS Fed'!$D$73</f>
        <v>0</v>
      </c>
      <c r="E458" s="368">
        <f>'TTUS Fed'!$E$73</f>
        <v>0</v>
      </c>
      <c r="F458" s="368">
        <f>'TTUS Fed'!$F$73</f>
        <v>0</v>
      </c>
      <c r="G458" s="368">
        <f>'TTUS Fed'!$G$73</f>
        <v>0</v>
      </c>
      <c r="H458" s="369"/>
    </row>
    <row r="459" spans="1:8" hidden="1" outlineLevel="1" collapsed="1">
      <c r="A459" s="366"/>
      <c r="B459" s="370"/>
      <c r="C459" s="368">
        <f>'TXSTS Fed'!$C$73</f>
        <v>0</v>
      </c>
      <c r="D459" s="368">
        <f>'TXSTS Fed'!$D$73</f>
        <v>0</v>
      </c>
      <c r="E459" s="368">
        <f>'TXSTS Fed'!$E$73</f>
        <v>0</v>
      </c>
      <c r="F459" s="368">
        <f>'TXSTS Fed'!$F$73</f>
        <v>0</v>
      </c>
      <c r="G459" s="368">
        <f>'TXSTS Fed'!$G$73</f>
        <v>0</v>
      </c>
      <c r="H459" s="369"/>
    </row>
    <row r="460" spans="1:8" hidden="1" outlineLevel="1" collapsed="1">
      <c r="A460" s="366"/>
      <c r="B460" s="370"/>
      <c r="C460" s="368">
        <f>'UHS Fed'!$C$73</f>
        <v>0</v>
      </c>
      <c r="D460" s="368">
        <f>'UHS Fed'!$D$73</f>
        <v>0</v>
      </c>
      <c r="E460" s="368">
        <f>'UHS Fed'!$E$73</f>
        <v>0</v>
      </c>
      <c r="F460" s="368">
        <f>'UHS Fed'!$F$73</f>
        <v>0</v>
      </c>
      <c r="G460" s="368">
        <f>'UHS Fed'!$G$73</f>
        <v>0</v>
      </c>
      <c r="H460" s="369"/>
    </row>
    <row r="461" spans="1:8" hidden="1" outlineLevel="1" collapsed="1">
      <c r="A461" s="366"/>
      <c r="B461" s="370"/>
      <c r="C461" s="368">
        <f>'UNTS Fed'!$C$73</f>
        <v>0</v>
      </c>
      <c r="D461" s="368">
        <f>'UNTS Fed'!$D$73</f>
        <v>0</v>
      </c>
      <c r="E461" s="368">
        <f>'UNTS Fed'!$E$73</f>
        <v>0</v>
      </c>
      <c r="F461" s="368">
        <f>'UNTS Fed'!$F$73</f>
        <v>0</v>
      </c>
      <c r="G461" s="368">
        <f>'UNTS Fed'!$G$73</f>
        <v>0</v>
      </c>
      <c r="H461" s="369"/>
    </row>
    <row r="462" spans="1:8" hidden="1" outlineLevel="1" collapsed="1">
      <c r="A462" s="366"/>
      <c r="B462" s="370"/>
      <c r="C462" s="368">
        <f>'UTS Fed'!$C$73</f>
        <v>0</v>
      </c>
      <c r="D462" s="368">
        <f>'UTS Fed'!$D$73</f>
        <v>0</v>
      </c>
      <c r="E462" s="368">
        <f>'UTS Fed'!$E$73</f>
        <v>0</v>
      </c>
      <c r="F462" s="368">
        <f>'UTS Fed'!$F$73</f>
        <v>0</v>
      </c>
      <c r="G462" s="368">
        <f>'UTS Fed'!$G$73</f>
        <v>0</v>
      </c>
      <c r="H462" s="369"/>
    </row>
    <row r="463" spans="1:8" collapsed="1">
      <c r="A463" s="366" t="s">
        <v>1009</v>
      </c>
      <c r="B463" s="370"/>
      <c r="C463" s="368">
        <f>SUM(C457:C462)</f>
        <v>0</v>
      </c>
      <c r="D463" s="368">
        <f>SUM(D457:D462)</f>
        <v>0</v>
      </c>
      <c r="E463" s="368">
        <f>SUM(E457:E462)</f>
        <v>0</v>
      </c>
      <c r="F463" s="368">
        <f>SUM(F457:F462)</f>
        <v>0</v>
      </c>
      <c r="G463" s="368">
        <f>SUM(G457:G462)</f>
        <v>0</v>
      </c>
      <c r="H463" s="369"/>
    </row>
    <row r="464" spans="1:8" hidden="1" outlineLevel="1">
      <c r="A464" s="366"/>
      <c r="B464" s="370"/>
      <c r="C464" s="368">
        <f>'TAMUS Fed'!$C$74</f>
        <v>0</v>
      </c>
      <c r="D464" s="368">
        <f>'TAMUS Fed'!$D$74</f>
        <v>0</v>
      </c>
      <c r="E464" s="368">
        <f>'TAMUS Fed'!$E$74</f>
        <v>0</v>
      </c>
      <c r="F464" s="368">
        <f>'TAMUS Fed'!$F$74</f>
        <v>0</v>
      </c>
      <c r="G464" s="368">
        <f>'TAMUS Fed'!$G$74</f>
        <v>0</v>
      </c>
      <c r="H464" s="369"/>
    </row>
    <row r="465" spans="1:8" hidden="1" outlineLevel="1" collapsed="1">
      <c r="A465" s="366"/>
      <c r="B465" s="370"/>
      <c r="C465" s="368">
        <f>'TTUS Fed'!$C$74</f>
        <v>0</v>
      </c>
      <c r="D465" s="368">
        <f>'TTUS Fed'!$D$74</f>
        <v>0</v>
      </c>
      <c r="E465" s="368">
        <f>'TTUS Fed'!$E$74</f>
        <v>0</v>
      </c>
      <c r="F465" s="368">
        <f>'TTUS Fed'!$F$74</f>
        <v>0</v>
      </c>
      <c r="G465" s="368">
        <f>'TTUS Fed'!$G$74</f>
        <v>0</v>
      </c>
      <c r="H465" s="369"/>
    </row>
    <row r="466" spans="1:8" hidden="1" outlineLevel="1" collapsed="1">
      <c r="A466" s="366"/>
      <c r="B466" s="370"/>
      <c r="C466" s="368">
        <f>'TXSTS Fed'!$C$74</f>
        <v>0</v>
      </c>
      <c r="D466" s="368">
        <f>'TXSTS Fed'!$D$74</f>
        <v>0</v>
      </c>
      <c r="E466" s="368">
        <f>'TXSTS Fed'!$E$74</f>
        <v>0</v>
      </c>
      <c r="F466" s="368">
        <f>'TXSTS Fed'!$F$74</f>
        <v>0</v>
      </c>
      <c r="G466" s="368">
        <f>'TXSTS Fed'!$G$74</f>
        <v>0</v>
      </c>
      <c r="H466" s="369"/>
    </row>
    <row r="467" spans="1:8" hidden="1" outlineLevel="1" collapsed="1">
      <c r="A467" s="366"/>
      <c r="B467" s="370"/>
      <c r="C467" s="368">
        <f>'UHS Fed'!$C$74</f>
        <v>0</v>
      </c>
      <c r="D467" s="368">
        <f>'UHS Fed'!$D$74</f>
        <v>0</v>
      </c>
      <c r="E467" s="368">
        <f>'UHS Fed'!$E$74</f>
        <v>0</v>
      </c>
      <c r="F467" s="368">
        <f>'UHS Fed'!$F$74</f>
        <v>0</v>
      </c>
      <c r="G467" s="368">
        <f>'UHS Fed'!$G$74</f>
        <v>0</v>
      </c>
      <c r="H467" s="369"/>
    </row>
    <row r="468" spans="1:8" hidden="1" outlineLevel="1" collapsed="1">
      <c r="A468" s="366"/>
      <c r="B468" s="370"/>
      <c r="C468" s="368">
        <f>'UNTS Fed'!$C$74</f>
        <v>0</v>
      </c>
      <c r="D468" s="368">
        <f>'UNTS Fed'!$D$74</f>
        <v>0</v>
      </c>
      <c r="E468" s="368">
        <f>'UNTS Fed'!$E$74</f>
        <v>0</v>
      </c>
      <c r="F468" s="368">
        <f>'UNTS Fed'!$F$74</f>
        <v>0</v>
      </c>
      <c r="G468" s="368">
        <f>'UNTS Fed'!$G$74</f>
        <v>0</v>
      </c>
      <c r="H468" s="369"/>
    </row>
    <row r="469" spans="1:8" hidden="1" outlineLevel="1" collapsed="1">
      <c r="A469" s="366"/>
      <c r="B469" s="370"/>
      <c r="C469" s="368">
        <f>'UTS Fed'!$C$74</f>
        <v>0</v>
      </c>
      <c r="D469" s="368">
        <f>'UTS Fed'!$D$74</f>
        <v>0</v>
      </c>
      <c r="E469" s="368">
        <f>'UTS Fed'!$E$74</f>
        <v>0</v>
      </c>
      <c r="F469" s="368">
        <f>'UTS Fed'!$F$74</f>
        <v>0</v>
      </c>
      <c r="G469" s="368">
        <f>'UTS Fed'!$G$74</f>
        <v>0</v>
      </c>
      <c r="H469" s="369"/>
    </row>
    <row r="470" spans="1:8" collapsed="1">
      <c r="A470" s="366" t="s">
        <v>1009</v>
      </c>
      <c r="B470" s="370"/>
      <c r="C470" s="368">
        <f>SUM(C464:C469)</f>
        <v>0</v>
      </c>
      <c r="D470" s="368">
        <f>SUM(D464:D469)</f>
        <v>0</v>
      </c>
      <c r="E470" s="368">
        <f>SUM(E464:E469)</f>
        <v>0</v>
      </c>
      <c r="F470" s="368">
        <f>SUM(F464:F469)</f>
        <v>0</v>
      </c>
      <c r="G470" s="368">
        <f>SUM(G464:G469)</f>
        <v>0</v>
      </c>
      <c r="H470" s="369"/>
    </row>
    <row r="471" spans="1:8" hidden="1" outlineLevel="1">
      <c r="A471" s="366"/>
      <c r="B471" s="370"/>
      <c r="C471" s="368">
        <f>'TAMUS Fed'!$C$75</f>
        <v>0</v>
      </c>
      <c r="D471" s="368">
        <f>'TAMUS Fed'!$D$75</f>
        <v>0</v>
      </c>
      <c r="E471" s="368">
        <f>'TAMUS Fed'!$E$75</f>
        <v>0</v>
      </c>
      <c r="F471" s="368">
        <f>'TAMUS Fed'!$F$75</f>
        <v>0</v>
      </c>
      <c r="G471" s="368">
        <f>'TAMUS Fed'!$G$75</f>
        <v>0</v>
      </c>
      <c r="H471" s="369"/>
    </row>
    <row r="472" spans="1:8" hidden="1" outlineLevel="1" collapsed="1">
      <c r="A472" s="366"/>
      <c r="B472" s="370"/>
      <c r="C472" s="368">
        <f>'TTUS Fed'!$C$75</f>
        <v>0</v>
      </c>
      <c r="D472" s="368">
        <f>'TTUS Fed'!$D$75</f>
        <v>0</v>
      </c>
      <c r="E472" s="368">
        <f>'TTUS Fed'!$E$75</f>
        <v>0</v>
      </c>
      <c r="F472" s="368">
        <f>'TTUS Fed'!$F$75</f>
        <v>0</v>
      </c>
      <c r="G472" s="368">
        <f>'TTUS Fed'!$G$75</f>
        <v>0</v>
      </c>
      <c r="H472" s="369"/>
    </row>
    <row r="473" spans="1:8" hidden="1" outlineLevel="1" collapsed="1">
      <c r="A473" s="366"/>
      <c r="B473" s="370"/>
      <c r="C473" s="368">
        <f>'TXSTS Fed'!$C$75</f>
        <v>0</v>
      </c>
      <c r="D473" s="368">
        <f>'TXSTS Fed'!$D$75</f>
        <v>0</v>
      </c>
      <c r="E473" s="368">
        <f>'TXSTS Fed'!$E$75</f>
        <v>0</v>
      </c>
      <c r="F473" s="368">
        <f>'TXSTS Fed'!$F$75</f>
        <v>0</v>
      </c>
      <c r="G473" s="368">
        <f>'TXSTS Fed'!$G$75</f>
        <v>0</v>
      </c>
      <c r="H473" s="369"/>
    </row>
    <row r="474" spans="1:8" hidden="1" outlineLevel="1" collapsed="1">
      <c r="A474" s="366"/>
      <c r="B474" s="370"/>
      <c r="C474" s="368">
        <f>'UHS Fed'!$C$75</f>
        <v>0</v>
      </c>
      <c r="D474" s="368">
        <f>'UHS Fed'!$D$75</f>
        <v>0</v>
      </c>
      <c r="E474" s="368">
        <f>'UHS Fed'!$E$75</f>
        <v>0</v>
      </c>
      <c r="F474" s="368">
        <f>'UHS Fed'!$F$75</f>
        <v>0</v>
      </c>
      <c r="G474" s="368">
        <f>'UHS Fed'!$G$75</f>
        <v>0</v>
      </c>
      <c r="H474" s="369"/>
    </row>
    <row r="475" spans="1:8" hidden="1" outlineLevel="1" collapsed="1">
      <c r="A475" s="366"/>
      <c r="B475" s="370"/>
      <c r="C475" s="368">
        <f>'UNTS Fed'!$C$75</f>
        <v>0</v>
      </c>
      <c r="D475" s="368">
        <f>'UNTS Fed'!$D$75</f>
        <v>0</v>
      </c>
      <c r="E475" s="368">
        <f>'UNTS Fed'!$E$75</f>
        <v>0</v>
      </c>
      <c r="F475" s="368">
        <f>'UNTS Fed'!$F$75</f>
        <v>0</v>
      </c>
      <c r="G475" s="368">
        <f>'UNTS Fed'!$G$75</f>
        <v>0</v>
      </c>
      <c r="H475" s="369"/>
    </row>
    <row r="476" spans="1:8" hidden="1" outlineLevel="1" collapsed="1">
      <c r="A476" s="366"/>
      <c r="B476" s="370"/>
      <c r="C476" s="368">
        <f>'UTS Fed'!$C$75</f>
        <v>0</v>
      </c>
      <c r="D476" s="368">
        <f>'UTS Fed'!$D$75</f>
        <v>0</v>
      </c>
      <c r="E476" s="368">
        <f>'UTS Fed'!$E$75</f>
        <v>0</v>
      </c>
      <c r="F476" s="368">
        <f>'UTS Fed'!$F$75</f>
        <v>0</v>
      </c>
      <c r="G476" s="368">
        <f>'UTS Fed'!$G$75</f>
        <v>0</v>
      </c>
      <c r="H476" s="369"/>
    </row>
    <row r="477" spans="1:8" collapsed="1">
      <c r="A477" s="366" t="s">
        <v>1009</v>
      </c>
      <c r="B477" s="370"/>
      <c r="C477" s="368">
        <f>SUM(C471:C476)</f>
        <v>0</v>
      </c>
      <c r="D477" s="368">
        <f>SUM(D471:D476)</f>
        <v>0</v>
      </c>
      <c r="E477" s="368">
        <f>SUM(E471:E476)</f>
        <v>0</v>
      </c>
      <c r="F477" s="368">
        <f>SUM(F471:F476)</f>
        <v>0</v>
      </c>
      <c r="G477" s="368">
        <f>SUM(G471:G476)</f>
        <v>0</v>
      </c>
      <c r="H477" s="369"/>
    </row>
    <row r="478" spans="1:8" hidden="1" outlineLevel="1">
      <c r="A478" s="366"/>
      <c r="B478" s="370"/>
      <c r="C478" s="368">
        <f>'TAMUS Fed'!$C$76</f>
        <v>0</v>
      </c>
      <c r="D478" s="368">
        <f>'TAMUS Fed'!$D$76</f>
        <v>0</v>
      </c>
      <c r="E478" s="368">
        <f>'TAMUS Fed'!$E$76</f>
        <v>0</v>
      </c>
      <c r="F478" s="368">
        <f>'TAMUS Fed'!$F$76</f>
        <v>0</v>
      </c>
      <c r="G478" s="368">
        <f>'TAMUS Fed'!$G$76</f>
        <v>0</v>
      </c>
      <c r="H478" s="369"/>
    </row>
    <row r="479" spans="1:8" hidden="1" outlineLevel="1" collapsed="1">
      <c r="A479" s="366"/>
      <c r="B479" s="370"/>
      <c r="C479" s="368">
        <f>'TTUS Fed'!$C$76</f>
        <v>0</v>
      </c>
      <c r="D479" s="368">
        <f>'TTUS Fed'!$D$76</f>
        <v>0</v>
      </c>
      <c r="E479" s="368">
        <f>'TTUS Fed'!$E$76</f>
        <v>0</v>
      </c>
      <c r="F479" s="368">
        <f>'TTUS Fed'!$F$76</f>
        <v>0</v>
      </c>
      <c r="G479" s="368">
        <f>'TTUS Fed'!$G$76</f>
        <v>0</v>
      </c>
      <c r="H479" s="369"/>
    </row>
    <row r="480" spans="1:8" hidden="1" outlineLevel="1" collapsed="1">
      <c r="A480" s="366"/>
      <c r="B480" s="370"/>
      <c r="C480" s="368">
        <f>'TXSTS Fed'!$C$76</f>
        <v>0</v>
      </c>
      <c r="D480" s="368">
        <f>'TXSTS Fed'!$D$76</f>
        <v>0</v>
      </c>
      <c r="E480" s="368">
        <f>'TXSTS Fed'!$E$76</f>
        <v>0</v>
      </c>
      <c r="F480" s="368">
        <f>'TXSTS Fed'!$F$76</f>
        <v>0</v>
      </c>
      <c r="G480" s="368">
        <f>'TXSTS Fed'!$G$76</f>
        <v>0</v>
      </c>
      <c r="H480" s="369"/>
    </row>
    <row r="481" spans="1:8" hidden="1" outlineLevel="1" collapsed="1">
      <c r="A481" s="366"/>
      <c r="B481" s="370"/>
      <c r="C481" s="368">
        <f>'UHS Fed'!$C$76</f>
        <v>0</v>
      </c>
      <c r="D481" s="368">
        <f>'UHS Fed'!$D$76</f>
        <v>0</v>
      </c>
      <c r="E481" s="368">
        <f>'UHS Fed'!$E$76</f>
        <v>0</v>
      </c>
      <c r="F481" s="368">
        <f>'UHS Fed'!$F$76</f>
        <v>0</v>
      </c>
      <c r="G481" s="368">
        <f>'UHS Fed'!$G$76</f>
        <v>0</v>
      </c>
      <c r="H481" s="369"/>
    </row>
    <row r="482" spans="1:8" hidden="1" outlineLevel="1" collapsed="1">
      <c r="A482" s="366"/>
      <c r="B482" s="370"/>
      <c r="C482" s="368">
        <f>'UNTS Fed'!$C$76</f>
        <v>0</v>
      </c>
      <c r="D482" s="368">
        <f>'UNTS Fed'!$D$76</f>
        <v>0</v>
      </c>
      <c r="E482" s="368">
        <f>'UNTS Fed'!$E$76</f>
        <v>0</v>
      </c>
      <c r="F482" s="368">
        <f>'UNTS Fed'!$F$76</f>
        <v>0</v>
      </c>
      <c r="G482" s="368">
        <f>'UNTS Fed'!$G$76</f>
        <v>0</v>
      </c>
      <c r="H482" s="369"/>
    </row>
    <row r="483" spans="1:8" hidden="1" outlineLevel="1" collapsed="1">
      <c r="A483" s="366"/>
      <c r="B483" s="370"/>
      <c r="C483" s="368">
        <f>'UTS Fed'!$C$76</f>
        <v>0</v>
      </c>
      <c r="D483" s="368">
        <f>'UTS Fed'!$D$76</f>
        <v>0</v>
      </c>
      <c r="E483" s="368">
        <f>'UTS Fed'!$E$76</f>
        <v>0</v>
      </c>
      <c r="F483" s="368">
        <f>'UTS Fed'!$F$76</f>
        <v>0</v>
      </c>
      <c r="G483" s="368">
        <f>'UTS Fed'!$G$76</f>
        <v>0</v>
      </c>
      <c r="H483" s="369"/>
    </row>
    <row r="484" spans="1:8" collapsed="1">
      <c r="A484" s="366" t="s">
        <v>1009</v>
      </c>
      <c r="B484" s="370"/>
      <c r="C484" s="368">
        <f>SUM(C478:C483)</f>
        <v>0</v>
      </c>
      <c r="D484" s="368">
        <f>SUM(D478:D483)</f>
        <v>0</v>
      </c>
      <c r="E484" s="368">
        <f>SUM(E478:E483)</f>
        <v>0</v>
      </c>
      <c r="F484" s="368">
        <f>SUM(F478:F483)</f>
        <v>0</v>
      </c>
      <c r="G484" s="368">
        <f>SUM(G478:G483)</f>
        <v>0</v>
      </c>
      <c r="H484" s="369"/>
    </row>
    <row r="485" spans="1:8" hidden="1" outlineLevel="1">
      <c r="A485" s="366"/>
      <c r="B485" s="370"/>
      <c r="C485" s="368">
        <f>'TAMUS Fed'!$C$77</f>
        <v>0</v>
      </c>
      <c r="D485" s="368">
        <f>'TAMUS Fed'!$D$77</f>
        <v>0</v>
      </c>
      <c r="E485" s="368">
        <f>'TAMUS Fed'!$E$77</f>
        <v>0</v>
      </c>
      <c r="F485" s="368">
        <f>'TAMUS Fed'!$F$77</f>
        <v>0</v>
      </c>
      <c r="G485" s="368">
        <f>'TAMUS Fed'!$G$77</f>
        <v>0</v>
      </c>
      <c r="H485" s="369"/>
    </row>
    <row r="486" spans="1:8" hidden="1" outlineLevel="1" collapsed="1">
      <c r="A486" s="366"/>
      <c r="B486" s="370"/>
      <c r="C486" s="368">
        <f>'TTUS Fed'!$C$77</f>
        <v>0</v>
      </c>
      <c r="D486" s="368">
        <f>'TTUS Fed'!$D$77</f>
        <v>0</v>
      </c>
      <c r="E486" s="368">
        <f>'TTUS Fed'!$E$77</f>
        <v>0</v>
      </c>
      <c r="F486" s="368">
        <f>'TTUS Fed'!$F$77</f>
        <v>0</v>
      </c>
      <c r="G486" s="368">
        <f>'TTUS Fed'!$G$77</f>
        <v>0</v>
      </c>
      <c r="H486" s="369"/>
    </row>
    <row r="487" spans="1:8" hidden="1" outlineLevel="1" collapsed="1">
      <c r="A487" s="366"/>
      <c r="B487" s="370"/>
      <c r="C487" s="368">
        <f>'TXSTS Fed'!$C$77</f>
        <v>0</v>
      </c>
      <c r="D487" s="368">
        <f>'TXSTS Fed'!$D$77</f>
        <v>0</v>
      </c>
      <c r="E487" s="368">
        <f>'TXSTS Fed'!$E$77</f>
        <v>0</v>
      </c>
      <c r="F487" s="368">
        <f>'TXSTS Fed'!$F$77</f>
        <v>0</v>
      </c>
      <c r="G487" s="368">
        <f>'TXSTS Fed'!$G$77</f>
        <v>0</v>
      </c>
      <c r="H487" s="369"/>
    </row>
    <row r="488" spans="1:8" hidden="1" outlineLevel="1" collapsed="1">
      <c r="A488" s="366"/>
      <c r="B488" s="370"/>
      <c r="C488" s="368">
        <f>'UHS Fed'!$C$77</f>
        <v>0</v>
      </c>
      <c r="D488" s="368">
        <f>'UHS Fed'!$D$77</f>
        <v>0</v>
      </c>
      <c r="E488" s="368">
        <f>'UHS Fed'!$E$77</f>
        <v>0</v>
      </c>
      <c r="F488" s="368">
        <f>'UHS Fed'!$F$77</f>
        <v>0</v>
      </c>
      <c r="G488" s="368">
        <f>'UHS Fed'!$G$77</f>
        <v>0</v>
      </c>
      <c r="H488" s="369"/>
    </row>
    <row r="489" spans="1:8" hidden="1" outlineLevel="1" collapsed="1">
      <c r="A489" s="366"/>
      <c r="B489" s="370"/>
      <c r="C489" s="368">
        <f>'UNTS Fed'!$C$77</f>
        <v>0</v>
      </c>
      <c r="D489" s="368">
        <f>'UNTS Fed'!$D$77</f>
        <v>0</v>
      </c>
      <c r="E489" s="368">
        <f>'UNTS Fed'!$E$77</f>
        <v>0</v>
      </c>
      <c r="F489" s="368">
        <f>'UNTS Fed'!$F$77</f>
        <v>0</v>
      </c>
      <c r="G489" s="368">
        <f>'UNTS Fed'!$G$77</f>
        <v>0</v>
      </c>
      <c r="H489" s="369"/>
    </row>
    <row r="490" spans="1:8" hidden="1" outlineLevel="1" collapsed="1">
      <c r="A490" s="366"/>
      <c r="B490" s="370"/>
      <c r="C490" s="368">
        <f>'UTS Fed'!$C$77</f>
        <v>0</v>
      </c>
      <c r="D490" s="368">
        <f>'UTS Fed'!$D$77</f>
        <v>0</v>
      </c>
      <c r="E490" s="368">
        <f>'UTS Fed'!$E$77</f>
        <v>0</v>
      </c>
      <c r="F490" s="368">
        <f>'UTS Fed'!$F$77</f>
        <v>0</v>
      </c>
      <c r="G490" s="368">
        <f>'UTS Fed'!$G$77</f>
        <v>0</v>
      </c>
      <c r="H490" s="369"/>
    </row>
    <row r="491" spans="1:8" collapsed="1">
      <c r="A491" s="366" t="s">
        <v>1009</v>
      </c>
      <c r="B491" s="370"/>
      <c r="C491" s="368">
        <f>SUM(C485:C490)</f>
        <v>0</v>
      </c>
      <c r="D491" s="368">
        <f>SUM(D485:D490)</f>
        <v>0</v>
      </c>
      <c r="E491" s="368">
        <f>SUM(E485:E490)</f>
        <v>0</v>
      </c>
      <c r="F491" s="368">
        <f>SUM(F485:F490)</f>
        <v>0</v>
      </c>
      <c r="G491" s="368">
        <f>SUM(G485:G490)</f>
        <v>0</v>
      </c>
      <c r="H491" s="369"/>
    </row>
    <row r="492" spans="1:8" hidden="1" outlineLevel="1">
      <c r="A492" s="366"/>
      <c r="B492" s="370"/>
      <c r="C492" s="368">
        <f>'TAMUS Fed'!$C$78</f>
        <v>0</v>
      </c>
      <c r="D492" s="368">
        <f>'TAMUS Fed'!$D$78</f>
        <v>0</v>
      </c>
      <c r="E492" s="368">
        <f>'TAMUS Fed'!$E$78</f>
        <v>0</v>
      </c>
      <c r="F492" s="368">
        <f>'TAMUS Fed'!$F$78</f>
        <v>0</v>
      </c>
      <c r="G492" s="368">
        <f>'TAMUS Fed'!$G$78</f>
        <v>0</v>
      </c>
      <c r="H492" s="369"/>
    </row>
    <row r="493" spans="1:8" hidden="1" outlineLevel="1" collapsed="1">
      <c r="A493" s="366"/>
      <c r="B493" s="370"/>
      <c r="C493" s="368">
        <f>'TTUS Fed'!$C$78</f>
        <v>0</v>
      </c>
      <c r="D493" s="368">
        <f>'TTUS Fed'!$D$78</f>
        <v>0</v>
      </c>
      <c r="E493" s="368">
        <f>'TTUS Fed'!$E$78</f>
        <v>0</v>
      </c>
      <c r="F493" s="368">
        <f>'TTUS Fed'!$F$78</f>
        <v>0</v>
      </c>
      <c r="G493" s="368">
        <f>'TTUS Fed'!$G$78</f>
        <v>0</v>
      </c>
      <c r="H493" s="369"/>
    </row>
    <row r="494" spans="1:8" hidden="1" outlineLevel="1" collapsed="1">
      <c r="A494" s="366"/>
      <c r="B494" s="370"/>
      <c r="C494" s="368">
        <f>'TXSTS Fed'!$C$78</f>
        <v>0</v>
      </c>
      <c r="D494" s="368">
        <f>'TXSTS Fed'!$D$78</f>
        <v>0</v>
      </c>
      <c r="E494" s="368">
        <f>'TXSTS Fed'!$E$78</f>
        <v>0</v>
      </c>
      <c r="F494" s="368">
        <f>'TXSTS Fed'!$F$78</f>
        <v>0</v>
      </c>
      <c r="G494" s="368">
        <f>'TXSTS Fed'!$G$78</f>
        <v>0</v>
      </c>
      <c r="H494" s="369"/>
    </row>
    <row r="495" spans="1:8" hidden="1" outlineLevel="1" collapsed="1">
      <c r="A495" s="366"/>
      <c r="B495" s="370"/>
      <c r="C495" s="368">
        <f>'UHS Fed'!$C$78</f>
        <v>0</v>
      </c>
      <c r="D495" s="368">
        <f>'UHS Fed'!$D$78</f>
        <v>0</v>
      </c>
      <c r="E495" s="368">
        <f>'UHS Fed'!$E$78</f>
        <v>0</v>
      </c>
      <c r="F495" s="368">
        <f>'UHS Fed'!$F$78</f>
        <v>0</v>
      </c>
      <c r="G495" s="368">
        <f>'UHS Fed'!$G$78</f>
        <v>0</v>
      </c>
      <c r="H495" s="369"/>
    </row>
    <row r="496" spans="1:8" hidden="1" outlineLevel="1" collapsed="1">
      <c r="A496" s="366"/>
      <c r="B496" s="370"/>
      <c r="C496" s="368">
        <f>'UNTS Fed'!$C$78</f>
        <v>0</v>
      </c>
      <c r="D496" s="368">
        <f>'UNTS Fed'!$D$78</f>
        <v>0</v>
      </c>
      <c r="E496" s="368">
        <f>'UNTS Fed'!$E$78</f>
        <v>0</v>
      </c>
      <c r="F496" s="368">
        <f>'UNTS Fed'!$F$78</f>
        <v>0</v>
      </c>
      <c r="G496" s="368">
        <f>'UNTS Fed'!$G$78</f>
        <v>0</v>
      </c>
      <c r="H496" s="369"/>
    </row>
    <row r="497" spans="1:50" hidden="1" outlineLevel="1" collapsed="1">
      <c r="A497" s="366"/>
      <c r="B497" s="370"/>
      <c r="C497" s="368">
        <f>'UTS Fed'!$C$78</f>
        <v>0</v>
      </c>
      <c r="D497" s="368">
        <f>'UTS Fed'!$D$78</f>
        <v>0</v>
      </c>
      <c r="E497" s="368">
        <f>'UTS Fed'!$E$78</f>
        <v>0</v>
      </c>
      <c r="F497" s="368">
        <f>'UTS Fed'!$F$78</f>
        <v>0</v>
      </c>
      <c r="G497" s="368">
        <f>'UTS Fed'!$G$78</f>
        <v>0</v>
      </c>
      <c r="H497" s="369"/>
    </row>
    <row r="498" spans="1:50" collapsed="1">
      <c r="A498" s="366" t="s">
        <v>1009</v>
      </c>
      <c r="B498" s="370"/>
      <c r="C498" s="368">
        <f>SUM(C492:C497)</f>
        <v>0</v>
      </c>
      <c r="D498" s="368">
        <f>SUM(D492:D497)</f>
        <v>0</v>
      </c>
      <c r="E498" s="368">
        <f>SUM(E492:E497)</f>
        <v>0</v>
      </c>
      <c r="F498" s="368">
        <f>SUM(F492:F497)</f>
        <v>0</v>
      </c>
      <c r="G498" s="368">
        <f>SUM(G492:G497)</f>
        <v>0</v>
      </c>
      <c r="H498" s="369"/>
    </row>
    <row r="499" spans="1:50" hidden="1" outlineLevel="1">
      <c r="A499" s="366"/>
      <c r="B499" s="370"/>
      <c r="C499" s="368">
        <f>'TAMUS Fed'!$C$79</f>
        <v>0</v>
      </c>
      <c r="D499" s="368">
        <f>'TAMUS Fed'!$D$79</f>
        <v>0</v>
      </c>
      <c r="E499" s="368">
        <f>'TAMUS Fed'!$E$79</f>
        <v>0</v>
      </c>
      <c r="F499" s="368">
        <f>'TAMUS Fed'!$F$79</f>
        <v>0</v>
      </c>
      <c r="G499" s="368">
        <f>'TAMUS Fed'!$G$79</f>
        <v>0</v>
      </c>
      <c r="H499" s="369"/>
    </row>
    <row r="500" spans="1:50" hidden="1" outlineLevel="1" collapsed="1">
      <c r="A500" s="366"/>
      <c r="B500" s="370"/>
      <c r="C500" s="368">
        <f>'TTUS Fed'!$C$79</f>
        <v>0</v>
      </c>
      <c r="D500" s="368">
        <f>'TTUS Fed'!$D$79</f>
        <v>0</v>
      </c>
      <c r="E500" s="368">
        <f>'TTUS Fed'!$E$79</f>
        <v>0</v>
      </c>
      <c r="F500" s="368">
        <f>'TTUS Fed'!$F$79</f>
        <v>0</v>
      </c>
      <c r="G500" s="368">
        <f>'TTUS Fed'!$G$79</f>
        <v>0</v>
      </c>
      <c r="H500" s="369"/>
    </row>
    <row r="501" spans="1:50" hidden="1" outlineLevel="1" collapsed="1">
      <c r="A501" s="366"/>
      <c r="B501" s="370"/>
      <c r="C501" s="368">
        <f>'TXSTS Fed'!$C$79</f>
        <v>0</v>
      </c>
      <c r="D501" s="368">
        <f>'TXSTS Fed'!$D$79</f>
        <v>0</v>
      </c>
      <c r="E501" s="368">
        <f>'TXSTS Fed'!$E$79</f>
        <v>0</v>
      </c>
      <c r="F501" s="368">
        <f>'TXSTS Fed'!$F$79</f>
        <v>0</v>
      </c>
      <c r="G501" s="368">
        <f>'TXSTS Fed'!$G$79</f>
        <v>0</v>
      </c>
      <c r="H501" s="369"/>
    </row>
    <row r="502" spans="1:50" hidden="1" outlineLevel="1" collapsed="1">
      <c r="A502" s="366"/>
      <c r="B502" s="370"/>
      <c r="C502" s="368">
        <f>'UHS Fed'!$C$79</f>
        <v>0</v>
      </c>
      <c r="D502" s="368">
        <f>'UHS Fed'!$D$79</f>
        <v>0</v>
      </c>
      <c r="E502" s="368">
        <f>'UHS Fed'!$E$79</f>
        <v>0</v>
      </c>
      <c r="F502" s="368">
        <f>'UHS Fed'!$F$79</f>
        <v>0</v>
      </c>
      <c r="G502" s="368">
        <f>'UHS Fed'!$G$79</f>
        <v>0</v>
      </c>
      <c r="H502" s="369"/>
    </row>
    <row r="503" spans="1:50" hidden="1" outlineLevel="1" collapsed="1">
      <c r="A503" s="366"/>
      <c r="B503" s="370"/>
      <c r="C503" s="368">
        <f>'UNTS Fed'!$C$79</f>
        <v>0</v>
      </c>
      <c r="D503" s="368">
        <f>'UNTS Fed'!$D$79</f>
        <v>0</v>
      </c>
      <c r="E503" s="368">
        <f>'UNTS Fed'!$E$79</f>
        <v>0</v>
      </c>
      <c r="F503" s="368">
        <f>'UNTS Fed'!$F$79</f>
        <v>0</v>
      </c>
      <c r="G503" s="368">
        <f>'UNTS Fed'!$G$79</f>
        <v>0</v>
      </c>
      <c r="H503" s="369"/>
    </row>
    <row r="504" spans="1:50" hidden="1" outlineLevel="1" collapsed="1">
      <c r="A504" s="366"/>
      <c r="B504" s="370"/>
      <c r="C504" s="368">
        <f>'UTS Fed'!$C$79</f>
        <v>0</v>
      </c>
      <c r="D504" s="368">
        <f>'UTS Fed'!$D$79</f>
        <v>0</v>
      </c>
      <c r="E504" s="368">
        <f>'UTS Fed'!$E$79</f>
        <v>0</v>
      </c>
      <c r="F504" s="368">
        <f>'UTS Fed'!$F$79</f>
        <v>0</v>
      </c>
      <c r="G504" s="368">
        <f>'UTS Fed'!$G$79</f>
        <v>0</v>
      </c>
      <c r="H504" s="369"/>
    </row>
    <row r="505" spans="1:50" collapsed="1">
      <c r="A505" s="366" t="s">
        <v>1009</v>
      </c>
      <c r="B505" s="367" t="s">
        <v>996</v>
      </c>
      <c r="C505" s="368">
        <f>SUM(C499:C504)</f>
        <v>0</v>
      </c>
      <c r="D505" s="368">
        <f>SUM(D499:D504)</f>
        <v>0</v>
      </c>
      <c r="E505" s="368">
        <f>SUM(E499:E504)</f>
        <v>0</v>
      </c>
      <c r="F505" s="368">
        <f>SUM(F499:F504)</f>
        <v>0</v>
      </c>
      <c r="G505" s="368">
        <f>SUM(G499:G504)</f>
        <v>0</v>
      </c>
      <c r="H505" s="369"/>
    </row>
    <row r="506" spans="1:50" hidden="1" outlineLevel="1">
      <c r="A506" s="366"/>
      <c r="B506" s="367"/>
      <c r="C506" s="368">
        <f>'TAMUS Fed'!$C$80</f>
        <v>0</v>
      </c>
      <c r="D506" s="368">
        <f>'TAMUS Fed'!$D$80</f>
        <v>0</v>
      </c>
      <c r="E506" s="368">
        <f>'TAMUS Fed'!$E$80</f>
        <v>0</v>
      </c>
      <c r="F506" s="368">
        <f>'TAMUS Fed'!$F$80</f>
        <v>0</v>
      </c>
      <c r="G506" s="368">
        <f>'TAMUS Fed'!$G$80</f>
        <v>0</v>
      </c>
      <c r="H506" s="369"/>
    </row>
    <row r="507" spans="1:50" hidden="1" outlineLevel="1" collapsed="1">
      <c r="A507" s="366"/>
      <c r="B507" s="367"/>
      <c r="C507" s="368">
        <f>'TTUS Fed'!$C$80</f>
        <v>0</v>
      </c>
      <c r="D507" s="368">
        <f>'TTUS Fed'!$D$80</f>
        <v>0</v>
      </c>
      <c r="E507" s="368">
        <f>'TTUS Fed'!$E$80</f>
        <v>0</v>
      </c>
      <c r="F507" s="368">
        <f>'TTUS Fed'!$F$80</f>
        <v>0</v>
      </c>
      <c r="G507" s="368">
        <f>'TTUS Fed'!$G$80</f>
        <v>0</v>
      </c>
      <c r="H507" s="369"/>
    </row>
    <row r="508" spans="1:50" hidden="1" outlineLevel="1" collapsed="1">
      <c r="A508" s="366"/>
      <c r="B508" s="367"/>
      <c r="C508" s="368">
        <f>'TXSTS Fed'!$C$80</f>
        <v>0</v>
      </c>
      <c r="D508" s="368">
        <f>'TXSTS Fed'!$D$80</f>
        <v>0</v>
      </c>
      <c r="E508" s="368">
        <f>'TXSTS Fed'!$E$80</f>
        <v>0</v>
      </c>
      <c r="F508" s="368">
        <f>'TXSTS Fed'!$F$80</f>
        <v>0</v>
      </c>
      <c r="G508" s="368">
        <f>'TXSTS Fed'!$G$80</f>
        <v>0</v>
      </c>
      <c r="H508" s="369"/>
    </row>
    <row r="509" spans="1:50" hidden="1" outlineLevel="1" collapsed="1">
      <c r="A509" s="366"/>
      <c r="B509" s="367"/>
      <c r="C509" s="368">
        <f>'UHS Fed'!$C$80</f>
        <v>0</v>
      </c>
      <c r="D509" s="368">
        <f>'UHS Fed'!$D$80</f>
        <v>0</v>
      </c>
      <c r="E509" s="368">
        <f>'UHS Fed'!$E$80</f>
        <v>0</v>
      </c>
      <c r="F509" s="368">
        <f>'UHS Fed'!$F$80</f>
        <v>0</v>
      </c>
      <c r="G509" s="368">
        <f>'UHS Fed'!$G$80</f>
        <v>0</v>
      </c>
      <c r="H509" s="369"/>
    </row>
    <row r="510" spans="1:50" hidden="1" outlineLevel="1" collapsed="1">
      <c r="A510" s="366"/>
      <c r="B510" s="367"/>
      <c r="C510" s="368">
        <f>'UNTS Fed'!$C$80</f>
        <v>0</v>
      </c>
      <c r="D510" s="368">
        <f>'UNTS Fed'!$D$80</f>
        <v>0</v>
      </c>
      <c r="E510" s="368">
        <f>'UNTS Fed'!$E$80</f>
        <v>0</v>
      </c>
      <c r="F510" s="368">
        <f>'UNTS Fed'!$F$80</f>
        <v>0</v>
      </c>
      <c r="G510" s="368">
        <f>'UNTS Fed'!$G$80</f>
        <v>0</v>
      </c>
      <c r="H510" s="369"/>
    </row>
    <row r="511" spans="1:50" hidden="1" outlineLevel="1" collapsed="1">
      <c r="A511" s="366"/>
      <c r="B511" s="367"/>
      <c r="C511" s="368">
        <f>'UTS Fed'!$C$80</f>
        <v>0</v>
      </c>
      <c r="D511" s="368">
        <f>'UTS Fed'!$D$80</f>
        <v>0</v>
      </c>
      <c r="E511" s="368">
        <f>'UTS Fed'!$E$80</f>
        <v>0</v>
      </c>
      <c r="F511" s="368">
        <f>'UTS Fed'!$F$80</f>
        <v>0</v>
      </c>
      <c r="G511" s="368">
        <f>'UTS Fed'!$G$80</f>
        <v>0</v>
      </c>
      <c r="H511" s="369"/>
    </row>
    <row r="512" spans="1:50" s="379" customFormat="1" collapsed="1">
      <c r="A512" s="362" t="s">
        <v>1009</v>
      </c>
      <c r="B512" s="371" t="s">
        <v>1010</v>
      </c>
      <c r="C512" s="372">
        <f>SUM(C506:C511)</f>
        <v>0</v>
      </c>
      <c r="D512" s="372">
        <f>SUM(D506:D511)</f>
        <v>0</v>
      </c>
      <c r="E512" s="372">
        <f>SUM(E506:E511)</f>
        <v>0</v>
      </c>
      <c r="F512" s="372">
        <f>SUM(F506:F511)</f>
        <v>0</v>
      </c>
      <c r="G512" s="372">
        <f>SUM(G506:G511)</f>
        <v>0</v>
      </c>
      <c r="H512" s="373"/>
      <c r="I512" s="289"/>
      <c r="J512" s="289"/>
      <c r="K512" s="289"/>
      <c r="L512" s="289"/>
      <c r="M512" s="289"/>
      <c r="N512" s="289"/>
      <c r="O512" s="289"/>
      <c r="P512" s="289"/>
      <c r="Q512" s="289"/>
      <c r="R512" s="289"/>
      <c r="S512" s="289"/>
      <c r="T512" s="289"/>
      <c r="U512" s="289"/>
      <c r="V512" s="289"/>
      <c r="W512" s="289"/>
      <c r="X512" s="289"/>
      <c r="Y512" s="289"/>
      <c r="Z512" s="289"/>
      <c r="AA512" s="289"/>
      <c r="AB512" s="289"/>
      <c r="AC512" s="289"/>
      <c r="AD512" s="289"/>
      <c r="AE512" s="289"/>
      <c r="AF512" s="289"/>
      <c r="AG512" s="289"/>
      <c r="AH512" s="289"/>
      <c r="AI512" s="289"/>
      <c r="AJ512" s="289"/>
      <c r="AK512" s="289"/>
      <c r="AL512" s="289"/>
      <c r="AM512" s="289"/>
      <c r="AN512" s="289"/>
      <c r="AO512" s="289"/>
      <c r="AP512" s="289"/>
      <c r="AQ512" s="289"/>
      <c r="AR512" s="289"/>
      <c r="AS512" s="289"/>
      <c r="AT512" s="289"/>
      <c r="AU512" s="289"/>
      <c r="AV512" s="289"/>
      <c r="AW512" s="289"/>
      <c r="AX512" s="289"/>
    </row>
    <row r="513" spans="1:8">
      <c r="A513" s="366"/>
      <c r="C513" s="380"/>
      <c r="D513" s="380"/>
      <c r="E513" s="380"/>
      <c r="F513" s="380"/>
      <c r="G513" s="380"/>
    </row>
    <row r="514" spans="1:8" hidden="1" outlineLevel="1">
      <c r="A514" s="366"/>
      <c r="C514" s="380">
        <f>'TAMUS Fed'!$C$82</f>
        <v>0</v>
      </c>
      <c r="D514" s="380">
        <f>'TAMUS Fed'!$D$82</f>
        <v>0</v>
      </c>
      <c r="E514" s="380">
        <f>'TAMUS Fed'!$E$82</f>
        <v>0</v>
      </c>
      <c r="F514" s="380">
        <f>'TAMUS Fed'!$F$82</f>
        <v>0</v>
      </c>
      <c r="G514" s="380">
        <f>'TAMUS Fed'!$G$82</f>
        <v>0</v>
      </c>
    </row>
    <row r="515" spans="1:8" hidden="1" outlineLevel="1" collapsed="1">
      <c r="A515" s="366"/>
      <c r="C515" s="380">
        <f>'TTUS Fed'!$C$82</f>
        <v>0</v>
      </c>
      <c r="D515" s="380">
        <f>'TTUS Fed'!$D$82</f>
        <v>0</v>
      </c>
      <c r="E515" s="380">
        <f>'TTUS Fed'!$E$82</f>
        <v>0</v>
      </c>
      <c r="F515" s="380">
        <f>'TTUS Fed'!$F$82</f>
        <v>0</v>
      </c>
      <c r="G515" s="380">
        <f>'TTUS Fed'!$G$82</f>
        <v>0</v>
      </c>
    </row>
    <row r="516" spans="1:8" hidden="1" outlineLevel="1" collapsed="1">
      <c r="A516" s="366"/>
      <c r="C516" s="380">
        <f>'TXSTS Fed'!$C$82</f>
        <v>0</v>
      </c>
      <c r="D516" s="380">
        <f>'TXSTS Fed'!$D$82</f>
        <v>0</v>
      </c>
      <c r="E516" s="380">
        <f>'TXSTS Fed'!$E$82</f>
        <v>0</v>
      </c>
      <c r="F516" s="380">
        <f>'TXSTS Fed'!$F$82</f>
        <v>0</v>
      </c>
      <c r="G516" s="380">
        <f>'TXSTS Fed'!$G$82</f>
        <v>0</v>
      </c>
    </row>
    <row r="517" spans="1:8" hidden="1" outlineLevel="1" collapsed="1">
      <c r="A517" s="366"/>
      <c r="C517" s="380">
        <f>'UHS Fed'!$C$82</f>
        <v>0</v>
      </c>
      <c r="D517" s="380">
        <f>'UHS Fed'!$D$82</f>
        <v>0</v>
      </c>
      <c r="E517" s="380">
        <f>'UHS Fed'!$E$82</f>
        <v>0</v>
      </c>
      <c r="F517" s="380">
        <f>'UHS Fed'!$F$82</f>
        <v>0</v>
      </c>
      <c r="G517" s="380">
        <f>'UHS Fed'!$G$82</f>
        <v>0</v>
      </c>
    </row>
    <row r="518" spans="1:8" hidden="1" outlineLevel="1" collapsed="1">
      <c r="A518" s="366"/>
      <c r="C518" s="380">
        <f>'UNTS Fed'!$C$82</f>
        <v>0</v>
      </c>
      <c r="D518" s="380">
        <f>'UNTS Fed'!$D$82</f>
        <v>0</v>
      </c>
      <c r="E518" s="380">
        <f>'UNTS Fed'!$E$82</f>
        <v>0</v>
      </c>
      <c r="F518" s="380">
        <f>'UNTS Fed'!$F$82</f>
        <v>0</v>
      </c>
      <c r="G518" s="380">
        <f>'UNTS Fed'!$G$82</f>
        <v>0</v>
      </c>
    </row>
    <row r="519" spans="1:8" hidden="1" outlineLevel="1" collapsed="1">
      <c r="A519" s="366"/>
      <c r="C519" s="380">
        <f>'UTS Fed'!$C$82</f>
        <v>0</v>
      </c>
      <c r="D519" s="380">
        <f>'UTS Fed'!$D$82</f>
        <v>0</v>
      </c>
      <c r="E519" s="380">
        <f>'UTS Fed'!$E$82</f>
        <v>0</v>
      </c>
      <c r="F519" s="380">
        <f>'UTS Fed'!$F$82</f>
        <v>0</v>
      </c>
      <c r="G519" s="380">
        <f>'UTS Fed'!$G$82</f>
        <v>0</v>
      </c>
    </row>
    <row r="520" spans="1:8" collapsed="1">
      <c r="A520" s="366" t="s">
        <v>127</v>
      </c>
      <c r="B520" s="370"/>
      <c r="C520" s="368">
        <f>SUM(C514:C519)</f>
        <v>0</v>
      </c>
      <c r="D520" s="368">
        <f>SUM(D514:D519)</f>
        <v>0</v>
      </c>
      <c r="E520" s="368">
        <f>SUM(E514:E519)</f>
        <v>0</v>
      </c>
      <c r="F520" s="368">
        <f>SUM(F514:F519)</f>
        <v>0</v>
      </c>
      <c r="G520" s="368">
        <f>SUM(G514:G519)</f>
        <v>0</v>
      </c>
      <c r="H520" s="369"/>
    </row>
    <row r="521" spans="1:8" hidden="1" outlineLevel="1">
      <c r="A521" s="366"/>
      <c r="B521" s="370"/>
      <c r="C521" s="368">
        <f>'TAMUS Fed'!$C$83</f>
        <v>0</v>
      </c>
      <c r="D521" s="368">
        <f>'TAMUS Fed'!$D$83</f>
        <v>0</v>
      </c>
      <c r="E521" s="368">
        <f>'TAMUS Fed'!$E$83</f>
        <v>0</v>
      </c>
      <c r="F521" s="368">
        <f>'TAMUS Fed'!$F$83</f>
        <v>0</v>
      </c>
      <c r="G521" s="368">
        <f>'TAMUS Fed'!$G$83</f>
        <v>0</v>
      </c>
      <c r="H521" s="369"/>
    </row>
    <row r="522" spans="1:8" hidden="1" outlineLevel="1" collapsed="1">
      <c r="A522" s="366"/>
      <c r="B522" s="370"/>
      <c r="C522" s="368">
        <f>'TTUS Fed'!$C$83</f>
        <v>0</v>
      </c>
      <c r="D522" s="368">
        <f>'TTUS Fed'!$D$83</f>
        <v>0</v>
      </c>
      <c r="E522" s="368">
        <f>'TTUS Fed'!$E$83</f>
        <v>0</v>
      </c>
      <c r="F522" s="368">
        <f>'TTUS Fed'!$F$83</f>
        <v>0</v>
      </c>
      <c r="G522" s="368">
        <f>'TTUS Fed'!$G$83</f>
        <v>0</v>
      </c>
      <c r="H522" s="369"/>
    </row>
    <row r="523" spans="1:8" hidden="1" outlineLevel="1" collapsed="1">
      <c r="A523" s="366"/>
      <c r="B523" s="370"/>
      <c r="C523" s="368">
        <f>'TXSTS Fed'!$C$83</f>
        <v>0</v>
      </c>
      <c r="D523" s="368">
        <f>'TXSTS Fed'!$D$83</f>
        <v>0</v>
      </c>
      <c r="E523" s="368">
        <f>'TXSTS Fed'!$E$83</f>
        <v>0</v>
      </c>
      <c r="F523" s="368">
        <f>'TXSTS Fed'!$F$83</f>
        <v>0</v>
      </c>
      <c r="G523" s="368">
        <f>'TXSTS Fed'!$G$83</f>
        <v>0</v>
      </c>
      <c r="H523" s="369"/>
    </row>
    <row r="524" spans="1:8" hidden="1" outlineLevel="1" collapsed="1">
      <c r="A524" s="366"/>
      <c r="B524" s="370"/>
      <c r="C524" s="368">
        <f>'UHS Fed'!$C$83</f>
        <v>0</v>
      </c>
      <c r="D524" s="368">
        <f>'UHS Fed'!$D$83</f>
        <v>0</v>
      </c>
      <c r="E524" s="368">
        <f>'UHS Fed'!$E$83</f>
        <v>0</v>
      </c>
      <c r="F524" s="368">
        <f>'UHS Fed'!$F$83</f>
        <v>0</v>
      </c>
      <c r="G524" s="368">
        <f>'UHS Fed'!$G$83</f>
        <v>0</v>
      </c>
      <c r="H524" s="369"/>
    </row>
    <row r="525" spans="1:8" hidden="1" outlineLevel="1" collapsed="1">
      <c r="A525" s="366"/>
      <c r="B525" s="370"/>
      <c r="C525" s="368">
        <f>'UNTS Fed'!$C$83</f>
        <v>0</v>
      </c>
      <c r="D525" s="368">
        <f>'UNTS Fed'!$D$83</f>
        <v>0</v>
      </c>
      <c r="E525" s="368">
        <f>'UNTS Fed'!$E$83</f>
        <v>0</v>
      </c>
      <c r="F525" s="368">
        <f>'UNTS Fed'!$F$83</f>
        <v>0</v>
      </c>
      <c r="G525" s="368">
        <f>'UNTS Fed'!$G$83</f>
        <v>0</v>
      </c>
      <c r="H525" s="369"/>
    </row>
    <row r="526" spans="1:8" hidden="1" outlineLevel="1" collapsed="1">
      <c r="A526" s="366"/>
      <c r="B526" s="370"/>
      <c r="C526" s="368">
        <f>'UTS Fed'!$C$83</f>
        <v>0</v>
      </c>
      <c r="D526" s="368">
        <f>'UTS Fed'!$D$83</f>
        <v>0</v>
      </c>
      <c r="E526" s="368">
        <f>'UTS Fed'!$E$83</f>
        <v>0</v>
      </c>
      <c r="F526" s="368">
        <f>'UTS Fed'!$F$83</f>
        <v>0</v>
      </c>
      <c r="G526" s="368">
        <f>'UTS Fed'!$G$83</f>
        <v>0</v>
      </c>
      <c r="H526" s="369"/>
    </row>
    <row r="527" spans="1:8" collapsed="1">
      <c r="A527" s="366" t="s">
        <v>127</v>
      </c>
      <c r="B527" s="370"/>
      <c r="C527" s="368">
        <f>SUM(C521:C526)</f>
        <v>0</v>
      </c>
      <c r="D527" s="368">
        <f>SUM(D521:D526)</f>
        <v>0</v>
      </c>
      <c r="E527" s="368">
        <f>SUM(E521:E526)</f>
        <v>0</v>
      </c>
      <c r="F527" s="368">
        <f>SUM(F521:F526)</f>
        <v>0</v>
      </c>
      <c r="G527" s="368">
        <f>SUM(G521:G526)</f>
        <v>0</v>
      </c>
      <c r="H527" s="369"/>
    </row>
    <row r="528" spans="1:8" hidden="1" outlineLevel="1">
      <c r="A528" s="366"/>
      <c r="B528" s="370"/>
      <c r="C528" s="368">
        <f>'TAMUS Fed'!$C$84</f>
        <v>0</v>
      </c>
      <c r="D528" s="368">
        <f>'TAMUS Fed'!$D$84</f>
        <v>0</v>
      </c>
      <c r="E528" s="368">
        <f>'TAMUS Fed'!$E$84</f>
        <v>0</v>
      </c>
      <c r="F528" s="368">
        <f>'TAMUS Fed'!$F$84</f>
        <v>0</v>
      </c>
      <c r="G528" s="368">
        <f>'TAMUS Fed'!$G$84</f>
        <v>0</v>
      </c>
      <c r="H528" s="369"/>
    </row>
    <row r="529" spans="1:8" hidden="1" outlineLevel="1" collapsed="1">
      <c r="A529" s="366"/>
      <c r="B529" s="370"/>
      <c r="C529" s="368">
        <f>'TTUS Fed'!$C$84</f>
        <v>0</v>
      </c>
      <c r="D529" s="368">
        <f>'TTUS Fed'!$D$84</f>
        <v>0</v>
      </c>
      <c r="E529" s="368">
        <f>'TTUS Fed'!$E$84</f>
        <v>0</v>
      </c>
      <c r="F529" s="368">
        <f>'TTUS Fed'!$F$84</f>
        <v>0</v>
      </c>
      <c r="G529" s="368">
        <f>'TTUS Fed'!$G$84</f>
        <v>0</v>
      </c>
      <c r="H529" s="369"/>
    </row>
    <row r="530" spans="1:8" hidden="1" outlineLevel="1" collapsed="1">
      <c r="A530" s="366"/>
      <c r="B530" s="370"/>
      <c r="C530" s="368">
        <f>'TXSTS Fed'!$C$84</f>
        <v>0</v>
      </c>
      <c r="D530" s="368">
        <f>'TXSTS Fed'!$D$84</f>
        <v>0</v>
      </c>
      <c r="E530" s="368">
        <f>'TXSTS Fed'!$E$84</f>
        <v>0</v>
      </c>
      <c r="F530" s="368">
        <f>'TXSTS Fed'!$F$84</f>
        <v>0</v>
      </c>
      <c r="G530" s="368">
        <f>'TXSTS Fed'!$G$84</f>
        <v>0</v>
      </c>
      <c r="H530" s="369"/>
    </row>
    <row r="531" spans="1:8" hidden="1" outlineLevel="1" collapsed="1">
      <c r="A531" s="366"/>
      <c r="B531" s="370"/>
      <c r="C531" s="368">
        <f>'UHS Fed'!$C$84</f>
        <v>0</v>
      </c>
      <c r="D531" s="368">
        <f>'UHS Fed'!$D$84</f>
        <v>0</v>
      </c>
      <c r="E531" s="368">
        <f>'UHS Fed'!$E$84</f>
        <v>0</v>
      </c>
      <c r="F531" s="368">
        <f>'UHS Fed'!$F$84</f>
        <v>0</v>
      </c>
      <c r="G531" s="368">
        <f>'UHS Fed'!$G$84</f>
        <v>0</v>
      </c>
      <c r="H531" s="369"/>
    </row>
    <row r="532" spans="1:8" hidden="1" outlineLevel="1" collapsed="1">
      <c r="A532" s="366"/>
      <c r="B532" s="370"/>
      <c r="C532" s="368">
        <f>'UNTS Fed'!$C$84</f>
        <v>0</v>
      </c>
      <c r="D532" s="368">
        <f>'UNTS Fed'!$D$84</f>
        <v>0</v>
      </c>
      <c r="E532" s="368">
        <f>'UNTS Fed'!$E$84</f>
        <v>0</v>
      </c>
      <c r="F532" s="368">
        <f>'UNTS Fed'!$F$84</f>
        <v>0</v>
      </c>
      <c r="G532" s="368">
        <f>'UNTS Fed'!$G$84</f>
        <v>0</v>
      </c>
      <c r="H532" s="369"/>
    </row>
    <row r="533" spans="1:8" hidden="1" outlineLevel="1" collapsed="1">
      <c r="A533" s="366"/>
      <c r="B533" s="370"/>
      <c r="C533" s="368">
        <f>'UTS Fed'!$C$84</f>
        <v>0</v>
      </c>
      <c r="D533" s="368">
        <f>'UTS Fed'!$D$84</f>
        <v>0</v>
      </c>
      <c r="E533" s="368">
        <f>'UTS Fed'!$E$84</f>
        <v>0</v>
      </c>
      <c r="F533" s="368">
        <f>'UTS Fed'!$F$84</f>
        <v>0</v>
      </c>
      <c r="G533" s="368">
        <f>'UTS Fed'!$G$84</f>
        <v>0</v>
      </c>
      <c r="H533" s="369"/>
    </row>
    <row r="534" spans="1:8" collapsed="1">
      <c r="A534" s="366" t="s">
        <v>127</v>
      </c>
      <c r="B534" s="370"/>
      <c r="C534" s="368">
        <f>SUM(C528:C533)</f>
        <v>0</v>
      </c>
      <c r="D534" s="368">
        <f>SUM(D528:D533)</f>
        <v>0</v>
      </c>
      <c r="E534" s="368">
        <f>SUM(E528:E533)</f>
        <v>0</v>
      </c>
      <c r="F534" s="368">
        <f>SUM(F528:F533)</f>
        <v>0</v>
      </c>
      <c r="G534" s="368">
        <f>SUM(G528:G533)</f>
        <v>0</v>
      </c>
      <c r="H534" s="369"/>
    </row>
    <row r="535" spans="1:8" hidden="1" outlineLevel="1">
      <c r="A535" s="366"/>
      <c r="B535" s="370"/>
      <c r="C535" s="368">
        <f>'TAMUS Fed'!$C$85</f>
        <v>0</v>
      </c>
      <c r="D535" s="368">
        <f>'TAMUS Fed'!$D$85</f>
        <v>0</v>
      </c>
      <c r="E535" s="368">
        <f>'TAMUS Fed'!$E$85</f>
        <v>0</v>
      </c>
      <c r="F535" s="368">
        <f>'TAMUS Fed'!$F$85</f>
        <v>0</v>
      </c>
      <c r="G535" s="368">
        <f>'TAMUS Fed'!$G$85</f>
        <v>0</v>
      </c>
      <c r="H535" s="369"/>
    </row>
    <row r="536" spans="1:8" hidden="1" outlineLevel="1" collapsed="1">
      <c r="A536" s="366"/>
      <c r="B536" s="370"/>
      <c r="C536" s="368">
        <f>'TTUS Fed'!$C$85</f>
        <v>0</v>
      </c>
      <c r="D536" s="368">
        <f>'TTUS Fed'!$D$85</f>
        <v>0</v>
      </c>
      <c r="E536" s="368">
        <f>'TTUS Fed'!$E$85</f>
        <v>0</v>
      </c>
      <c r="F536" s="368">
        <f>'TTUS Fed'!$F$85</f>
        <v>0</v>
      </c>
      <c r="G536" s="368">
        <f>'TTUS Fed'!$G$85</f>
        <v>0</v>
      </c>
      <c r="H536" s="369"/>
    </row>
    <row r="537" spans="1:8" hidden="1" outlineLevel="1" collapsed="1">
      <c r="A537" s="366"/>
      <c r="B537" s="370"/>
      <c r="C537" s="368">
        <f>'TXSTS Fed'!$C$85</f>
        <v>0</v>
      </c>
      <c r="D537" s="368">
        <f>'TXSTS Fed'!$D$85</f>
        <v>0</v>
      </c>
      <c r="E537" s="368">
        <f>'TXSTS Fed'!$E$85</f>
        <v>0</v>
      </c>
      <c r="F537" s="368">
        <f>'TXSTS Fed'!$F$85</f>
        <v>0</v>
      </c>
      <c r="G537" s="368">
        <f>'TXSTS Fed'!$G$85</f>
        <v>0</v>
      </c>
      <c r="H537" s="369"/>
    </row>
    <row r="538" spans="1:8" hidden="1" outlineLevel="1" collapsed="1">
      <c r="A538" s="366"/>
      <c r="B538" s="370"/>
      <c r="C538" s="368">
        <f>'UHS Fed'!$C$85</f>
        <v>0</v>
      </c>
      <c r="D538" s="368">
        <f>'UHS Fed'!$D$85</f>
        <v>0</v>
      </c>
      <c r="E538" s="368">
        <f>'UHS Fed'!$E$85</f>
        <v>0</v>
      </c>
      <c r="F538" s="368">
        <f>'UHS Fed'!$F$85</f>
        <v>0</v>
      </c>
      <c r="G538" s="368">
        <f>'UHS Fed'!$G$85</f>
        <v>0</v>
      </c>
      <c r="H538" s="369"/>
    </row>
    <row r="539" spans="1:8" hidden="1" outlineLevel="1" collapsed="1">
      <c r="A539" s="366"/>
      <c r="B539" s="370"/>
      <c r="C539" s="368">
        <f>'UNTS Fed'!$C$85</f>
        <v>0</v>
      </c>
      <c r="D539" s="368">
        <f>'UNTS Fed'!$D$85</f>
        <v>0</v>
      </c>
      <c r="E539" s="368">
        <f>'UNTS Fed'!$E$85</f>
        <v>0</v>
      </c>
      <c r="F539" s="368">
        <f>'UNTS Fed'!$F$85</f>
        <v>0</v>
      </c>
      <c r="G539" s="368">
        <f>'UNTS Fed'!$G$85</f>
        <v>0</v>
      </c>
      <c r="H539" s="369"/>
    </row>
    <row r="540" spans="1:8" hidden="1" outlineLevel="1" collapsed="1">
      <c r="A540" s="366"/>
      <c r="B540" s="370"/>
      <c r="C540" s="368">
        <f>'UTS Fed'!$C$85</f>
        <v>0</v>
      </c>
      <c r="D540" s="368">
        <f>'UTS Fed'!$D$85</f>
        <v>0</v>
      </c>
      <c r="E540" s="368">
        <f>'UTS Fed'!$E$85</f>
        <v>0</v>
      </c>
      <c r="F540" s="368">
        <f>'UTS Fed'!$F$85</f>
        <v>0</v>
      </c>
      <c r="G540" s="368">
        <f>'UTS Fed'!$G$85</f>
        <v>0</v>
      </c>
      <c r="H540" s="369"/>
    </row>
    <row r="541" spans="1:8" collapsed="1">
      <c r="A541" s="366" t="s">
        <v>127</v>
      </c>
      <c r="B541" s="370"/>
      <c r="C541" s="368">
        <f>SUM(C535:C540)</f>
        <v>0</v>
      </c>
      <c r="D541" s="368">
        <f>SUM(D535:D540)</f>
        <v>0</v>
      </c>
      <c r="E541" s="368">
        <f>SUM(E535:E540)</f>
        <v>0</v>
      </c>
      <c r="F541" s="368">
        <f>SUM(F535:F540)</f>
        <v>0</v>
      </c>
      <c r="G541" s="368">
        <f>SUM(G535:G540)</f>
        <v>0</v>
      </c>
      <c r="H541" s="369"/>
    </row>
    <row r="542" spans="1:8" hidden="1" outlineLevel="1">
      <c r="A542" s="366"/>
      <c r="B542" s="370"/>
      <c r="C542" s="368">
        <f>'TAMUS Fed'!$C$86</f>
        <v>0</v>
      </c>
      <c r="D542" s="368">
        <f>'TAMUS Fed'!$D$86</f>
        <v>0</v>
      </c>
      <c r="E542" s="368">
        <f>'TAMUS Fed'!$E$86</f>
        <v>0</v>
      </c>
      <c r="F542" s="368">
        <f>'TAMUS Fed'!$F$86</f>
        <v>0</v>
      </c>
      <c r="G542" s="368">
        <f>'TAMUS Fed'!$G$86</f>
        <v>0</v>
      </c>
      <c r="H542" s="369"/>
    </row>
    <row r="543" spans="1:8" hidden="1" outlineLevel="1" collapsed="1">
      <c r="A543" s="366"/>
      <c r="B543" s="370"/>
      <c r="C543" s="368">
        <f>'TTUS Fed'!$C$86</f>
        <v>0</v>
      </c>
      <c r="D543" s="368">
        <f>'TTUS Fed'!$D$86</f>
        <v>0</v>
      </c>
      <c r="E543" s="368">
        <f>'TTUS Fed'!$E$86</f>
        <v>0</v>
      </c>
      <c r="F543" s="368">
        <f>'TTUS Fed'!$F$86</f>
        <v>0</v>
      </c>
      <c r="G543" s="368">
        <f>'TTUS Fed'!$G$86</f>
        <v>0</v>
      </c>
      <c r="H543" s="369"/>
    </row>
    <row r="544" spans="1:8" hidden="1" outlineLevel="1" collapsed="1">
      <c r="A544" s="366"/>
      <c r="B544" s="370"/>
      <c r="C544" s="368">
        <f>'TXSTS Fed'!$C$86</f>
        <v>0</v>
      </c>
      <c r="D544" s="368">
        <f>'TXSTS Fed'!$D$86</f>
        <v>0</v>
      </c>
      <c r="E544" s="368">
        <f>'TXSTS Fed'!$E$86</f>
        <v>0</v>
      </c>
      <c r="F544" s="368">
        <f>'TXSTS Fed'!$F$86</f>
        <v>0</v>
      </c>
      <c r="G544" s="368">
        <f>'TXSTS Fed'!$G$86</f>
        <v>0</v>
      </c>
      <c r="H544" s="369"/>
    </row>
    <row r="545" spans="1:8" hidden="1" outlineLevel="1" collapsed="1">
      <c r="A545" s="366"/>
      <c r="B545" s="370"/>
      <c r="C545" s="368">
        <f>'UHS Fed'!$C$86</f>
        <v>0</v>
      </c>
      <c r="D545" s="368">
        <f>'UHS Fed'!$D$86</f>
        <v>0</v>
      </c>
      <c r="E545" s="368">
        <f>'UHS Fed'!$E$86</f>
        <v>0</v>
      </c>
      <c r="F545" s="368">
        <f>'UHS Fed'!$F$86</f>
        <v>0</v>
      </c>
      <c r="G545" s="368">
        <f>'UHS Fed'!$G$86</f>
        <v>0</v>
      </c>
      <c r="H545" s="369"/>
    </row>
    <row r="546" spans="1:8" hidden="1" outlineLevel="1" collapsed="1">
      <c r="A546" s="366"/>
      <c r="B546" s="370"/>
      <c r="C546" s="368">
        <f>'UNTS Fed'!$C$86</f>
        <v>0</v>
      </c>
      <c r="D546" s="368">
        <f>'UNTS Fed'!$D$86</f>
        <v>0</v>
      </c>
      <c r="E546" s="368">
        <f>'UNTS Fed'!$E$86</f>
        <v>0</v>
      </c>
      <c r="F546" s="368">
        <f>'UNTS Fed'!$F$86</f>
        <v>0</v>
      </c>
      <c r="G546" s="368">
        <f>'UNTS Fed'!$G$86</f>
        <v>0</v>
      </c>
      <c r="H546" s="369"/>
    </row>
    <row r="547" spans="1:8" hidden="1" outlineLevel="1" collapsed="1">
      <c r="A547" s="366"/>
      <c r="B547" s="370"/>
      <c r="C547" s="368">
        <f>'UTS Fed'!$C$86</f>
        <v>0</v>
      </c>
      <c r="D547" s="368">
        <f>'UTS Fed'!$D$86</f>
        <v>0</v>
      </c>
      <c r="E547" s="368">
        <f>'UTS Fed'!$E$86</f>
        <v>0</v>
      </c>
      <c r="F547" s="368">
        <f>'UTS Fed'!$F$86</f>
        <v>0</v>
      </c>
      <c r="G547" s="368">
        <f>'UTS Fed'!$G$86</f>
        <v>0</v>
      </c>
      <c r="H547" s="369"/>
    </row>
    <row r="548" spans="1:8" collapsed="1">
      <c r="A548" s="366" t="s">
        <v>127</v>
      </c>
      <c r="B548" s="370"/>
      <c r="C548" s="368">
        <f>SUM(C542:C547)</f>
        <v>0</v>
      </c>
      <c r="D548" s="368">
        <f>SUM(D542:D547)</f>
        <v>0</v>
      </c>
      <c r="E548" s="368">
        <f>SUM(E542:E547)</f>
        <v>0</v>
      </c>
      <c r="F548" s="368">
        <f>SUM(F542:F547)</f>
        <v>0</v>
      </c>
      <c r="G548" s="368">
        <f>SUM(G542:G547)</f>
        <v>0</v>
      </c>
      <c r="H548" s="369"/>
    </row>
    <row r="549" spans="1:8" hidden="1" outlineLevel="1">
      <c r="A549" s="366"/>
      <c r="B549" s="370"/>
      <c r="C549" s="368">
        <f>'TAMUS Fed'!$C$87</f>
        <v>0</v>
      </c>
      <c r="D549" s="368">
        <f>'TAMUS Fed'!$D$87</f>
        <v>0</v>
      </c>
      <c r="E549" s="368">
        <f>'TAMUS Fed'!$E$87</f>
        <v>0</v>
      </c>
      <c r="F549" s="368">
        <f>'TAMUS Fed'!$F$87</f>
        <v>0</v>
      </c>
      <c r="G549" s="368">
        <f>'TAMUS Fed'!$G$87</f>
        <v>0</v>
      </c>
      <c r="H549" s="369"/>
    </row>
    <row r="550" spans="1:8" hidden="1" outlineLevel="1" collapsed="1">
      <c r="A550" s="366"/>
      <c r="B550" s="370"/>
      <c r="C550" s="368">
        <f>'TTUS Fed'!$C$87</f>
        <v>0</v>
      </c>
      <c r="D550" s="368">
        <f>'TTUS Fed'!$D$87</f>
        <v>0</v>
      </c>
      <c r="E550" s="368">
        <f>'TTUS Fed'!$E$87</f>
        <v>0</v>
      </c>
      <c r="F550" s="368">
        <f>'TTUS Fed'!$F$87</f>
        <v>0</v>
      </c>
      <c r="G550" s="368">
        <f>'TTUS Fed'!$G$87</f>
        <v>0</v>
      </c>
      <c r="H550" s="369"/>
    </row>
    <row r="551" spans="1:8" hidden="1" outlineLevel="1" collapsed="1">
      <c r="A551" s="366"/>
      <c r="B551" s="370"/>
      <c r="C551" s="368">
        <f>'TXSTS Fed'!$C$87</f>
        <v>0</v>
      </c>
      <c r="D551" s="368">
        <f>'TXSTS Fed'!$D$87</f>
        <v>0</v>
      </c>
      <c r="E551" s="368">
        <f>'TXSTS Fed'!$E$87</f>
        <v>0</v>
      </c>
      <c r="F551" s="368">
        <f>'TXSTS Fed'!$F$87</f>
        <v>0</v>
      </c>
      <c r="G551" s="368">
        <f>'TXSTS Fed'!$G$87</f>
        <v>0</v>
      </c>
      <c r="H551" s="369"/>
    </row>
    <row r="552" spans="1:8" hidden="1" outlineLevel="1" collapsed="1">
      <c r="A552" s="366"/>
      <c r="B552" s="370"/>
      <c r="C552" s="368">
        <f>'UHS Fed'!$C$87</f>
        <v>0</v>
      </c>
      <c r="D552" s="368">
        <f>'UHS Fed'!$D$87</f>
        <v>0</v>
      </c>
      <c r="E552" s="368">
        <f>'UHS Fed'!$E$87</f>
        <v>0</v>
      </c>
      <c r="F552" s="368">
        <f>'UHS Fed'!$F$87</f>
        <v>0</v>
      </c>
      <c r="G552" s="368">
        <f>'UHS Fed'!$G$87</f>
        <v>0</v>
      </c>
      <c r="H552" s="369"/>
    </row>
    <row r="553" spans="1:8" hidden="1" outlineLevel="1" collapsed="1">
      <c r="A553" s="366"/>
      <c r="B553" s="370"/>
      <c r="C553" s="368">
        <f>'UNTS Fed'!$C$87</f>
        <v>0</v>
      </c>
      <c r="D553" s="368">
        <f>'UNTS Fed'!$D$87</f>
        <v>0</v>
      </c>
      <c r="E553" s="368">
        <f>'UNTS Fed'!$E$87</f>
        <v>0</v>
      </c>
      <c r="F553" s="368">
        <f>'UNTS Fed'!$F$87</f>
        <v>0</v>
      </c>
      <c r="G553" s="368">
        <f>'UNTS Fed'!$G$87</f>
        <v>0</v>
      </c>
      <c r="H553" s="369"/>
    </row>
    <row r="554" spans="1:8" hidden="1" outlineLevel="1" collapsed="1">
      <c r="A554" s="366"/>
      <c r="B554" s="370"/>
      <c r="C554" s="368">
        <f>'UTS Fed'!$C$87</f>
        <v>0</v>
      </c>
      <c r="D554" s="368">
        <f>'UTS Fed'!$D$87</f>
        <v>0</v>
      </c>
      <c r="E554" s="368">
        <f>'UTS Fed'!$E$87</f>
        <v>0</v>
      </c>
      <c r="F554" s="368">
        <f>'UTS Fed'!$F$87</f>
        <v>0</v>
      </c>
      <c r="G554" s="368">
        <f>'UTS Fed'!$G$87</f>
        <v>0</v>
      </c>
      <c r="H554" s="369"/>
    </row>
    <row r="555" spans="1:8" collapsed="1">
      <c r="A555" s="366" t="s">
        <v>127</v>
      </c>
      <c r="B555" s="370"/>
      <c r="C555" s="368">
        <f>SUM(C549:C554)</f>
        <v>0</v>
      </c>
      <c r="D555" s="368">
        <f>SUM(D549:D554)</f>
        <v>0</v>
      </c>
      <c r="E555" s="368">
        <f>SUM(E549:E554)</f>
        <v>0</v>
      </c>
      <c r="F555" s="368">
        <f>SUM(F549:F554)</f>
        <v>0</v>
      </c>
      <c r="G555" s="368">
        <f>SUM(G549:G554)</f>
        <v>0</v>
      </c>
      <c r="H555" s="369"/>
    </row>
    <row r="556" spans="1:8" hidden="1" outlineLevel="1">
      <c r="A556" s="366"/>
      <c r="B556" s="370"/>
      <c r="C556" s="368">
        <f>'TAMUS Fed'!$C$88</f>
        <v>0</v>
      </c>
      <c r="D556" s="368">
        <f>'TAMUS Fed'!$D$88</f>
        <v>0</v>
      </c>
      <c r="E556" s="368">
        <f>'TAMUS Fed'!$E$88</f>
        <v>0</v>
      </c>
      <c r="F556" s="368">
        <f>'TAMUS Fed'!$F$88</f>
        <v>0</v>
      </c>
      <c r="G556" s="368">
        <f>'TAMUS Fed'!$G$88</f>
        <v>0</v>
      </c>
      <c r="H556" s="369"/>
    </row>
    <row r="557" spans="1:8" hidden="1" outlineLevel="1" collapsed="1">
      <c r="A557" s="366"/>
      <c r="B557" s="370"/>
      <c r="C557" s="368">
        <f>'TTUS Fed'!$C$88</f>
        <v>0</v>
      </c>
      <c r="D557" s="368">
        <f>'TTUS Fed'!$D$88</f>
        <v>0</v>
      </c>
      <c r="E557" s="368">
        <f>'TTUS Fed'!$E$88</f>
        <v>0</v>
      </c>
      <c r="F557" s="368">
        <f>'TTUS Fed'!$F$88</f>
        <v>0</v>
      </c>
      <c r="G557" s="368">
        <f>'TTUS Fed'!$G$88</f>
        <v>0</v>
      </c>
      <c r="H557" s="369"/>
    </row>
    <row r="558" spans="1:8" hidden="1" outlineLevel="1" collapsed="1">
      <c r="A558" s="366"/>
      <c r="B558" s="370"/>
      <c r="C558" s="368">
        <f>'TXSTS Fed'!$C$88</f>
        <v>0</v>
      </c>
      <c r="D558" s="368">
        <f>'TXSTS Fed'!$D$88</f>
        <v>0</v>
      </c>
      <c r="E558" s="368">
        <f>'TXSTS Fed'!$E$88</f>
        <v>0</v>
      </c>
      <c r="F558" s="368">
        <f>'TXSTS Fed'!$F$88</f>
        <v>0</v>
      </c>
      <c r="G558" s="368">
        <f>'TXSTS Fed'!$G$88</f>
        <v>0</v>
      </c>
      <c r="H558" s="369"/>
    </row>
    <row r="559" spans="1:8" hidden="1" outlineLevel="1" collapsed="1">
      <c r="A559" s="366"/>
      <c r="B559" s="370"/>
      <c r="C559" s="368">
        <f>'UHS Fed'!$C$88</f>
        <v>0</v>
      </c>
      <c r="D559" s="368">
        <f>'UHS Fed'!$D$88</f>
        <v>0</v>
      </c>
      <c r="E559" s="368">
        <f>'UHS Fed'!$E$88</f>
        <v>0</v>
      </c>
      <c r="F559" s="368">
        <f>'UHS Fed'!$F$88</f>
        <v>0</v>
      </c>
      <c r="G559" s="368">
        <f>'UHS Fed'!$G$88</f>
        <v>0</v>
      </c>
      <c r="H559" s="369"/>
    </row>
    <row r="560" spans="1:8" hidden="1" outlineLevel="1" collapsed="1">
      <c r="A560" s="366"/>
      <c r="B560" s="370"/>
      <c r="C560" s="368">
        <f>'UNTS Fed'!$C$88</f>
        <v>0</v>
      </c>
      <c r="D560" s="368">
        <f>'UNTS Fed'!$D$88</f>
        <v>0</v>
      </c>
      <c r="E560" s="368">
        <f>'UNTS Fed'!$E$88</f>
        <v>0</v>
      </c>
      <c r="F560" s="368">
        <f>'UNTS Fed'!$F$88</f>
        <v>0</v>
      </c>
      <c r="G560" s="368">
        <f>'UNTS Fed'!$G$88</f>
        <v>0</v>
      </c>
      <c r="H560" s="369"/>
    </row>
    <row r="561" spans="1:50" hidden="1" outlineLevel="1" collapsed="1">
      <c r="A561" s="366"/>
      <c r="B561" s="370"/>
      <c r="C561" s="368">
        <f>'UTS Fed'!$C$88</f>
        <v>0</v>
      </c>
      <c r="D561" s="368">
        <f>'UTS Fed'!$D$88</f>
        <v>0</v>
      </c>
      <c r="E561" s="368">
        <f>'UTS Fed'!$E$88</f>
        <v>0</v>
      </c>
      <c r="F561" s="368">
        <f>'UTS Fed'!$F$88</f>
        <v>0</v>
      </c>
      <c r="G561" s="368">
        <f>'UTS Fed'!$G$88</f>
        <v>0</v>
      </c>
      <c r="H561" s="369"/>
    </row>
    <row r="562" spans="1:50" collapsed="1">
      <c r="A562" s="366" t="s">
        <v>127</v>
      </c>
      <c r="B562" s="370"/>
      <c r="C562" s="368">
        <f>SUM(C556:C561)</f>
        <v>0</v>
      </c>
      <c r="D562" s="368">
        <f>SUM(D556:D561)</f>
        <v>0</v>
      </c>
      <c r="E562" s="368">
        <f>SUM(E556:E561)</f>
        <v>0</v>
      </c>
      <c r="F562" s="368">
        <f>SUM(F556:F561)</f>
        <v>0</v>
      </c>
      <c r="G562" s="368">
        <f>SUM(G556:G561)</f>
        <v>0</v>
      </c>
      <c r="H562" s="369"/>
    </row>
    <row r="563" spans="1:50" hidden="1" outlineLevel="1">
      <c r="A563" s="366"/>
      <c r="B563" s="370"/>
      <c r="C563" s="368">
        <f>'TAMUS Fed'!$C$89</f>
        <v>0</v>
      </c>
      <c r="D563" s="368">
        <f>'TAMUS Fed'!$D$89</f>
        <v>0</v>
      </c>
      <c r="E563" s="368">
        <f>'TAMUS Fed'!$E$89</f>
        <v>0</v>
      </c>
      <c r="F563" s="368">
        <f>'TAMUS Fed'!$F$89</f>
        <v>0</v>
      </c>
      <c r="G563" s="368">
        <f>'TAMUS Fed'!$G$89</f>
        <v>0</v>
      </c>
      <c r="H563" s="369"/>
    </row>
    <row r="564" spans="1:50" hidden="1" outlineLevel="1" collapsed="1">
      <c r="A564" s="366"/>
      <c r="B564" s="370"/>
      <c r="C564" s="368">
        <f>'TTUS Fed'!$C$89</f>
        <v>0</v>
      </c>
      <c r="D564" s="368">
        <f>'TTUS Fed'!$D$89</f>
        <v>0</v>
      </c>
      <c r="E564" s="368">
        <f>'TTUS Fed'!$E$89</f>
        <v>0</v>
      </c>
      <c r="F564" s="368">
        <f>'TTUS Fed'!$F$89</f>
        <v>0</v>
      </c>
      <c r="G564" s="368">
        <f>'TTUS Fed'!$G$89</f>
        <v>0</v>
      </c>
      <c r="H564" s="369"/>
    </row>
    <row r="565" spans="1:50" hidden="1" outlineLevel="1" collapsed="1">
      <c r="A565" s="366"/>
      <c r="B565" s="370"/>
      <c r="C565" s="368">
        <f>'TXSTS Fed'!$C$89</f>
        <v>0</v>
      </c>
      <c r="D565" s="368">
        <f>'TXSTS Fed'!$D$89</f>
        <v>0</v>
      </c>
      <c r="E565" s="368">
        <f>'TXSTS Fed'!$E$89</f>
        <v>0</v>
      </c>
      <c r="F565" s="368">
        <f>'TXSTS Fed'!$F$89</f>
        <v>0</v>
      </c>
      <c r="G565" s="368">
        <f>'TXSTS Fed'!$G$89</f>
        <v>0</v>
      </c>
      <c r="H565" s="369"/>
    </row>
    <row r="566" spans="1:50" hidden="1" outlineLevel="1" collapsed="1">
      <c r="A566" s="366"/>
      <c r="B566" s="370"/>
      <c r="C566" s="368">
        <f>'UHS Fed'!$C$89</f>
        <v>0</v>
      </c>
      <c r="D566" s="368">
        <f>'UHS Fed'!$D$89</f>
        <v>0</v>
      </c>
      <c r="E566" s="368">
        <f>'UHS Fed'!$E$89</f>
        <v>0</v>
      </c>
      <c r="F566" s="368">
        <f>'UHS Fed'!$F$89</f>
        <v>0</v>
      </c>
      <c r="G566" s="368">
        <f>'UHS Fed'!$G$89</f>
        <v>0</v>
      </c>
      <c r="H566" s="369"/>
    </row>
    <row r="567" spans="1:50" hidden="1" outlineLevel="1" collapsed="1">
      <c r="A567" s="366"/>
      <c r="B567" s="370"/>
      <c r="C567" s="368">
        <f>'UNTS Fed'!$C$89</f>
        <v>0</v>
      </c>
      <c r="D567" s="368">
        <f>'UNTS Fed'!$D$89</f>
        <v>0</v>
      </c>
      <c r="E567" s="368">
        <f>'UNTS Fed'!$E$89</f>
        <v>0</v>
      </c>
      <c r="F567" s="368">
        <f>'UNTS Fed'!$F$89</f>
        <v>0</v>
      </c>
      <c r="G567" s="368">
        <f>'UNTS Fed'!$G$89</f>
        <v>0</v>
      </c>
      <c r="H567" s="369"/>
    </row>
    <row r="568" spans="1:50" hidden="1" outlineLevel="1" collapsed="1">
      <c r="A568" s="366"/>
      <c r="B568" s="370"/>
      <c r="C568" s="368">
        <f>'UTS Fed'!$C$89</f>
        <v>0</v>
      </c>
      <c r="D568" s="368">
        <f>'UTS Fed'!$D$89</f>
        <v>0</v>
      </c>
      <c r="E568" s="368">
        <f>'UTS Fed'!$E$89</f>
        <v>0</v>
      </c>
      <c r="F568" s="368">
        <f>'UTS Fed'!$F$89</f>
        <v>0</v>
      </c>
      <c r="G568" s="368">
        <f>'UTS Fed'!$G$89</f>
        <v>0</v>
      </c>
      <c r="H568" s="369"/>
    </row>
    <row r="569" spans="1:50" collapsed="1">
      <c r="A569" s="366" t="s">
        <v>127</v>
      </c>
      <c r="B569" s="370"/>
      <c r="C569" s="368">
        <f>SUM(C563:C568)</f>
        <v>0</v>
      </c>
      <c r="D569" s="368">
        <f>SUM(D563:D568)</f>
        <v>0</v>
      </c>
      <c r="E569" s="368">
        <f>SUM(E563:E568)</f>
        <v>0</v>
      </c>
      <c r="F569" s="368">
        <f>SUM(F563:F568)</f>
        <v>0</v>
      </c>
      <c r="G569" s="368">
        <f>SUM(G563:G568)</f>
        <v>0</v>
      </c>
      <c r="H569" s="369"/>
    </row>
    <row r="570" spans="1:50" hidden="1" outlineLevel="1">
      <c r="A570" s="366"/>
      <c r="B570" s="370"/>
      <c r="C570" s="368">
        <f>'TAMUS Fed'!$C$90</f>
        <v>0</v>
      </c>
      <c r="D570" s="368">
        <f>'TAMUS Fed'!$D$90</f>
        <v>0</v>
      </c>
      <c r="E570" s="368">
        <f>'TAMUS Fed'!$E$90</f>
        <v>0</v>
      </c>
      <c r="F570" s="368">
        <f>'TAMUS Fed'!$F$90</f>
        <v>0</v>
      </c>
      <c r="G570" s="368">
        <f>'TAMUS Fed'!$G$90</f>
        <v>0</v>
      </c>
      <c r="H570" s="369"/>
    </row>
    <row r="571" spans="1:50" hidden="1" outlineLevel="1" collapsed="1">
      <c r="A571" s="366"/>
      <c r="B571" s="370"/>
      <c r="C571" s="368">
        <f>'TTUS Fed'!$C$90</f>
        <v>0</v>
      </c>
      <c r="D571" s="368">
        <f>'TTUS Fed'!$D$90</f>
        <v>0</v>
      </c>
      <c r="E571" s="368">
        <f>'TTUS Fed'!$E$90</f>
        <v>0</v>
      </c>
      <c r="F571" s="368">
        <f>'TTUS Fed'!$F$90</f>
        <v>0</v>
      </c>
      <c r="G571" s="368">
        <f>'TTUS Fed'!$G$90</f>
        <v>0</v>
      </c>
      <c r="H571" s="369"/>
    </row>
    <row r="572" spans="1:50" hidden="1" outlineLevel="1" collapsed="1">
      <c r="A572" s="366"/>
      <c r="B572" s="370"/>
      <c r="C572" s="368">
        <f>'TXSTS Fed'!$C$90</f>
        <v>0</v>
      </c>
      <c r="D572" s="368">
        <f>'TXSTS Fed'!$D$90</f>
        <v>0</v>
      </c>
      <c r="E572" s="368">
        <f>'TXSTS Fed'!$E$90</f>
        <v>0</v>
      </c>
      <c r="F572" s="368">
        <f>'TXSTS Fed'!$F$90</f>
        <v>0</v>
      </c>
      <c r="G572" s="368">
        <f>'TXSTS Fed'!$G$90</f>
        <v>0</v>
      </c>
      <c r="H572" s="369"/>
    </row>
    <row r="573" spans="1:50" hidden="1" outlineLevel="1" collapsed="1">
      <c r="A573" s="366"/>
      <c r="B573" s="370"/>
      <c r="C573" s="368">
        <f>'UHS Fed'!$C$90</f>
        <v>0</v>
      </c>
      <c r="D573" s="368">
        <f>'UHS Fed'!$D$90</f>
        <v>0</v>
      </c>
      <c r="E573" s="368">
        <f>'UHS Fed'!$E$90</f>
        <v>0</v>
      </c>
      <c r="F573" s="368">
        <f>'UHS Fed'!$F$90</f>
        <v>0</v>
      </c>
      <c r="G573" s="368">
        <f>'UHS Fed'!$G$90</f>
        <v>0</v>
      </c>
      <c r="H573" s="369"/>
    </row>
    <row r="574" spans="1:50" hidden="1" outlineLevel="1" collapsed="1">
      <c r="A574" s="366"/>
      <c r="B574" s="370"/>
      <c r="C574" s="368">
        <f>'UNTS Fed'!$C$90</f>
        <v>0</v>
      </c>
      <c r="D574" s="368">
        <f>'UNTS Fed'!$D$90</f>
        <v>0</v>
      </c>
      <c r="E574" s="368">
        <f>'UNTS Fed'!$E$90</f>
        <v>0</v>
      </c>
      <c r="F574" s="368">
        <f>'UNTS Fed'!$F$90</f>
        <v>0</v>
      </c>
      <c r="G574" s="368">
        <f>'UNTS Fed'!$G$90</f>
        <v>0</v>
      </c>
      <c r="H574" s="369"/>
    </row>
    <row r="575" spans="1:50" hidden="1" outlineLevel="1" collapsed="1">
      <c r="A575" s="366"/>
      <c r="B575" s="370"/>
      <c r="C575" s="368">
        <f>'UTS Fed'!$C$90</f>
        <v>0</v>
      </c>
      <c r="D575" s="368">
        <f>'UTS Fed'!$D$90</f>
        <v>0</v>
      </c>
      <c r="E575" s="368">
        <f>'UTS Fed'!$E$90</f>
        <v>0</v>
      </c>
      <c r="F575" s="368">
        <f>'UTS Fed'!$F$90</f>
        <v>0</v>
      </c>
      <c r="G575" s="368">
        <f>'UTS Fed'!$G$90</f>
        <v>0</v>
      </c>
      <c r="H575" s="369"/>
    </row>
    <row r="576" spans="1:50" s="379" customFormat="1" collapsed="1">
      <c r="A576" s="362" t="s">
        <v>127</v>
      </c>
      <c r="B576" s="371" t="s">
        <v>1011</v>
      </c>
      <c r="C576" s="372">
        <f>SUM(C570:C575)</f>
        <v>0</v>
      </c>
      <c r="D576" s="372">
        <f>SUM(D570:D575)</f>
        <v>0</v>
      </c>
      <c r="E576" s="372">
        <f>SUM(E570:E575)</f>
        <v>0</v>
      </c>
      <c r="F576" s="372">
        <f>SUM(F570:F575)</f>
        <v>0</v>
      </c>
      <c r="G576" s="372">
        <f>SUM(G570:G575)</f>
        <v>0</v>
      </c>
      <c r="H576" s="373"/>
      <c r="I576" s="289"/>
      <c r="J576" s="289"/>
      <c r="K576" s="289"/>
      <c r="L576" s="289"/>
      <c r="M576" s="289"/>
      <c r="N576" s="289"/>
      <c r="O576" s="289"/>
      <c r="P576" s="289"/>
      <c r="Q576" s="289"/>
      <c r="R576" s="289"/>
      <c r="S576" s="289"/>
      <c r="T576" s="289"/>
      <c r="U576" s="289"/>
      <c r="V576" s="289"/>
      <c r="W576" s="289"/>
      <c r="X576" s="289"/>
      <c r="Y576" s="289"/>
      <c r="Z576" s="289"/>
      <c r="AA576" s="289"/>
      <c r="AB576" s="289"/>
      <c r="AC576" s="289"/>
      <c r="AD576" s="289"/>
      <c r="AE576" s="289"/>
      <c r="AF576" s="289"/>
      <c r="AG576" s="289"/>
      <c r="AH576" s="289"/>
      <c r="AI576" s="289"/>
      <c r="AJ576" s="289"/>
      <c r="AK576" s="289"/>
      <c r="AL576" s="289"/>
      <c r="AM576" s="289"/>
      <c r="AN576" s="289"/>
      <c r="AO576" s="289"/>
      <c r="AP576" s="289"/>
      <c r="AQ576" s="289"/>
      <c r="AR576" s="289"/>
      <c r="AS576" s="289"/>
      <c r="AT576" s="289"/>
      <c r="AU576" s="289"/>
      <c r="AV576" s="289"/>
      <c r="AW576" s="289"/>
      <c r="AX576" s="289"/>
    </row>
    <row r="577" spans="1:50">
      <c r="C577" s="380"/>
      <c r="D577" s="380"/>
      <c r="E577" s="380"/>
      <c r="F577" s="380"/>
      <c r="G577" s="380"/>
    </row>
    <row r="578" spans="1:50" s="379" customFormat="1">
      <c r="A578" s="362" t="s">
        <v>1012</v>
      </c>
      <c r="B578" s="371"/>
      <c r="C578" s="372"/>
      <c r="D578" s="372"/>
      <c r="E578" s="372"/>
      <c r="F578" s="372"/>
      <c r="G578" s="372"/>
      <c r="H578" s="373"/>
      <c r="I578" s="289"/>
      <c r="J578" s="289"/>
      <c r="K578" s="289"/>
      <c r="L578" s="289"/>
      <c r="M578" s="289"/>
      <c r="N578" s="289"/>
      <c r="O578" s="289"/>
      <c r="P578" s="289"/>
      <c r="Q578" s="289"/>
      <c r="R578" s="289"/>
      <c r="S578" s="289"/>
      <c r="T578" s="289"/>
      <c r="U578" s="289"/>
      <c r="V578" s="289"/>
      <c r="W578" s="289"/>
      <c r="X578" s="289"/>
      <c r="Y578" s="289"/>
      <c r="Z578" s="289"/>
      <c r="AA578" s="289"/>
      <c r="AB578" s="289"/>
      <c r="AC578" s="289"/>
      <c r="AD578" s="289"/>
      <c r="AE578" s="289"/>
      <c r="AF578" s="289"/>
      <c r="AG578" s="289"/>
      <c r="AH578" s="289"/>
      <c r="AI578" s="289"/>
      <c r="AJ578" s="289"/>
      <c r="AK578" s="289"/>
      <c r="AL578" s="289"/>
      <c r="AM578" s="289"/>
      <c r="AN578" s="289"/>
      <c r="AO578" s="289"/>
      <c r="AP578" s="289"/>
      <c r="AQ578" s="289"/>
      <c r="AR578" s="289"/>
      <c r="AS578" s="289"/>
      <c r="AT578" s="289"/>
      <c r="AU578" s="289"/>
      <c r="AV578" s="289"/>
      <c r="AW578" s="289"/>
      <c r="AX578" s="289"/>
    </row>
    <row r="579" spans="1:50" s="379" customFormat="1" hidden="1" outlineLevel="1">
      <c r="A579" s="362"/>
      <c r="B579" s="401"/>
      <c r="C579" s="372">
        <f>'TAMUS Fed'!$C$93</f>
        <v>0</v>
      </c>
      <c r="D579" s="372">
        <f>'TAMUS Fed'!$D$93</f>
        <v>0</v>
      </c>
      <c r="E579" s="372">
        <f>'TAMUS Fed'!$E$93</f>
        <v>0</v>
      </c>
      <c r="F579" s="372">
        <f>'TAMUS Fed'!$F$93</f>
        <v>0</v>
      </c>
      <c r="G579" s="372">
        <f>'TAMUS Fed'!$G$93</f>
        <v>0</v>
      </c>
      <c r="H579" s="373"/>
      <c r="I579" s="289"/>
      <c r="J579" s="289"/>
      <c r="K579" s="289"/>
      <c r="L579" s="289"/>
      <c r="M579" s="289"/>
      <c r="N579" s="289"/>
      <c r="O579" s="289"/>
      <c r="P579" s="289"/>
      <c r="Q579" s="289"/>
      <c r="R579" s="289"/>
      <c r="S579" s="289"/>
      <c r="T579" s="289"/>
      <c r="U579" s="289"/>
      <c r="V579" s="289"/>
      <c r="W579" s="289"/>
      <c r="X579" s="289"/>
      <c r="Y579" s="289"/>
      <c r="Z579" s="289"/>
      <c r="AA579" s="289"/>
      <c r="AB579" s="289"/>
      <c r="AC579" s="289"/>
      <c r="AD579" s="289"/>
      <c r="AE579" s="289"/>
      <c r="AF579" s="289"/>
      <c r="AG579" s="289"/>
      <c r="AH579" s="289"/>
      <c r="AI579" s="289"/>
      <c r="AJ579" s="289"/>
      <c r="AK579" s="289"/>
      <c r="AL579" s="289"/>
      <c r="AM579" s="289"/>
      <c r="AN579" s="289"/>
      <c r="AO579" s="289"/>
      <c r="AP579" s="289"/>
      <c r="AQ579" s="289"/>
      <c r="AR579" s="289"/>
      <c r="AS579" s="289"/>
      <c r="AT579" s="289"/>
      <c r="AU579" s="289"/>
      <c r="AV579" s="289"/>
      <c r="AW579" s="289"/>
      <c r="AX579" s="289"/>
    </row>
    <row r="580" spans="1:50" s="379" customFormat="1" hidden="1" outlineLevel="1" collapsed="1">
      <c r="A580" s="362"/>
      <c r="B580" s="401"/>
      <c r="C580" s="372">
        <f>'TTUS Fed'!$C$93</f>
        <v>0</v>
      </c>
      <c r="D580" s="372">
        <f>'TTUS Fed'!$D$93</f>
        <v>0</v>
      </c>
      <c r="E580" s="372">
        <f>'TTUS Fed'!$E$93</f>
        <v>0</v>
      </c>
      <c r="F580" s="372">
        <f>'TTUS Fed'!$F$93</f>
        <v>0</v>
      </c>
      <c r="G580" s="372">
        <f>'TTUS Fed'!$G$93</f>
        <v>0</v>
      </c>
      <c r="H580" s="373"/>
      <c r="I580" s="289"/>
      <c r="J580" s="289"/>
      <c r="K580" s="289"/>
      <c r="L580" s="289"/>
      <c r="M580" s="289"/>
      <c r="N580" s="289"/>
      <c r="O580" s="289"/>
      <c r="P580" s="289"/>
      <c r="Q580" s="289"/>
      <c r="R580" s="289"/>
      <c r="S580" s="289"/>
      <c r="T580" s="289"/>
      <c r="U580" s="289"/>
      <c r="V580" s="289"/>
      <c r="W580" s="289"/>
      <c r="X580" s="289"/>
      <c r="Y580" s="289"/>
      <c r="Z580" s="289"/>
      <c r="AA580" s="289"/>
      <c r="AB580" s="289"/>
      <c r="AC580" s="289"/>
      <c r="AD580" s="289"/>
      <c r="AE580" s="289"/>
      <c r="AF580" s="289"/>
      <c r="AG580" s="289"/>
      <c r="AH580" s="289"/>
      <c r="AI580" s="289"/>
      <c r="AJ580" s="289"/>
      <c r="AK580" s="289"/>
      <c r="AL580" s="289"/>
      <c r="AM580" s="289"/>
      <c r="AN580" s="289"/>
      <c r="AO580" s="289"/>
      <c r="AP580" s="289"/>
      <c r="AQ580" s="289"/>
      <c r="AR580" s="289"/>
      <c r="AS580" s="289"/>
      <c r="AT580" s="289"/>
      <c r="AU580" s="289"/>
      <c r="AV580" s="289"/>
      <c r="AW580" s="289"/>
      <c r="AX580" s="289"/>
    </row>
    <row r="581" spans="1:50" s="379" customFormat="1" hidden="1" outlineLevel="1" collapsed="1">
      <c r="A581" s="362"/>
      <c r="B581" s="401"/>
      <c r="C581" s="372">
        <f>'TXSTS Fed'!$C$93</f>
        <v>0</v>
      </c>
      <c r="D581" s="372">
        <f>'TXSTS Fed'!$D$93</f>
        <v>0</v>
      </c>
      <c r="E581" s="372">
        <f>'TXSTS Fed'!$E$93</f>
        <v>0</v>
      </c>
      <c r="F581" s="372">
        <f>'TXSTS Fed'!$F$93</f>
        <v>0</v>
      </c>
      <c r="G581" s="372">
        <f>'TXSTS Fed'!$G$93</f>
        <v>0</v>
      </c>
      <c r="H581" s="373"/>
      <c r="I581" s="289"/>
      <c r="J581" s="289"/>
      <c r="K581" s="289"/>
      <c r="L581" s="289"/>
      <c r="M581" s="289"/>
      <c r="N581" s="289"/>
      <c r="O581" s="289"/>
      <c r="P581" s="289"/>
      <c r="Q581" s="289"/>
      <c r="R581" s="289"/>
      <c r="S581" s="289"/>
      <c r="T581" s="289"/>
      <c r="U581" s="289"/>
      <c r="V581" s="289"/>
      <c r="W581" s="289"/>
      <c r="X581" s="289"/>
      <c r="Y581" s="289"/>
      <c r="Z581" s="289"/>
      <c r="AA581" s="289"/>
      <c r="AB581" s="289"/>
      <c r="AC581" s="289"/>
      <c r="AD581" s="289"/>
      <c r="AE581" s="289"/>
      <c r="AF581" s="289"/>
      <c r="AG581" s="289"/>
      <c r="AH581" s="289"/>
      <c r="AI581" s="289"/>
      <c r="AJ581" s="289"/>
      <c r="AK581" s="289"/>
      <c r="AL581" s="289"/>
      <c r="AM581" s="289"/>
      <c r="AN581" s="289"/>
      <c r="AO581" s="289"/>
      <c r="AP581" s="289"/>
      <c r="AQ581" s="289"/>
      <c r="AR581" s="289"/>
      <c r="AS581" s="289"/>
      <c r="AT581" s="289"/>
      <c r="AU581" s="289"/>
      <c r="AV581" s="289"/>
      <c r="AW581" s="289"/>
      <c r="AX581" s="289"/>
    </row>
    <row r="582" spans="1:50" s="379" customFormat="1" hidden="1" outlineLevel="1" collapsed="1">
      <c r="A582" s="362"/>
      <c r="B582" s="401"/>
      <c r="C582" s="372">
        <f>'UHS Fed'!$C$93</f>
        <v>0</v>
      </c>
      <c r="D582" s="372">
        <f>'UHS Fed'!$D$93</f>
        <v>0</v>
      </c>
      <c r="E582" s="372">
        <f>'UHS Fed'!$E$93</f>
        <v>0</v>
      </c>
      <c r="F582" s="372">
        <f>'UHS Fed'!$F$93</f>
        <v>0</v>
      </c>
      <c r="G582" s="372">
        <f>'UHS Fed'!$G$93</f>
        <v>0</v>
      </c>
      <c r="H582" s="373"/>
      <c r="I582" s="289"/>
      <c r="J582" s="289"/>
      <c r="K582" s="289"/>
      <c r="L582" s="289"/>
      <c r="M582" s="289"/>
      <c r="N582" s="289"/>
      <c r="O582" s="289"/>
      <c r="P582" s="289"/>
      <c r="Q582" s="289"/>
      <c r="R582" s="289"/>
      <c r="S582" s="289"/>
      <c r="T582" s="289"/>
      <c r="U582" s="289"/>
      <c r="V582" s="289"/>
      <c r="W582" s="289"/>
      <c r="X582" s="289"/>
      <c r="Y582" s="289"/>
      <c r="Z582" s="289"/>
      <c r="AA582" s="289"/>
      <c r="AB582" s="289"/>
      <c r="AC582" s="289"/>
      <c r="AD582" s="289"/>
      <c r="AE582" s="289"/>
      <c r="AF582" s="289"/>
      <c r="AG582" s="289"/>
      <c r="AH582" s="289"/>
      <c r="AI582" s="289"/>
      <c r="AJ582" s="289"/>
      <c r="AK582" s="289"/>
      <c r="AL582" s="289"/>
      <c r="AM582" s="289"/>
      <c r="AN582" s="289"/>
      <c r="AO582" s="289"/>
      <c r="AP582" s="289"/>
      <c r="AQ582" s="289"/>
      <c r="AR582" s="289"/>
      <c r="AS582" s="289"/>
      <c r="AT582" s="289"/>
      <c r="AU582" s="289"/>
      <c r="AV582" s="289"/>
      <c r="AW582" s="289"/>
      <c r="AX582" s="289"/>
    </row>
    <row r="583" spans="1:50" s="379" customFormat="1" hidden="1" outlineLevel="1" collapsed="1">
      <c r="A583" s="362"/>
      <c r="B583" s="401"/>
      <c r="C583" s="372">
        <f>'UNTS Fed'!$C$93</f>
        <v>0</v>
      </c>
      <c r="D583" s="372">
        <f>'UNTS Fed'!$D$93</f>
        <v>0</v>
      </c>
      <c r="E583" s="372">
        <f>'UNTS Fed'!$E$93</f>
        <v>0</v>
      </c>
      <c r="F583" s="372">
        <f>'UNTS Fed'!$F$93</f>
        <v>0</v>
      </c>
      <c r="G583" s="372">
        <f>'UNTS Fed'!$G$93</f>
        <v>0</v>
      </c>
      <c r="H583" s="373"/>
      <c r="I583" s="289"/>
      <c r="J583" s="289"/>
      <c r="K583" s="289"/>
      <c r="L583" s="289"/>
      <c r="M583" s="289"/>
      <c r="N583" s="289"/>
      <c r="O583" s="289"/>
      <c r="P583" s="289"/>
      <c r="Q583" s="289"/>
      <c r="R583" s="289"/>
      <c r="S583" s="289"/>
      <c r="T583" s="289"/>
      <c r="U583" s="289"/>
      <c r="V583" s="289"/>
      <c r="W583" s="289"/>
      <c r="X583" s="289"/>
      <c r="Y583" s="289"/>
      <c r="Z583" s="289"/>
      <c r="AA583" s="289"/>
      <c r="AB583" s="289"/>
      <c r="AC583" s="289"/>
      <c r="AD583" s="289"/>
      <c r="AE583" s="289"/>
      <c r="AF583" s="289"/>
      <c r="AG583" s="289"/>
      <c r="AH583" s="289"/>
      <c r="AI583" s="289"/>
      <c r="AJ583" s="289"/>
      <c r="AK583" s="289"/>
      <c r="AL583" s="289"/>
      <c r="AM583" s="289"/>
      <c r="AN583" s="289"/>
      <c r="AO583" s="289"/>
      <c r="AP583" s="289"/>
      <c r="AQ583" s="289"/>
      <c r="AR583" s="289"/>
      <c r="AS583" s="289"/>
      <c r="AT583" s="289"/>
      <c r="AU583" s="289"/>
      <c r="AV583" s="289"/>
      <c r="AW583" s="289"/>
      <c r="AX583" s="289"/>
    </row>
    <row r="584" spans="1:50" s="379" customFormat="1" hidden="1" outlineLevel="1" collapsed="1">
      <c r="A584" s="362"/>
      <c r="B584" s="401"/>
      <c r="C584" s="372">
        <f>'UTS Fed'!$C$93</f>
        <v>0</v>
      </c>
      <c r="D584" s="372">
        <f>'UTS Fed'!$D$93</f>
        <v>0</v>
      </c>
      <c r="E584" s="372">
        <f>'UTS Fed'!$E$93</f>
        <v>0</v>
      </c>
      <c r="F584" s="372">
        <f>'UTS Fed'!$F$93</f>
        <v>0</v>
      </c>
      <c r="G584" s="372">
        <f>'UTS Fed'!$G$93</f>
        <v>0</v>
      </c>
      <c r="H584" s="373"/>
      <c r="I584" s="289"/>
      <c r="J584" s="289"/>
      <c r="K584" s="289"/>
      <c r="L584" s="289"/>
      <c r="M584" s="289"/>
      <c r="N584" s="289"/>
      <c r="O584" s="289"/>
      <c r="P584" s="289"/>
      <c r="Q584" s="289"/>
      <c r="R584" s="289"/>
      <c r="S584" s="289"/>
      <c r="T584" s="289"/>
      <c r="U584" s="289"/>
      <c r="V584" s="289"/>
      <c r="W584" s="289"/>
      <c r="X584" s="289"/>
      <c r="Y584" s="289"/>
      <c r="Z584" s="289"/>
      <c r="AA584" s="289"/>
      <c r="AB584" s="289"/>
      <c r="AC584" s="289"/>
      <c r="AD584" s="289"/>
      <c r="AE584" s="289"/>
      <c r="AF584" s="289"/>
      <c r="AG584" s="289"/>
      <c r="AH584" s="289"/>
      <c r="AI584" s="289"/>
      <c r="AJ584" s="289"/>
      <c r="AK584" s="289"/>
      <c r="AL584" s="289"/>
      <c r="AM584" s="289"/>
      <c r="AN584" s="289"/>
      <c r="AO584" s="289"/>
      <c r="AP584" s="289"/>
      <c r="AQ584" s="289"/>
      <c r="AR584" s="289"/>
      <c r="AS584" s="289"/>
      <c r="AT584" s="289"/>
      <c r="AU584" s="289"/>
      <c r="AV584" s="289"/>
      <c r="AW584" s="289"/>
      <c r="AX584" s="289"/>
    </row>
    <row r="585" spans="1:50" ht="31.5" collapsed="1">
      <c r="A585" s="366" t="s">
        <v>1013</v>
      </c>
      <c r="B585" s="327" t="s">
        <v>1014</v>
      </c>
      <c r="C585" s="368">
        <f>SUM(C579:C584)</f>
        <v>0</v>
      </c>
      <c r="D585" s="368">
        <f>SUM(D579:D584)</f>
        <v>0</v>
      </c>
      <c r="E585" s="368">
        <f>SUM(E579:E584)</f>
        <v>0</v>
      </c>
      <c r="F585" s="368">
        <f>SUM(F579:F584)</f>
        <v>0</v>
      </c>
      <c r="G585" s="368">
        <f>SUM(G579:G584)</f>
        <v>0</v>
      </c>
      <c r="H585" s="369"/>
    </row>
    <row r="586" spans="1:50" ht="15.75" hidden="1" outlineLevel="1">
      <c r="A586" s="366"/>
      <c r="B586" s="327"/>
      <c r="C586" s="368">
        <f>'TAMUS Fed'!$C$94</f>
        <v>0</v>
      </c>
      <c r="D586" s="368">
        <f>'TAMUS Fed'!$D$94</f>
        <v>0</v>
      </c>
      <c r="E586" s="368">
        <f>'TAMUS Fed'!$E$94</f>
        <v>0</v>
      </c>
      <c r="F586" s="368">
        <f>'TAMUS Fed'!$F$94</f>
        <v>0</v>
      </c>
      <c r="G586" s="368">
        <f>'TAMUS Fed'!$G$94</f>
        <v>0</v>
      </c>
      <c r="H586" s="369"/>
    </row>
    <row r="587" spans="1:50" ht="15.75" hidden="1" outlineLevel="1" collapsed="1">
      <c r="A587" s="366"/>
      <c r="B587" s="327"/>
      <c r="C587" s="368">
        <f>'TTUS Fed'!$C$94</f>
        <v>0</v>
      </c>
      <c r="D587" s="368">
        <f>'TTUS Fed'!$D$94</f>
        <v>0</v>
      </c>
      <c r="E587" s="368">
        <f>'TTUS Fed'!$E$94</f>
        <v>0</v>
      </c>
      <c r="F587" s="368">
        <f>'TTUS Fed'!$F$94</f>
        <v>0</v>
      </c>
      <c r="G587" s="368">
        <f>'TTUS Fed'!$G$94</f>
        <v>0</v>
      </c>
      <c r="H587" s="369"/>
    </row>
    <row r="588" spans="1:50" ht="15.75" hidden="1" outlineLevel="1" collapsed="1">
      <c r="A588" s="366"/>
      <c r="B588" s="327"/>
      <c r="C588" s="368">
        <f>'TXSTS Fed'!$C$94</f>
        <v>0</v>
      </c>
      <c r="D588" s="368">
        <f>'TXSTS Fed'!$D$94</f>
        <v>0</v>
      </c>
      <c r="E588" s="368">
        <f>'TXSTS Fed'!$E$94</f>
        <v>0</v>
      </c>
      <c r="F588" s="368">
        <f>'TXSTS Fed'!$F$94</f>
        <v>0</v>
      </c>
      <c r="G588" s="368">
        <f>'TXSTS Fed'!$G$94</f>
        <v>0</v>
      </c>
      <c r="H588" s="369"/>
    </row>
    <row r="589" spans="1:50" ht="15.75" hidden="1" outlineLevel="1" collapsed="1">
      <c r="A589" s="366"/>
      <c r="B589" s="327"/>
      <c r="C589" s="368">
        <f>'UHS Fed'!$C$94</f>
        <v>0</v>
      </c>
      <c r="D589" s="368">
        <f>'UHS Fed'!$D$94</f>
        <v>0</v>
      </c>
      <c r="E589" s="368">
        <f>'UHS Fed'!$E$94</f>
        <v>0</v>
      </c>
      <c r="F589" s="368">
        <f>'UHS Fed'!$F$94</f>
        <v>0</v>
      </c>
      <c r="G589" s="368">
        <f>'UHS Fed'!$G$94</f>
        <v>0</v>
      </c>
      <c r="H589" s="369"/>
    </row>
    <row r="590" spans="1:50" ht="15.75" hidden="1" outlineLevel="1" collapsed="1">
      <c r="A590" s="366"/>
      <c r="B590" s="327"/>
      <c r="C590" s="368">
        <f>'UNTS Fed'!$C$94</f>
        <v>0</v>
      </c>
      <c r="D590" s="368">
        <f>'UNTS Fed'!$D$94</f>
        <v>0</v>
      </c>
      <c r="E590" s="368">
        <f>'UNTS Fed'!$E$94</f>
        <v>0</v>
      </c>
      <c r="F590" s="368">
        <f>'UNTS Fed'!$F$94</f>
        <v>0</v>
      </c>
      <c r="G590" s="368">
        <f>'UNTS Fed'!$G$94</f>
        <v>0</v>
      </c>
      <c r="H590" s="369"/>
    </row>
    <row r="591" spans="1:50" ht="15.75" hidden="1" outlineLevel="1" collapsed="1">
      <c r="A591" s="366"/>
      <c r="B591" s="327"/>
      <c r="C591" s="368">
        <f>'UTS Fed'!$C$94</f>
        <v>0</v>
      </c>
      <c r="D591" s="368">
        <f>'UTS Fed'!$D$94</f>
        <v>0</v>
      </c>
      <c r="E591" s="368">
        <f>'UTS Fed'!$E$94</f>
        <v>0</v>
      </c>
      <c r="F591" s="368">
        <f>'UTS Fed'!$F$94</f>
        <v>0</v>
      </c>
      <c r="G591" s="368">
        <f>'UTS Fed'!$G$94</f>
        <v>0</v>
      </c>
      <c r="H591" s="369"/>
    </row>
    <row r="592" spans="1:50" ht="47.25" collapsed="1">
      <c r="A592" s="366" t="s">
        <v>1015</v>
      </c>
      <c r="B592" s="327" t="s">
        <v>1016</v>
      </c>
      <c r="C592" s="368">
        <f>SUM(C586:C591)</f>
        <v>0</v>
      </c>
      <c r="D592" s="368">
        <f>SUM(D586:D591)</f>
        <v>0</v>
      </c>
      <c r="E592" s="368">
        <f>SUM(E586:E591)</f>
        <v>0</v>
      </c>
      <c r="F592" s="368">
        <f>SUM(F586:F591)</f>
        <v>0</v>
      </c>
      <c r="G592" s="368">
        <f>SUM(G586:G591)</f>
        <v>0</v>
      </c>
      <c r="H592" s="369"/>
    </row>
    <row r="593" spans="1:50" ht="15.75" hidden="1" outlineLevel="1">
      <c r="A593" s="366"/>
      <c r="B593" s="327"/>
      <c r="C593" s="368">
        <f>'TAMUS Fed'!$C$95</f>
        <v>0</v>
      </c>
      <c r="D593" s="368">
        <f>'TAMUS Fed'!$D$95</f>
        <v>0</v>
      </c>
      <c r="E593" s="368">
        <f>'TAMUS Fed'!$E$95</f>
        <v>0</v>
      </c>
      <c r="F593" s="368">
        <f>'TAMUS Fed'!$F$95</f>
        <v>0</v>
      </c>
      <c r="G593" s="368">
        <f>'TAMUS Fed'!$G$95</f>
        <v>0</v>
      </c>
      <c r="H593" s="369"/>
    </row>
    <row r="594" spans="1:50" ht="15.75" hidden="1" outlineLevel="1" collapsed="1">
      <c r="A594" s="366"/>
      <c r="B594" s="327"/>
      <c r="C594" s="368">
        <f>'TTUS Fed'!$C$95</f>
        <v>0</v>
      </c>
      <c r="D594" s="368">
        <f>'TTUS Fed'!$D$95</f>
        <v>0</v>
      </c>
      <c r="E594" s="368">
        <f>'TTUS Fed'!$E$95</f>
        <v>0</v>
      </c>
      <c r="F594" s="368">
        <f>'TTUS Fed'!$F$95</f>
        <v>0</v>
      </c>
      <c r="G594" s="368">
        <f>'TTUS Fed'!$G$95</f>
        <v>0</v>
      </c>
      <c r="H594" s="369"/>
    </row>
    <row r="595" spans="1:50" ht="15.75" hidden="1" outlineLevel="1" collapsed="1">
      <c r="A595" s="366"/>
      <c r="B595" s="327"/>
      <c r="C595" s="368">
        <f>'TXSTS Fed'!$C$95</f>
        <v>0</v>
      </c>
      <c r="D595" s="368">
        <f>'TXSTS Fed'!$D$95</f>
        <v>0</v>
      </c>
      <c r="E595" s="368">
        <f>'TXSTS Fed'!$E$95</f>
        <v>0</v>
      </c>
      <c r="F595" s="368">
        <f>'TXSTS Fed'!$F$95</f>
        <v>0</v>
      </c>
      <c r="G595" s="368">
        <f>'TXSTS Fed'!$G$95</f>
        <v>0</v>
      </c>
      <c r="H595" s="369"/>
    </row>
    <row r="596" spans="1:50" ht="15.75" hidden="1" outlineLevel="1" collapsed="1">
      <c r="A596" s="366"/>
      <c r="B596" s="327"/>
      <c r="C596" s="368">
        <f>'UHS Fed'!$C$95</f>
        <v>0</v>
      </c>
      <c r="D596" s="368">
        <f>'UHS Fed'!$D$95</f>
        <v>0</v>
      </c>
      <c r="E596" s="368">
        <f>'UHS Fed'!$E$95</f>
        <v>0</v>
      </c>
      <c r="F596" s="368">
        <f>'UHS Fed'!$F$95</f>
        <v>0</v>
      </c>
      <c r="G596" s="368">
        <f>'UHS Fed'!$G$95</f>
        <v>0</v>
      </c>
      <c r="H596" s="369"/>
    </row>
    <row r="597" spans="1:50" ht="15.75" hidden="1" outlineLevel="1" collapsed="1">
      <c r="A597" s="366"/>
      <c r="B597" s="327"/>
      <c r="C597" s="368">
        <f>'UNTS Fed'!$C$95</f>
        <v>0</v>
      </c>
      <c r="D597" s="368">
        <f>'UNTS Fed'!$D$95</f>
        <v>0</v>
      </c>
      <c r="E597" s="368">
        <f>'UNTS Fed'!$E$95</f>
        <v>0</v>
      </c>
      <c r="F597" s="368">
        <f>'UNTS Fed'!$F$95</f>
        <v>0</v>
      </c>
      <c r="G597" s="368">
        <f>'UNTS Fed'!$G$95</f>
        <v>0</v>
      </c>
      <c r="H597" s="369"/>
    </row>
    <row r="598" spans="1:50" ht="15.75" hidden="1" outlineLevel="1" collapsed="1">
      <c r="A598" s="366"/>
      <c r="B598" s="327"/>
      <c r="C598" s="368">
        <f>'UTS Fed'!$C$95</f>
        <v>0</v>
      </c>
      <c r="D598" s="368">
        <f>'UTS Fed'!$D$95</f>
        <v>0</v>
      </c>
      <c r="E598" s="368">
        <f>'UTS Fed'!$E$95</f>
        <v>0</v>
      </c>
      <c r="F598" s="368">
        <f>'UTS Fed'!$F$95</f>
        <v>0</v>
      </c>
      <c r="G598" s="368">
        <f>'UTS Fed'!$G$95</f>
        <v>0</v>
      </c>
      <c r="H598" s="369"/>
    </row>
    <row r="599" spans="1:50" s="379" customFormat="1" ht="30" collapsed="1">
      <c r="A599" s="373" t="s">
        <v>1017</v>
      </c>
      <c r="B599" s="371" t="s">
        <v>1018</v>
      </c>
      <c r="C599" s="372">
        <f>SUM(C593:C598)</f>
        <v>0</v>
      </c>
      <c r="D599" s="372">
        <f>SUM(D593:D598)</f>
        <v>0</v>
      </c>
      <c r="E599" s="372">
        <f>SUM(E593:E598)</f>
        <v>0</v>
      </c>
      <c r="F599" s="372">
        <f>SUM(F593:F598)</f>
        <v>0</v>
      </c>
      <c r="G599" s="372">
        <f>SUM(G593:G598)</f>
        <v>0</v>
      </c>
      <c r="H599" s="373"/>
      <c r="I599" s="289"/>
      <c r="J599" s="289"/>
      <c r="K599" s="289"/>
      <c r="L599" s="289"/>
      <c r="M599" s="289"/>
      <c r="N599" s="289"/>
      <c r="O599" s="289"/>
      <c r="P599" s="289"/>
      <c r="Q599" s="289"/>
      <c r="R599" s="289"/>
      <c r="S599" s="289"/>
      <c r="T599" s="289"/>
      <c r="U599" s="289"/>
      <c r="V599" s="289"/>
      <c r="W599" s="289"/>
      <c r="X599" s="289"/>
      <c r="Y599" s="289"/>
      <c r="Z599" s="289"/>
      <c r="AA599" s="289"/>
      <c r="AB599" s="289"/>
      <c r="AC599" s="289"/>
      <c r="AD599" s="289"/>
      <c r="AE599" s="289"/>
      <c r="AF599" s="289"/>
      <c r="AG599" s="289"/>
      <c r="AH599" s="289"/>
      <c r="AI599" s="289"/>
      <c r="AJ599" s="289"/>
      <c r="AK599" s="289"/>
      <c r="AL599" s="289"/>
      <c r="AM599" s="289"/>
      <c r="AN599" s="289"/>
      <c r="AO599" s="289"/>
      <c r="AP599" s="289"/>
      <c r="AQ599" s="289"/>
      <c r="AR599" s="289"/>
      <c r="AS599" s="289"/>
      <c r="AT599" s="289"/>
      <c r="AU599" s="289"/>
      <c r="AV599" s="289"/>
      <c r="AW599" s="289"/>
      <c r="AX599" s="289"/>
    </row>
    <row r="600" spans="1:50">
      <c r="C600" s="380"/>
      <c r="D600" s="380"/>
      <c r="E600" s="380"/>
      <c r="F600" s="380"/>
      <c r="G600" s="380"/>
    </row>
    <row r="601" spans="1:50" hidden="1" outlineLevel="1">
      <c r="B601" s="293" t="s">
        <v>98</v>
      </c>
      <c r="C601" s="380">
        <f>'TAMUS Fed'!$C$97</f>
        <v>1411135</v>
      </c>
      <c r="D601" s="380">
        <f>'TAMUS Fed'!$D$97</f>
        <v>904840</v>
      </c>
      <c r="E601" s="380">
        <f>'TAMUS Fed'!$E$97</f>
        <v>2723320</v>
      </c>
      <c r="F601" s="380">
        <f>'TAMUS Fed'!$F$97</f>
        <v>1666627</v>
      </c>
      <c r="G601" s="380">
        <f>'TAMUS Fed'!$G$97</f>
        <v>0</v>
      </c>
    </row>
    <row r="602" spans="1:50" hidden="1" outlineLevel="1" collapsed="1">
      <c r="B602" s="293" t="s">
        <v>103</v>
      </c>
      <c r="C602" s="380">
        <f>'TTUS Fed'!$C$97</f>
        <v>0</v>
      </c>
      <c r="D602" s="380">
        <f>'TTUS Fed'!$D$97</f>
        <v>0</v>
      </c>
      <c r="E602" s="380">
        <f>'TTUS Fed'!$E$97</f>
        <v>0</v>
      </c>
      <c r="F602" s="380">
        <f>'TTUS Fed'!$F$97</f>
        <v>0</v>
      </c>
      <c r="G602" s="380">
        <f>'TTUS Fed'!$G$97</f>
        <v>0</v>
      </c>
    </row>
    <row r="603" spans="1:50" hidden="1" outlineLevel="1" collapsed="1">
      <c r="B603" s="293" t="s">
        <v>101</v>
      </c>
      <c r="C603" s="380">
        <f>'TXSTS Fed'!$C$97</f>
        <v>0</v>
      </c>
      <c r="D603" s="380">
        <f>'TXSTS Fed'!$D$97</f>
        <v>0</v>
      </c>
      <c r="E603" s="380">
        <f>'TXSTS Fed'!$E$97</f>
        <v>0</v>
      </c>
      <c r="F603" s="380">
        <f>'TXSTS Fed'!$F$97</f>
        <v>0</v>
      </c>
      <c r="G603" s="380">
        <f>'TXSTS Fed'!$G$97</f>
        <v>0</v>
      </c>
    </row>
    <row r="604" spans="1:50" hidden="1" outlineLevel="1" collapsed="1">
      <c r="B604" s="293" t="s">
        <v>100</v>
      </c>
      <c r="C604" s="380">
        <f>'UHS Fed'!$C$97</f>
        <v>0</v>
      </c>
      <c r="D604" s="380">
        <f>'UHS Fed'!$D$97</f>
        <v>0</v>
      </c>
      <c r="E604" s="380">
        <f>'UHS Fed'!$E$97</f>
        <v>0</v>
      </c>
      <c r="F604" s="380">
        <f>'UHS Fed'!$F$97</f>
        <v>0</v>
      </c>
      <c r="G604" s="380">
        <f>'UHS Fed'!$G$97</f>
        <v>0</v>
      </c>
    </row>
    <row r="605" spans="1:50" hidden="1" outlineLevel="1" collapsed="1">
      <c r="B605" s="293" t="s">
        <v>105</v>
      </c>
      <c r="C605" s="380">
        <f>'UNTS Fed'!$C$97</f>
        <v>0</v>
      </c>
      <c r="D605" s="380">
        <f>'UNTS Fed'!$D$97</f>
        <v>0</v>
      </c>
      <c r="E605" s="380">
        <f>'UNTS Fed'!$E$97</f>
        <v>0</v>
      </c>
      <c r="F605" s="380">
        <f>'UNTS Fed'!$F$97</f>
        <v>0</v>
      </c>
      <c r="G605" s="380">
        <f>'UNTS Fed'!$G$97</f>
        <v>0</v>
      </c>
    </row>
    <row r="606" spans="1:50" hidden="1" outlineLevel="1" collapsed="1">
      <c r="B606" s="293" t="s">
        <v>96</v>
      </c>
      <c r="C606" s="380">
        <f>'UTS Fed'!$C$97</f>
        <v>0</v>
      </c>
      <c r="D606" s="380">
        <f>'UTS Fed'!$D$97</f>
        <v>0</v>
      </c>
      <c r="E606" s="380">
        <f>'UTS Fed'!$E$97</f>
        <v>670290</v>
      </c>
      <c r="F606" s="380">
        <f>'UTS Fed'!$F$97</f>
        <v>670290</v>
      </c>
      <c r="G606" s="380">
        <f>'UTS Fed'!$G$97</f>
        <v>0</v>
      </c>
    </row>
    <row r="607" spans="1:50" s="379" customFormat="1" collapsed="1">
      <c r="A607" s="381" t="s">
        <v>1019</v>
      </c>
      <c r="B607" s="382"/>
      <c r="C607" s="372">
        <f>SUM(C601:C606)</f>
        <v>1411135</v>
      </c>
      <c r="D607" s="372">
        <f>SUM(D601:D606)</f>
        <v>904840</v>
      </c>
      <c r="E607" s="372">
        <f>SUM(E601:E606)</f>
        <v>3393610</v>
      </c>
      <c r="F607" s="372">
        <f>SUM(F601:F606)</f>
        <v>2336917</v>
      </c>
      <c r="G607" s="372">
        <f>SUM(G601:G606)</f>
        <v>0</v>
      </c>
      <c r="H607" s="373"/>
      <c r="I607" s="289"/>
      <c r="J607" s="289"/>
      <c r="K607" s="289"/>
      <c r="L607" s="289"/>
      <c r="M607" s="289"/>
      <c r="N607" s="289"/>
      <c r="O607" s="289"/>
      <c r="P607" s="289"/>
      <c r="Q607" s="289"/>
      <c r="R607" s="289"/>
      <c r="S607" s="289"/>
      <c r="T607" s="289"/>
      <c r="U607" s="289"/>
      <c r="V607" s="289"/>
      <c r="W607" s="289"/>
      <c r="X607" s="289"/>
      <c r="Y607" s="289"/>
      <c r="Z607" s="289"/>
      <c r="AA607" s="289"/>
      <c r="AB607" s="289"/>
      <c r="AC607" s="289"/>
      <c r="AD607" s="289"/>
      <c r="AE607" s="289"/>
      <c r="AF607" s="289"/>
      <c r="AG607" s="289"/>
      <c r="AH607" s="289"/>
      <c r="AI607" s="289"/>
      <c r="AJ607" s="289"/>
      <c r="AK607" s="289"/>
      <c r="AL607" s="289"/>
      <c r="AM607" s="289"/>
      <c r="AN607" s="289"/>
      <c r="AO607" s="289"/>
      <c r="AP607" s="289"/>
      <c r="AQ607" s="289"/>
      <c r="AR607" s="289"/>
      <c r="AS607" s="289"/>
      <c r="AT607" s="289"/>
      <c r="AU607" s="289"/>
      <c r="AV607" s="289"/>
      <c r="AW607" s="289"/>
      <c r="AX607" s="289"/>
    </row>
    <row r="608" spans="1:50">
      <c r="C608" s="380"/>
      <c r="D608" s="380"/>
      <c r="E608" s="380"/>
      <c r="F608" s="380"/>
      <c r="G608" s="380"/>
    </row>
    <row r="609" spans="2:8">
      <c r="B609" s="361" t="s">
        <v>1020</v>
      </c>
      <c r="C609" s="380"/>
      <c r="D609" s="380">
        <f>'Summary Uses'!C337</f>
        <v>904840</v>
      </c>
      <c r="E609" s="380"/>
      <c r="F609" s="380">
        <f>'Summary Uses'!D337</f>
        <v>2336917</v>
      </c>
      <c r="G609" s="380">
        <f>'Summary Uses'!E337</f>
        <v>0</v>
      </c>
    </row>
    <row r="610" spans="2:8">
      <c r="B610" s="361" t="s">
        <v>975</v>
      </c>
      <c r="D610" s="288">
        <f>D607-D609</f>
        <v>0</v>
      </c>
      <c r="F610" s="288">
        <f>F607-F609</f>
        <v>0</v>
      </c>
      <c r="G610" s="288">
        <f>G607-G609</f>
        <v>0</v>
      </c>
    </row>
    <row r="611" spans="2:8">
      <c r="D611" s="288"/>
    </row>
    <row r="612" spans="2:8">
      <c r="C612" s="288" t="str">
        <f>IF(C607-INT(C607)=0,"",C607-INT(C607))</f>
        <v/>
      </c>
      <c r="D612" s="288" t="str">
        <f>IF(D607-INT(D607)=0,"",D607-INT(D607))</f>
        <v/>
      </c>
      <c r="E612" s="288" t="str">
        <f>IF(E607-INT(E607)=0,"",E607-INT(E607))</f>
        <v/>
      </c>
      <c r="F612" s="288" t="str">
        <f>IF(F607-INT(F607)=0,"",F607-INT(F607))</f>
        <v/>
      </c>
      <c r="G612" s="288" t="str">
        <f>IF(G607-INT(G607)=0,"",G607-INT(G607))</f>
        <v/>
      </c>
      <c r="H612" s="383">
        <f>SUM(C612:G612)</f>
        <v>0</v>
      </c>
    </row>
  </sheetData>
  <dataConsolidate link="1">
    <dataRefs count="6">
      <dataRef ref="C5:H97" sheet="TAMUS Fed"/>
      <dataRef ref="C5:H97" sheet="TTUS Fed"/>
      <dataRef ref="C5:H97" sheet="TXSTS Fed"/>
      <dataRef ref="C5:H97" sheet="UHS Fed"/>
      <dataRef ref="C5:H97" sheet="UNTS Fed"/>
      <dataRef ref="C5:H97" sheet="UTS Fed"/>
    </dataRefs>
  </dataConsolidate>
  <conditionalFormatting sqref="F610">
    <cfRule type="expression" dxfId="117" priority="10">
      <formula>$F$610&lt;&gt;0</formula>
    </cfRule>
  </conditionalFormatting>
  <conditionalFormatting sqref="G610">
    <cfRule type="expression" dxfId="116" priority="9">
      <formula>$G$610&lt;&gt;0</formula>
    </cfRule>
  </conditionalFormatting>
  <conditionalFormatting sqref="F612">
    <cfRule type="expression" dxfId="115" priority="8">
      <formula>$F$612&lt;&gt;""</formula>
    </cfRule>
  </conditionalFormatting>
  <conditionalFormatting sqref="G612">
    <cfRule type="expression" dxfId="114" priority="7">
      <formula>$G$612&lt;&gt;""</formula>
    </cfRule>
  </conditionalFormatting>
  <conditionalFormatting sqref="D610">
    <cfRule type="expression" dxfId="113" priority="6">
      <formula>$D$610&lt;&gt;0</formula>
    </cfRule>
  </conditionalFormatting>
  <conditionalFormatting sqref="D612">
    <cfRule type="expression" dxfId="112" priority="5">
      <formula>$D$612&lt;&gt;""</formula>
    </cfRule>
  </conditionalFormatting>
  <conditionalFormatting sqref="C612">
    <cfRule type="expression" dxfId="111" priority="4">
      <formula>$C$612&lt;&gt;""</formula>
    </cfRule>
  </conditionalFormatting>
  <conditionalFormatting sqref="E612">
    <cfRule type="expression" dxfId="110" priority="3">
      <formula>$E$612&lt;&gt;""</formula>
    </cfRule>
  </conditionalFormatting>
  <conditionalFormatting sqref="H2">
    <cfRule type="expression" dxfId="109" priority="2">
      <formula>OR($C$610&lt;&gt;0,$D$610&lt;&gt;0,$E$610&lt;&gt;0,$F$610&lt;&gt;0,$G$610&lt;&gt;0)</formula>
    </cfRule>
  </conditionalFormatting>
  <conditionalFormatting sqref="H1">
    <cfRule type="expression" dxfId="108" priority="1">
      <formula>OR($C$612&lt;&gt;"",$D$612&lt;&gt;"",$E$612&lt;&gt;"",$F$612&lt;&gt;"",$G$612&lt;&gt;"")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CC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B65" sqref="B65"/>
      <selection pane="bottomLeft" activeCell="D4" sqref="D4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140625" style="151" customWidth="1"/>
    <col min="7" max="16384" width="9.140625" style="146"/>
  </cols>
  <sheetData>
    <row r="1" spans="1:6" ht="18.75">
      <c r="A1" s="143" t="s">
        <v>903</v>
      </c>
      <c r="B1" s="144" t="str">
        <f>Input!$B$6</f>
        <v>The University of Texas System</v>
      </c>
      <c r="E1" s="147" t="s">
        <v>904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905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906</v>
      </c>
      <c r="B4" s="152" t="s">
        <v>907</v>
      </c>
      <c r="C4" s="153" t="s">
        <v>908</v>
      </c>
      <c r="D4" s="152" t="s">
        <v>909</v>
      </c>
      <c r="E4" s="152" t="s">
        <v>910</v>
      </c>
      <c r="F4" s="152" t="s">
        <v>911</v>
      </c>
    </row>
    <row r="5" spans="1:6" ht="15.75">
      <c r="A5" s="154">
        <v>1</v>
      </c>
      <c r="B5" s="387" t="s">
        <v>912</v>
      </c>
      <c r="C5" s="388"/>
      <c r="D5" s="388"/>
      <c r="E5" s="388"/>
      <c r="F5" s="389"/>
    </row>
    <row r="6" spans="1:6" ht="15.75">
      <c r="A6" s="155" t="s">
        <v>913</v>
      </c>
      <c r="B6" s="156" t="s">
        <v>914</v>
      </c>
      <c r="C6" s="157">
        <f>Input!$N$6</f>
        <v>0</v>
      </c>
      <c r="D6" s="158">
        <f>Input!$O$6</f>
        <v>0</v>
      </c>
      <c r="E6" s="158">
        <f>Input!$P$6</f>
        <v>0</v>
      </c>
      <c r="F6" s="159">
        <f>Input!$Q$6</f>
        <v>0</v>
      </c>
    </row>
    <row r="7" spans="1:6" ht="15.75">
      <c r="A7" s="160" t="s">
        <v>913</v>
      </c>
      <c r="B7" s="161" t="s">
        <v>915</v>
      </c>
      <c r="C7" s="162">
        <f>Input!$R$6</f>
        <v>0</v>
      </c>
      <c r="D7" s="162">
        <f>Input!$S$6</f>
        <v>0</v>
      </c>
      <c r="E7" s="163"/>
      <c r="F7" s="164">
        <f>Input!$T$6</f>
        <v>0</v>
      </c>
    </row>
    <row r="8" spans="1:6" ht="15.75">
      <c r="A8" s="165" t="s">
        <v>917</v>
      </c>
      <c r="B8" s="166" t="s">
        <v>918</v>
      </c>
      <c r="C8" s="157">
        <f>Input!$U$6</f>
        <v>0</v>
      </c>
      <c r="D8" s="158">
        <f>Input!$V$6</f>
        <v>0</v>
      </c>
      <c r="E8" s="158">
        <f>Input!$W$6</f>
        <v>0</v>
      </c>
      <c r="F8" s="159">
        <f>Input!$X$6</f>
        <v>0</v>
      </c>
    </row>
    <row r="9" spans="1:6" ht="15.75">
      <c r="A9" s="160" t="s">
        <v>917</v>
      </c>
      <c r="B9" s="161" t="s">
        <v>915</v>
      </c>
      <c r="C9" s="162">
        <f>Input!$Y$6</f>
        <v>0</v>
      </c>
      <c r="D9" s="162">
        <f>Input!$Z$6</f>
        <v>0</v>
      </c>
      <c r="E9" s="163"/>
      <c r="F9" s="164">
        <f>Input!$AA$6</f>
        <v>0</v>
      </c>
    </row>
    <row r="10" spans="1:6" ht="15.75">
      <c r="A10" s="165" t="s">
        <v>919</v>
      </c>
      <c r="B10" s="166" t="s">
        <v>920</v>
      </c>
      <c r="C10" s="157">
        <f>Input!$AB$6</f>
        <v>0</v>
      </c>
      <c r="D10" s="158">
        <f>Input!$AC$6</f>
        <v>0</v>
      </c>
      <c r="E10" s="158">
        <f>Input!$AD$6</f>
        <v>0</v>
      </c>
      <c r="F10" s="159">
        <f>Input!$AE$6</f>
        <v>0</v>
      </c>
    </row>
    <row r="11" spans="1:6" ht="15.75">
      <c r="A11" s="160" t="s">
        <v>919</v>
      </c>
      <c r="B11" s="161" t="s">
        <v>915</v>
      </c>
      <c r="C11" s="162">
        <f>Input!$AF$6</f>
        <v>0</v>
      </c>
      <c r="D11" s="162">
        <f>Input!$AG$6</f>
        <v>0</v>
      </c>
      <c r="E11" s="163"/>
      <c r="F11" s="164">
        <f>Input!$AH$6</f>
        <v>0</v>
      </c>
    </row>
    <row r="12" spans="1:6" ht="31.5">
      <c r="A12" s="165" t="s">
        <v>921</v>
      </c>
      <c r="B12" s="166" t="s">
        <v>922</v>
      </c>
      <c r="C12" s="157">
        <f>Input!$AI$6</f>
        <v>0</v>
      </c>
      <c r="D12" s="158">
        <f>Input!$AJ$6</f>
        <v>0</v>
      </c>
      <c r="E12" s="158">
        <f>Input!$AK$6</f>
        <v>0</v>
      </c>
      <c r="F12" s="159">
        <f>Input!$AL$6</f>
        <v>0</v>
      </c>
    </row>
    <row r="13" spans="1:6" ht="15.75">
      <c r="A13" s="160" t="s">
        <v>921</v>
      </c>
      <c r="B13" s="161" t="s">
        <v>915</v>
      </c>
      <c r="C13" s="162">
        <f>Input!$AM$6</f>
        <v>0</v>
      </c>
      <c r="D13" s="162">
        <f>Input!$AN$6</f>
        <v>0</v>
      </c>
      <c r="E13" s="163"/>
      <c r="F13" s="164">
        <f>Input!$AO$6</f>
        <v>0</v>
      </c>
    </row>
    <row r="14" spans="1:6" ht="31.5">
      <c r="A14" s="165" t="s">
        <v>923</v>
      </c>
      <c r="B14" s="166" t="s">
        <v>924</v>
      </c>
      <c r="C14" s="157">
        <f>Input!$AP$6</f>
        <v>0</v>
      </c>
      <c r="D14" s="158">
        <f>Input!$AQ$6</f>
        <v>0</v>
      </c>
      <c r="E14" s="158">
        <f>Input!$AR$6</f>
        <v>0</v>
      </c>
      <c r="F14" s="159">
        <f>Input!$AS$6</f>
        <v>0</v>
      </c>
    </row>
    <row r="15" spans="1:6" ht="15.75">
      <c r="A15" s="160" t="s">
        <v>923</v>
      </c>
      <c r="B15" s="161" t="s">
        <v>915</v>
      </c>
      <c r="C15" s="162">
        <f>Input!$AT$6</f>
        <v>0</v>
      </c>
      <c r="D15" s="162">
        <f>Input!$AU$6</f>
        <v>0</v>
      </c>
      <c r="E15" s="163"/>
      <c r="F15" s="164">
        <f>Input!$AV$6</f>
        <v>0</v>
      </c>
    </row>
    <row r="16" spans="1:6" ht="63">
      <c r="A16" s="165" t="s">
        <v>925</v>
      </c>
      <c r="B16" s="166" t="s">
        <v>926</v>
      </c>
      <c r="C16" s="157">
        <f>Input!$AW$6</f>
        <v>0</v>
      </c>
      <c r="D16" s="158">
        <f>Input!$AX$6</f>
        <v>0</v>
      </c>
      <c r="E16" s="158">
        <f>Input!$AY$6</f>
        <v>0</v>
      </c>
      <c r="F16" s="159">
        <f>Input!$AZ$6</f>
        <v>0</v>
      </c>
    </row>
    <row r="17" spans="1:6" ht="15.75">
      <c r="A17" s="160" t="s">
        <v>925</v>
      </c>
      <c r="B17" s="161" t="s">
        <v>915</v>
      </c>
      <c r="C17" s="162">
        <f>Input!$BA$6</f>
        <v>0</v>
      </c>
      <c r="D17" s="162">
        <f>Input!$BB$6</f>
        <v>0</v>
      </c>
      <c r="E17" s="163"/>
      <c r="F17" s="164">
        <f>Input!$BC$6</f>
        <v>0</v>
      </c>
    </row>
    <row r="18" spans="1:6" ht="15.75">
      <c r="A18" s="165" t="s">
        <v>927</v>
      </c>
      <c r="B18" s="166" t="s">
        <v>928</v>
      </c>
      <c r="C18" s="157">
        <f>Input!$BD$6</f>
        <v>0</v>
      </c>
      <c r="D18" s="158">
        <f>Input!$BE$6</f>
        <v>0</v>
      </c>
      <c r="E18" s="158">
        <f>Input!$BF$6</f>
        <v>0</v>
      </c>
      <c r="F18" s="159">
        <f>Input!$BG$6</f>
        <v>0</v>
      </c>
    </row>
    <row r="19" spans="1:6" ht="15.75">
      <c r="A19" s="160" t="s">
        <v>927</v>
      </c>
      <c r="B19" s="161" t="s">
        <v>915</v>
      </c>
      <c r="C19" s="162">
        <f>Input!$BH$6</f>
        <v>0</v>
      </c>
      <c r="D19" s="162">
        <f>Input!$BI$6</f>
        <v>0</v>
      </c>
      <c r="E19" s="163"/>
      <c r="F19" s="164">
        <f>Input!$BJ$6</f>
        <v>0</v>
      </c>
    </row>
    <row r="20" spans="1:6" ht="15.75">
      <c r="A20" s="165"/>
      <c r="B20" s="167" t="s">
        <v>929</v>
      </c>
      <c r="C20" s="168">
        <f t="shared" ref="C20:E21" si="0">C18+C16+C14+C12+C10+C8+C6</f>
        <v>0</v>
      </c>
      <c r="D20" s="168">
        <f t="shared" si="0"/>
        <v>0</v>
      </c>
      <c r="E20" s="168">
        <f t="shared" si="0"/>
        <v>0</v>
      </c>
      <c r="F20" s="169"/>
    </row>
    <row r="21" spans="1:6" ht="15.75">
      <c r="A21" s="165"/>
      <c r="B21" s="170" t="s">
        <v>930</v>
      </c>
      <c r="C21" s="171">
        <f t="shared" si="0"/>
        <v>0</v>
      </c>
      <c r="D21" s="171">
        <f t="shared" si="0"/>
        <v>0</v>
      </c>
      <c r="E21" s="171"/>
      <c r="F21" s="169"/>
    </row>
    <row r="22" spans="1:6" ht="15.75">
      <c r="A22" s="172"/>
      <c r="B22" s="173"/>
      <c r="C22" s="174"/>
      <c r="D22" s="175"/>
      <c r="E22" s="175"/>
      <c r="F22" s="176"/>
    </row>
    <row r="23" spans="1:6" ht="15.75">
      <c r="A23" s="177">
        <v>2</v>
      </c>
      <c r="B23" s="387" t="s">
        <v>931</v>
      </c>
      <c r="C23" s="388"/>
      <c r="D23" s="388"/>
      <c r="E23" s="388"/>
      <c r="F23" s="389"/>
    </row>
    <row r="24" spans="1:6" ht="31.5">
      <c r="A24" s="165" t="s">
        <v>932</v>
      </c>
      <c r="B24" s="166" t="s">
        <v>933</v>
      </c>
      <c r="C24" s="157">
        <f>Input!$BK$6</f>
        <v>0</v>
      </c>
      <c r="D24" s="158">
        <f>Input!$BL$6</f>
        <v>0</v>
      </c>
      <c r="E24" s="158">
        <f>Input!$BM$6</f>
        <v>0</v>
      </c>
      <c r="F24" s="159">
        <f>Input!$BN$6</f>
        <v>0</v>
      </c>
    </row>
    <row r="25" spans="1:6" ht="31.5">
      <c r="A25" s="165" t="s">
        <v>934</v>
      </c>
      <c r="B25" s="166" t="s">
        <v>935</v>
      </c>
      <c r="C25" s="157">
        <f>Input!$BO$6</f>
        <v>0</v>
      </c>
      <c r="D25" s="158">
        <f>Input!$BP$6</f>
        <v>0</v>
      </c>
      <c r="E25" s="158">
        <f>Input!$BQ$6</f>
        <v>0</v>
      </c>
      <c r="F25" s="159">
        <f>Input!$BR$6</f>
        <v>0</v>
      </c>
    </row>
    <row r="26" spans="1:6" ht="47.25">
      <c r="A26" s="165" t="s">
        <v>936</v>
      </c>
      <c r="B26" s="178" t="s">
        <v>937</v>
      </c>
      <c r="C26" s="157">
        <f>Input!$BS$6</f>
        <v>0</v>
      </c>
      <c r="D26" s="158">
        <f>Input!$BT$6</f>
        <v>0</v>
      </c>
      <c r="E26" s="158">
        <f>Input!$BU$6</f>
        <v>0</v>
      </c>
      <c r="F26" s="159">
        <f>Input!$BV$6</f>
        <v>0</v>
      </c>
    </row>
    <row r="27" spans="1:6" ht="31.5">
      <c r="A27" s="165" t="s">
        <v>938</v>
      </c>
      <c r="B27" s="166" t="s">
        <v>939</v>
      </c>
      <c r="C27" s="157">
        <f>Input!$BW$6</f>
        <v>0</v>
      </c>
      <c r="D27" s="158">
        <f>Input!$BX$6</f>
        <v>0</v>
      </c>
      <c r="E27" s="158">
        <f>Input!$BY$6</f>
        <v>0</v>
      </c>
      <c r="F27" s="159">
        <f>Input!$BZ$6</f>
        <v>0</v>
      </c>
    </row>
    <row r="28" spans="1:6" ht="31.5">
      <c r="A28" s="179" t="s">
        <v>940</v>
      </c>
      <c r="B28" s="180" t="s">
        <v>941</v>
      </c>
      <c r="C28" s="157">
        <f>Input!$CA$6</f>
        <v>0</v>
      </c>
      <c r="D28" s="158">
        <f>Input!$CB$6</f>
        <v>0</v>
      </c>
      <c r="E28" s="158">
        <f>Input!$CC$6</f>
        <v>0</v>
      </c>
      <c r="F28" s="159">
        <f>Input!$CD$6</f>
        <v>0</v>
      </c>
    </row>
    <row r="29" spans="1:6" ht="15.75">
      <c r="A29" s="181"/>
      <c r="B29" s="182" t="s">
        <v>942</v>
      </c>
      <c r="C29" s="183">
        <f>SUM(C24:C28)</f>
        <v>0</v>
      </c>
      <c r="D29" s="183">
        <f t="shared" ref="D29:E29" si="1">SUM(D24:D28)</f>
        <v>0</v>
      </c>
      <c r="E29" s="183">
        <f t="shared" si="1"/>
        <v>0</v>
      </c>
      <c r="F29" s="159"/>
    </row>
    <row r="30" spans="1:6" ht="15.75">
      <c r="A30" s="172"/>
      <c r="B30" s="173"/>
      <c r="C30" s="174"/>
      <c r="D30" s="175"/>
      <c r="E30" s="175"/>
      <c r="F30" s="176"/>
    </row>
    <row r="31" spans="1:6" ht="15.75">
      <c r="A31" s="154">
        <v>3</v>
      </c>
      <c r="B31" s="387" t="s">
        <v>943</v>
      </c>
      <c r="C31" s="388"/>
      <c r="D31" s="388"/>
      <c r="E31" s="388"/>
      <c r="F31" s="389"/>
    </row>
    <row r="32" spans="1:6" ht="31.5">
      <c r="A32" s="165" t="s">
        <v>944</v>
      </c>
      <c r="B32" s="166" t="s">
        <v>945</v>
      </c>
      <c r="C32" s="157">
        <f>Input!$CE$6</f>
        <v>0</v>
      </c>
      <c r="D32" s="158">
        <f>Input!$CF$6</f>
        <v>0</v>
      </c>
      <c r="E32" s="158">
        <f>Input!$CG$6</f>
        <v>0</v>
      </c>
      <c r="F32" s="159">
        <f>Input!$CH$6</f>
        <v>0</v>
      </c>
    </row>
    <row r="33" spans="1:6" ht="15.75">
      <c r="A33" s="165" t="s">
        <v>946</v>
      </c>
      <c r="B33" s="166" t="s">
        <v>1195</v>
      </c>
      <c r="C33" s="157">
        <f>Input!$CI$6</f>
        <v>0</v>
      </c>
      <c r="D33" s="158">
        <f>Input!$CJ$6</f>
        <v>0</v>
      </c>
      <c r="E33" s="158">
        <f>Input!$CK$6</f>
        <v>0</v>
      </c>
      <c r="F33" s="159">
        <f>Input!$CL$6</f>
        <v>0</v>
      </c>
    </row>
    <row r="34" spans="1:6" ht="31.5">
      <c r="A34" s="165" t="s">
        <v>947</v>
      </c>
      <c r="B34" s="166" t="s">
        <v>948</v>
      </c>
      <c r="C34" s="157">
        <f>Input!$CM$6</f>
        <v>0</v>
      </c>
      <c r="D34" s="158">
        <f>Input!$CN$6</f>
        <v>0</v>
      </c>
      <c r="E34" s="158">
        <f>Input!$CO$6</f>
        <v>0</v>
      </c>
      <c r="F34" s="159">
        <f>Input!$CP$6</f>
        <v>0</v>
      </c>
    </row>
    <row r="35" spans="1:6" ht="31.5">
      <c r="A35" s="181" t="s">
        <v>949</v>
      </c>
      <c r="B35" s="166" t="s">
        <v>950</v>
      </c>
      <c r="C35" s="157">
        <f>Input!$CQ$6</f>
        <v>0</v>
      </c>
      <c r="D35" s="158">
        <f>Input!$CR$6</f>
        <v>0</v>
      </c>
      <c r="E35" s="158">
        <f>Input!$CS$6</f>
        <v>0</v>
      </c>
      <c r="F35" s="159">
        <f>Input!$CT$6</f>
        <v>0</v>
      </c>
    </row>
    <row r="36" spans="1:6" ht="15.75">
      <c r="A36" s="181"/>
      <c r="B36" s="182" t="s">
        <v>942</v>
      </c>
      <c r="C36" s="183">
        <f>SUM(C32:C35)</f>
        <v>0</v>
      </c>
      <c r="D36" s="183">
        <f t="shared" ref="D36:E36" si="2">SUM(D32:D35)</f>
        <v>0</v>
      </c>
      <c r="E36" s="183">
        <f t="shared" si="2"/>
        <v>0</v>
      </c>
      <c r="F36" s="159"/>
    </row>
    <row r="37" spans="1:6" ht="15.75">
      <c r="A37" s="172"/>
      <c r="B37" s="173"/>
      <c r="C37" s="174"/>
      <c r="D37" s="175"/>
      <c r="E37" s="175"/>
      <c r="F37" s="176"/>
    </row>
    <row r="38" spans="1:6" ht="15.75">
      <c r="A38" s="177">
        <v>4</v>
      </c>
      <c r="B38" s="387" t="s">
        <v>951</v>
      </c>
      <c r="C38" s="388"/>
      <c r="D38" s="388"/>
      <c r="E38" s="388"/>
      <c r="F38" s="389"/>
    </row>
    <row r="39" spans="1:6" ht="15.75">
      <c r="A39" s="165" t="s">
        <v>952</v>
      </c>
      <c r="B39" s="166" t="s">
        <v>953</v>
      </c>
      <c r="C39" s="157">
        <f>Input!$CU$6</f>
        <v>0</v>
      </c>
      <c r="D39" s="158">
        <f>Input!$CV$6</f>
        <v>0</v>
      </c>
      <c r="E39" s="158">
        <f>Input!$CW$6</f>
        <v>0</v>
      </c>
      <c r="F39" s="159">
        <f>Input!$CX$6</f>
        <v>0</v>
      </c>
    </row>
    <row r="40" spans="1:6" ht="47.25">
      <c r="A40" s="165" t="s">
        <v>954</v>
      </c>
      <c r="B40" s="166" t="s">
        <v>955</v>
      </c>
      <c r="C40" s="157">
        <f>Input!$CY$6</f>
        <v>0</v>
      </c>
      <c r="D40" s="158">
        <f>Input!$CZ$6</f>
        <v>0</v>
      </c>
      <c r="E40" s="158">
        <f>Input!$DA$6</f>
        <v>0</v>
      </c>
      <c r="F40" s="159">
        <f>Input!$DB$6</f>
        <v>0</v>
      </c>
    </row>
    <row r="41" spans="1:6" ht="15.75">
      <c r="A41" s="179" t="s">
        <v>956</v>
      </c>
      <c r="B41" s="180" t="s">
        <v>957</v>
      </c>
      <c r="C41" s="157">
        <f>Input!$DC$6</f>
        <v>0</v>
      </c>
      <c r="D41" s="158">
        <f>Input!$DD$6</f>
        <v>0</v>
      </c>
      <c r="E41" s="158">
        <f>Input!$DE$6</f>
        <v>0</v>
      </c>
      <c r="F41" s="159">
        <f>Input!$DF$6</f>
        <v>0</v>
      </c>
    </row>
    <row r="42" spans="1:6" ht="15.75">
      <c r="A42" s="181"/>
      <c r="B42" s="182" t="s">
        <v>942</v>
      </c>
      <c r="C42" s="183">
        <f>SUM(C39:C41)</f>
        <v>0</v>
      </c>
      <c r="D42" s="183">
        <f t="shared" ref="D42:E42" si="3">SUM(D39:D41)</f>
        <v>0</v>
      </c>
      <c r="E42" s="183">
        <f t="shared" si="3"/>
        <v>0</v>
      </c>
      <c r="F42" s="159"/>
    </row>
    <row r="43" spans="1:6" ht="15.75">
      <c r="A43" s="172"/>
      <c r="B43" s="173"/>
      <c r="C43" s="174"/>
      <c r="D43" s="175"/>
      <c r="E43" s="175"/>
      <c r="F43" s="176"/>
    </row>
    <row r="44" spans="1:6" ht="15.75">
      <c r="A44" s="177">
        <v>5</v>
      </c>
      <c r="B44" s="387" t="s">
        <v>0</v>
      </c>
      <c r="C44" s="388"/>
      <c r="D44" s="388"/>
      <c r="E44" s="388"/>
      <c r="F44" s="389"/>
    </row>
    <row r="45" spans="1:6" ht="15.75">
      <c r="A45" s="165" t="s">
        <v>958</v>
      </c>
      <c r="B45" s="184" t="s">
        <v>959</v>
      </c>
      <c r="C45" s="157">
        <f>Input!$DG$6</f>
        <v>0</v>
      </c>
      <c r="D45" s="158">
        <f>Input!$DH$6</f>
        <v>0</v>
      </c>
      <c r="E45" s="158">
        <f>Input!$DI$6</f>
        <v>0</v>
      </c>
      <c r="F45" s="159">
        <f>Input!$DJ$6</f>
        <v>0</v>
      </c>
    </row>
    <row r="46" spans="1:6" ht="15.75">
      <c r="A46" s="172"/>
      <c r="B46" s="173"/>
      <c r="C46" s="174"/>
      <c r="D46" s="175"/>
      <c r="E46" s="175"/>
      <c r="F46" s="176"/>
    </row>
    <row r="47" spans="1:6" ht="15.75">
      <c r="A47" s="177">
        <v>6</v>
      </c>
      <c r="B47" s="387" t="s">
        <v>960</v>
      </c>
      <c r="C47" s="388"/>
      <c r="D47" s="388"/>
      <c r="E47" s="388"/>
      <c r="F47" s="389"/>
    </row>
    <row r="48" spans="1:6" ht="31.5">
      <c r="A48" s="165" t="s">
        <v>961</v>
      </c>
      <c r="B48" s="180" t="s">
        <v>962</v>
      </c>
      <c r="C48" s="157">
        <f>Input!$DK$6</f>
        <v>0</v>
      </c>
      <c r="D48" s="158">
        <f>Input!$DL$6</f>
        <v>0</v>
      </c>
      <c r="E48" s="158">
        <f>Input!$DM$6</f>
        <v>0</v>
      </c>
      <c r="F48" s="159">
        <f>Input!$DN$6</f>
        <v>0</v>
      </c>
    </row>
    <row r="49" spans="1:6" ht="15.75">
      <c r="A49" s="181"/>
      <c r="B49" s="182" t="s">
        <v>942</v>
      </c>
      <c r="C49" s="183">
        <f>SUM(C48:C48)</f>
        <v>0</v>
      </c>
      <c r="D49" s="183">
        <f>SUM(D48:D48)</f>
        <v>0</v>
      </c>
      <c r="E49" s="183">
        <f>SUM(E48:E48)</f>
        <v>0</v>
      </c>
      <c r="F49" s="159"/>
    </row>
    <row r="50" spans="1:6" ht="15.75">
      <c r="A50" s="172"/>
      <c r="B50" s="173"/>
      <c r="C50" s="174"/>
      <c r="D50" s="175"/>
      <c r="E50" s="175"/>
      <c r="F50" s="176"/>
    </row>
    <row r="51" spans="1:6" ht="15.75">
      <c r="A51" s="273">
        <v>7</v>
      </c>
      <c r="B51" s="387" t="s">
        <v>127</v>
      </c>
      <c r="C51" s="388"/>
      <c r="D51" s="388"/>
      <c r="E51" s="388"/>
      <c r="F51" s="389"/>
    </row>
    <row r="52" spans="1:6" ht="15.75">
      <c r="A52" s="274" t="s">
        <v>1190</v>
      </c>
      <c r="B52" s="180" t="s">
        <v>964</v>
      </c>
      <c r="C52" s="157">
        <f>Input!$DO$6</f>
        <v>0</v>
      </c>
      <c r="D52" s="158">
        <f>Input!$DP$6</f>
        <v>670290</v>
      </c>
      <c r="E52" s="158">
        <f>Input!$DQ$6</f>
        <v>0</v>
      </c>
      <c r="F52" s="159" t="str">
        <f>Input!$DR$6</f>
        <v>Federal COBRA Subsidy</v>
      </c>
    </row>
    <row r="53" spans="1:6" ht="15.75">
      <c r="A53" s="275"/>
      <c r="B53" s="185"/>
      <c r="C53" s="186"/>
      <c r="D53" s="187"/>
      <c r="E53" s="188"/>
      <c r="F53" s="169"/>
    </row>
    <row r="54" spans="1:6" ht="15.75" customHeight="1">
      <c r="A54" s="276">
        <v>8</v>
      </c>
      <c r="B54" s="387" t="s">
        <v>1189</v>
      </c>
      <c r="C54" s="388"/>
      <c r="D54" s="388"/>
      <c r="E54" s="388"/>
      <c r="F54" s="389"/>
    </row>
    <row r="55" spans="1:6" ht="31.5">
      <c r="A55" s="274" t="s">
        <v>963</v>
      </c>
      <c r="B55" s="166" t="s">
        <v>966</v>
      </c>
      <c r="C55" s="157">
        <f>Input!$DS$6</f>
        <v>0</v>
      </c>
      <c r="D55" s="158">
        <f>Input!$DT$6</f>
        <v>0</v>
      </c>
      <c r="E55" s="158">
        <f>Input!$DU$6</f>
        <v>0</v>
      </c>
      <c r="F55" s="159">
        <f>Input!$DV$6</f>
        <v>0</v>
      </c>
    </row>
    <row r="56" spans="1:6" ht="15.75">
      <c r="A56" s="277" t="s">
        <v>963</v>
      </c>
      <c r="B56" s="161" t="s">
        <v>967</v>
      </c>
      <c r="C56" s="162">
        <f>Input!$DW$6</f>
        <v>0</v>
      </c>
      <c r="D56" s="162">
        <f>Input!$DX$6</f>
        <v>0</v>
      </c>
      <c r="E56" s="163"/>
      <c r="F56" s="164">
        <f>Input!$DY$6</f>
        <v>0</v>
      </c>
    </row>
    <row r="57" spans="1:6" ht="31.5">
      <c r="A57" s="274" t="s">
        <v>1191</v>
      </c>
      <c r="B57" s="180" t="s">
        <v>968</v>
      </c>
      <c r="C57" s="157">
        <f>Input!$DZ$6</f>
        <v>0</v>
      </c>
      <c r="D57" s="158">
        <f>Input!$EA$6</f>
        <v>0</v>
      </c>
      <c r="E57" s="158">
        <f>Input!$EB$6</f>
        <v>0</v>
      </c>
      <c r="F57" s="159">
        <f>Input!$EC$6</f>
        <v>0</v>
      </c>
    </row>
    <row r="58" spans="1:6" ht="15.75">
      <c r="A58" s="277" t="s">
        <v>1191</v>
      </c>
      <c r="B58" s="161" t="s">
        <v>967</v>
      </c>
      <c r="C58" s="162">
        <f>Input!$ED$6</f>
        <v>0</v>
      </c>
      <c r="D58" s="162">
        <f>Input!$EE$6</f>
        <v>0</v>
      </c>
      <c r="E58" s="163"/>
      <c r="F58" s="164">
        <f>Input!$EF$6</f>
        <v>0</v>
      </c>
    </row>
    <row r="59" spans="1:6" ht="31.5">
      <c r="A59" s="274" t="s">
        <v>1192</v>
      </c>
      <c r="B59" s="180" t="s">
        <v>969</v>
      </c>
      <c r="C59" s="157">
        <f>Input!$EG$6</f>
        <v>0</v>
      </c>
      <c r="D59" s="158">
        <f>Input!$EH$6</f>
        <v>0</v>
      </c>
      <c r="E59" s="158">
        <f>Input!$EI$6</f>
        <v>0</v>
      </c>
      <c r="F59" s="159">
        <f>Input!$EJ$6</f>
        <v>0</v>
      </c>
    </row>
    <row r="60" spans="1:6" ht="15.75">
      <c r="A60" s="277" t="s">
        <v>1192</v>
      </c>
      <c r="B60" s="161" t="s">
        <v>967</v>
      </c>
      <c r="C60" s="162">
        <f>Input!$EK$6</f>
        <v>0</v>
      </c>
      <c r="D60" s="162">
        <f>Input!$EL$6</f>
        <v>0</v>
      </c>
      <c r="E60" s="163"/>
      <c r="F60" s="164">
        <f>Input!$EM$6</f>
        <v>0</v>
      </c>
    </row>
    <row r="61" spans="1:6" ht="15.75">
      <c r="A61" s="274"/>
      <c r="B61" s="167" t="s">
        <v>929</v>
      </c>
      <c r="C61" s="168">
        <f>C59+C57+C55</f>
        <v>0</v>
      </c>
      <c r="D61" s="168">
        <f t="shared" ref="D61:E62" si="4">D59+D57+D55</f>
        <v>0</v>
      </c>
      <c r="E61" s="168">
        <f t="shared" si="4"/>
        <v>0</v>
      </c>
      <c r="F61" s="159"/>
    </row>
    <row r="62" spans="1:6" ht="15.75">
      <c r="A62" s="277"/>
      <c r="B62" s="161" t="s">
        <v>930</v>
      </c>
      <c r="C62" s="189">
        <f>C60+C58+C56</f>
        <v>0</v>
      </c>
      <c r="D62" s="189">
        <f t="shared" si="4"/>
        <v>0</v>
      </c>
      <c r="E62" s="171"/>
      <c r="F62" s="159"/>
    </row>
    <row r="63" spans="1:6" ht="15.75">
      <c r="A63" s="275"/>
      <c r="B63" s="185"/>
      <c r="C63" s="186"/>
      <c r="D63" s="187"/>
      <c r="E63" s="188"/>
      <c r="F63" s="169"/>
    </row>
    <row r="64" spans="1:6" ht="15.75" customHeight="1">
      <c r="A64" s="276">
        <v>9</v>
      </c>
      <c r="B64" s="387" t="s">
        <v>970</v>
      </c>
      <c r="C64" s="388"/>
      <c r="D64" s="388"/>
      <c r="E64" s="388"/>
      <c r="F64" s="389"/>
    </row>
    <row r="65" spans="1:6" ht="31.5">
      <c r="A65" s="274" t="s">
        <v>965</v>
      </c>
      <c r="B65" s="166" t="s">
        <v>971</v>
      </c>
      <c r="C65" s="157">
        <f>Input!$EN$6</f>
        <v>0</v>
      </c>
      <c r="D65" s="157">
        <f>Input!$EO$6</f>
        <v>0</v>
      </c>
      <c r="E65" s="157">
        <f>Input!$EP$6</f>
        <v>0</v>
      </c>
      <c r="F65" s="159">
        <f>Input!$EQ$6</f>
        <v>0</v>
      </c>
    </row>
    <row r="66" spans="1:6" ht="15.75">
      <c r="A66" s="172"/>
      <c r="B66" s="185"/>
      <c r="C66" s="190"/>
      <c r="D66" s="191"/>
      <c r="E66" s="192"/>
      <c r="F66" s="169"/>
    </row>
    <row r="67" spans="1:6" ht="15.75">
      <c r="A67" s="165"/>
      <c r="B67" s="193" t="s">
        <v>972</v>
      </c>
      <c r="C67" s="194">
        <f>C65+C61+C52+C49+C45+C42+C36+C29+C20</f>
        <v>0</v>
      </c>
      <c r="D67" s="194">
        <f t="shared" ref="D67:E67" si="5">D65+D61+D52+D49+D45+D42+D36+D29+D20</f>
        <v>670290</v>
      </c>
      <c r="E67" s="194">
        <f t="shared" si="5"/>
        <v>0</v>
      </c>
      <c r="F67" s="195"/>
    </row>
    <row r="68" spans="1:6" ht="15.75">
      <c r="A68" s="165"/>
      <c r="B68" s="193" t="s">
        <v>973</v>
      </c>
      <c r="C68" s="194">
        <f>C62+C21</f>
        <v>0</v>
      </c>
      <c r="D68" s="194">
        <f>D62+D21</f>
        <v>0</v>
      </c>
      <c r="E68" s="194"/>
      <c r="F68" s="195"/>
    </row>
    <row r="69" spans="1:6" ht="15.75">
      <c r="A69" s="196"/>
      <c r="B69" s="197"/>
      <c r="C69" s="198"/>
      <c r="D69" s="198"/>
      <c r="E69" s="198"/>
      <c r="F69" s="176"/>
    </row>
    <row r="70" spans="1:6" s="175" customFormat="1" ht="15.75">
      <c r="B70" s="199" t="s">
        <v>974</v>
      </c>
      <c r="C70" s="200">
        <f>'UTS Fed'!D97</f>
        <v>0</v>
      </c>
      <c r="D70" s="201">
        <f>'UTS Fed'!F97</f>
        <v>670290</v>
      </c>
      <c r="E70" s="201">
        <f>'UTS Fed'!G97</f>
        <v>0</v>
      </c>
      <c r="F70" s="176"/>
    </row>
    <row r="71" spans="1:6" s="175" customFormat="1" ht="15.75">
      <c r="B71" s="199" t="s">
        <v>975</v>
      </c>
      <c r="C71" s="200">
        <f>C67-C70</f>
        <v>0</v>
      </c>
      <c r="D71" s="200">
        <f>D67-D70</f>
        <v>0</v>
      </c>
      <c r="E71" s="200">
        <f>E67-E70</f>
        <v>0</v>
      </c>
      <c r="F71" s="176"/>
    </row>
    <row r="72" spans="1:6" s="175" customFormat="1" ht="15.75">
      <c r="B72" s="202"/>
      <c r="C72" s="200"/>
      <c r="D72" s="201"/>
      <c r="E72" s="201"/>
      <c r="F72" s="176"/>
    </row>
    <row r="73" spans="1:6" s="175" customFormat="1" ht="15.75">
      <c r="B73" s="202"/>
      <c r="C73" s="203" t="str">
        <f>IF(C67-INT(C67)=0,"",C67-INT(C67))</f>
        <v/>
      </c>
      <c r="D73" s="203" t="str">
        <f>IF(D67-INT(D67)=0,"",D67-INT(D67))</f>
        <v/>
      </c>
      <c r="E73" s="203" t="str">
        <f>IF(E67-INT(E67)=0,"",E67-INT(E67))</f>
        <v/>
      </c>
      <c r="F73" s="204">
        <f>SUM(C73:E73)</f>
        <v>0</v>
      </c>
    </row>
    <row r="74" spans="1:6" s="175" customFormat="1" ht="15.75">
      <c r="B74" s="202"/>
      <c r="C74" s="174"/>
      <c r="F74" s="176"/>
    </row>
    <row r="75" spans="1:6" s="175" customFormat="1" ht="15.75">
      <c r="B75" s="202" t="s">
        <v>976</v>
      </c>
      <c r="C75" s="174"/>
      <c r="F75" s="176"/>
    </row>
    <row r="76" spans="1:6" s="175" customFormat="1" ht="15.75">
      <c r="B76" s="202" t="s">
        <v>977</v>
      </c>
      <c r="C76" s="205">
        <f>SUM(C6,C8,C10,C12,C14,C16,C18,)+SUM(C24:C28)+SUM(C32:C35)+SUM(C39:C41)+C45+C48+C52+SUM(C55,C57,C59)+C65</f>
        <v>0</v>
      </c>
      <c r="D76" s="205">
        <f>SUM(D6,D8,D10,D12,D14,D16,D18,)+SUM(D24:D28)+SUM(D32:D35)+SUM(D39:D41)+D45+D48+D52+SUM(D55,D57,D59)+D65</f>
        <v>670290</v>
      </c>
      <c r="E76" s="205">
        <f>SUM(E6,E8,E10,E12,E14,E16,E18,)+SUM(E24:E28)+SUM(E32:E35)+SUM(E39:E41)+E45+E48+E52+SUM(E55,E57,E59)+E65</f>
        <v>0</v>
      </c>
      <c r="F76" s="176"/>
    </row>
    <row r="77" spans="1:6" s="175" customFormat="1" ht="15.75">
      <c r="B77" s="202" t="s">
        <v>978</v>
      </c>
      <c r="C77" s="206">
        <f>SUM(C7,C9,C11,C13,C15,C17,C19)+SUM(C56,C58,C60)</f>
        <v>0</v>
      </c>
      <c r="D77" s="206">
        <f>SUM(D7,D9,D11,D13,D15,D17,D19)+SUM(D56,D58,D60)</f>
        <v>0</v>
      </c>
      <c r="E77" s="187"/>
      <c r="F77" s="176"/>
    </row>
    <row r="78" spans="1:6" s="175" customFormat="1" ht="15.75">
      <c r="B78" s="202"/>
      <c r="C78" s="205">
        <f>SUM(C76:C77)</f>
        <v>0</v>
      </c>
      <c r="D78" s="205">
        <f>SUM(D76:D77)</f>
        <v>670290</v>
      </c>
      <c r="E78" s="205">
        <f>SUM(E76:E77)</f>
        <v>0</v>
      </c>
      <c r="F78" s="176"/>
    </row>
    <row r="79" spans="1:6" s="175" customFormat="1" ht="15.75">
      <c r="B79" s="202"/>
      <c r="C79" s="174"/>
      <c r="F79" s="176"/>
    </row>
    <row r="80" spans="1:6" s="175" customFormat="1" ht="15.75">
      <c r="B80" s="202"/>
      <c r="C80" s="174"/>
      <c r="D80" s="207">
        <f>D78+C78+E78</f>
        <v>670290</v>
      </c>
      <c r="F80" s="176"/>
    </row>
    <row r="81" spans="2:6" s="175" customFormat="1" ht="15.75">
      <c r="B81" s="202"/>
      <c r="C81" s="174"/>
      <c r="F81" s="176"/>
    </row>
    <row r="82" spans="2:6" s="175" customFormat="1" ht="15.75">
      <c r="B82" s="202"/>
      <c r="C82" s="208" t="str">
        <f>IF((C76=C67),"Balanced","Out of Balance")</f>
        <v>Balanced</v>
      </c>
      <c r="D82" s="208" t="str">
        <f>IF((D76=D67),"Balanced","Out of Balance")</f>
        <v>Balanced</v>
      </c>
      <c r="E82" s="208" t="str">
        <f>IF((E76=E67),"Balanced","Out of Balance")</f>
        <v>Balanced</v>
      </c>
      <c r="F82" s="176"/>
    </row>
  </sheetData>
  <conditionalFormatting sqref="C71">
    <cfRule type="expression" dxfId="107" priority="8">
      <formula>$C$71&lt;&gt;0</formula>
    </cfRule>
  </conditionalFormatting>
  <conditionalFormatting sqref="F2">
    <cfRule type="expression" dxfId="106" priority="7">
      <formula>OR($C$71&lt;&gt;0,$D$71&lt;&gt;0,$E$71&lt;&gt;0)</formula>
    </cfRule>
  </conditionalFormatting>
  <conditionalFormatting sqref="D71">
    <cfRule type="expression" dxfId="105" priority="6">
      <formula>$D$71&lt;&gt;0</formula>
    </cfRule>
  </conditionalFormatting>
  <conditionalFormatting sqref="E71">
    <cfRule type="expression" dxfId="104" priority="5">
      <formula>$E$71&lt;&gt;0</formula>
    </cfRule>
  </conditionalFormatting>
  <conditionalFormatting sqref="F1">
    <cfRule type="expression" dxfId="103" priority="4">
      <formula>OR($C$73&lt;&gt;"",$D$73&lt;&gt;"",$E$73&lt;&gt;"")</formula>
    </cfRule>
  </conditionalFormatting>
  <conditionalFormatting sqref="C73">
    <cfRule type="expression" dxfId="102" priority="3">
      <formula>$C$73&lt;&gt;""</formula>
    </cfRule>
  </conditionalFormatting>
  <conditionalFormatting sqref="D73">
    <cfRule type="expression" dxfId="101" priority="2">
      <formula>$D$73&lt;&gt;""</formula>
    </cfRule>
  </conditionalFormatting>
  <conditionalFormatting sqref="E73">
    <cfRule type="expression" dxfId="100" priority="1">
      <formula>$E$73&lt;&gt;""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B38" sqref="B38:F38"/>
      <selection pane="bottomLeft" activeCell="C11" sqref="C11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903</v>
      </c>
      <c r="B1" s="209" t="str">
        <f>Input!$B$6</f>
        <v>The University of Texas System</v>
      </c>
      <c r="E1" s="147" t="s">
        <v>904</v>
      </c>
      <c r="H1" s="210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905</v>
      </c>
      <c r="B2" s="209" t="str">
        <f>Index!$B$3</f>
        <v>FY 2020 &amp; FY 2021 Data</v>
      </c>
      <c r="H2" s="210" t="str">
        <f>IF(OR($C$100&lt;&gt;0,$D$100&lt;&gt;0,$E$100&lt;&gt;0,$F$100&lt;&gt;0,$G$100&lt;&gt;0),"Error Message - Uses tab does not agree with this tab.","")</f>
        <v/>
      </c>
    </row>
    <row r="4" spans="1:50" s="214" customFormat="1" ht="30">
      <c r="A4" s="211" t="s">
        <v>979</v>
      </c>
      <c r="B4" s="212" t="s">
        <v>980</v>
      </c>
      <c r="C4" s="212" t="s">
        <v>981</v>
      </c>
      <c r="D4" s="212" t="s">
        <v>982</v>
      </c>
      <c r="E4" s="212" t="s">
        <v>983</v>
      </c>
      <c r="F4" s="212" t="s">
        <v>984</v>
      </c>
      <c r="G4" s="212" t="s">
        <v>910</v>
      </c>
      <c r="H4" s="212" t="s">
        <v>911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</row>
    <row r="5" spans="1:50">
      <c r="A5" s="215" t="s">
        <v>985</v>
      </c>
      <c r="B5" s="216" t="s">
        <v>986</v>
      </c>
      <c r="C5" s="217">
        <f>Input!$EU$6</f>
        <v>0</v>
      </c>
      <c r="D5" s="217">
        <f>Input!$EV$6</f>
        <v>0</v>
      </c>
      <c r="E5" s="217">
        <f>Input!$EW$6</f>
        <v>0</v>
      </c>
      <c r="F5" s="217">
        <f>Input!$EX$6</f>
        <v>0</v>
      </c>
      <c r="G5" s="217">
        <f>Input!$EY$6</f>
        <v>0</v>
      </c>
      <c r="H5" s="218">
        <f>Input!$EZ$6</f>
        <v>0</v>
      </c>
    </row>
    <row r="6" spans="1:50">
      <c r="A6" s="215" t="s">
        <v>985</v>
      </c>
      <c r="B6" s="216" t="s">
        <v>987</v>
      </c>
      <c r="C6" s="217">
        <f>Input!$FA$6</f>
        <v>0</v>
      </c>
      <c r="D6" s="217">
        <f>Input!$FB$6</f>
        <v>0</v>
      </c>
      <c r="E6" s="217">
        <f>Input!$FC$6</f>
        <v>0</v>
      </c>
      <c r="F6" s="217">
        <f>Input!$FD$6</f>
        <v>0</v>
      </c>
      <c r="G6" s="217">
        <f>Input!$FE$6</f>
        <v>0</v>
      </c>
      <c r="H6" s="218">
        <f>Input!$FF$6</f>
        <v>0</v>
      </c>
    </row>
    <row r="7" spans="1:50">
      <c r="A7" s="215" t="s">
        <v>985</v>
      </c>
      <c r="B7" s="216" t="s">
        <v>988</v>
      </c>
      <c r="C7" s="217">
        <f>Input!$FG$6</f>
        <v>0</v>
      </c>
      <c r="D7" s="217">
        <f>Input!$FH$6</f>
        <v>0</v>
      </c>
      <c r="E7" s="217">
        <f>Input!$FI$6</f>
        <v>0</v>
      </c>
      <c r="F7" s="217">
        <f>Input!$FJ$6</f>
        <v>0</v>
      </c>
      <c r="G7" s="217">
        <f>Input!$FK$6</f>
        <v>0</v>
      </c>
      <c r="H7" s="218">
        <f>Input!$FL$6</f>
        <v>0</v>
      </c>
    </row>
    <row r="8" spans="1:50">
      <c r="A8" s="215" t="s">
        <v>985</v>
      </c>
      <c r="B8" s="216" t="s">
        <v>989</v>
      </c>
      <c r="C8" s="217">
        <f>Input!$FM$6</f>
        <v>0</v>
      </c>
      <c r="D8" s="217">
        <f>Input!$FN$6</f>
        <v>0</v>
      </c>
      <c r="E8" s="217">
        <f>Input!$FO$6</f>
        <v>0</v>
      </c>
      <c r="F8" s="217">
        <f>Input!$FP$6</f>
        <v>0</v>
      </c>
      <c r="G8" s="217">
        <f>Input!$FQ$6</f>
        <v>0</v>
      </c>
      <c r="H8" s="218">
        <f>Input!$FR$6</f>
        <v>0</v>
      </c>
    </row>
    <row r="9" spans="1:50">
      <c r="A9" s="215" t="s">
        <v>985</v>
      </c>
      <c r="B9" s="216" t="s">
        <v>990</v>
      </c>
      <c r="C9" s="217">
        <f>Input!$FS$6</f>
        <v>0</v>
      </c>
      <c r="D9" s="217">
        <f>Input!$FT$6</f>
        <v>0</v>
      </c>
      <c r="E9" s="217">
        <f>Input!$FU$6</f>
        <v>0</v>
      </c>
      <c r="F9" s="217">
        <f>Input!$FV$6</f>
        <v>0</v>
      </c>
      <c r="G9" s="217">
        <f>Input!$FW$6</f>
        <v>0</v>
      </c>
      <c r="H9" s="218">
        <f>Input!$FX$6</f>
        <v>0</v>
      </c>
    </row>
    <row r="10" spans="1:50">
      <c r="A10" s="215" t="s">
        <v>985</v>
      </c>
      <c r="B10" s="216" t="s">
        <v>991</v>
      </c>
      <c r="C10" s="217">
        <f>Input!$FY$6</f>
        <v>0</v>
      </c>
      <c r="D10" s="217">
        <f>Input!$FZ$6</f>
        <v>0</v>
      </c>
      <c r="E10" s="217">
        <f>Input!$GA$6</f>
        <v>0</v>
      </c>
      <c r="F10" s="217">
        <f>Input!$GB$6</f>
        <v>0</v>
      </c>
      <c r="G10" s="217">
        <f>Input!$GC$6</f>
        <v>0</v>
      </c>
      <c r="H10" s="218">
        <f>Input!$GD$6</f>
        <v>0</v>
      </c>
    </row>
    <row r="11" spans="1:50">
      <c r="A11" s="215" t="s">
        <v>985</v>
      </c>
      <c r="B11" s="216" t="s">
        <v>992</v>
      </c>
      <c r="C11" s="217">
        <f>Input!$GE$6</f>
        <v>0</v>
      </c>
      <c r="D11" s="217">
        <f>Input!$GF$6</f>
        <v>0</v>
      </c>
      <c r="E11" s="217">
        <f>Input!$GG$6</f>
        <v>0</v>
      </c>
      <c r="F11" s="217">
        <f>Input!$GH$6</f>
        <v>0</v>
      </c>
      <c r="G11" s="217">
        <f>Input!$GI$6</f>
        <v>0</v>
      </c>
      <c r="H11" s="218">
        <f>Input!$GJ$6</f>
        <v>0</v>
      </c>
    </row>
    <row r="12" spans="1:50" ht="30">
      <c r="A12" s="215" t="s">
        <v>985</v>
      </c>
      <c r="B12" s="216" t="s">
        <v>993</v>
      </c>
      <c r="C12" s="217">
        <f>Input!$GK$6</f>
        <v>0</v>
      </c>
      <c r="D12" s="217">
        <f>Input!$GL$6</f>
        <v>0</v>
      </c>
      <c r="E12" s="217">
        <f>Input!$GM$6</f>
        <v>0</v>
      </c>
      <c r="F12" s="217">
        <f>Input!$GN$6</f>
        <v>0</v>
      </c>
      <c r="G12" s="217">
        <f>Input!$GO$6</f>
        <v>0</v>
      </c>
      <c r="H12" s="218">
        <f>Input!$GP$6</f>
        <v>0</v>
      </c>
    </row>
    <row r="13" spans="1:50">
      <c r="A13" s="215" t="s">
        <v>985</v>
      </c>
      <c r="B13" s="216" t="s">
        <v>994</v>
      </c>
      <c r="C13" s="217">
        <f>Input!$GQ$6</f>
        <v>0</v>
      </c>
      <c r="D13" s="217">
        <f>Input!$GR$6</f>
        <v>0</v>
      </c>
      <c r="E13" s="217">
        <f>Input!$GS$6</f>
        <v>0</v>
      </c>
      <c r="F13" s="217">
        <f>Input!$GT$6</f>
        <v>0</v>
      </c>
      <c r="G13" s="217">
        <f>Input!$GU$6</f>
        <v>0</v>
      </c>
      <c r="H13" s="218">
        <f>Input!$GV$6</f>
        <v>0</v>
      </c>
    </row>
    <row r="14" spans="1:50">
      <c r="A14" s="215" t="s">
        <v>985</v>
      </c>
      <c r="B14" s="216" t="s">
        <v>995</v>
      </c>
      <c r="C14" s="217">
        <f>Input!$GW$6</f>
        <v>0</v>
      </c>
      <c r="D14" s="217">
        <f>Input!$GX$6</f>
        <v>0</v>
      </c>
      <c r="E14" s="217">
        <f>Input!$GY$6</f>
        <v>0</v>
      </c>
      <c r="F14" s="217">
        <f>Input!$GZ$6</f>
        <v>0</v>
      </c>
      <c r="G14" s="217">
        <f>Input!$HA$6</f>
        <v>0</v>
      </c>
      <c r="H14" s="218">
        <f>Input!$HB$6</f>
        <v>0</v>
      </c>
    </row>
    <row r="15" spans="1:50">
      <c r="A15" s="215" t="s">
        <v>985</v>
      </c>
      <c r="B15" s="219">
        <f>Input!$HC$6</f>
        <v>0</v>
      </c>
      <c r="C15" s="217">
        <f>Input!$HD$6</f>
        <v>0</v>
      </c>
      <c r="D15" s="217">
        <f>Input!$HE$6</f>
        <v>0</v>
      </c>
      <c r="E15" s="217">
        <f>Input!$HF$6</f>
        <v>0</v>
      </c>
      <c r="F15" s="217">
        <f>Input!$HG$6</f>
        <v>0</v>
      </c>
      <c r="G15" s="217">
        <f>Input!$HH$6</f>
        <v>0</v>
      </c>
      <c r="H15" s="218">
        <f>Input!$HI$6</f>
        <v>0</v>
      </c>
    </row>
    <row r="16" spans="1:50">
      <c r="A16" s="215" t="s">
        <v>985</v>
      </c>
      <c r="B16" s="219">
        <f>Input!$HJ$6</f>
        <v>0</v>
      </c>
      <c r="C16" s="217">
        <f>Input!$HK$6</f>
        <v>0</v>
      </c>
      <c r="D16" s="217">
        <f>Input!$HL$6</f>
        <v>0</v>
      </c>
      <c r="E16" s="217">
        <f>Input!$HM$6</f>
        <v>0</v>
      </c>
      <c r="F16" s="217">
        <f>Input!$HN$6</f>
        <v>0</v>
      </c>
      <c r="G16" s="217">
        <f>Input!$HO$6</f>
        <v>0</v>
      </c>
      <c r="H16" s="218">
        <f>Input!$HP$6</f>
        <v>0</v>
      </c>
    </row>
    <row r="17" spans="1:50">
      <c r="A17" s="215" t="s">
        <v>985</v>
      </c>
      <c r="B17" s="219">
        <f>Input!$HQ$6</f>
        <v>0</v>
      </c>
      <c r="C17" s="217">
        <f>Input!$HR$6</f>
        <v>0</v>
      </c>
      <c r="D17" s="217">
        <f>Input!$HS$6</f>
        <v>0</v>
      </c>
      <c r="E17" s="217">
        <f>Input!$HT$6</f>
        <v>0</v>
      </c>
      <c r="F17" s="217">
        <f>Input!$HU$6</f>
        <v>0</v>
      </c>
      <c r="G17" s="217">
        <f>Input!$HV$6</f>
        <v>0</v>
      </c>
      <c r="H17" s="218">
        <f>Input!$HW$6</f>
        <v>0</v>
      </c>
    </row>
    <row r="18" spans="1:50">
      <c r="A18" s="215" t="s">
        <v>985</v>
      </c>
      <c r="B18" s="216" t="s">
        <v>996</v>
      </c>
      <c r="C18" s="217">
        <f>Input!$HX$6</f>
        <v>0</v>
      </c>
      <c r="D18" s="217">
        <f>Input!$HY$6</f>
        <v>0</v>
      </c>
      <c r="E18" s="217">
        <f>Input!$HZ$6</f>
        <v>0</v>
      </c>
      <c r="F18" s="217">
        <f>Input!$IA$6</f>
        <v>0</v>
      </c>
      <c r="G18" s="217">
        <f>Input!$IB$6</f>
        <v>0</v>
      </c>
      <c r="H18" s="218">
        <f>Input!$IC$6</f>
        <v>0</v>
      </c>
    </row>
    <row r="19" spans="1:50" s="224" customFormat="1">
      <c r="A19" s="211" t="s">
        <v>985</v>
      </c>
      <c r="B19" s="220" t="s">
        <v>997</v>
      </c>
      <c r="C19" s="221">
        <f>SUM(C5:C18)</f>
        <v>0</v>
      </c>
      <c r="D19" s="221">
        <f t="shared" ref="D19:G19" si="0">SUM(D5:D18)</f>
        <v>0</v>
      </c>
      <c r="E19" s="221">
        <f t="shared" si="0"/>
        <v>0</v>
      </c>
      <c r="F19" s="221">
        <f t="shared" si="0"/>
        <v>0</v>
      </c>
      <c r="G19" s="221">
        <f t="shared" si="0"/>
        <v>0</v>
      </c>
      <c r="H19" s="222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</row>
    <row r="20" spans="1:50">
      <c r="B20" s="225"/>
      <c r="C20" s="226"/>
      <c r="D20" s="226"/>
      <c r="E20" s="226"/>
      <c r="F20" s="226"/>
      <c r="G20" s="226"/>
    </row>
    <row r="21" spans="1:50">
      <c r="A21" s="215" t="s">
        <v>998</v>
      </c>
      <c r="B21" s="216" t="s">
        <v>999</v>
      </c>
      <c r="C21" s="217">
        <f>Input!$ID$6</f>
        <v>0</v>
      </c>
      <c r="D21" s="217">
        <f>Input!$IE$6</f>
        <v>0</v>
      </c>
      <c r="E21" s="217">
        <f>Input!$IF$6</f>
        <v>0</v>
      </c>
      <c r="F21" s="217">
        <f>Input!$IG$6</f>
        <v>0</v>
      </c>
      <c r="G21" s="217">
        <f>Input!$IH$6</f>
        <v>0</v>
      </c>
      <c r="H21" s="218">
        <f>Input!$II$6</f>
        <v>0</v>
      </c>
    </row>
    <row r="22" spans="1:50">
      <c r="A22" s="215" t="s">
        <v>998</v>
      </c>
      <c r="B22" s="216" t="s">
        <v>987</v>
      </c>
      <c r="C22" s="217">
        <f>Input!$IJ$6</f>
        <v>0</v>
      </c>
      <c r="D22" s="217">
        <f>Input!$IK$6</f>
        <v>0</v>
      </c>
      <c r="E22" s="217">
        <f>Input!$IL$6</f>
        <v>0</v>
      </c>
      <c r="F22" s="217">
        <f>Input!$IM$6</f>
        <v>0</v>
      </c>
      <c r="G22" s="217">
        <f>Input!$IN$6</f>
        <v>0</v>
      </c>
      <c r="H22" s="218">
        <f>Input!$IO$6</f>
        <v>0</v>
      </c>
    </row>
    <row r="23" spans="1:50">
      <c r="A23" s="215" t="s">
        <v>998</v>
      </c>
      <c r="B23" s="216" t="s">
        <v>988</v>
      </c>
      <c r="C23" s="217">
        <f>Input!$IP$6</f>
        <v>0</v>
      </c>
      <c r="D23" s="217">
        <f>Input!$IQ$6</f>
        <v>0</v>
      </c>
      <c r="E23" s="217">
        <f>Input!$IR$6</f>
        <v>0</v>
      </c>
      <c r="F23" s="217">
        <f>Input!$IS$6</f>
        <v>0</v>
      </c>
      <c r="G23" s="217">
        <f>Input!$IT$6</f>
        <v>0</v>
      </c>
      <c r="H23" s="218">
        <f>Input!$IU$6</f>
        <v>0</v>
      </c>
    </row>
    <row r="24" spans="1:50">
      <c r="A24" s="215" t="s">
        <v>998</v>
      </c>
      <c r="B24" s="216" t="s">
        <v>989</v>
      </c>
      <c r="C24" s="217">
        <f>Input!$IV$6</f>
        <v>0</v>
      </c>
      <c r="D24" s="217">
        <f>Input!$IW$6</f>
        <v>0</v>
      </c>
      <c r="E24" s="217">
        <f>Input!$IX$6</f>
        <v>0</v>
      </c>
      <c r="F24" s="217">
        <f>Input!$IY$6</f>
        <v>0</v>
      </c>
      <c r="G24" s="217">
        <f>Input!$IZ$6</f>
        <v>0</v>
      </c>
      <c r="H24" s="218">
        <f>Input!$JA$6</f>
        <v>0</v>
      </c>
    </row>
    <row r="25" spans="1:50">
      <c r="A25" s="215" t="s">
        <v>998</v>
      </c>
      <c r="B25" s="216" t="s">
        <v>990</v>
      </c>
      <c r="C25" s="217">
        <f>Input!$JB$6</f>
        <v>0</v>
      </c>
      <c r="D25" s="217">
        <f>Input!$JC$6</f>
        <v>0</v>
      </c>
      <c r="E25" s="217">
        <f>Input!$JD$6</f>
        <v>0</v>
      </c>
      <c r="F25" s="217">
        <f>Input!$JE$6</f>
        <v>0</v>
      </c>
      <c r="G25" s="217">
        <f>Input!$JF$6</f>
        <v>0</v>
      </c>
      <c r="H25" s="218">
        <f>Input!$JG$6</f>
        <v>0</v>
      </c>
    </row>
    <row r="26" spans="1:50">
      <c r="A26" s="215" t="s">
        <v>998</v>
      </c>
      <c r="B26" s="216" t="s">
        <v>991</v>
      </c>
      <c r="C26" s="217">
        <f>Input!$JH$6</f>
        <v>0</v>
      </c>
      <c r="D26" s="217">
        <f>Input!$JI$6</f>
        <v>0</v>
      </c>
      <c r="E26" s="217">
        <f>Input!$JJ$6</f>
        <v>0</v>
      </c>
      <c r="F26" s="217">
        <f>Input!$JK$6</f>
        <v>0</v>
      </c>
      <c r="G26" s="217">
        <f>Input!$JL$6</f>
        <v>0</v>
      </c>
      <c r="H26" s="218">
        <f>Input!$JM$6</f>
        <v>0</v>
      </c>
    </row>
    <row r="27" spans="1:50">
      <c r="A27" s="215" t="s">
        <v>998</v>
      </c>
      <c r="B27" s="216" t="s">
        <v>1000</v>
      </c>
      <c r="C27" s="217">
        <f>Input!$JN$6</f>
        <v>0</v>
      </c>
      <c r="D27" s="217">
        <f>Input!$JO$6</f>
        <v>0</v>
      </c>
      <c r="E27" s="217">
        <f>Input!$JP$6</f>
        <v>0</v>
      </c>
      <c r="F27" s="217">
        <f>Input!$JQ$6</f>
        <v>0</v>
      </c>
      <c r="G27" s="217">
        <f>Input!$JR$6</f>
        <v>0</v>
      </c>
      <c r="H27" s="218">
        <f>Input!$JS$6</f>
        <v>0</v>
      </c>
    </row>
    <row r="28" spans="1:50" ht="30">
      <c r="A28" s="215" t="s">
        <v>998</v>
      </c>
      <c r="B28" s="216" t="s">
        <v>1001</v>
      </c>
      <c r="C28" s="217">
        <f>Input!$JT$6</f>
        <v>0</v>
      </c>
      <c r="D28" s="217">
        <f>Input!$JU$6</f>
        <v>0</v>
      </c>
      <c r="E28" s="217">
        <f>Input!$JV$6</f>
        <v>0</v>
      </c>
      <c r="F28" s="217">
        <f>Input!$JW$6</f>
        <v>0</v>
      </c>
      <c r="G28" s="217">
        <f>Input!$JX$6</f>
        <v>0</v>
      </c>
      <c r="H28" s="218">
        <f>Input!$JY$6</f>
        <v>0</v>
      </c>
    </row>
    <row r="29" spans="1:50">
      <c r="A29" s="215" t="s">
        <v>998</v>
      </c>
      <c r="B29" s="216" t="s">
        <v>1002</v>
      </c>
      <c r="C29" s="217">
        <f>Input!$JZ$6</f>
        <v>0</v>
      </c>
      <c r="D29" s="217">
        <f>Input!$KA$6</f>
        <v>0</v>
      </c>
      <c r="E29" s="217">
        <f>Input!$KB$6</f>
        <v>0</v>
      </c>
      <c r="F29" s="217">
        <f>Input!$KC$6</f>
        <v>0</v>
      </c>
      <c r="G29" s="217">
        <f>Input!$KD$6</f>
        <v>0</v>
      </c>
      <c r="H29" s="218">
        <f>Input!$KE$6</f>
        <v>0</v>
      </c>
    </row>
    <row r="30" spans="1:50">
      <c r="A30" s="215" t="s">
        <v>998</v>
      </c>
      <c r="B30" s="219">
        <f>Input!$KF$6</f>
        <v>0</v>
      </c>
      <c r="C30" s="217">
        <f>Input!$KG$6</f>
        <v>0</v>
      </c>
      <c r="D30" s="217">
        <f>Input!$KH$6</f>
        <v>0</v>
      </c>
      <c r="E30" s="217">
        <f>Input!$KI$6</f>
        <v>0</v>
      </c>
      <c r="F30" s="217">
        <f>Input!$KJ$6</f>
        <v>0</v>
      </c>
      <c r="G30" s="217">
        <f>Input!$KK$6</f>
        <v>0</v>
      </c>
      <c r="H30" s="218">
        <f>Input!$KL$6</f>
        <v>0</v>
      </c>
    </row>
    <row r="31" spans="1:50">
      <c r="A31" s="215" t="s">
        <v>998</v>
      </c>
      <c r="B31" s="219">
        <f>Input!$KM$6</f>
        <v>0</v>
      </c>
      <c r="C31" s="217">
        <f>Input!$KN$6</f>
        <v>0</v>
      </c>
      <c r="D31" s="217">
        <f>Input!$KO$6</f>
        <v>0</v>
      </c>
      <c r="E31" s="217">
        <f>Input!$KP$6</f>
        <v>0</v>
      </c>
      <c r="F31" s="217">
        <f>Input!$KQ$6</f>
        <v>0</v>
      </c>
      <c r="G31" s="217">
        <f>Input!$KR$6</f>
        <v>0</v>
      </c>
      <c r="H31" s="218">
        <f>Input!$KS$6</f>
        <v>0</v>
      </c>
    </row>
    <row r="32" spans="1:50">
      <c r="A32" s="215" t="s">
        <v>998</v>
      </c>
      <c r="B32" s="219">
        <f>Input!$KT$6</f>
        <v>0</v>
      </c>
      <c r="C32" s="217">
        <f>Input!$KU$6</f>
        <v>0</v>
      </c>
      <c r="D32" s="217">
        <f>Input!$KV$6</f>
        <v>0</v>
      </c>
      <c r="E32" s="217">
        <f>Input!$KW$6</f>
        <v>0</v>
      </c>
      <c r="F32" s="217">
        <f>Input!$KX$6</f>
        <v>0</v>
      </c>
      <c r="G32" s="217">
        <f>Input!$KY$6</f>
        <v>0</v>
      </c>
      <c r="H32" s="218">
        <f>Input!$KZ$6</f>
        <v>0</v>
      </c>
    </row>
    <row r="33" spans="1:50">
      <c r="A33" s="215" t="s">
        <v>998</v>
      </c>
      <c r="B33" s="216" t="s">
        <v>996</v>
      </c>
      <c r="C33" s="217">
        <f>Input!$LA$6</f>
        <v>0</v>
      </c>
      <c r="D33" s="217">
        <f>Input!$LB$6</f>
        <v>0</v>
      </c>
      <c r="E33" s="217">
        <f>Input!$LC$6</f>
        <v>0</v>
      </c>
      <c r="F33" s="217">
        <f>Input!$LD$6</f>
        <v>0</v>
      </c>
      <c r="G33" s="217">
        <f>Input!$LE$6</f>
        <v>0</v>
      </c>
      <c r="H33" s="218">
        <f>Input!$LF$6</f>
        <v>0</v>
      </c>
    </row>
    <row r="34" spans="1:50" s="227" customFormat="1">
      <c r="A34" s="211" t="s">
        <v>998</v>
      </c>
      <c r="B34" s="220" t="s">
        <v>1003</v>
      </c>
      <c r="C34" s="221">
        <f>SUM(C21:C33)</f>
        <v>0</v>
      </c>
      <c r="D34" s="221">
        <f t="shared" ref="D34:G34" si="1">SUM(D21:D33)</f>
        <v>0</v>
      </c>
      <c r="E34" s="221">
        <f t="shared" si="1"/>
        <v>0</v>
      </c>
      <c r="F34" s="221">
        <f t="shared" si="1"/>
        <v>0</v>
      </c>
      <c r="G34" s="221">
        <f t="shared" si="1"/>
        <v>0</v>
      </c>
      <c r="H34" s="222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25"/>
      <c r="C35" s="226"/>
      <c r="D35" s="226"/>
      <c r="E35" s="226"/>
      <c r="F35" s="226"/>
      <c r="G35" s="226"/>
    </row>
    <row r="36" spans="1:50">
      <c r="A36" s="215" t="s">
        <v>1004</v>
      </c>
      <c r="B36" s="216" t="s">
        <v>999</v>
      </c>
      <c r="C36" s="217">
        <f>Input!$LG$6</f>
        <v>0</v>
      </c>
      <c r="D36" s="217">
        <f>Input!$LH$6</f>
        <v>0</v>
      </c>
      <c r="E36" s="217">
        <f>Input!$LI$6</f>
        <v>0</v>
      </c>
      <c r="F36" s="217">
        <f>Input!$LJ$6</f>
        <v>0</v>
      </c>
      <c r="G36" s="217">
        <f>Input!$LK$6</f>
        <v>0</v>
      </c>
      <c r="H36" s="218">
        <f>Input!$LL$6</f>
        <v>0</v>
      </c>
    </row>
    <row r="37" spans="1:50">
      <c r="A37" s="215" t="s">
        <v>1004</v>
      </c>
      <c r="B37" s="216" t="s">
        <v>987</v>
      </c>
      <c r="C37" s="217">
        <f>Input!$LM$6</f>
        <v>0</v>
      </c>
      <c r="D37" s="217">
        <f>Input!$LN$6</f>
        <v>0</v>
      </c>
      <c r="E37" s="217">
        <f>Input!$LO$6</f>
        <v>0</v>
      </c>
      <c r="F37" s="217">
        <f>Input!$LP$6</f>
        <v>0</v>
      </c>
      <c r="G37" s="217">
        <f>Input!$LQ$6</f>
        <v>0</v>
      </c>
      <c r="H37" s="218">
        <f>Input!$LR$6</f>
        <v>0</v>
      </c>
    </row>
    <row r="38" spans="1:50">
      <c r="A38" s="215" t="s">
        <v>1004</v>
      </c>
      <c r="B38" s="216" t="s">
        <v>988</v>
      </c>
      <c r="C38" s="217">
        <f>Input!$LS$6</f>
        <v>0</v>
      </c>
      <c r="D38" s="217">
        <f>Input!$LT$6</f>
        <v>0</v>
      </c>
      <c r="E38" s="217">
        <f>Input!$LU$6</f>
        <v>0</v>
      </c>
      <c r="F38" s="217">
        <f>Input!$LV$6</f>
        <v>0</v>
      </c>
      <c r="G38" s="217">
        <f>Input!$LW$6</f>
        <v>0</v>
      </c>
      <c r="H38" s="218">
        <f>Input!$LX$6</f>
        <v>0</v>
      </c>
    </row>
    <row r="39" spans="1:50">
      <c r="A39" s="215" t="s">
        <v>1004</v>
      </c>
      <c r="B39" s="216" t="s">
        <v>989</v>
      </c>
      <c r="C39" s="217">
        <f>Input!$LY$6</f>
        <v>0</v>
      </c>
      <c r="D39" s="217">
        <f>Input!$LZ$6</f>
        <v>0</v>
      </c>
      <c r="E39" s="217">
        <f>Input!$MA$6</f>
        <v>0</v>
      </c>
      <c r="F39" s="217">
        <f>Input!$MB$6</f>
        <v>0</v>
      </c>
      <c r="G39" s="217">
        <f>Input!$MC$6</f>
        <v>0</v>
      </c>
      <c r="H39" s="218">
        <f>Input!$MD$6</f>
        <v>0</v>
      </c>
    </row>
    <row r="40" spans="1:50">
      <c r="A40" s="215" t="s">
        <v>1004</v>
      </c>
      <c r="B40" s="216" t="s">
        <v>990</v>
      </c>
      <c r="C40" s="217">
        <f>Input!$ME$6</f>
        <v>0</v>
      </c>
      <c r="D40" s="217">
        <f>Input!$MF$6</f>
        <v>0</v>
      </c>
      <c r="E40" s="217">
        <f>Input!$MG$6</f>
        <v>0</v>
      </c>
      <c r="F40" s="217">
        <f>Input!$MH$6</f>
        <v>0</v>
      </c>
      <c r="G40" s="217">
        <f>Input!$MI$6</f>
        <v>0</v>
      </c>
      <c r="H40" s="218">
        <f>Input!$MJ$6</f>
        <v>0</v>
      </c>
    </row>
    <row r="41" spans="1:50">
      <c r="A41" s="215" t="s">
        <v>1004</v>
      </c>
      <c r="B41" s="216" t="s">
        <v>991</v>
      </c>
      <c r="C41" s="217">
        <f>Input!$MK$6</f>
        <v>0</v>
      </c>
      <c r="D41" s="217">
        <f>Input!$ML$6</f>
        <v>0</v>
      </c>
      <c r="E41" s="217">
        <f>Input!$MM$6</f>
        <v>0</v>
      </c>
      <c r="F41" s="217">
        <f>Input!$MN$6</f>
        <v>0</v>
      </c>
      <c r="G41" s="217">
        <f>Input!$MO$6</f>
        <v>0</v>
      </c>
      <c r="H41" s="218">
        <f>Input!$MP$6</f>
        <v>0</v>
      </c>
    </row>
    <row r="42" spans="1:50">
      <c r="A42" s="215" t="s">
        <v>1004</v>
      </c>
      <c r="B42" s="216" t="s">
        <v>1000</v>
      </c>
      <c r="C42" s="217">
        <f>Input!$MQ$6</f>
        <v>0</v>
      </c>
      <c r="D42" s="217">
        <f>Input!$MR$6</f>
        <v>0</v>
      </c>
      <c r="E42" s="217">
        <f>Input!$MS$6</f>
        <v>0</v>
      </c>
      <c r="F42" s="217">
        <f>Input!$MT$6</f>
        <v>0</v>
      </c>
      <c r="G42" s="217">
        <f>Input!$MU$6</f>
        <v>0</v>
      </c>
      <c r="H42" s="218">
        <f>Input!$MV$6</f>
        <v>0</v>
      </c>
    </row>
    <row r="43" spans="1:50">
      <c r="A43" s="215" t="s">
        <v>1004</v>
      </c>
      <c r="B43" s="216" t="s">
        <v>1005</v>
      </c>
      <c r="C43" s="217">
        <f>Input!$MW$6</f>
        <v>0</v>
      </c>
      <c r="D43" s="217">
        <f>Input!$MX$6</f>
        <v>0</v>
      </c>
      <c r="E43" s="217">
        <f>Input!$MY$6</f>
        <v>0</v>
      </c>
      <c r="F43" s="217">
        <f>Input!$MZ$6</f>
        <v>0</v>
      </c>
      <c r="G43" s="217">
        <f>Input!$NA$6</f>
        <v>0</v>
      </c>
      <c r="H43" s="218">
        <f>Input!$NB$6</f>
        <v>0</v>
      </c>
    </row>
    <row r="44" spans="1:50" ht="26.25">
      <c r="A44" s="215" t="s">
        <v>1004</v>
      </c>
      <c r="B44" s="219" t="str">
        <f>Input!$NC$6</f>
        <v>Sec 9501 COBRA Subsidy</v>
      </c>
      <c r="C44" s="217">
        <f>Input!$ND$6</f>
        <v>0</v>
      </c>
      <c r="D44" s="217">
        <f>Input!$NE$6</f>
        <v>0</v>
      </c>
      <c r="E44" s="217">
        <f>Input!$NF$6</f>
        <v>670290</v>
      </c>
      <c r="F44" s="217">
        <f>Input!$NG$6</f>
        <v>670290</v>
      </c>
      <c r="G44" s="217">
        <f>Input!$NH$6</f>
        <v>0</v>
      </c>
      <c r="H44" s="218" t="str">
        <f>Input!$NI$6</f>
        <v>Federal subsidy provides COBRA premium assistance to help eligible individuals to continue their health benefits.</v>
      </c>
    </row>
    <row r="45" spans="1:50">
      <c r="A45" s="215" t="s">
        <v>1004</v>
      </c>
      <c r="B45" s="219">
        <f>Input!$NJ$6</f>
        <v>0</v>
      </c>
      <c r="C45" s="217">
        <f>Input!$NK$6</f>
        <v>0</v>
      </c>
      <c r="D45" s="217">
        <f>Input!$NL$6</f>
        <v>0</v>
      </c>
      <c r="E45" s="217">
        <f>Input!$NM$6</f>
        <v>0</v>
      </c>
      <c r="F45" s="217">
        <f>Input!$NN$6</f>
        <v>0</v>
      </c>
      <c r="G45" s="217">
        <f>Input!$NO$6</f>
        <v>0</v>
      </c>
      <c r="H45" s="218">
        <f>Input!$NP$6</f>
        <v>0</v>
      </c>
    </row>
    <row r="46" spans="1:50">
      <c r="A46" s="215" t="s">
        <v>1004</v>
      </c>
      <c r="B46" s="219">
        <f>Input!$NQ$6</f>
        <v>0</v>
      </c>
      <c r="C46" s="217">
        <f>Input!$NR$6</f>
        <v>0</v>
      </c>
      <c r="D46" s="217">
        <f>Input!$NS$6</f>
        <v>0</v>
      </c>
      <c r="E46" s="217">
        <f>Input!$NT$6</f>
        <v>0</v>
      </c>
      <c r="F46" s="217">
        <f>Input!$NU$6</f>
        <v>0</v>
      </c>
      <c r="G46" s="217">
        <f>Input!$NV$6</f>
        <v>0</v>
      </c>
      <c r="H46" s="218">
        <f>Input!$NW$6</f>
        <v>0</v>
      </c>
    </row>
    <row r="47" spans="1:50">
      <c r="A47" s="215" t="s">
        <v>1004</v>
      </c>
      <c r="B47" s="219">
        <f>Input!$NX$6</f>
        <v>0</v>
      </c>
      <c r="C47" s="217">
        <f>Input!$NY$6</f>
        <v>0</v>
      </c>
      <c r="D47" s="217">
        <f>Input!$NZ$6</f>
        <v>0</v>
      </c>
      <c r="E47" s="217">
        <f>Input!$OA$6</f>
        <v>0</v>
      </c>
      <c r="F47" s="217">
        <f>Input!$OB$6</f>
        <v>0</v>
      </c>
      <c r="G47" s="217">
        <f>Input!$OC$6</f>
        <v>0</v>
      </c>
      <c r="H47" s="218">
        <f>Input!$OD$6</f>
        <v>0</v>
      </c>
    </row>
    <row r="48" spans="1:50">
      <c r="A48" s="215" t="s">
        <v>1004</v>
      </c>
      <c r="B48" s="216" t="s">
        <v>996</v>
      </c>
      <c r="C48" s="217">
        <f>Input!$OE$6</f>
        <v>0</v>
      </c>
      <c r="D48" s="217">
        <f>Input!$OF$6</f>
        <v>0</v>
      </c>
      <c r="E48" s="217">
        <f>Input!$OG$6</f>
        <v>0</v>
      </c>
      <c r="F48" s="217">
        <f>Input!$OH$6</f>
        <v>0</v>
      </c>
      <c r="G48" s="217">
        <f>Input!$OI$6</f>
        <v>0</v>
      </c>
      <c r="H48" s="218">
        <f>Input!$OJ$6</f>
        <v>0</v>
      </c>
    </row>
    <row r="49" spans="1:50" s="227" customFormat="1">
      <c r="A49" s="211" t="s">
        <v>1004</v>
      </c>
      <c r="B49" s="220" t="s">
        <v>1006</v>
      </c>
      <c r="C49" s="221">
        <f>SUM(C36:C48)</f>
        <v>0</v>
      </c>
      <c r="D49" s="221">
        <f t="shared" ref="D49:G49" si="2">SUM(D36:D48)</f>
        <v>0</v>
      </c>
      <c r="E49" s="221">
        <f t="shared" si="2"/>
        <v>670290</v>
      </c>
      <c r="F49" s="221">
        <f t="shared" si="2"/>
        <v>670290</v>
      </c>
      <c r="G49" s="221">
        <f t="shared" si="2"/>
        <v>0</v>
      </c>
      <c r="H49" s="222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25"/>
      <c r="C50" s="226"/>
      <c r="D50" s="226"/>
      <c r="E50" s="226"/>
      <c r="F50" s="226"/>
      <c r="G50" s="226"/>
    </row>
    <row r="51" spans="1:50">
      <c r="A51" s="215" t="s">
        <v>1007</v>
      </c>
      <c r="B51" s="219">
        <f>Input!$OK$6</f>
        <v>0</v>
      </c>
      <c r="C51" s="217">
        <f>Input!$OL$6</f>
        <v>0</v>
      </c>
      <c r="D51" s="217">
        <f>Input!$OM$6</f>
        <v>0</v>
      </c>
      <c r="E51" s="217">
        <f>Input!$ON$6</f>
        <v>0</v>
      </c>
      <c r="F51" s="217">
        <f>Input!$OO$6</f>
        <v>0</v>
      </c>
      <c r="G51" s="217">
        <f>Input!$OP$6</f>
        <v>0</v>
      </c>
      <c r="H51" s="218">
        <f>Input!$OQ$6</f>
        <v>0</v>
      </c>
    </row>
    <row r="52" spans="1:50">
      <c r="A52" s="215" t="s">
        <v>1007</v>
      </c>
      <c r="B52" s="219">
        <f>Input!$OR$6</f>
        <v>0</v>
      </c>
      <c r="C52" s="217">
        <f>Input!$OS$6</f>
        <v>0</v>
      </c>
      <c r="D52" s="217">
        <f>Input!$OT$6</f>
        <v>0</v>
      </c>
      <c r="E52" s="217">
        <f>Input!$OU$6</f>
        <v>0</v>
      </c>
      <c r="F52" s="217">
        <f>Input!$OV$6</f>
        <v>0</v>
      </c>
      <c r="G52" s="217">
        <f>Input!$OW$6</f>
        <v>0</v>
      </c>
      <c r="H52" s="218">
        <f>Input!$OX$6</f>
        <v>0</v>
      </c>
    </row>
    <row r="53" spans="1:50">
      <c r="A53" s="215" t="s">
        <v>1007</v>
      </c>
      <c r="B53" s="219">
        <f>Input!$OY$6</f>
        <v>0</v>
      </c>
      <c r="C53" s="217">
        <f>Input!$OZ$6</f>
        <v>0</v>
      </c>
      <c r="D53" s="217">
        <f>Input!$PA$6</f>
        <v>0</v>
      </c>
      <c r="E53" s="217">
        <f>Input!$PB$6</f>
        <v>0</v>
      </c>
      <c r="F53" s="217">
        <f>Input!$PC$6</f>
        <v>0</v>
      </c>
      <c r="G53" s="217">
        <f>Input!$PD$6</f>
        <v>0</v>
      </c>
      <c r="H53" s="218">
        <f>Input!$PE$6</f>
        <v>0</v>
      </c>
    </row>
    <row r="54" spans="1:50">
      <c r="A54" s="215" t="s">
        <v>1007</v>
      </c>
      <c r="B54" s="219">
        <f>Input!$PF$6</f>
        <v>0</v>
      </c>
      <c r="C54" s="217">
        <f>Input!$PG$6</f>
        <v>0</v>
      </c>
      <c r="D54" s="217">
        <f>Input!$PH$6</f>
        <v>0</v>
      </c>
      <c r="E54" s="217">
        <f>Input!$PI$6</f>
        <v>0</v>
      </c>
      <c r="F54" s="217">
        <f>Input!$PJ$6</f>
        <v>0</v>
      </c>
      <c r="G54" s="217">
        <f>Input!$PK$6</f>
        <v>0</v>
      </c>
      <c r="H54" s="218">
        <f>Input!$PL$6</f>
        <v>0</v>
      </c>
    </row>
    <row r="55" spans="1:50">
      <c r="A55" s="215" t="s">
        <v>1007</v>
      </c>
      <c r="B55" s="219">
        <f>Input!$PM$6</f>
        <v>0</v>
      </c>
      <c r="C55" s="217">
        <f>Input!$PN$6</f>
        <v>0</v>
      </c>
      <c r="D55" s="217">
        <f>Input!$PO$6</f>
        <v>0</v>
      </c>
      <c r="E55" s="217">
        <f>Input!$PP$6</f>
        <v>0</v>
      </c>
      <c r="F55" s="217">
        <f>Input!$PQ$6</f>
        <v>0</v>
      </c>
      <c r="G55" s="217">
        <f>Input!$PR$6</f>
        <v>0</v>
      </c>
      <c r="H55" s="218">
        <f>Input!$PS$6</f>
        <v>0</v>
      </c>
    </row>
    <row r="56" spans="1:50">
      <c r="A56" s="215" t="s">
        <v>1007</v>
      </c>
      <c r="B56" s="219">
        <f>Input!$PT$6</f>
        <v>0</v>
      </c>
      <c r="C56" s="217">
        <f>Input!$PU$6</f>
        <v>0</v>
      </c>
      <c r="D56" s="217">
        <f>Input!$PV$6</f>
        <v>0</v>
      </c>
      <c r="E56" s="217">
        <f>Input!$PW$6</f>
        <v>0</v>
      </c>
      <c r="F56" s="217">
        <f>Input!$PX$6</f>
        <v>0</v>
      </c>
      <c r="G56" s="217">
        <f>Input!$PY$6</f>
        <v>0</v>
      </c>
      <c r="H56" s="218">
        <f>Input!$PZ$6</f>
        <v>0</v>
      </c>
    </row>
    <row r="57" spans="1:50">
      <c r="A57" s="215" t="s">
        <v>1007</v>
      </c>
      <c r="B57" s="219">
        <f>Input!$QA$6</f>
        <v>0</v>
      </c>
      <c r="C57" s="217">
        <f>Input!$QB$6</f>
        <v>0</v>
      </c>
      <c r="D57" s="217">
        <f>Input!$QC$6</f>
        <v>0</v>
      </c>
      <c r="E57" s="217">
        <f>Input!$QD$6</f>
        <v>0</v>
      </c>
      <c r="F57" s="217">
        <f>Input!$QE$6</f>
        <v>0</v>
      </c>
      <c r="G57" s="217">
        <f>Input!$QF$6</f>
        <v>0</v>
      </c>
      <c r="H57" s="218">
        <f>Input!$QG$6</f>
        <v>0</v>
      </c>
    </row>
    <row r="58" spans="1:50">
      <c r="A58" s="215" t="s">
        <v>1007</v>
      </c>
      <c r="B58" s="219">
        <f>Input!$QH$6</f>
        <v>0</v>
      </c>
      <c r="C58" s="217">
        <f>Input!$QI$6</f>
        <v>0</v>
      </c>
      <c r="D58" s="217">
        <f>Input!$QJ$6</f>
        <v>0</v>
      </c>
      <c r="E58" s="217">
        <f>Input!$QK$6</f>
        <v>0</v>
      </c>
      <c r="F58" s="217">
        <f>Input!$QL$6</f>
        <v>0</v>
      </c>
      <c r="G58" s="217">
        <f>Input!$QM$6</f>
        <v>0</v>
      </c>
      <c r="H58" s="218">
        <f>Input!$QN$6</f>
        <v>0</v>
      </c>
    </row>
    <row r="59" spans="1:50">
      <c r="A59" s="215" t="s">
        <v>1007</v>
      </c>
      <c r="B59" s="219">
        <f>Input!$QO$6</f>
        <v>0</v>
      </c>
      <c r="C59" s="217">
        <f>Input!$QP$6</f>
        <v>0</v>
      </c>
      <c r="D59" s="217">
        <f>Input!$QQ$6</f>
        <v>0</v>
      </c>
      <c r="E59" s="217">
        <f>Input!$QR$6</f>
        <v>0</v>
      </c>
      <c r="F59" s="217">
        <f>Input!$QS$6</f>
        <v>0</v>
      </c>
      <c r="G59" s="217">
        <f>Input!$QT$6</f>
        <v>0</v>
      </c>
      <c r="H59" s="218">
        <f>Input!$QU$6</f>
        <v>0</v>
      </c>
    </row>
    <row r="60" spans="1:50">
      <c r="A60" s="215" t="s">
        <v>1007</v>
      </c>
      <c r="B60" s="219">
        <f>Input!$QV$6</f>
        <v>0</v>
      </c>
      <c r="C60" s="217">
        <f>Input!$QW$6</f>
        <v>0</v>
      </c>
      <c r="D60" s="217">
        <f>Input!$QX$6</f>
        <v>0</v>
      </c>
      <c r="E60" s="217">
        <f>Input!$QY$6</f>
        <v>0</v>
      </c>
      <c r="F60" s="217">
        <f>Input!$QZ$6</f>
        <v>0</v>
      </c>
      <c r="G60" s="217">
        <f>Input!$RA$6</f>
        <v>0</v>
      </c>
      <c r="H60" s="218">
        <f>Input!$RB$6</f>
        <v>0</v>
      </c>
    </row>
    <row r="61" spans="1:50">
      <c r="A61" s="215" t="s">
        <v>1007</v>
      </c>
      <c r="B61" s="219">
        <f>Input!$RC$6</f>
        <v>0</v>
      </c>
      <c r="C61" s="217">
        <f>Input!$RD$6</f>
        <v>0</v>
      </c>
      <c r="D61" s="217">
        <f>Input!$RE$6</f>
        <v>0</v>
      </c>
      <c r="E61" s="217">
        <f>Input!$RF$6</f>
        <v>0</v>
      </c>
      <c r="F61" s="217">
        <f>Input!$RG$6</f>
        <v>0</v>
      </c>
      <c r="G61" s="217">
        <f>Input!$RH$6</f>
        <v>0</v>
      </c>
      <c r="H61" s="218">
        <f>Input!$RI$6</f>
        <v>0</v>
      </c>
    </row>
    <row r="62" spans="1:50">
      <c r="A62" s="215" t="s">
        <v>1007</v>
      </c>
      <c r="B62" s="219">
        <f>Input!$RJ$6</f>
        <v>0</v>
      </c>
      <c r="C62" s="217">
        <f>Input!$RK$6</f>
        <v>0</v>
      </c>
      <c r="D62" s="217">
        <f>Input!$RL$6</f>
        <v>0</v>
      </c>
      <c r="E62" s="217">
        <f>Input!$RM$6</f>
        <v>0</v>
      </c>
      <c r="F62" s="217">
        <f>Input!$RN$6</f>
        <v>0</v>
      </c>
      <c r="G62" s="217">
        <f>Input!$RO$6</f>
        <v>0</v>
      </c>
      <c r="H62" s="218">
        <f>Input!$RP$6</f>
        <v>0</v>
      </c>
    </row>
    <row r="63" spans="1:50">
      <c r="A63" s="215" t="s">
        <v>1007</v>
      </c>
      <c r="B63" s="216" t="s">
        <v>996</v>
      </c>
      <c r="C63" s="217">
        <f>Input!$RQ$6</f>
        <v>0</v>
      </c>
      <c r="D63" s="217">
        <f>Input!$RR$6</f>
        <v>0</v>
      </c>
      <c r="E63" s="217">
        <f>Input!$RS$6</f>
        <v>0</v>
      </c>
      <c r="F63" s="217">
        <f>Input!$RT$6</f>
        <v>0</v>
      </c>
      <c r="G63" s="217">
        <f>Input!$RU$6</f>
        <v>0</v>
      </c>
      <c r="H63" s="218">
        <f>Input!$RV$6</f>
        <v>0</v>
      </c>
    </row>
    <row r="64" spans="1:50" s="228" customFormat="1">
      <c r="A64" s="211" t="s">
        <v>1007</v>
      </c>
      <c r="B64" s="220" t="s">
        <v>1008</v>
      </c>
      <c r="C64" s="221">
        <f>SUM(C51:C63)</f>
        <v>0</v>
      </c>
      <c r="D64" s="221">
        <f t="shared" ref="D64:G64" si="3">SUM(D51:D63)</f>
        <v>0</v>
      </c>
      <c r="E64" s="221">
        <f t="shared" si="3"/>
        <v>0</v>
      </c>
      <c r="F64" s="221">
        <f t="shared" si="3"/>
        <v>0</v>
      </c>
      <c r="G64" s="221">
        <f t="shared" si="3"/>
        <v>0</v>
      </c>
      <c r="H64" s="222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25"/>
      <c r="C65" s="226"/>
      <c r="D65" s="226"/>
      <c r="E65" s="226"/>
      <c r="F65" s="226"/>
      <c r="G65" s="226"/>
    </row>
    <row r="66" spans="1:50">
      <c r="A66" s="215" t="s">
        <v>1009</v>
      </c>
      <c r="B66" s="219">
        <f>Input!$RW$6</f>
        <v>0</v>
      </c>
      <c r="C66" s="217">
        <f>Input!$RX$6</f>
        <v>0</v>
      </c>
      <c r="D66" s="217">
        <f>Input!$RY$6</f>
        <v>0</v>
      </c>
      <c r="E66" s="217">
        <f>Input!$RZ$6</f>
        <v>0</v>
      </c>
      <c r="F66" s="217">
        <f>Input!$SA$6</f>
        <v>0</v>
      </c>
      <c r="G66" s="217">
        <f>Input!$SB$6</f>
        <v>0</v>
      </c>
      <c r="H66" s="218">
        <f>Input!$SC$6</f>
        <v>0</v>
      </c>
    </row>
    <row r="67" spans="1:50">
      <c r="A67" s="215" t="s">
        <v>1009</v>
      </c>
      <c r="B67" s="219">
        <f>Input!$SD$6</f>
        <v>0</v>
      </c>
      <c r="C67" s="217">
        <f>Input!$SE$6</f>
        <v>0</v>
      </c>
      <c r="D67" s="217">
        <f>Input!$SF$6</f>
        <v>0</v>
      </c>
      <c r="E67" s="217">
        <f>Input!$SG$6</f>
        <v>0</v>
      </c>
      <c r="F67" s="217">
        <f>Input!$SH$6</f>
        <v>0</v>
      </c>
      <c r="G67" s="217">
        <f>Input!$SI$6</f>
        <v>0</v>
      </c>
      <c r="H67" s="218">
        <f>Input!$SJ$6</f>
        <v>0</v>
      </c>
    </row>
    <row r="68" spans="1:50">
      <c r="A68" s="215" t="s">
        <v>1009</v>
      </c>
      <c r="B68" s="219">
        <f>Input!$SK$6</f>
        <v>0</v>
      </c>
      <c r="C68" s="217">
        <f>Input!$SL$6</f>
        <v>0</v>
      </c>
      <c r="D68" s="217">
        <f>Input!$SM$6</f>
        <v>0</v>
      </c>
      <c r="E68" s="217">
        <f>Input!$SN$6</f>
        <v>0</v>
      </c>
      <c r="F68" s="217">
        <f>Input!$SO$6</f>
        <v>0</v>
      </c>
      <c r="G68" s="217">
        <f>Input!$SP$6</f>
        <v>0</v>
      </c>
      <c r="H68" s="218">
        <f>Input!$SQ$6</f>
        <v>0</v>
      </c>
    </row>
    <row r="69" spans="1:50">
      <c r="A69" s="215" t="s">
        <v>1009</v>
      </c>
      <c r="B69" s="219">
        <f>Input!$SR$6</f>
        <v>0</v>
      </c>
      <c r="C69" s="217">
        <f>Input!$SS$6</f>
        <v>0</v>
      </c>
      <c r="D69" s="217">
        <f>Input!$ST$6</f>
        <v>0</v>
      </c>
      <c r="E69" s="217">
        <f>Input!$SU$6</f>
        <v>0</v>
      </c>
      <c r="F69" s="217">
        <f>Input!$SV$6</f>
        <v>0</v>
      </c>
      <c r="G69" s="217">
        <f>Input!$SW$6</f>
        <v>0</v>
      </c>
      <c r="H69" s="218">
        <f>Input!$SX$6</f>
        <v>0</v>
      </c>
    </row>
    <row r="70" spans="1:50">
      <c r="A70" s="215" t="s">
        <v>1009</v>
      </c>
      <c r="B70" s="219">
        <f>Input!$SY$6</f>
        <v>0</v>
      </c>
      <c r="C70" s="217">
        <f>Input!$SZ$6</f>
        <v>0</v>
      </c>
      <c r="D70" s="217">
        <f>Input!$TA$6</f>
        <v>0</v>
      </c>
      <c r="E70" s="217">
        <f>Input!$TB$6</f>
        <v>0</v>
      </c>
      <c r="F70" s="217">
        <f>Input!$TC$6</f>
        <v>0</v>
      </c>
      <c r="G70" s="217">
        <f>Input!$TD$6</f>
        <v>0</v>
      </c>
      <c r="H70" s="218">
        <f>Input!$TE$6</f>
        <v>0</v>
      </c>
    </row>
    <row r="71" spans="1:50">
      <c r="A71" s="215" t="s">
        <v>1009</v>
      </c>
      <c r="B71" s="219">
        <f>Input!$TF$6</f>
        <v>0</v>
      </c>
      <c r="C71" s="217">
        <f>Input!$TG$6</f>
        <v>0</v>
      </c>
      <c r="D71" s="217">
        <f>Input!$TH$6</f>
        <v>0</v>
      </c>
      <c r="E71" s="217">
        <f>Input!$TI$6</f>
        <v>0</v>
      </c>
      <c r="F71" s="217">
        <f>Input!$TJ$6</f>
        <v>0</v>
      </c>
      <c r="G71" s="217">
        <f>Input!$TK$6</f>
        <v>0</v>
      </c>
      <c r="H71" s="218">
        <f>Input!$TL$6</f>
        <v>0</v>
      </c>
    </row>
    <row r="72" spans="1:50">
      <c r="A72" s="215" t="s">
        <v>1009</v>
      </c>
      <c r="B72" s="219">
        <f>Input!$TM$6</f>
        <v>0</v>
      </c>
      <c r="C72" s="217">
        <f>Input!$TN$6</f>
        <v>0</v>
      </c>
      <c r="D72" s="217">
        <f>Input!$TO$6</f>
        <v>0</v>
      </c>
      <c r="E72" s="217">
        <f>Input!$TP$6</f>
        <v>0</v>
      </c>
      <c r="F72" s="217">
        <f>Input!$TQ$6</f>
        <v>0</v>
      </c>
      <c r="G72" s="217">
        <f>Input!$TR$6</f>
        <v>0</v>
      </c>
      <c r="H72" s="218">
        <f>Input!$TS$6</f>
        <v>0</v>
      </c>
    </row>
    <row r="73" spans="1:50">
      <c r="A73" s="215" t="s">
        <v>1009</v>
      </c>
      <c r="B73" s="219">
        <f>Input!$TT$6</f>
        <v>0</v>
      </c>
      <c r="C73" s="217">
        <f>Input!$TU$6</f>
        <v>0</v>
      </c>
      <c r="D73" s="217">
        <f>Input!$TV$6</f>
        <v>0</v>
      </c>
      <c r="E73" s="217">
        <f>Input!$TW$6</f>
        <v>0</v>
      </c>
      <c r="F73" s="217">
        <f>Input!$TX$6</f>
        <v>0</v>
      </c>
      <c r="G73" s="217">
        <f>Input!$TY$6</f>
        <v>0</v>
      </c>
      <c r="H73" s="218">
        <f>Input!$TZ$6</f>
        <v>0</v>
      </c>
    </row>
    <row r="74" spans="1:50">
      <c r="A74" s="215" t="s">
        <v>1009</v>
      </c>
      <c r="B74" s="219">
        <f>Input!$UA$6</f>
        <v>0</v>
      </c>
      <c r="C74" s="217">
        <f>Input!$UB$6</f>
        <v>0</v>
      </c>
      <c r="D74" s="217">
        <f>Input!$UC$6</f>
        <v>0</v>
      </c>
      <c r="E74" s="217">
        <f>Input!$UD$6</f>
        <v>0</v>
      </c>
      <c r="F74" s="217">
        <f>Input!$UE$6</f>
        <v>0</v>
      </c>
      <c r="G74" s="217">
        <f>Input!$UF$6</f>
        <v>0</v>
      </c>
      <c r="H74" s="218">
        <f>Input!$UG$6</f>
        <v>0</v>
      </c>
    </row>
    <row r="75" spans="1:50">
      <c r="A75" s="215" t="s">
        <v>1009</v>
      </c>
      <c r="B75" s="219">
        <f>Input!$UH$6</f>
        <v>0</v>
      </c>
      <c r="C75" s="217">
        <f>Input!$UI$6</f>
        <v>0</v>
      </c>
      <c r="D75" s="217">
        <f>Input!$UJ$6</f>
        <v>0</v>
      </c>
      <c r="E75" s="217">
        <f>Input!$UK$6</f>
        <v>0</v>
      </c>
      <c r="F75" s="217">
        <f>Input!$UL$6</f>
        <v>0</v>
      </c>
      <c r="G75" s="217">
        <f>Input!$UM$6</f>
        <v>0</v>
      </c>
      <c r="H75" s="218">
        <f>Input!$UN$6</f>
        <v>0</v>
      </c>
    </row>
    <row r="76" spans="1:50">
      <c r="A76" s="215" t="s">
        <v>1009</v>
      </c>
      <c r="B76" s="219">
        <f>Input!$UO$6</f>
        <v>0</v>
      </c>
      <c r="C76" s="217">
        <f>Input!$UP$6</f>
        <v>0</v>
      </c>
      <c r="D76" s="217">
        <f>Input!$UQ$6</f>
        <v>0</v>
      </c>
      <c r="E76" s="217">
        <f>Input!$UR$6</f>
        <v>0</v>
      </c>
      <c r="F76" s="217">
        <f>Input!$US$6</f>
        <v>0</v>
      </c>
      <c r="G76" s="217">
        <f>Input!$UT$6</f>
        <v>0</v>
      </c>
      <c r="H76" s="218">
        <f>Input!$UU$6</f>
        <v>0</v>
      </c>
    </row>
    <row r="77" spans="1:50">
      <c r="A77" s="215" t="s">
        <v>1009</v>
      </c>
      <c r="B77" s="219">
        <f>Input!$UV$6</f>
        <v>0</v>
      </c>
      <c r="C77" s="217">
        <f>Input!$UW$6</f>
        <v>0</v>
      </c>
      <c r="D77" s="217">
        <f>Input!$UX$6</f>
        <v>0</v>
      </c>
      <c r="E77" s="217">
        <f>Input!$UY$6</f>
        <v>0</v>
      </c>
      <c r="F77" s="217">
        <f>Input!$UZ$6</f>
        <v>0</v>
      </c>
      <c r="G77" s="217">
        <f>Input!$VA$6</f>
        <v>0</v>
      </c>
      <c r="H77" s="218">
        <f>Input!$VB$6</f>
        <v>0</v>
      </c>
    </row>
    <row r="78" spans="1:50">
      <c r="A78" s="215" t="s">
        <v>1009</v>
      </c>
      <c r="B78" s="219">
        <f>Input!$VC$6</f>
        <v>0</v>
      </c>
      <c r="C78" s="217">
        <f>Input!$VD$6</f>
        <v>0</v>
      </c>
      <c r="D78" s="217">
        <f>Input!$VE$6</f>
        <v>0</v>
      </c>
      <c r="E78" s="217">
        <f>Input!$VF$6</f>
        <v>0</v>
      </c>
      <c r="F78" s="217">
        <f>Input!$VG$6</f>
        <v>0</v>
      </c>
      <c r="G78" s="217">
        <f>Input!$VH$6</f>
        <v>0</v>
      </c>
      <c r="H78" s="218">
        <f>Input!$VI$6</f>
        <v>0</v>
      </c>
    </row>
    <row r="79" spans="1:50">
      <c r="A79" s="215" t="s">
        <v>1009</v>
      </c>
      <c r="B79" s="216" t="s">
        <v>996</v>
      </c>
      <c r="C79" s="217">
        <f>Input!$VJ$6</f>
        <v>0</v>
      </c>
      <c r="D79" s="217">
        <f>Input!$VK$6</f>
        <v>0</v>
      </c>
      <c r="E79" s="217">
        <f>Input!$VL$6</f>
        <v>0</v>
      </c>
      <c r="F79" s="217">
        <f>Input!$VM$6</f>
        <v>0</v>
      </c>
      <c r="G79" s="217">
        <f>Input!$VN$6</f>
        <v>0</v>
      </c>
      <c r="H79" s="218">
        <f>Input!$VO$6</f>
        <v>0</v>
      </c>
    </row>
    <row r="80" spans="1:50" s="228" customFormat="1">
      <c r="A80" s="211" t="s">
        <v>1009</v>
      </c>
      <c r="B80" s="220" t="s">
        <v>1010</v>
      </c>
      <c r="C80" s="221">
        <f>SUM(C66:C79)</f>
        <v>0</v>
      </c>
      <c r="D80" s="221">
        <f t="shared" ref="D80:G80" si="4">SUM(D66:D79)</f>
        <v>0</v>
      </c>
      <c r="E80" s="221">
        <f t="shared" si="4"/>
        <v>0</v>
      </c>
      <c r="F80" s="221">
        <f t="shared" si="4"/>
        <v>0</v>
      </c>
      <c r="G80" s="221">
        <f t="shared" si="4"/>
        <v>0</v>
      </c>
      <c r="H80" s="222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15"/>
      <c r="C81" s="229"/>
      <c r="D81" s="229"/>
      <c r="E81" s="229"/>
      <c r="F81" s="229"/>
      <c r="G81" s="229"/>
    </row>
    <row r="82" spans="1:50">
      <c r="A82" s="215" t="s">
        <v>127</v>
      </c>
      <c r="B82" s="219">
        <f>Input!$VP$6</f>
        <v>0</v>
      </c>
      <c r="C82" s="217">
        <f>Input!$VQ$6</f>
        <v>0</v>
      </c>
      <c r="D82" s="217">
        <f>Input!$VR$6</f>
        <v>0</v>
      </c>
      <c r="E82" s="217">
        <f>Input!$VS$6</f>
        <v>0</v>
      </c>
      <c r="F82" s="217">
        <f>Input!$VT$6</f>
        <v>0</v>
      </c>
      <c r="G82" s="217">
        <f>Input!$VU$6</f>
        <v>0</v>
      </c>
      <c r="H82" s="218">
        <f>Input!$VV$6</f>
        <v>0</v>
      </c>
    </row>
    <row r="83" spans="1:50">
      <c r="A83" s="215" t="s">
        <v>127</v>
      </c>
      <c r="B83" s="219">
        <f>Input!$VW$6</f>
        <v>0</v>
      </c>
      <c r="C83" s="217">
        <f>Input!$VX$6</f>
        <v>0</v>
      </c>
      <c r="D83" s="217">
        <f>Input!$VY$6</f>
        <v>0</v>
      </c>
      <c r="E83" s="217">
        <f>Input!$VZ$6</f>
        <v>0</v>
      </c>
      <c r="F83" s="217">
        <f>Input!$WA$6</f>
        <v>0</v>
      </c>
      <c r="G83" s="217">
        <f>Input!$WB$6</f>
        <v>0</v>
      </c>
      <c r="H83" s="218">
        <f>Input!$WC$6</f>
        <v>0</v>
      </c>
    </row>
    <row r="84" spans="1:50">
      <c r="A84" s="215" t="s">
        <v>127</v>
      </c>
      <c r="B84" s="219">
        <f>Input!$WD$6</f>
        <v>0</v>
      </c>
      <c r="C84" s="217">
        <f>Input!$WE$6</f>
        <v>0</v>
      </c>
      <c r="D84" s="217">
        <f>Input!$WF$6</f>
        <v>0</v>
      </c>
      <c r="E84" s="217">
        <f>Input!$WG$6</f>
        <v>0</v>
      </c>
      <c r="F84" s="217">
        <f>Input!$WH$6</f>
        <v>0</v>
      </c>
      <c r="G84" s="217">
        <f>Input!$WI$6</f>
        <v>0</v>
      </c>
      <c r="H84" s="218">
        <f>Input!$WJ$6</f>
        <v>0</v>
      </c>
    </row>
    <row r="85" spans="1:50">
      <c r="A85" s="215" t="s">
        <v>127</v>
      </c>
      <c r="B85" s="219">
        <f>Input!$WK$6</f>
        <v>0</v>
      </c>
      <c r="C85" s="217">
        <f>Input!$WL$6</f>
        <v>0</v>
      </c>
      <c r="D85" s="217">
        <f>Input!$WM$6</f>
        <v>0</v>
      </c>
      <c r="E85" s="217">
        <f>Input!$WN$6</f>
        <v>0</v>
      </c>
      <c r="F85" s="217">
        <f>Input!$WO$6</f>
        <v>0</v>
      </c>
      <c r="G85" s="217">
        <f>Input!$WP$6</f>
        <v>0</v>
      </c>
      <c r="H85" s="218">
        <f>Input!$WQ$6</f>
        <v>0</v>
      </c>
    </row>
    <row r="86" spans="1:50">
      <c r="A86" s="215" t="s">
        <v>127</v>
      </c>
      <c r="B86" s="219">
        <f>Input!$WR$6</f>
        <v>0</v>
      </c>
      <c r="C86" s="217">
        <f>Input!$WS$6</f>
        <v>0</v>
      </c>
      <c r="D86" s="217">
        <f>Input!$WT$6</f>
        <v>0</v>
      </c>
      <c r="E86" s="217">
        <f>Input!$WU$6</f>
        <v>0</v>
      </c>
      <c r="F86" s="217">
        <f>Input!$WV$6</f>
        <v>0</v>
      </c>
      <c r="G86" s="217">
        <f>Input!$WW$6</f>
        <v>0</v>
      </c>
      <c r="H86" s="218">
        <f>Input!$WX$6</f>
        <v>0</v>
      </c>
    </row>
    <row r="87" spans="1:50">
      <c r="A87" s="215" t="s">
        <v>127</v>
      </c>
      <c r="B87" s="219">
        <f>Input!$WY$6</f>
        <v>0</v>
      </c>
      <c r="C87" s="217">
        <f>Input!$WZ$6</f>
        <v>0</v>
      </c>
      <c r="D87" s="217">
        <f>Input!$XA$6</f>
        <v>0</v>
      </c>
      <c r="E87" s="217">
        <f>Input!$XB$6</f>
        <v>0</v>
      </c>
      <c r="F87" s="217">
        <f>Input!$XC$6</f>
        <v>0</v>
      </c>
      <c r="G87" s="217">
        <f>Input!$XD$6</f>
        <v>0</v>
      </c>
      <c r="H87" s="218">
        <f>Input!$XE$6</f>
        <v>0</v>
      </c>
    </row>
    <row r="88" spans="1:50">
      <c r="A88" s="215" t="s">
        <v>127</v>
      </c>
      <c r="B88" s="219">
        <f>Input!$XF$6</f>
        <v>0</v>
      </c>
      <c r="C88" s="217">
        <f>Input!$XG$6</f>
        <v>0</v>
      </c>
      <c r="D88" s="217">
        <f>Input!$XH$6</f>
        <v>0</v>
      </c>
      <c r="E88" s="217">
        <f>Input!$XI$6</f>
        <v>0</v>
      </c>
      <c r="F88" s="217">
        <f>Input!$XJ$6</f>
        <v>0</v>
      </c>
      <c r="G88" s="217">
        <f>Input!$XK$6</f>
        <v>0</v>
      </c>
      <c r="H88" s="218">
        <f>Input!$XL$6</f>
        <v>0</v>
      </c>
    </row>
    <row r="89" spans="1:50">
      <c r="A89" s="215" t="s">
        <v>127</v>
      </c>
      <c r="B89" s="219">
        <f>Input!$XM$6</f>
        <v>0</v>
      </c>
      <c r="C89" s="217">
        <f>Input!$XN$6</f>
        <v>0</v>
      </c>
      <c r="D89" s="217">
        <f>Input!$XO$6</f>
        <v>0</v>
      </c>
      <c r="E89" s="217">
        <f>Input!$XP$6</f>
        <v>0</v>
      </c>
      <c r="F89" s="217">
        <f>Input!$XQ$6</f>
        <v>0</v>
      </c>
      <c r="G89" s="217">
        <f>Input!$XR$6</f>
        <v>0</v>
      </c>
      <c r="H89" s="218">
        <f>Input!$XS$6</f>
        <v>0</v>
      </c>
    </row>
    <row r="90" spans="1:50" s="228" customFormat="1">
      <c r="A90" s="211" t="s">
        <v>127</v>
      </c>
      <c r="B90" s="220" t="s">
        <v>1011</v>
      </c>
      <c r="C90" s="221">
        <f>SUM(C82:C89)</f>
        <v>0</v>
      </c>
      <c r="D90" s="221">
        <f t="shared" ref="D90:G90" si="5">SUM(D82:D89)</f>
        <v>0</v>
      </c>
      <c r="E90" s="221">
        <f t="shared" si="5"/>
        <v>0</v>
      </c>
      <c r="F90" s="221">
        <f t="shared" si="5"/>
        <v>0</v>
      </c>
      <c r="G90" s="221">
        <f t="shared" si="5"/>
        <v>0</v>
      </c>
      <c r="H90" s="222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C91" s="229"/>
      <c r="D91" s="229"/>
      <c r="E91" s="229"/>
      <c r="F91" s="229"/>
      <c r="G91" s="229"/>
    </row>
    <row r="92" spans="1:50" s="228" customFormat="1">
      <c r="A92" s="211" t="s">
        <v>1012</v>
      </c>
      <c r="B92" s="220"/>
      <c r="C92" s="221"/>
      <c r="D92" s="221"/>
      <c r="E92" s="221"/>
      <c r="F92" s="221"/>
      <c r="G92" s="221"/>
      <c r="H92" s="222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15" t="s">
        <v>1013</v>
      </c>
      <c r="B93" s="180" t="s">
        <v>1014</v>
      </c>
      <c r="C93" s="217">
        <f>Input!$XT$6</f>
        <v>0</v>
      </c>
      <c r="D93" s="217">
        <f>Input!$XU$6</f>
        <v>0</v>
      </c>
      <c r="E93" s="217">
        <f>Input!$XV$6</f>
        <v>0</v>
      </c>
      <c r="F93" s="217">
        <f>Input!$XW$6</f>
        <v>0</v>
      </c>
      <c r="G93" s="217">
        <f>Input!$XX$6</f>
        <v>0</v>
      </c>
      <c r="H93" s="218">
        <f>Input!$XY$6</f>
        <v>0</v>
      </c>
    </row>
    <row r="94" spans="1:50" ht="47.25">
      <c r="A94" s="215" t="s">
        <v>1015</v>
      </c>
      <c r="B94" s="180" t="s">
        <v>1016</v>
      </c>
      <c r="C94" s="217">
        <f>Input!$XZ$6</f>
        <v>0</v>
      </c>
      <c r="D94" s="217">
        <f>Input!$YA$6</f>
        <v>0</v>
      </c>
      <c r="E94" s="217">
        <f>Input!$YB$6</f>
        <v>0</v>
      </c>
      <c r="F94" s="217">
        <f>Input!$YC$6</f>
        <v>0</v>
      </c>
      <c r="G94" s="217">
        <f>Input!$YD$6</f>
        <v>0</v>
      </c>
      <c r="H94" s="218">
        <f>Input!$YE$6</f>
        <v>0</v>
      </c>
    </row>
    <row r="95" spans="1:50" s="228" customFormat="1" ht="30">
      <c r="A95" s="222" t="s">
        <v>1017</v>
      </c>
      <c r="B95" s="220" t="s">
        <v>1018</v>
      </c>
      <c r="C95" s="221">
        <f>SUM(C93:C94)</f>
        <v>0</v>
      </c>
      <c r="D95" s="221">
        <f t="shared" ref="D95:G95" si="6">SUM(D93:D94)</f>
        <v>0</v>
      </c>
      <c r="E95" s="221">
        <f t="shared" si="6"/>
        <v>0</v>
      </c>
      <c r="F95" s="221">
        <f t="shared" si="6"/>
        <v>0</v>
      </c>
      <c r="G95" s="221">
        <f t="shared" si="6"/>
        <v>0</v>
      </c>
      <c r="H95" s="222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29"/>
      <c r="D96" s="229"/>
      <c r="E96" s="229"/>
      <c r="F96" s="229"/>
      <c r="G96" s="229"/>
    </row>
    <row r="97" spans="1:50" s="228" customFormat="1">
      <c r="A97" s="411" t="s">
        <v>1019</v>
      </c>
      <c r="B97" s="412"/>
      <c r="C97" s="221">
        <f>C95+C90+C80+C64+C49+C34+C19</f>
        <v>0</v>
      </c>
      <c r="D97" s="221">
        <f t="shared" ref="D97:G97" si="7">D95+D90+D80+D64+D49+D34+D19</f>
        <v>0</v>
      </c>
      <c r="E97" s="221">
        <f t="shared" si="7"/>
        <v>670290</v>
      </c>
      <c r="F97" s="221">
        <f t="shared" si="7"/>
        <v>670290</v>
      </c>
      <c r="G97" s="221">
        <f t="shared" si="7"/>
        <v>0</v>
      </c>
      <c r="H97" s="222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29"/>
      <c r="D98" s="229"/>
      <c r="E98" s="229"/>
      <c r="F98" s="229"/>
      <c r="G98" s="229"/>
    </row>
    <row r="99" spans="1:50">
      <c r="B99" s="210" t="s">
        <v>1020</v>
      </c>
      <c r="C99" s="229"/>
      <c r="D99" s="229">
        <f>'UTS Uses'!C67</f>
        <v>0</v>
      </c>
      <c r="E99" s="229"/>
      <c r="F99" s="229">
        <f>'UTS Uses'!D67</f>
        <v>670290</v>
      </c>
      <c r="G99" s="229">
        <f>'UTS Uses'!E67</f>
        <v>0</v>
      </c>
    </row>
    <row r="100" spans="1:50">
      <c r="B100" s="210" t="s">
        <v>975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30">
        <f>SUM(C102:G102)</f>
        <v>0</v>
      </c>
    </row>
    <row r="105" spans="1:50" ht="15" customHeight="1">
      <c r="B105" s="150" t="s">
        <v>976</v>
      </c>
    </row>
    <row r="106" spans="1:50" ht="15" customHeight="1">
      <c r="B106" s="150" t="s">
        <v>977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670290</v>
      </c>
      <c r="F106" s="146">
        <f>SUM(F5:F18)+SUM(F21:F33)+SUM(F36:F48)+SUM(F51:F63)+SUM(F66:F79)+SUM(F82:F89)+SUM(F93:F94)</f>
        <v>670290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1340580</v>
      </c>
    </row>
    <row r="111" spans="1:50">
      <c r="E111" s="283">
        <f>'UTS Uses'!D80</f>
        <v>670290</v>
      </c>
    </row>
    <row r="112" spans="1:50">
      <c r="E112" s="284">
        <f>Input!F6</f>
        <v>3655</v>
      </c>
    </row>
    <row r="113" spans="5:5">
      <c r="E113" s="146">
        <f>SUM(E110:E112)</f>
        <v>2014525</v>
      </c>
    </row>
    <row r="114" spans="5:5">
      <c r="E114" s="146">
        <f>Input!G6</f>
        <v>2014525</v>
      </c>
    </row>
    <row r="115" spans="5:5">
      <c r="E115" s="146">
        <f>E114-E113</f>
        <v>0</v>
      </c>
    </row>
    <row r="116" spans="5:5">
      <c r="E116" s="285" t="str">
        <f>IF(E115&lt;&gt;0,"Out of Balance","Balanced")</f>
        <v>Balanced</v>
      </c>
    </row>
  </sheetData>
  <mergeCells count="1">
    <mergeCell ref="A97:B97"/>
  </mergeCells>
  <conditionalFormatting sqref="F100">
    <cfRule type="expression" dxfId="99" priority="10">
      <formula>$F$100&lt;&gt;0</formula>
    </cfRule>
  </conditionalFormatting>
  <conditionalFormatting sqref="G100">
    <cfRule type="expression" dxfId="98" priority="9">
      <formula>$G$100&lt;&gt;0</formula>
    </cfRule>
  </conditionalFormatting>
  <conditionalFormatting sqref="F102">
    <cfRule type="expression" dxfId="97" priority="8">
      <formula>$F$102&lt;&gt;""</formula>
    </cfRule>
  </conditionalFormatting>
  <conditionalFormatting sqref="G102">
    <cfRule type="expression" dxfId="96" priority="7">
      <formula>$G$102&lt;&gt;""</formula>
    </cfRule>
  </conditionalFormatting>
  <conditionalFormatting sqref="D100">
    <cfRule type="expression" dxfId="95" priority="6">
      <formula>$D$100&lt;&gt;0</formula>
    </cfRule>
  </conditionalFormatting>
  <conditionalFormatting sqref="D102">
    <cfRule type="expression" dxfId="94" priority="5">
      <formula>$D$102&lt;&gt;""</formula>
    </cfRule>
  </conditionalFormatting>
  <conditionalFormatting sqref="C102">
    <cfRule type="expression" dxfId="93" priority="4">
      <formula>$C$102&lt;&gt;""</formula>
    </cfRule>
  </conditionalFormatting>
  <conditionalFormatting sqref="E102">
    <cfRule type="expression" dxfId="92" priority="3">
      <formula>$E$102&lt;&gt;""</formula>
    </cfRule>
  </conditionalFormatting>
  <conditionalFormatting sqref="H2">
    <cfRule type="expression" dxfId="91" priority="2">
      <formula>OR($C$100&lt;&gt;0,$D$100&lt;&gt;0,$E$100&lt;&gt;0,$F$100&lt;&gt;0,$G$100&lt;&gt;0)</formula>
    </cfRule>
  </conditionalFormatting>
  <conditionalFormatting sqref="H1">
    <cfRule type="expression" dxfId="90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</sheetPr>
  <dimension ref="A1:F82"/>
  <sheetViews>
    <sheetView showGridLines="0" zoomScale="90" zoomScaleNormal="90" zoomScaleSheetLayoutView="100" zoomScalePageLayoutView="57" workbookViewId="0">
      <pane ySplit="4" topLeftCell="A6" activePane="bottomLeft" state="frozen"/>
      <selection activeCell="B65" sqref="B65"/>
      <selection pane="bottomLeft" activeCell="B65" sqref="B65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140625" style="151" customWidth="1"/>
    <col min="7" max="16384" width="9.140625" style="146"/>
  </cols>
  <sheetData>
    <row r="1" spans="1:6" ht="18.75">
      <c r="A1" s="143" t="s">
        <v>903</v>
      </c>
      <c r="B1" s="144" t="str">
        <f>Input!$B$7</f>
        <v>Texas A&amp;M University System</v>
      </c>
      <c r="E1" s="147" t="s">
        <v>904</v>
      </c>
      <c r="F1" s="148" t="str">
        <f>IF(OR($C$73&lt;&gt;"",$D$73&lt;&gt;"",$E$73&lt;&gt;""),"Error Message - Enter Whole Dollars Only - See Row 72","")</f>
        <v/>
      </c>
    </row>
    <row r="2" spans="1:6" ht="18.75">
      <c r="A2" s="143" t="s">
        <v>905</v>
      </c>
      <c r="B2" s="144" t="str">
        <f>Index!$B$3</f>
        <v>FY 2020 &amp; FY 2021 Data</v>
      </c>
      <c r="F2" s="148" t="str">
        <f>IF(OR($C$71&lt;&gt;0,$D$71&lt;&gt;0,$E$71&lt;&gt;0),"Error Message - Federal Program Breakout tab does not agree with this tab.","")</f>
        <v/>
      </c>
    </row>
    <row r="3" spans="1:6">
      <c r="A3" s="149"/>
    </row>
    <row r="4" spans="1:6" ht="47.25">
      <c r="A4" s="152" t="s">
        <v>906</v>
      </c>
      <c r="B4" s="152" t="s">
        <v>907</v>
      </c>
      <c r="C4" s="153" t="s">
        <v>908</v>
      </c>
      <c r="D4" s="152" t="s">
        <v>909</v>
      </c>
      <c r="E4" s="152" t="s">
        <v>910</v>
      </c>
      <c r="F4" s="152" t="s">
        <v>911</v>
      </c>
    </row>
    <row r="5" spans="1:6" ht="15.75">
      <c r="A5" s="154">
        <v>1</v>
      </c>
      <c r="B5" s="387" t="s">
        <v>912</v>
      </c>
      <c r="C5" s="388"/>
      <c r="D5" s="388"/>
      <c r="E5" s="388"/>
      <c r="F5" s="389"/>
    </row>
    <row r="6" spans="1:6" ht="15.75">
      <c r="A6" s="155" t="s">
        <v>913</v>
      </c>
      <c r="B6" s="156" t="s">
        <v>914</v>
      </c>
      <c r="C6" s="157">
        <f>Input!$N$7</f>
        <v>0</v>
      </c>
      <c r="D6" s="158">
        <f>Input!$O$7</f>
        <v>0</v>
      </c>
      <c r="E6" s="158">
        <f>Input!$P$7</f>
        <v>0</v>
      </c>
      <c r="F6" s="159">
        <f>Input!$Q$7</f>
        <v>0</v>
      </c>
    </row>
    <row r="7" spans="1:6" ht="15.75">
      <c r="A7" s="160" t="s">
        <v>913</v>
      </c>
      <c r="B7" s="161" t="s">
        <v>915</v>
      </c>
      <c r="C7" s="162">
        <f>Input!$R$7</f>
        <v>0</v>
      </c>
      <c r="D7" s="162">
        <f>Input!$S$7</f>
        <v>0</v>
      </c>
      <c r="E7" s="163"/>
      <c r="F7" s="164">
        <f>Input!$T$7</f>
        <v>0</v>
      </c>
    </row>
    <row r="8" spans="1:6" ht="15.75">
      <c r="A8" s="165" t="s">
        <v>917</v>
      </c>
      <c r="B8" s="166" t="s">
        <v>918</v>
      </c>
      <c r="C8" s="157">
        <f>Input!$U$7</f>
        <v>0</v>
      </c>
      <c r="D8" s="158">
        <f>Input!$V$7</f>
        <v>0</v>
      </c>
      <c r="E8" s="158">
        <f>Input!$W$7</f>
        <v>0</v>
      </c>
      <c r="F8" s="159">
        <f>Input!$X$7</f>
        <v>0</v>
      </c>
    </row>
    <row r="9" spans="1:6" ht="15.75">
      <c r="A9" s="160" t="s">
        <v>917</v>
      </c>
      <c r="B9" s="161" t="s">
        <v>915</v>
      </c>
      <c r="C9" s="162">
        <f>Input!$Y$7</f>
        <v>0</v>
      </c>
      <c r="D9" s="162">
        <f>Input!$Z$7</f>
        <v>0</v>
      </c>
      <c r="E9" s="163"/>
      <c r="F9" s="164">
        <f>Input!$AA$7</f>
        <v>0</v>
      </c>
    </row>
    <row r="10" spans="1:6" ht="15.75">
      <c r="A10" s="165" t="s">
        <v>919</v>
      </c>
      <c r="B10" s="166" t="s">
        <v>920</v>
      </c>
      <c r="C10" s="157">
        <f>Input!$AB$7</f>
        <v>0</v>
      </c>
      <c r="D10" s="158">
        <f>Input!$AC$7</f>
        <v>0</v>
      </c>
      <c r="E10" s="158">
        <f>Input!$AD$7</f>
        <v>0</v>
      </c>
      <c r="F10" s="159">
        <f>Input!$AE$7</f>
        <v>0</v>
      </c>
    </row>
    <row r="11" spans="1:6" ht="15.75">
      <c r="A11" s="160" t="s">
        <v>919</v>
      </c>
      <c r="B11" s="161" t="s">
        <v>915</v>
      </c>
      <c r="C11" s="162">
        <f>Input!$AF$7</f>
        <v>0</v>
      </c>
      <c r="D11" s="162">
        <f>Input!$AG$7</f>
        <v>0</v>
      </c>
      <c r="E11" s="163"/>
      <c r="F11" s="164">
        <f>Input!$AH$7</f>
        <v>0</v>
      </c>
    </row>
    <row r="12" spans="1:6" ht="31.5">
      <c r="A12" s="165" t="s">
        <v>921</v>
      </c>
      <c r="B12" s="166" t="s">
        <v>922</v>
      </c>
      <c r="C12" s="157">
        <f>Input!$AI$7</f>
        <v>0</v>
      </c>
      <c r="D12" s="158">
        <f>Input!$AJ$7</f>
        <v>0</v>
      </c>
      <c r="E12" s="158">
        <f>Input!$AK$7</f>
        <v>0</v>
      </c>
      <c r="F12" s="159">
        <f>Input!$AL$7</f>
        <v>0</v>
      </c>
    </row>
    <row r="13" spans="1:6" ht="15.75">
      <c r="A13" s="160" t="s">
        <v>921</v>
      </c>
      <c r="B13" s="161" t="s">
        <v>915</v>
      </c>
      <c r="C13" s="162">
        <f>Input!$AM$7</f>
        <v>0</v>
      </c>
      <c r="D13" s="162">
        <f>Input!$AN$7</f>
        <v>0</v>
      </c>
      <c r="E13" s="163"/>
      <c r="F13" s="164">
        <f>Input!$AO$7</f>
        <v>0</v>
      </c>
    </row>
    <row r="14" spans="1:6" ht="31.5">
      <c r="A14" s="165" t="s">
        <v>923</v>
      </c>
      <c r="B14" s="166" t="s">
        <v>924</v>
      </c>
      <c r="C14" s="157">
        <f>Input!$AP$7</f>
        <v>0</v>
      </c>
      <c r="D14" s="158">
        <f>Input!$AQ$7</f>
        <v>0</v>
      </c>
      <c r="E14" s="158">
        <f>Input!$AR$7</f>
        <v>0</v>
      </c>
      <c r="F14" s="159">
        <f>Input!$AS$7</f>
        <v>0</v>
      </c>
    </row>
    <row r="15" spans="1:6" ht="15.75">
      <c r="A15" s="160" t="s">
        <v>923</v>
      </c>
      <c r="B15" s="161" t="s">
        <v>915</v>
      </c>
      <c r="C15" s="162">
        <f>Input!$AT$7</f>
        <v>0</v>
      </c>
      <c r="D15" s="162">
        <f>Input!$AU$7</f>
        <v>0</v>
      </c>
      <c r="E15" s="163"/>
      <c r="F15" s="164">
        <f>Input!$AV$7</f>
        <v>0</v>
      </c>
    </row>
    <row r="16" spans="1:6" ht="63">
      <c r="A16" s="165" t="s">
        <v>925</v>
      </c>
      <c r="B16" s="166" t="s">
        <v>926</v>
      </c>
      <c r="C16" s="157">
        <f>Input!$AW$7</f>
        <v>0</v>
      </c>
      <c r="D16" s="158">
        <f>Input!$AX$7</f>
        <v>0</v>
      </c>
      <c r="E16" s="158">
        <f>Input!$AY$7</f>
        <v>0</v>
      </c>
      <c r="F16" s="159">
        <f>Input!$AZ$7</f>
        <v>0</v>
      </c>
    </row>
    <row r="17" spans="1:6" ht="15.75">
      <c r="A17" s="160" t="s">
        <v>925</v>
      </c>
      <c r="B17" s="161" t="s">
        <v>915</v>
      </c>
      <c r="C17" s="162">
        <f>Input!$BA$7</f>
        <v>0</v>
      </c>
      <c r="D17" s="162">
        <f>Input!$BB$7</f>
        <v>0</v>
      </c>
      <c r="E17" s="163"/>
      <c r="F17" s="164">
        <f>Input!$BC$7</f>
        <v>0</v>
      </c>
    </row>
    <row r="18" spans="1:6" ht="15.75">
      <c r="A18" s="165" t="s">
        <v>927</v>
      </c>
      <c r="B18" s="166" t="s">
        <v>928</v>
      </c>
      <c r="C18" s="157">
        <f>Input!$BD$7</f>
        <v>0</v>
      </c>
      <c r="D18" s="158">
        <f>Input!$BE$7</f>
        <v>0</v>
      </c>
      <c r="E18" s="158">
        <f>Input!$BF$7</f>
        <v>0</v>
      </c>
      <c r="F18" s="159">
        <f>Input!$BG$7</f>
        <v>0</v>
      </c>
    </row>
    <row r="19" spans="1:6" ht="15.75">
      <c r="A19" s="160" t="s">
        <v>927</v>
      </c>
      <c r="B19" s="161" t="s">
        <v>915</v>
      </c>
      <c r="C19" s="162">
        <f>Input!$BH$7</f>
        <v>0</v>
      </c>
      <c r="D19" s="162">
        <f>Input!$BI$7</f>
        <v>0</v>
      </c>
      <c r="E19" s="163"/>
      <c r="F19" s="164">
        <f>Input!$BJ$7</f>
        <v>0</v>
      </c>
    </row>
    <row r="20" spans="1:6" ht="15.75">
      <c r="A20" s="165"/>
      <c r="B20" s="167" t="s">
        <v>929</v>
      </c>
      <c r="C20" s="168">
        <f t="shared" ref="C20:E21" si="0">C18+C16+C14+C12+C10+C8+C6</f>
        <v>0</v>
      </c>
      <c r="D20" s="168">
        <f t="shared" si="0"/>
        <v>0</v>
      </c>
      <c r="E20" s="168">
        <f t="shared" si="0"/>
        <v>0</v>
      </c>
      <c r="F20" s="169"/>
    </row>
    <row r="21" spans="1:6" ht="15.75">
      <c r="A21" s="165"/>
      <c r="B21" s="170" t="s">
        <v>930</v>
      </c>
      <c r="C21" s="171">
        <f t="shared" si="0"/>
        <v>0</v>
      </c>
      <c r="D21" s="171">
        <f t="shared" si="0"/>
        <v>0</v>
      </c>
      <c r="E21" s="171"/>
      <c r="F21" s="169"/>
    </row>
    <row r="22" spans="1:6" ht="15.75">
      <c r="A22" s="172"/>
      <c r="B22" s="173"/>
      <c r="C22" s="174"/>
      <c r="D22" s="175"/>
      <c r="E22" s="175"/>
      <c r="F22" s="176"/>
    </row>
    <row r="23" spans="1:6" ht="15.75">
      <c r="A23" s="177">
        <v>2</v>
      </c>
      <c r="B23" s="387" t="s">
        <v>931</v>
      </c>
      <c r="C23" s="388"/>
      <c r="D23" s="388"/>
      <c r="E23" s="388"/>
      <c r="F23" s="389"/>
    </row>
    <row r="24" spans="1:6" ht="31.5">
      <c r="A24" s="165" t="s">
        <v>932</v>
      </c>
      <c r="B24" s="166" t="s">
        <v>933</v>
      </c>
      <c r="C24" s="157">
        <f>Input!$BK$7</f>
        <v>0</v>
      </c>
      <c r="D24" s="158">
        <f>Input!$BL$7</f>
        <v>0</v>
      </c>
      <c r="E24" s="158">
        <f>Input!$BM$7</f>
        <v>0</v>
      </c>
      <c r="F24" s="159">
        <f>Input!$BN$7</f>
        <v>0</v>
      </c>
    </row>
    <row r="25" spans="1:6" ht="31.5">
      <c r="A25" s="165" t="s">
        <v>934</v>
      </c>
      <c r="B25" s="166" t="s">
        <v>935</v>
      </c>
      <c r="C25" s="157">
        <f>Input!$BO$7</f>
        <v>0</v>
      </c>
      <c r="D25" s="158">
        <f>Input!$BP$7</f>
        <v>0</v>
      </c>
      <c r="E25" s="158">
        <f>Input!$BQ$7</f>
        <v>0</v>
      </c>
      <c r="F25" s="159">
        <f>Input!$BR$7</f>
        <v>0</v>
      </c>
    </row>
    <row r="26" spans="1:6" ht="47.25">
      <c r="A26" s="165" t="s">
        <v>936</v>
      </c>
      <c r="B26" s="178" t="s">
        <v>937</v>
      </c>
      <c r="C26" s="157">
        <f>Input!$BS$7</f>
        <v>0</v>
      </c>
      <c r="D26" s="158">
        <f>Input!$BT$7</f>
        <v>0</v>
      </c>
      <c r="E26" s="158">
        <f>Input!$BU$7</f>
        <v>0</v>
      </c>
      <c r="F26" s="159">
        <f>Input!$BV$7</f>
        <v>0</v>
      </c>
    </row>
    <row r="27" spans="1:6" ht="31.5">
      <c r="A27" s="165" t="s">
        <v>938</v>
      </c>
      <c r="B27" s="166" t="s">
        <v>939</v>
      </c>
      <c r="C27" s="157">
        <f>Input!$BW$7</f>
        <v>0</v>
      </c>
      <c r="D27" s="158">
        <f>Input!$BX$7</f>
        <v>0</v>
      </c>
      <c r="E27" s="158">
        <f>Input!$BY$7</f>
        <v>0</v>
      </c>
      <c r="F27" s="159">
        <f>Input!$BZ$7</f>
        <v>0</v>
      </c>
    </row>
    <row r="28" spans="1:6" ht="31.5">
      <c r="A28" s="179" t="s">
        <v>940</v>
      </c>
      <c r="B28" s="180" t="s">
        <v>941</v>
      </c>
      <c r="C28" s="157">
        <f>Input!$CA$7</f>
        <v>0</v>
      </c>
      <c r="D28" s="158">
        <f>Input!$CB$7</f>
        <v>0</v>
      </c>
      <c r="E28" s="158">
        <f>Input!$CC$7</f>
        <v>0</v>
      </c>
      <c r="F28" s="159">
        <f>Input!$CD$7</f>
        <v>0</v>
      </c>
    </row>
    <row r="29" spans="1:6" ht="15.75">
      <c r="A29" s="181"/>
      <c r="B29" s="182" t="s">
        <v>942</v>
      </c>
      <c r="C29" s="183">
        <f>SUM(C24:C28)</f>
        <v>0</v>
      </c>
      <c r="D29" s="183">
        <f t="shared" ref="D29:E29" si="1">SUM(D24:D28)</f>
        <v>0</v>
      </c>
      <c r="E29" s="183">
        <f t="shared" si="1"/>
        <v>0</v>
      </c>
      <c r="F29" s="159"/>
    </row>
    <row r="30" spans="1:6" ht="15.75">
      <c r="A30" s="172"/>
      <c r="B30" s="173"/>
      <c r="C30" s="174"/>
      <c r="D30" s="175"/>
      <c r="E30" s="175"/>
      <c r="F30" s="176"/>
    </row>
    <row r="31" spans="1:6" ht="15.75">
      <c r="A31" s="154">
        <v>3</v>
      </c>
      <c r="B31" s="387" t="s">
        <v>943</v>
      </c>
      <c r="C31" s="388"/>
      <c r="D31" s="388"/>
      <c r="E31" s="388"/>
      <c r="F31" s="389"/>
    </row>
    <row r="32" spans="1:6" ht="31.5">
      <c r="A32" s="165" t="s">
        <v>944</v>
      </c>
      <c r="B32" s="166" t="s">
        <v>945</v>
      </c>
      <c r="C32" s="157">
        <f>Input!$CE$7</f>
        <v>0</v>
      </c>
      <c r="D32" s="158">
        <f>Input!$CF$7</f>
        <v>0</v>
      </c>
      <c r="E32" s="158">
        <f>Input!$CG$7</f>
        <v>0</v>
      </c>
      <c r="F32" s="159">
        <f>Input!$CH$7</f>
        <v>0</v>
      </c>
    </row>
    <row r="33" spans="1:6" ht="15.75">
      <c r="A33" s="165" t="s">
        <v>946</v>
      </c>
      <c r="B33" s="166" t="s">
        <v>1195</v>
      </c>
      <c r="C33" s="157">
        <f>Input!$CI$7</f>
        <v>0</v>
      </c>
      <c r="D33" s="158">
        <f>Input!$CJ$7</f>
        <v>0</v>
      </c>
      <c r="E33" s="158">
        <f>Input!$CK$7</f>
        <v>0</v>
      </c>
      <c r="F33" s="159">
        <f>Input!$CL$7</f>
        <v>0</v>
      </c>
    </row>
    <row r="34" spans="1:6" ht="31.5">
      <c r="A34" s="165" t="s">
        <v>947</v>
      </c>
      <c r="B34" s="166" t="s">
        <v>948</v>
      </c>
      <c r="C34" s="157">
        <f>Input!$CM$7</f>
        <v>0</v>
      </c>
      <c r="D34" s="158">
        <f>Input!$CN$7</f>
        <v>0</v>
      </c>
      <c r="E34" s="158">
        <f>Input!$CO$7</f>
        <v>0</v>
      </c>
      <c r="F34" s="159">
        <f>Input!$CP$7</f>
        <v>0</v>
      </c>
    </row>
    <row r="35" spans="1:6" ht="31.5">
      <c r="A35" s="181" t="s">
        <v>949</v>
      </c>
      <c r="B35" s="166" t="s">
        <v>950</v>
      </c>
      <c r="C35" s="157">
        <f>Input!$CQ$7</f>
        <v>0</v>
      </c>
      <c r="D35" s="158">
        <f>Input!$CR$7</f>
        <v>0</v>
      </c>
      <c r="E35" s="158">
        <f>Input!$CS$7</f>
        <v>0</v>
      </c>
      <c r="F35" s="159">
        <f>Input!$CT$7</f>
        <v>0</v>
      </c>
    </row>
    <row r="36" spans="1:6" ht="15.75">
      <c r="A36" s="181"/>
      <c r="B36" s="182" t="s">
        <v>942</v>
      </c>
      <c r="C36" s="183">
        <f>SUM(C32:C35)</f>
        <v>0</v>
      </c>
      <c r="D36" s="183">
        <f t="shared" ref="D36:E36" si="2">SUM(D32:D35)</f>
        <v>0</v>
      </c>
      <c r="E36" s="183">
        <f t="shared" si="2"/>
        <v>0</v>
      </c>
      <c r="F36" s="159"/>
    </row>
    <row r="37" spans="1:6" ht="15.75">
      <c r="A37" s="172"/>
      <c r="B37" s="173"/>
      <c r="C37" s="174"/>
      <c r="D37" s="175"/>
      <c r="E37" s="175"/>
      <c r="F37" s="176"/>
    </row>
    <row r="38" spans="1:6" ht="15.75">
      <c r="A38" s="177">
        <v>4</v>
      </c>
      <c r="B38" s="387" t="s">
        <v>951</v>
      </c>
      <c r="C38" s="388"/>
      <c r="D38" s="388"/>
      <c r="E38" s="388"/>
      <c r="F38" s="389"/>
    </row>
    <row r="39" spans="1:6" ht="15.75">
      <c r="A39" s="165" t="s">
        <v>952</v>
      </c>
      <c r="B39" s="166" t="s">
        <v>953</v>
      </c>
      <c r="C39" s="157">
        <f>Input!$CU$7</f>
        <v>0</v>
      </c>
      <c r="D39" s="158">
        <f>Input!$CV$7</f>
        <v>0</v>
      </c>
      <c r="E39" s="158">
        <f>Input!$CW$7</f>
        <v>0</v>
      </c>
      <c r="F39" s="159">
        <f>Input!$CX$7</f>
        <v>0</v>
      </c>
    </row>
    <row r="40" spans="1:6" ht="47.25">
      <c r="A40" s="165" t="s">
        <v>954</v>
      </c>
      <c r="B40" s="166" t="s">
        <v>955</v>
      </c>
      <c r="C40" s="157">
        <f>Input!$CY$7</f>
        <v>0</v>
      </c>
      <c r="D40" s="158">
        <f>Input!$CZ$7</f>
        <v>0</v>
      </c>
      <c r="E40" s="158">
        <f>Input!$DA$7</f>
        <v>0</v>
      </c>
      <c r="F40" s="159">
        <f>Input!$DB$7</f>
        <v>0</v>
      </c>
    </row>
    <row r="41" spans="1:6" ht="15.75">
      <c r="A41" s="179" t="s">
        <v>956</v>
      </c>
      <c r="B41" s="180" t="s">
        <v>957</v>
      </c>
      <c r="C41" s="157">
        <f>Input!$DC$7</f>
        <v>0</v>
      </c>
      <c r="D41" s="158">
        <f>Input!$DD$7</f>
        <v>0</v>
      </c>
      <c r="E41" s="158">
        <f>Input!$DE$7</f>
        <v>0</v>
      </c>
      <c r="F41" s="159">
        <f>Input!$DF$7</f>
        <v>0</v>
      </c>
    </row>
    <row r="42" spans="1:6" ht="15.75">
      <c r="A42" s="181"/>
      <c r="B42" s="182" t="s">
        <v>942</v>
      </c>
      <c r="C42" s="183">
        <f>SUM(C39:C41)</f>
        <v>0</v>
      </c>
      <c r="D42" s="183">
        <f t="shared" ref="D42:E42" si="3">SUM(D39:D41)</f>
        <v>0</v>
      </c>
      <c r="E42" s="183">
        <f t="shared" si="3"/>
        <v>0</v>
      </c>
      <c r="F42" s="159"/>
    </row>
    <row r="43" spans="1:6" ht="15.75">
      <c r="A43" s="172"/>
      <c r="B43" s="173"/>
      <c r="C43" s="174"/>
      <c r="D43" s="175"/>
      <c r="E43" s="175"/>
      <c r="F43" s="176"/>
    </row>
    <row r="44" spans="1:6" ht="15.75">
      <c r="A44" s="177">
        <v>5</v>
      </c>
      <c r="B44" s="387" t="s">
        <v>0</v>
      </c>
      <c r="C44" s="388"/>
      <c r="D44" s="388"/>
      <c r="E44" s="388"/>
      <c r="F44" s="389"/>
    </row>
    <row r="45" spans="1:6" ht="15.75">
      <c r="A45" s="165" t="s">
        <v>958</v>
      </c>
      <c r="B45" s="184" t="s">
        <v>959</v>
      </c>
      <c r="C45" s="157">
        <f>Input!$DG$7</f>
        <v>0</v>
      </c>
      <c r="D45" s="158">
        <f>Input!$DH$7</f>
        <v>0</v>
      </c>
      <c r="E45" s="158">
        <f>Input!$DI$7</f>
        <v>0</v>
      </c>
      <c r="F45" s="159">
        <f>Input!$DJ$7</f>
        <v>0</v>
      </c>
    </row>
    <row r="46" spans="1:6" ht="15.75">
      <c r="A46" s="172"/>
      <c r="B46" s="173"/>
      <c r="C46" s="174"/>
      <c r="D46" s="175"/>
      <c r="E46" s="175"/>
      <c r="F46" s="176"/>
    </row>
    <row r="47" spans="1:6" ht="15.75">
      <c r="A47" s="177">
        <v>6</v>
      </c>
      <c r="B47" s="387" t="s">
        <v>960</v>
      </c>
      <c r="C47" s="388"/>
      <c r="D47" s="388"/>
      <c r="E47" s="388"/>
      <c r="F47" s="389"/>
    </row>
    <row r="48" spans="1:6" ht="31.5">
      <c r="A48" s="165" t="s">
        <v>961</v>
      </c>
      <c r="B48" s="180" t="s">
        <v>962</v>
      </c>
      <c r="C48" s="157">
        <f>Input!$DK$7</f>
        <v>0</v>
      </c>
      <c r="D48" s="158">
        <f>Input!$DL$7</f>
        <v>0</v>
      </c>
      <c r="E48" s="158">
        <f>Input!$DM$7</f>
        <v>0</v>
      </c>
      <c r="F48" s="159">
        <f>Input!$DN$7</f>
        <v>0</v>
      </c>
    </row>
    <row r="49" spans="1:6" ht="15.75">
      <c r="A49" s="181"/>
      <c r="B49" s="182" t="s">
        <v>942</v>
      </c>
      <c r="C49" s="183">
        <f>SUM(C48:C48)</f>
        <v>0</v>
      </c>
      <c r="D49" s="183">
        <f>SUM(D48:D48)</f>
        <v>0</v>
      </c>
      <c r="E49" s="183">
        <f>SUM(E48:E48)</f>
        <v>0</v>
      </c>
      <c r="F49" s="159"/>
    </row>
    <row r="50" spans="1:6" ht="15.75">
      <c r="A50" s="172"/>
      <c r="B50" s="173"/>
      <c r="C50" s="174"/>
      <c r="D50" s="175"/>
      <c r="E50" s="175"/>
      <c r="F50" s="176"/>
    </row>
    <row r="51" spans="1:6" ht="15.75">
      <c r="A51" s="273">
        <v>7</v>
      </c>
      <c r="B51" s="387" t="s">
        <v>127</v>
      </c>
      <c r="C51" s="388"/>
      <c r="D51" s="388"/>
      <c r="E51" s="388"/>
      <c r="F51" s="389"/>
    </row>
    <row r="52" spans="1:6" ht="15.75">
      <c r="A52" s="274" t="s">
        <v>1190</v>
      </c>
      <c r="B52" s="180" t="s">
        <v>964</v>
      </c>
      <c r="C52" s="157">
        <f>Input!$DO$7</f>
        <v>904840</v>
      </c>
      <c r="D52" s="158">
        <f>Input!$DP$7</f>
        <v>1666627</v>
      </c>
      <c r="E52" s="158">
        <f>Input!$DQ$7</f>
        <v>0</v>
      </c>
      <c r="F52" s="159" t="str">
        <f>Input!$DR$7</f>
        <v>Airport relief grants - operating and maintenance expenses</v>
      </c>
    </row>
    <row r="53" spans="1:6" ht="15.75">
      <c r="A53" s="275"/>
      <c r="B53" s="185"/>
      <c r="C53" s="186"/>
      <c r="D53" s="187"/>
      <c r="E53" s="188"/>
      <c r="F53" s="169"/>
    </row>
    <row r="54" spans="1:6" ht="15.75" customHeight="1">
      <c r="A54" s="276">
        <v>8</v>
      </c>
      <c r="B54" s="387" t="s">
        <v>1189</v>
      </c>
      <c r="C54" s="388"/>
      <c r="D54" s="388"/>
      <c r="E54" s="388"/>
      <c r="F54" s="389"/>
    </row>
    <row r="55" spans="1:6" ht="31.5">
      <c r="A55" s="274" t="s">
        <v>963</v>
      </c>
      <c r="B55" s="166" t="s">
        <v>966</v>
      </c>
      <c r="C55" s="157">
        <f>Input!$DS$7</f>
        <v>0</v>
      </c>
      <c r="D55" s="158">
        <f>Input!$DT$7</f>
        <v>0</v>
      </c>
      <c r="E55" s="158">
        <f>Input!$DU$7</f>
        <v>0</v>
      </c>
      <c r="F55" s="159">
        <f>Input!$DV$7</f>
        <v>0</v>
      </c>
    </row>
    <row r="56" spans="1:6" ht="15.75">
      <c r="A56" s="277" t="s">
        <v>963</v>
      </c>
      <c r="B56" s="161" t="s">
        <v>967</v>
      </c>
      <c r="C56" s="162">
        <f>Input!$DW$7</f>
        <v>0</v>
      </c>
      <c r="D56" s="162">
        <f>Input!$DX$7</f>
        <v>0</v>
      </c>
      <c r="E56" s="163"/>
      <c r="F56" s="164">
        <f>Input!$DY$7</f>
        <v>0</v>
      </c>
    </row>
    <row r="57" spans="1:6" ht="31.5">
      <c r="A57" s="274" t="s">
        <v>1191</v>
      </c>
      <c r="B57" s="180" t="s">
        <v>968</v>
      </c>
      <c r="C57" s="157">
        <f>Input!$DZ$7</f>
        <v>0</v>
      </c>
      <c r="D57" s="158">
        <f>Input!$EA$7</f>
        <v>0</v>
      </c>
      <c r="E57" s="158">
        <f>Input!$EB$7</f>
        <v>0</v>
      </c>
      <c r="F57" s="159">
        <f>Input!$EC$7</f>
        <v>0</v>
      </c>
    </row>
    <row r="58" spans="1:6" ht="15.75">
      <c r="A58" s="277" t="s">
        <v>1191</v>
      </c>
      <c r="B58" s="161" t="s">
        <v>967</v>
      </c>
      <c r="C58" s="162">
        <f>Input!$ED$7</f>
        <v>0</v>
      </c>
      <c r="D58" s="162">
        <f>Input!$EE$7</f>
        <v>0</v>
      </c>
      <c r="E58" s="163"/>
      <c r="F58" s="164">
        <f>Input!$EF$7</f>
        <v>0</v>
      </c>
    </row>
    <row r="59" spans="1:6" ht="31.5">
      <c r="A59" s="274" t="s">
        <v>1192</v>
      </c>
      <c r="B59" s="180" t="s">
        <v>969</v>
      </c>
      <c r="C59" s="157">
        <f>Input!$EG$7</f>
        <v>0</v>
      </c>
      <c r="D59" s="158">
        <f>Input!$EH$7</f>
        <v>0</v>
      </c>
      <c r="E59" s="158">
        <f>Input!$EI$7</f>
        <v>0</v>
      </c>
      <c r="F59" s="159">
        <f>Input!$EJ$7</f>
        <v>0</v>
      </c>
    </row>
    <row r="60" spans="1:6" ht="15.75">
      <c r="A60" s="277" t="s">
        <v>1192</v>
      </c>
      <c r="B60" s="161" t="s">
        <v>967</v>
      </c>
      <c r="C60" s="162">
        <f>Input!$EK$7</f>
        <v>0</v>
      </c>
      <c r="D60" s="162">
        <f>Input!$EL$7</f>
        <v>0</v>
      </c>
      <c r="E60" s="163"/>
      <c r="F60" s="164">
        <f>Input!$EM$7</f>
        <v>0</v>
      </c>
    </row>
    <row r="61" spans="1:6" ht="15.75">
      <c r="A61" s="274"/>
      <c r="B61" s="167" t="s">
        <v>929</v>
      </c>
      <c r="C61" s="168">
        <f>C59+C57+C55</f>
        <v>0</v>
      </c>
      <c r="D61" s="168">
        <f t="shared" ref="D61:E62" si="4">D59+D57+D55</f>
        <v>0</v>
      </c>
      <c r="E61" s="168">
        <f t="shared" si="4"/>
        <v>0</v>
      </c>
      <c r="F61" s="159"/>
    </row>
    <row r="62" spans="1:6" ht="15.75">
      <c r="A62" s="277"/>
      <c r="B62" s="161" t="s">
        <v>930</v>
      </c>
      <c r="C62" s="189">
        <f>C60+C58+C56</f>
        <v>0</v>
      </c>
      <c r="D62" s="189">
        <f t="shared" si="4"/>
        <v>0</v>
      </c>
      <c r="E62" s="171"/>
      <c r="F62" s="159"/>
    </row>
    <row r="63" spans="1:6" ht="15.75">
      <c r="A63" s="275"/>
      <c r="B63" s="185"/>
      <c r="C63" s="186"/>
      <c r="D63" s="187"/>
      <c r="E63" s="188"/>
      <c r="F63" s="169"/>
    </row>
    <row r="64" spans="1:6" ht="15.75" customHeight="1">
      <c r="A64" s="276">
        <v>9</v>
      </c>
      <c r="B64" s="387" t="s">
        <v>970</v>
      </c>
      <c r="C64" s="388"/>
      <c r="D64" s="388"/>
      <c r="E64" s="388"/>
      <c r="F64" s="389"/>
    </row>
    <row r="65" spans="1:6" ht="31.5">
      <c r="A65" s="274" t="s">
        <v>965</v>
      </c>
      <c r="B65" s="166" t="s">
        <v>971</v>
      </c>
      <c r="C65" s="157">
        <f>Input!$EN$7</f>
        <v>0</v>
      </c>
      <c r="D65" s="157">
        <f>Input!$EO$7</f>
        <v>0</v>
      </c>
      <c r="E65" s="157">
        <f>Input!$EP$7</f>
        <v>0</v>
      </c>
      <c r="F65" s="159">
        <f>Input!$EQ$7</f>
        <v>0</v>
      </c>
    </row>
    <row r="66" spans="1:6" ht="15.75">
      <c r="A66" s="172"/>
      <c r="B66" s="185"/>
      <c r="C66" s="190"/>
      <c r="D66" s="191"/>
      <c r="E66" s="192"/>
      <c r="F66" s="169"/>
    </row>
    <row r="67" spans="1:6" ht="15.75">
      <c r="A67" s="165"/>
      <c r="B67" s="193" t="s">
        <v>972</v>
      </c>
      <c r="C67" s="194">
        <f>C65+C61+C52+C49+C45+C42+C36+C29+C20</f>
        <v>904840</v>
      </c>
      <c r="D67" s="194">
        <f t="shared" ref="D67:E67" si="5">D65+D61+D52+D49+D45+D42+D36+D29+D20</f>
        <v>1666627</v>
      </c>
      <c r="E67" s="194">
        <f t="shared" si="5"/>
        <v>0</v>
      </c>
      <c r="F67" s="195"/>
    </row>
    <row r="68" spans="1:6" ht="15.75">
      <c r="A68" s="165"/>
      <c r="B68" s="193" t="s">
        <v>973</v>
      </c>
      <c r="C68" s="194">
        <f>C62+C21</f>
        <v>0</v>
      </c>
      <c r="D68" s="194">
        <f>D62+D21</f>
        <v>0</v>
      </c>
      <c r="E68" s="194"/>
      <c r="F68" s="195"/>
    </row>
    <row r="69" spans="1:6" ht="15.75">
      <c r="A69" s="196"/>
      <c r="B69" s="197"/>
      <c r="C69" s="198"/>
      <c r="D69" s="198"/>
      <c r="E69" s="198"/>
      <c r="F69" s="176"/>
    </row>
    <row r="70" spans="1:6" s="175" customFormat="1" ht="15.75">
      <c r="B70" s="199" t="s">
        <v>974</v>
      </c>
      <c r="C70" s="200">
        <f>'TAMUS Fed'!D97</f>
        <v>904840</v>
      </c>
      <c r="D70" s="201">
        <f>'TAMUS Fed'!F97</f>
        <v>1666627</v>
      </c>
      <c r="E70" s="201">
        <f>'TAMUS Fed'!G97</f>
        <v>0</v>
      </c>
      <c r="F70" s="176"/>
    </row>
    <row r="71" spans="1:6" s="175" customFormat="1" ht="15.75">
      <c r="B71" s="199" t="s">
        <v>975</v>
      </c>
      <c r="C71" s="200">
        <f>C67-C70</f>
        <v>0</v>
      </c>
      <c r="D71" s="200">
        <f>D67-D70</f>
        <v>0</v>
      </c>
      <c r="E71" s="200">
        <f>E67-E70</f>
        <v>0</v>
      </c>
      <c r="F71" s="176"/>
    </row>
    <row r="72" spans="1:6" s="175" customFormat="1" ht="15.75">
      <c r="B72" s="202"/>
      <c r="C72" s="200"/>
      <c r="D72" s="201"/>
      <c r="E72" s="201"/>
      <c r="F72" s="176"/>
    </row>
    <row r="73" spans="1:6" s="175" customFormat="1" ht="15.75">
      <c r="B73" s="202"/>
      <c r="C73" s="203" t="str">
        <f>IF(C67-INT(C67)=0,"",C67-INT(C67))</f>
        <v/>
      </c>
      <c r="D73" s="203" t="str">
        <f>IF(D67-INT(D67)=0,"",D67-INT(D67))</f>
        <v/>
      </c>
      <c r="E73" s="203" t="str">
        <f>IF(E67-INT(E67)=0,"",E67-INT(E67))</f>
        <v/>
      </c>
      <c r="F73" s="204">
        <f>SUM(C73:E73)</f>
        <v>0</v>
      </c>
    </row>
    <row r="74" spans="1:6" s="175" customFormat="1" ht="15.75">
      <c r="B74" s="202"/>
      <c r="C74" s="174"/>
      <c r="F74" s="176"/>
    </row>
    <row r="75" spans="1:6" s="175" customFormat="1" ht="15.75">
      <c r="B75" s="202" t="s">
        <v>976</v>
      </c>
      <c r="C75" s="174"/>
      <c r="F75" s="176"/>
    </row>
    <row r="76" spans="1:6" s="175" customFormat="1" ht="15.75">
      <c r="B76" s="202" t="s">
        <v>977</v>
      </c>
      <c r="C76" s="205">
        <f>SUM(C6,C8,C10,C12,C14,C16,C18,)+SUM(C24:C28)+SUM(C32:C35)+SUM(C39:C41)+C45+C48+C52+SUM(C55,C57,C59)+C65</f>
        <v>904840</v>
      </c>
      <c r="D76" s="205">
        <f>SUM(D6,D8,D10,D12,D14,D16,D18,)+SUM(D24:D28)+SUM(D32:D35)+SUM(D39:D41)+D45+D48+D52+SUM(D55,D57,D59)+D65</f>
        <v>1666627</v>
      </c>
      <c r="E76" s="205">
        <f>SUM(E6,E8,E10,E12,E14,E16,E18,)+SUM(E24:E28)+SUM(E32:E35)+SUM(E39:E41)+E45+E48+E52+SUM(E55,E57,E59)+E65</f>
        <v>0</v>
      </c>
      <c r="F76" s="176"/>
    </row>
    <row r="77" spans="1:6" s="175" customFormat="1" ht="15.75">
      <c r="B77" s="202" t="s">
        <v>978</v>
      </c>
      <c r="C77" s="206">
        <f>SUM(C7,C9,C11,C13,C15,C17,C19)+SUM(C56,C58,C60)</f>
        <v>0</v>
      </c>
      <c r="D77" s="206">
        <f>SUM(D7,D9,D11,D13,D15,D17,D19)+SUM(D56,D58,D60)</f>
        <v>0</v>
      </c>
      <c r="E77" s="187"/>
      <c r="F77" s="176"/>
    </row>
    <row r="78" spans="1:6" s="175" customFormat="1" ht="15.75">
      <c r="B78" s="202"/>
      <c r="C78" s="205">
        <f>SUM(C76:C77)</f>
        <v>904840</v>
      </c>
      <c r="D78" s="205">
        <f>SUM(D76:D77)</f>
        <v>1666627</v>
      </c>
      <c r="E78" s="205">
        <f>SUM(E76:E77)</f>
        <v>0</v>
      </c>
      <c r="F78" s="176"/>
    </row>
    <row r="79" spans="1:6" s="175" customFormat="1" ht="15.75">
      <c r="B79" s="202"/>
      <c r="C79" s="174"/>
      <c r="F79" s="176"/>
    </row>
    <row r="80" spans="1:6" s="175" customFormat="1" ht="15.75">
      <c r="B80" s="202"/>
      <c r="C80" s="174"/>
      <c r="D80" s="207">
        <f>D78+C78+E78</f>
        <v>2571467</v>
      </c>
      <c r="F80" s="176"/>
    </row>
    <row r="81" spans="2:6" s="175" customFormat="1" ht="15.75">
      <c r="B81" s="202"/>
      <c r="C81" s="174"/>
      <c r="F81" s="176"/>
    </row>
    <row r="82" spans="2:6" s="175" customFormat="1" ht="15.75">
      <c r="B82" s="202"/>
      <c r="C82" s="208" t="str">
        <f>IF((C76=C67),"Balanced","Out of Balance")</f>
        <v>Balanced</v>
      </c>
      <c r="D82" s="208" t="str">
        <f>IF((D76=D67),"Balanced","Out of Balance")</f>
        <v>Balanced</v>
      </c>
      <c r="E82" s="208" t="str">
        <f>IF((E76=E67),"Balanced","Out of Balance")</f>
        <v>Balanced</v>
      </c>
      <c r="F82" s="176"/>
    </row>
  </sheetData>
  <conditionalFormatting sqref="C71">
    <cfRule type="expression" dxfId="89" priority="8">
      <formula>$C$71&lt;&gt;0</formula>
    </cfRule>
  </conditionalFormatting>
  <conditionalFormatting sqref="F2">
    <cfRule type="expression" dxfId="88" priority="7">
      <formula>OR($C$71&lt;&gt;0,$D$71&lt;&gt;0,$E$71&lt;&gt;0)</formula>
    </cfRule>
  </conditionalFormatting>
  <conditionalFormatting sqref="D71">
    <cfRule type="expression" dxfId="87" priority="6">
      <formula>$D$71&lt;&gt;0</formula>
    </cfRule>
  </conditionalFormatting>
  <conditionalFormatting sqref="E71">
    <cfRule type="expression" dxfId="86" priority="5">
      <formula>$E$71&lt;&gt;0</formula>
    </cfRule>
  </conditionalFormatting>
  <conditionalFormatting sqref="F1">
    <cfRule type="expression" dxfId="85" priority="4">
      <formula>OR($C$73&lt;&gt;"",$D$73&lt;&gt;"",$E$73&lt;&gt;"")</formula>
    </cfRule>
  </conditionalFormatting>
  <conditionalFormatting sqref="C73">
    <cfRule type="expression" dxfId="84" priority="3">
      <formula>$C$73&lt;&gt;""</formula>
    </cfRule>
  </conditionalFormatting>
  <conditionalFormatting sqref="D73">
    <cfRule type="expression" dxfId="83" priority="2">
      <formula>$D$73&lt;&gt;""</formula>
    </cfRule>
  </conditionalFormatting>
  <conditionalFormatting sqref="E73">
    <cfRule type="expression" dxfId="82" priority="1">
      <formula>$E$73&lt;&gt;""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116"/>
  <sheetViews>
    <sheetView showGridLines="0" topLeftCell="B1" zoomScaleNormal="100" zoomScaleSheetLayoutView="100" workbookViewId="0">
      <pane ySplit="4" topLeftCell="A103" activePane="bottomLeft" state="frozen"/>
      <selection activeCell="B38" sqref="B38:F38"/>
      <selection pane="bottomLeft" activeCell="E113" sqref="E113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903</v>
      </c>
      <c r="B1" s="209" t="str">
        <f>Input!$B$7</f>
        <v>Texas A&amp;M University System</v>
      </c>
      <c r="E1" s="147" t="s">
        <v>904</v>
      </c>
      <c r="H1" s="210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905</v>
      </c>
      <c r="B2" s="209" t="str">
        <f>Index!$B$3</f>
        <v>FY 2020 &amp; FY 2021 Data</v>
      </c>
      <c r="H2" s="210" t="str">
        <f>IF(OR($C$100&lt;&gt;0,$D$100&lt;&gt;0,$E$100&lt;&gt;0,$F$100&lt;&gt;0,$G$100&lt;&gt;0),"Error Message - Uses tab does not agree with this tab.","")</f>
        <v/>
      </c>
    </row>
    <row r="4" spans="1:50" s="214" customFormat="1" ht="30">
      <c r="A4" s="211" t="s">
        <v>979</v>
      </c>
      <c r="B4" s="212" t="s">
        <v>980</v>
      </c>
      <c r="C4" s="212" t="s">
        <v>981</v>
      </c>
      <c r="D4" s="212" t="s">
        <v>982</v>
      </c>
      <c r="E4" s="212" t="s">
        <v>983</v>
      </c>
      <c r="F4" s="212" t="s">
        <v>984</v>
      </c>
      <c r="G4" s="212" t="s">
        <v>910</v>
      </c>
      <c r="H4" s="212" t="s">
        <v>911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</row>
    <row r="5" spans="1:50">
      <c r="A5" s="215" t="s">
        <v>985</v>
      </c>
      <c r="B5" s="216" t="s">
        <v>986</v>
      </c>
      <c r="C5" s="217">
        <f>Input!$EU$7</f>
        <v>0</v>
      </c>
      <c r="D5" s="217">
        <f>Input!$EV$7</f>
        <v>0</v>
      </c>
      <c r="E5" s="217">
        <f>Input!$EW$7</f>
        <v>0</v>
      </c>
      <c r="F5" s="217">
        <f>Input!$EX$7</f>
        <v>0</v>
      </c>
      <c r="G5" s="217">
        <f>Input!$EY$7</f>
        <v>0</v>
      </c>
      <c r="H5" s="218">
        <f>Input!$EZ$7</f>
        <v>0</v>
      </c>
    </row>
    <row r="6" spans="1:50">
      <c r="A6" s="215" t="s">
        <v>985</v>
      </c>
      <c r="B6" s="216" t="s">
        <v>987</v>
      </c>
      <c r="C6" s="217">
        <f>Input!$FA$7</f>
        <v>0</v>
      </c>
      <c r="D6" s="217">
        <f>Input!$FB$7</f>
        <v>0</v>
      </c>
      <c r="E6" s="217">
        <f>Input!$FC$7</f>
        <v>0</v>
      </c>
      <c r="F6" s="217">
        <f>Input!$FD$7</f>
        <v>0</v>
      </c>
      <c r="G6" s="217">
        <f>Input!$FE$7</f>
        <v>0</v>
      </c>
      <c r="H6" s="218">
        <f>Input!$FF$7</f>
        <v>0</v>
      </c>
    </row>
    <row r="7" spans="1:50">
      <c r="A7" s="215" t="s">
        <v>985</v>
      </c>
      <c r="B7" s="216" t="s">
        <v>988</v>
      </c>
      <c r="C7" s="217">
        <f>Input!$FG$7</f>
        <v>0</v>
      </c>
      <c r="D7" s="217">
        <f>Input!$FH$7</f>
        <v>0</v>
      </c>
      <c r="E7" s="217">
        <f>Input!$FI$7</f>
        <v>0</v>
      </c>
      <c r="F7" s="217">
        <f>Input!$FJ$7</f>
        <v>0</v>
      </c>
      <c r="G7" s="217">
        <f>Input!$FK$7</f>
        <v>0</v>
      </c>
      <c r="H7" s="218">
        <f>Input!$FL$7</f>
        <v>0</v>
      </c>
    </row>
    <row r="8" spans="1:50">
      <c r="A8" s="215" t="s">
        <v>985</v>
      </c>
      <c r="B8" s="216" t="s">
        <v>989</v>
      </c>
      <c r="C8" s="217">
        <f>Input!$FM$7</f>
        <v>0</v>
      </c>
      <c r="D8" s="217">
        <f>Input!$FN$7</f>
        <v>0</v>
      </c>
      <c r="E8" s="217">
        <f>Input!$FO$7</f>
        <v>0</v>
      </c>
      <c r="F8" s="217">
        <f>Input!$FP$7</f>
        <v>0</v>
      </c>
      <c r="G8" s="217">
        <f>Input!$FQ$7</f>
        <v>0</v>
      </c>
      <c r="H8" s="218">
        <f>Input!$FR$7</f>
        <v>0</v>
      </c>
    </row>
    <row r="9" spans="1:50">
      <c r="A9" s="215" t="s">
        <v>985</v>
      </c>
      <c r="B9" s="216" t="s">
        <v>990</v>
      </c>
      <c r="C9" s="217">
        <f>Input!$FS$7</f>
        <v>0</v>
      </c>
      <c r="D9" s="217">
        <f>Input!$FT$7</f>
        <v>0</v>
      </c>
      <c r="E9" s="217">
        <f>Input!$FU$7</f>
        <v>0</v>
      </c>
      <c r="F9" s="217">
        <f>Input!$FV$7</f>
        <v>0</v>
      </c>
      <c r="G9" s="217">
        <f>Input!$FW$7</f>
        <v>0</v>
      </c>
      <c r="H9" s="218">
        <f>Input!$FX$7</f>
        <v>0</v>
      </c>
    </row>
    <row r="10" spans="1:50">
      <c r="A10" s="215" t="s">
        <v>985</v>
      </c>
      <c r="B10" s="216" t="s">
        <v>991</v>
      </c>
      <c r="C10" s="217">
        <f>Input!$FY$7</f>
        <v>0</v>
      </c>
      <c r="D10" s="217">
        <f>Input!$FZ$7</f>
        <v>0</v>
      </c>
      <c r="E10" s="217">
        <f>Input!$GA$7</f>
        <v>0</v>
      </c>
      <c r="F10" s="217">
        <f>Input!$GB$7</f>
        <v>0</v>
      </c>
      <c r="G10" s="217">
        <f>Input!$GC$7</f>
        <v>0</v>
      </c>
      <c r="H10" s="218">
        <f>Input!$GD$7</f>
        <v>0</v>
      </c>
    </row>
    <row r="11" spans="1:50">
      <c r="A11" s="215" t="s">
        <v>985</v>
      </c>
      <c r="B11" s="216" t="s">
        <v>992</v>
      </c>
      <c r="C11" s="217">
        <f>Input!$GE$7</f>
        <v>0</v>
      </c>
      <c r="D11" s="217">
        <f>Input!$GF$7</f>
        <v>0</v>
      </c>
      <c r="E11" s="217">
        <f>Input!$GG$7</f>
        <v>0</v>
      </c>
      <c r="F11" s="217">
        <f>Input!$GH$7</f>
        <v>0</v>
      </c>
      <c r="G11" s="217">
        <f>Input!$GI$7</f>
        <v>0</v>
      </c>
      <c r="H11" s="218">
        <f>Input!$GJ$7</f>
        <v>0</v>
      </c>
    </row>
    <row r="12" spans="1:50" ht="30">
      <c r="A12" s="215" t="s">
        <v>985</v>
      </c>
      <c r="B12" s="216" t="s">
        <v>993</v>
      </c>
      <c r="C12" s="217">
        <f>Input!$GK$7</f>
        <v>0</v>
      </c>
      <c r="D12" s="217">
        <f>Input!$GL$7</f>
        <v>0</v>
      </c>
      <c r="E12" s="217">
        <f>Input!$GM$7</f>
        <v>0</v>
      </c>
      <c r="F12" s="217">
        <f>Input!$GN$7</f>
        <v>0</v>
      </c>
      <c r="G12" s="217">
        <f>Input!$GO$7</f>
        <v>0</v>
      </c>
      <c r="H12" s="218">
        <f>Input!$GP$7</f>
        <v>0</v>
      </c>
    </row>
    <row r="13" spans="1:50">
      <c r="A13" s="215" t="s">
        <v>985</v>
      </c>
      <c r="B13" s="216" t="s">
        <v>994</v>
      </c>
      <c r="C13" s="217">
        <f>Input!$GQ$7</f>
        <v>0</v>
      </c>
      <c r="D13" s="217">
        <f>Input!$GR$7</f>
        <v>0</v>
      </c>
      <c r="E13" s="217">
        <f>Input!$GS$7</f>
        <v>0</v>
      </c>
      <c r="F13" s="217">
        <f>Input!$GT$7</f>
        <v>0</v>
      </c>
      <c r="G13" s="217">
        <f>Input!$GU$7</f>
        <v>0</v>
      </c>
      <c r="H13" s="218">
        <f>Input!$GV$7</f>
        <v>0</v>
      </c>
    </row>
    <row r="14" spans="1:50">
      <c r="A14" s="215" t="s">
        <v>985</v>
      </c>
      <c r="B14" s="216" t="s">
        <v>995</v>
      </c>
      <c r="C14" s="217">
        <f>Input!$GW$7</f>
        <v>0</v>
      </c>
      <c r="D14" s="217">
        <f>Input!$GX$7</f>
        <v>0</v>
      </c>
      <c r="E14" s="217">
        <f>Input!$GY$7</f>
        <v>0</v>
      </c>
      <c r="F14" s="217">
        <f>Input!$GZ$7</f>
        <v>0</v>
      </c>
      <c r="G14" s="217">
        <f>Input!$HA$7</f>
        <v>0</v>
      </c>
      <c r="H14" s="218">
        <f>Input!$HB$7</f>
        <v>0</v>
      </c>
    </row>
    <row r="15" spans="1:50">
      <c r="A15" s="215" t="s">
        <v>985</v>
      </c>
      <c r="B15" s="219" t="str">
        <f>Input!$HC$7</f>
        <v>CARES Act Airports Grant</v>
      </c>
      <c r="C15" s="217">
        <f>Input!$HD$7</f>
        <v>1411135</v>
      </c>
      <c r="D15" s="217">
        <f>Input!$HE$7</f>
        <v>904840</v>
      </c>
      <c r="E15" s="217">
        <f>Input!$HF$7</f>
        <v>0</v>
      </c>
      <c r="F15" s="217">
        <f>Input!$HG$7</f>
        <v>506295</v>
      </c>
      <c r="G15" s="217">
        <f>Input!$HH$7</f>
        <v>0</v>
      </c>
      <c r="H15" s="218" t="str">
        <f>Input!$HI$7</f>
        <v>Airport operating and maintenance expenses and debt service payments</v>
      </c>
    </row>
    <row r="16" spans="1:50">
      <c r="A16" s="215" t="s">
        <v>985</v>
      </c>
      <c r="B16" s="219">
        <f>Input!$HJ$7</f>
        <v>0</v>
      </c>
      <c r="C16" s="217">
        <f>Input!$HK$7</f>
        <v>0</v>
      </c>
      <c r="D16" s="217">
        <f>Input!$HL$7</f>
        <v>0</v>
      </c>
      <c r="E16" s="217">
        <f>Input!$HM$7</f>
        <v>0</v>
      </c>
      <c r="F16" s="217">
        <f>Input!$HN$7</f>
        <v>0</v>
      </c>
      <c r="G16" s="217">
        <f>Input!$HO$7</f>
        <v>0</v>
      </c>
      <c r="H16" s="218">
        <f>Input!$HP$7</f>
        <v>0</v>
      </c>
    </row>
    <row r="17" spans="1:50">
      <c r="A17" s="215" t="s">
        <v>985</v>
      </c>
      <c r="B17" s="219">
        <f>Input!$HQ$7</f>
        <v>0</v>
      </c>
      <c r="C17" s="217">
        <f>Input!$HR$7</f>
        <v>0</v>
      </c>
      <c r="D17" s="217">
        <f>Input!$HS$7</f>
        <v>0</v>
      </c>
      <c r="E17" s="217">
        <f>Input!$HT$7</f>
        <v>0</v>
      </c>
      <c r="F17" s="217">
        <f>Input!$HU$7</f>
        <v>0</v>
      </c>
      <c r="G17" s="217">
        <f>Input!$HV$7</f>
        <v>0</v>
      </c>
      <c r="H17" s="218">
        <f>Input!$HW$7</f>
        <v>0</v>
      </c>
    </row>
    <row r="18" spans="1:50">
      <c r="A18" s="215" t="s">
        <v>985</v>
      </c>
      <c r="B18" s="216" t="s">
        <v>996</v>
      </c>
      <c r="C18" s="217">
        <f>Input!$HX$7</f>
        <v>0</v>
      </c>
      <c r="D18" s="217">
        <f>Input!$HY$7</f>
        <v>0</v>
      </c>
      <c r="E18" s="217">
        <f>Input!$HZ$7</f>
        <v>0</v>
      </c>
      <c r="F18" s="217">
        <f>Input!$IA$7</f>
        <v>0</v>
      </c>
      <c r="G18" s="217">
        <f>Input!$IB$7</f>
        <v>0</v>
      </c>
      <c r="H18" s="218">
        <f>Input!$IC$7</f>
        <v>0</v>
      </c>
    </row>
    <row r="19" spans="1:50" s="224" customFormat="1">
      <c r="A19" s="211" t="s">
        <v>985</v>
      </c>
      <c r="B19" s="220" t="s">
        <v>997</v>
      </c>
      <c r="C19" s="221">
        <f>SUM(C5:C18)</f>
        <v>1411135</v>
      </c>
      <c r="D19" s="221">
        <f t="shared" ref="D19:G19" si="0">SUM(D5:D18)</f>
        <v>904840</v>
      </c>
      <c r="E19" s="221">
        <f t="shared" si="0"/>
        <v>0</v>
      </c>
      <c r="F19" s="221">
        <f t="shared" si="0"/>
        <v>506295</v>
      </c>
      <c r="G19" s="221">
        <f t="shared" si="0"/>
        <v>0</v>
      </c>
      <c r="H19" s="222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</row>
    <row r="20" spans="1:50">
      <c r="B20" s="225"/>
      <c r="C20" s="226"/>
      <c r="D20" s="226"/>
      <c r="E20" s="226"/>
      <c r="F20" s="226"/>
      <c r="G20" s="226"/>
    </row>
    <row r="21" spans="1:50">
      <c r="A21" s="215" t="s">
        <v>998</v>
      </c>
      <c r="B21" s="216" t="s">
        <v>999</v>
      </c>
      <c r="C21" s="217">
        <f>Input!$ID$7</f>
        <v>0</v>
      </c>
      <c r="D21" s="217">
        <f>Input!$IE$7</f>
        <v>0</v>
      </c>
      <c r="E21" s="217">
        <f>Input!$IF$7</f>
        <v>0</v>
      </c>
      <c r="F21" s="217">
        <f>Input!$IG$7</f>
        <v>0</v>
      </c>
      <c r="G21" s="217">
        <f>Input!$IH$7</f>
        <v>0</v>
      </c>
      <c r="H21" s="218">
        <f>Input!$II$7</f>
        <v>0</v>
      </c>
    </row>
    <row r="22" spans="1:50">
      <c r="A22" s="215" t="s">
        <v>998</v>
      </c>
      <c r="B22" s="216" t="s">
        <v>987</v>
      </c>
      <c r="C22" s="217">
        <f>Input!$IJ$7</f>
        <v>0</v>
      </c>
      <c r="D22" s="217">
        <f>Input!$IK$7</f>
        <v>0</v>
      </c>
      <c r="E22" s="217">
        <f>Input!$IL$7</f>
        <v>0</v>
      </c>
      <c r="F22" s="217">
        <f>Input!$IM$7</f>
        <v>0</v>
      </c>
      <c r="G22" s="217">
        <f>Input!$IN$7</f>
        <v>0</v>
      </c>
      <c r="H22" s="218">
        <f>Input!$IO$7</f>
        <v>0</v>
      </c>
    </row>
    <row r="23" spans="1:50">
      <c r="A23" s="215" t="s">
        <v>998</v>
      </c>
      <c r="B23" s="216" t="s">
        <v>988</v>
      </c>
      <c r="C23" s="217">
        <f>Input!$IP$7</f>
        <v>0</v>
      </c>
      <c r="D23" s="217">
        <f>Input!$IQ$7</f>
        <v>0</v>
      </c>
      <c r="E23" s="217">
        <f>Input!$IR$7</f>
        <v>0</v>
      </c>
      <c r="F23" s="217">
        <f>Input!$IS$7</f>
        <v>0</v>
      </c>
      <c r="G23" s="217">
        <f>Input!$IT$7</f>
        <v>0</v>
      </c>
      <c r="H23" s="218">
        <f>Input!$IU$7</f>
        <v>0</v>
      </c>
    </row>
    <row r="24" spans="1:50">
      <c r="A24" s="215" t="s">
        <v>998</v>
      </c>
      <c r="B24" s="216" t="s">
        <v>989</v>
      </c>
      <c r="C24" s="217">
        <f>Input!$IV$7</f>
        <v>0</v>
      </c>
      <c r="D24" s="217">
        <f>Input!$IW$7</f>
        <v>0</v>
      </c>
      <c r="E24" s="217">
        <f>Input!$IX$7</f>
        <v>0</v>
      </c>
      <c r="F24" s="217">
        <f>Input!$IY$7</f>
        <v>0</v>
      </c>
      <c r="G24" s="217">
        <f>Input!$IZ$7</f>
        <v>0</v>
      </c>
      <c r="H24" s="218">
        <f>Input!$JA$7</f>
        <v>0</v>
      </c>
    </row>
    <row r="25" spans="1:50">
      <c r="A25" s="215" t="s">
        <v>998</v>
      </c>
      <c r="B25" s="216" t="s">
        <v>990</v>
      </c>
      <c r="C25" s="217">
        <f>Input!$JB$7</f>
        <v>0</v>
      </c>
      <c r="D25" s="217">
        <f>Input!$JC$7</f>
        <v>0</v>
      </c>
      <c r="E25" s="217">
        <f>Input!$JD$7</f>
        <v>0</v>
      </c>
      <c r="F25" s="217">
        <f>Input!$JE$7</f>
        <v>0</v>
      </c>
      <c r="G25" s="217">
        <f>Input!$JF$7</f>
        <v>0</v>
      </c>
      <c r="H25" s="218">
        <f>Input!$JG$7</f>
        <v>0</v>
      </c>
    </row>
    <row r="26" spans="1:50">
      <c r="A26" s="215" t="s">
        <v>998</v>
      </c>
      <c r="B26" s="216" t="s">
        <v>991</v>
      </c>
      <c r="C26" s="217">
        <f>Input!$JH$7</f>
        <v>0</v>
      </c>
      <c r="D26" s="217">
        <f>Input!$JI$7</f>
        <v>0</v>
      </c>
      <c r="E26" s="217">
        <f>Input!$JJ$7</f>
        <v>0</v>
      </c>
      <c r="F26" s="217">
        <f>Input!$JK$7</f>
        <v>0</v>
      </c>
      <c r="G26" s="217">
        <f>Input!$JL$7</f>
        <v>0</v>
      </c>
      <c r="H26" s="218">
        <f>Input!$JM$7</f>
        <v>0</v>
      </c>
    </row>
    <row r="27" spans="1:50">
      <c r="A27" s="215" t="s">
        <v>998</v>
      </c>
      <c r="B27" s="216" t="s">
        <v>1000</v>
      </c>
      <c r="C27" s="217">
        <f>Input!$JN$7</f>
        <v>0</v>
      </c>
      <c r="D27" s="217">
        <f>Input!$JO$7</f>
        <v>0</v>
      </c>
      <c r="E27" s="217">
        <f>Input!$JP$7</f>
        <v>0</v>
      </c>
      <c r="F27" s="217">
        <f>Input!$JQ$7</f>
        <v>0</v>
      </c>
      <c r="G27" s="217">
        <f>Input!$JR$7</f>
        <v>0</v>
      </c>
      <c r="H27" s="218">
        <f>Input!$JS$7</f>
        <v>0</v>
      </c>
    </row>
    <row r="28" spans="1:50" ht="30">
      <c r="A28" s="215" t="s">
        <v>998</v>
      </c>
      <c r="B28" s="216" t="s">
        <v>1001</v>
      </c>
      <c r="C28" s="217">
        <f>Input!$JT$7</f>
        <v>0</v>
      </c>
      <c r="D28" s="217">
        <f>Input!$JU$7</f>
        <v>0</v>
      </c>
      <c r="E28" s="217">
        <f>Input!$JV$7</f>
        <v>0</v>
      </c>
      <c r="F28" s="217">
        <f>Input!$JW$7</f>
        <v>0</v>
      </c>
      <c r="G28" s="217">
        <f>Input!$JX$7</f>
        <v>0</v>
      </c>
      <c r="H28" s="218">
        <f>Input!$JY$7</f>
        <v>0</v>
      </c>
    </row>
    <row r="29" spans="1:50">
      <c r="A29" s="215" t="s">
        <v>998</v>
      </c>
      <c r="B29" s="216" t="s">
        <v>1002</v>
      </c>
      <c r="C29" s="217">
        <f>Input!$JZ$7</f>
        <v>0</v>
      </c>
      <c r="D29" s="217">
        <f>Input!$KA$7</f>
        <v>0</v>
      </c>
      <c r="E29" s="217">
        <f>Input!$KB$7</f>
        <v>0</v>
      </c>
      <c r="F29" s="217">
        <f>Input!$KC$7</f>
        <v>0</v>
      </c>
      <c r="G29" s="217">
        <f>Input!$KD$7</f>
        <v>0</v>
      </c>
      <c r="H29" s="218">
        <f>Input!$KE$7</f>
        <v>0</v>
      </c>
    </row>
    <row r="30" spans="1:50" ht="39">
      <c r="A30" s="215" t="s">
        <v>998</v>
      </c>
      <c r="B30" s="219" t="str">
        <f>Input!$KF$7</f>
        <v xml:space="preserve">Aiport Coronavirus Response Grant </v>
      </c>
      <c r="C30" s="217">
        <f>Input!$KG$7</f>
        <v>0</v>
      </c>
      <c r="D30" s="217">
        <f>Input!$KH$7</f>
        <v>0</v>
      </c>
      <c r="E30" s="217">
        <f>Input!$KI$7</f>
        <v>1160332</v>
      </c>
      <c r="F30" s="217">
        <f>Input!$KJ$7</f>
        <v>1160332</v>
      </c>
      <c r="G30" s="217">
        <f>Input!$KK$7</f>
        <v>0</v>
      </c>
      <c r="H30" s="218" t="str">
        <f>Input!$KL$7</f>
        <v>Airport costs related to operatings, personnel, cleaning, sanitization, janitorial services, combating the spread of pathogens at the airport and debt service payments.</v>
      </c>
    </row>
    <row r="31" spans="1:50" ht="30">
      <c r="A31" s="215" t="s">
        <v>998</v>
      </c>
      <c r="B31" s="219" t="str">
        <f>Input!$KM$7</f>
        <v>Airport Coronavirus Response Grant Concessions Addendum</v>
      </c>
      <c r="C31" s="217">
        <f>Input!$KN$7</f>
        <v>0</v>
      </c>
      <c r="D31" s="217">
        <f>Input!$KO$7</f>
        <v>0</v>
      </c>
      <c r="E31" s="217">
        <f>Input!$KP$7</f>
        <v>17955</v>
      </c>
      <c r="F31" s="217">
        <f>Input!$KQ$7</f>
        <v>0</v>
      </c>
      <c r="G31" s="217">
        <f>Input!$KR$7</f>
        <v>0</v>
      </c>
      <c r="H31" s="218" t="str">
        <f>Input!$KS$7</f>
        <v>To fund revenue loss in rent and minimum annual guarantees (MAG) to on‐airport car rental, on‐airport parking, and in‐terminal concessions</v>
      </c>
    </row>
    <row r="32" spans="1:50">
      <c r="A32" s="215" t="s">
        <v>998</v>
      </c>
      <c r="B32" s="219">
        <f>Input!$KT$7</f>
        <v>0</v>
      </c>
      <c r="C32" s="217">
        <f>Input!$KU$7</f>
        <v>0</v>
      </c>
      <c r="D32" s="217">
        <f>Input!$KV$7</f>
        <v>0</v>
      </c>
      <c r="E32" s="217">
        <f>Input!$KW$7</f>
        <v>0</v>
      </c>
      <c r="F32" s="217">
        <f>Input!$KX$7</f>
        <v>0</v>
      </c>
      <c r="G32" s="217">
        <f>Input!$KY$7</f>
        <v>0</v>
      </c>
      <c r="H32" s="218">
        <f>Input!$KZ$7</f>
        <v>0</v>
      </c>
    </row>
    <row r="33" spans="1:50">
      <c r="A33" s="215" t="s">
        <v>998</v>
      </c>
      <c r="B33" s="216" t="s">
        <v>996</v>
      </c>
      <c r="C33" s="217">
        <f>Input!$LA$7</f>
        <v>0</v>
      </c>
      <c r="D33" s="217">
        <f>Input!$LB$7</f>
        <v>0</v>
      </c>
      <c r="E33" s="217">
        <f>Input!$LC$7</f>
        <v>0</v>
      </c>
      <c r="F33" s="217">
        <f>Input!$LD$7</f>
        <v>0</v>
      </c>
      <c r="G33" s="217">
        <f>Input!$LE$7</f>
        <v>0</v>
      </c>
      <c r="H33" s="218">
        <f>Input!$LF$7</f>
        <v>0</v>
      </c>
    </row>
    <row r="34" spans="1:50" s="227" customFormat="1">
      <c r="A34" s="211" t="s">
        <v>998</v>
      </c>
      <c r="B34" s="220" t="s">
        <v>1003</v>
      </c>
      <c r="C34" s="221">
        <f>SUM(C21:C33)</f>
        <v>0</v>
      </c>
      <c r="D34" s="221">
        <f t="shared" ref="D34:G34" si="1">SUM(D21:D33)</f>
        <v>0</v>
      </c>
      <c r="E34" s="221">
        <f t="shared" si="1"/>
        <v>1178287</v>
      </c>
      <c r="F34" s="221">
        <f t="shared" si="1"/>
        <v>1160332</v>
      </c>
      <c r="G34" s="221">
        <f t="shared" si="1"/>
        <v>0</v>
      </c>
      <c r="H34" s="222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25"/>
      <c r="C35" s="226"/>
      <c r="D35" s="226"/>
      <c r="E35" s="226"/>
      <c r="F35" s="226"/>
      <c r="G35" s="226"/>
    </row>
    <row r="36" spans="1:50">
      <c r="A36" s="215" t="s">
        <v>1004</v>
      </c>
      <c r="B36" s="216" t="s">
        <v>999</v>
      </c>
      <c r="C36" s="217">
        <f>Input!$LG$7</f>
        <v>0</v>
      </c>
      <c r="D36" s="217">
        <f>Input!$LH$7</f>
        <v>0</v>
      </c>
      <c r="E36" s="217">
        <f>Input!$LI$7</f>
        <v>0</v>
      </c>
      <c r="F36" s="217">
        <f>Input!$LJ$7</f>
        <v>0</v>
      </c>
      <c r="G36" s="217">
        <f>Input!$LK$7</f>
        <v>0</v>
      </c>
      <c r="H36" s="218">
        <f>Input!$LL$7</f>
        <v>0</v>
      </c>
    </row>
    <row r="37" spans="1:50">
      <c r="A37" s="215" t="s">
        <v>1004</v>
      </c>
      <c r="B37" s="216" t="s">
        <v>987</v>
      </c>
      <c r="C37" s="217">
        <f>Input!$LM$7</f>
        <v>0</v>
      </c>
      <c r="D37" s="217">
        <f>Input!$LN$7</f>
        <v>0</v>
      </c>
      <c r="E37" s="217">
        <f>Input!$LO$7</f>
        <v>0</v>
      </c>
      <c r="F37" s="217">
        <f>Input!$LP$7</f>
        <v>0</v>
      </c>
      <c r="G37" s="217">
        <f>Input!$LQ$7</f>
        <v>0</v>
      </c>
      <c r="H37" s="218">
        <f>Input!$LR$7</f>
        <v>0</v>
      </c>
    </row>
    <row r="38" spans="1:50">
      <c r="A38" s="215" t="s">
        <v>1004</v>
      </c>
      <c r="B38" s="216" t="s">
        <v>988</v>
      </c>
      <c r="C38" s="217">
        <f>Input!$LS$7</f>
        <v>0</v>
      </c>
      <c r="D38" s="217">
        <f>Input!$LT$7</f>
        <v>0</v>
      </c>
      <c r="E38" s="217">
        <f>Input!$LU$7</f>
        <v>0</v>
      </c>
      <c r="F38" s="217">
        <f>Input!$LV$7</f>
        <v>0</v>
      </c>
      <c r="G38" s="217">
        <f>Input!$LW$7</f>
        <v>0</v>
      </c>
      <c r="H38" s="218">
        <f>Input!$LX$7</f>
        <v>0</v>
      </c>
    </row>
    <row r="39" spans="1:50">
      <c r="A39" s="215" t="s">
        <v>1004</v>
      </c>
      <c r="B39" s="216" t="s">
        <v>989</v>
      </c>
      <c r="C39" s="217">
        <f>Input!$LY$7</f>
        <v>0</v>
      </c>
      <c r="D39" s="217">
        <f>Input!$LZ$7</f>
        <v>0</v>
      </c>
      <c r="E39" s="217">
        <f>Input!$MA$7</f>
        <v>0</v>
      </c>
      <c r="F39" s="217">
        <f>Input!$MB$7</f>
        <v>0</v>
      </c>
      <c r="G39" s="217">
        <f>Input!$MC$7</f>
        <v>0</v>
      </c>
      <c r="H39" s="218">
        <f>Input!$MD$7</f>
        <v>0</v>
      </c>
    </row>
    <row r="40" spans="1:50">
      <c r="A40" s="215" t="s">
        <v>1004</v>
      </c>
      <c r="B40" s="216" t="s">
        <v>990</v>
      </c>
      <c r="C40" s="217">
        <f>Input!$ME$7</f>
        <v>0</v>
      </c>
      <c r="D40" s="217">
        <f>Input!$MF$7</f>
        <v>0</v>
      </c>
      <c r="E40" s="217">
        <f>Input!$MG$7</f>
        <v>0</v>
      </c>
      <c r="F40" s="217">
        <f>Input!$MH$7</f>
        <v>0</v>
      </c>
      <c r="G40" s="217">
        <f>Input!$MI$7</f>
        <v>0</v>
      </c>
      <c r="H40" s="218">
        <f>Input!$MJ$7</f>
        <v>0</v>
      </c>
    </row>
    <row r="41" spans="1:50">
      <c r="A41" s="215" t="s">
        <v>1004</v>
      </c>
      <c r="B41" s="216" t="s">
        <v>991</v>
      </c>
      <c r="C41" s="217">
        <f>Input!$MK$7</f>
        <v>0</v>
      </c>
      <c r="D41" s="217">
        <f>Input!$ML$7</f>
        <v>0</v>
      </c>
      <c r="E41" s="217">
        <f>Input!$MM$7</f>
        <v>0</v>
      </c>
      <c r="F41" s="217">
        <f>Input!$MN$7</f>
        <v>0</v>
      </c>
      <c r="G41" s="217">
        <f>Input!$MO$7</f>
        <v>0</v>
      </c>
      <c r="H41" s="218">
        <f>Input!$MP$7</f>
        <v>0</v>
      </c>
    </row>
    <row r="42" spans="1:50">
      <c r="A42" s="215" t="s">
        <v>1004</v>
      </c>
      <c r="B42" s="216" t="s">
        <v>1000</v>
      </c>
      <c r="C42" s="217">
        <f>Input!$MQ$7</f>
        <v>0</v>
      </c>
      <c r="D42" s="217">
        <f>Input!$MR$7</f>
        <v>0</v>
      </c>
      <c r="E42" s="217">
        <f>Input!$MS$7</f>
        <v>0</v>
      </c>
      <c r="F42" s="217">
        <f>Input!$MT$7</f>
        <v>0</v>
      </c>
      <c r="G42" s="217">
        <f>Input!$MU$7</f>
        <v>0</v>
      </c>
      <c r="H42" s="218">
        <f>Input!$MV$7</f>
        <v>0</v>
      </c>
    </row>
    <row r="43" spans="1:50">
      <c r="A43" s="215" t="s">
        <v>1004</v>
      </c>
      <c r="B43" s="216" t="s">
        <v>1005</v>
      </c>
      <c r="C43" s="217">
        <f>Input!$MW$7</f>
        <v>0</v>
      </c>
      <c r="D43" s="217">
        <f>Input!$MX$7</f>
        <v>0</v>
      </c>
      <c r="E43" s="217">
        <f>Input!$MY$7</f>
        <v>0</v>
      </c>
      <c r="F43" s="217">
        <f>Input!$MZ$7</f>
        <v>0</v>
      </c>
      <c r="G43" s="217">
        <f>Input!$NA$7</f>
        <v>0</v>
      </c>
      <c r="H43" s="218">
        <f>Input!$NB$7</f>
        <v>0</v>
      </c>
    </row>
    <row r="44" spans="1:50" ht="39">
      <c r="A44" s="215" t="s">
        <v>1004</v>
      </c>
      <c r="B44" s="219" t="str">
        <f>Input!$NC$7</f>
        <v>Airport Rescue Grant</v>
      </c>
      <c r="C44" s="217">
        <f>Input!$ND$7</f>
        <v>0</v>
      </c>
      <c r="D44" s="217">
        <f>Input!$NE$7</f>
        <v>0</v>
      </c>
      <c r="E44" s="217">
        <f>Input!$NF$7</f>
        <v>1545033</v>
      </c>
      <c r="F44" s="217">
        <f>Input!$NG$7</f>
        <v>0</v>
      </c>
      <c r="G44" s="217">
        <f>Input!$NH$7</f>
        <v>0</v>
      </c>
      <c r="H44" s="218" t="str">
        <f>Input!$NI$7</f>
        <v>Airport costs related to operatings, personnel, cleaning, sanitization, janitorial services, combating the spread of pathogens at the airport and debt service payments.</v>
      </c>
    </row>
    <row r="45" spans="1:50">
      <c r="A45" s="215" t="s">
        <v>1004</v>
      </c>
      <c r="B45" s="219">
        <f>Input!$NJ$7</f>
        <v>0</v>
      </c>
      <c r="C45" s="217">
        <f>Input!$NK$7</f>
        <v>0</v>
      </c>
      <c r="D45" s="217">
        <f>Input!$NL$7</f>
        <v>0</v>
      </c>
      <c r="E45" s="217">
        <f>Input!$NM$7</f>
        <v>0</v>
      </c>
      <c r="F45" s="217">
        <f>Input!$NN$7</f>
        <v>0</v>
      </c>
      <c r="G45" s="217">
        <f>Input!$NO$7</f>
        <v>0</v>
      </c>
      <c r="H45" s="218">
        <f>Input!$NP$7</f>
        <v>0</v>
      </c>
    </row>
    <row r="46" spans="1:50">
      <c r="A46" s="215" t="s">
        <v>1004</v>
      </c>
      <c r="B46" s="219">
        <f>Input!$NQ$7</f>
        <v>0</v>
      </c>
      <c r="C46" s="217">
        <f>Input!$NR$7</f>
        <v>0</v>
      </c>
      <c r="D46" s="217">
        <f>Input!$NS$7</f>
        <v>0</v>
      </c>
      <c r="E46" s="217">
        <f>Input!$NT$7</f>
        <v>0</v>
      </c>
      <c r="F46" s="217">
        <f>Input!$NU$7</f>
        <v>0</v>
      </c>
      <c r="G46" s="217">
        <f>Input!$NV$7</f>
        <v>0</v>
      </c>
      <c r="H46" s="218">
        <f>Input!$NW$7</f>
        <v>0</v>
      </c>
    </row>
    <row r="47" spans="1:50">
      <c r="A47" s="215" t="s">
        <v>1004</v>
      </c>
      <c r="B47" s="219">
        <f>Input!$NX$7</f>
        <v>0</v>
      </c>
      <c r="C47" s="217">
        <f>Input!$NY$7</f>
        <v>0</v>
      </c>
      <c r="D47" s="217">
        <f>Input!$NZ$7</f>
        <v>0</v>
      </c>
      <c r="E47" s="217">
        <f>Input!$OA$7</f>
        <v>0</v>
      </c>
      <c r="F47" s="217">
        <f>Input!$OB$7</f>
        <v>0</v>
      </c>
      <c r="G47" s="217">
        <f>Input!$OC$7</f>
        <v>0</v>
      </c>
      <c r="H47" s="218">
        <f>Input!$OD$7</f>
        <v>0</v>
      </c>
    </row>
    <row r="48" spans="1:50">
      <c r="A48" s="215" t="s">
        <v>1004</v>
      </c>
      <c r="B48" s="216" t="s">
        <v>996</v>
      </c>
      <c r="C48" s="217">
        <f>Input!$OE$7</f>
        <v>0</v>
      </c>
      <c r="D48" s="217">
        <f>Input!$OF$7</f>
        <v>0</v>
      </c>
      <c r="E48" s="217">
        <f>Input!$OG$7</f>
        <v>0</v>
      </c>
      <c r="F48" s="217">
        <f>Input!$OH$7</f>
        <v>0</v>
      </c>
      <c r="G48" s="217">
        <f>Input!$OI$7</f>
        <v>0</v>
      </c>
      <c r="H48" s="218">
        <f>Input!$OJ$7</f>
        <v>0</v>
      </c>
    </row>
    <row r="49" spans="1:50" s="227" customFormat="1">
      <c r="A49" s="211" t="s">
        <v>1004</v>
      </c>
      <c r="B49" s="220" t="s">
        <v>1006</v>
      </c>
      <c r="C49" s="221">
        <f>SUM(C36:C48)</f>
        <v>0</v>
      </c>
      <c r="D49" s="221">
        <f t="shared" ref="D49:G49" si="2">SUM(D36:D48)</f>
        <v>0</v>
      </c>
      <c r="E49" s="221">
        <f t="shared" si="2"/>
        <v>1545033</v>
      </c>
      <c r="F49" s="221">
        <f t="shared" si="2"/>
        <v>0</v>
      </c>
      <c r="G49" s="221">
        <f t="shared" si="2"/>
        <v>0</v>
      </c>
      <c r="H49" s="222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25"/>
      <c r="C50" s="226"/>
      <c r="D50" s="226"/>
      <c r="E50" s="226"/>
      <c r="F50" s="226"/>
      <c r="G50" s="226"/>
    </row>
    <row r="51" spans="1:50">
      <c r="A51" s="215" t="s">
        <v>1007</v>
      </c>
      <c r="B51" s="219">
        <f>Input!$OK$7</f>
        <v>0</v>
      </c>
      <c r="C51" s="217">
        <f>Input!$OL$7</f>
        <v>0</v>
      </c>
      <c r="D51" s="217">
        <f>Input!$OM$7</f>
        <v>0</v>
      </c>
      <c r="E51" s="217">
        <f>Input!$ON$7</f>
        <v>0</v>
      </c>
      <c r="F51" s="217">
        <f>Input!$OO$7</f>
        <v>0</v>
      </c>
      <c r="G51" s="217">
        <f>Input!$OP$7</f>
        <v>0</v>
      </c>
      <c r="H51" s="218">
        <f>Input!$OQ$7</f>
        <v>0</v>
      </c>
    </row>
    <row r="52" spans="1:50">
      <c r="A52" s="215" t="s">
        <v>1007</v>
      </c>
      <c r="B52" s="219">
        <f>Input!$OR$7</f>
        <v>0</v>
      </c>
      <c r="C52" s="217">
        <f>Input!$OS$7</f>
        <v>0</v>
      </c>
      <c r="D52" s="217">
        <f>Input!$OT$7</f>
        <v>0</v>
      </c>
      <c r="E52" s="217">
        <f>Input!$OU$7</f>
        <v>0</v>
      </c>
      <c r="F52" s="217">
        <f>Input!$OV$7</f>
        <v>0</v>
      </c>
      <c r="G52" s="217">
        <f>Input!$OW$7</f>
        <v>0</v>
      </c>
      <c r="H52" s="218">
        <f>Input!$OX$7</f>
        <v>0</v>
      </c>
    </row>
    <row r="53" spans="1:50">
      <c r="A53" s="215" t="s">
        <v>1007</v>
      </c>
      <c r="B53" s="219">
        <f>Input!$OY$7</f>
        <v>0</v>
      </c>
      <c r="C53" s="217">
        <f>Input!$OZ$7</f>
        <v>0</v>
      </c>
      <c r="D53" s="217">
        <f>Input!$PA$7</f>
        <v>0</v>
      </c>
      <c r="E53" s="217">
        <f>Input!$PB$7</f>
        <v>0</v>
      </c>
      <c r="F53" s="217">
        <f>Input!$PC$7</f>
        <v>0</v>
      </c>
      <c r="G53" s="217">
        <f>Input!$PD$7</f>
        <v>0</v>
      </c>
      <c r="H53" s="218">
        <f>Input!$PE$7</f>
        <v>0</v>
      </c>
    </row>
    <row r="54" spans="1:50">
      <c r="A54" s="215" t="s">
        <v>1007</v>
      </c>
      <c r="B54" s="219">
        <f>Input!$PF$7</f>
        <v>0</v>
      </c>
      <c r="C54" s="217">
        <f>Input!$PG$7</f>
        <v>0</v>
      </c>
      <c r="D54" s="217">
        <f>Input!$PH$7</f>
        <v>0</v>
      </c>
      <c r="E54" s="217">
        <f>Input!$PI$7</f>
        <v>0</v>
      </c>
      <c r="F54" s="217">
        <f>Input!$PJ$7</f>
        <v>0</v>
      </c>
      <c r="G54" s="217">
        <f>Input!$PK$7</f>
        <v>0</v>
      </c>
      <c r="H54" s="218">
        <f>Input!$PL$7</f>
        <v>0</v>
      </c>
    </row>
    <row r="55" spans="1:50">
      <c r="A55" s="215" t="s">
        <v>1007</v>
      </c>
      <c r="B55" s="219">
        <f>Input!$PM$7</f>
        <v>0</v>
      </c>
      <c r="C55" s="217">
        <f>Input!$PN$7</f>
        <v>0</v>
      </c>
      <c r="D55" s="217">
        <f>Input!$PO$7</f>
        <v>0</v>
      </c>
      <c r="E55" s="217">
        <f>Input!$PP$7</f>
        <v>0</v>
      </c>
      <c r="F55" s="217">
        <f>Input!$PQ$7</f>
        <v>0</v>
      </c>
      <c r="G55" s="217">
        <f>Input!$PR$7</f>
        <v>0</v>
      </c>
      <c r="H55" s="218">
        <f>Input!$PS$7</f>
        <v>0</v>
      </c>
    </row>
    <row r="56" spans="1:50">
      <c r="A56" s="215" t="s">
        <v>1007</v>
      </c>
      <c r="B56" s="219">
        <f>Input!$PT$7</f>
        <v>0</v>
      </c>
      <c r="C56" s="217">
        <f>Input!$PU$7</f>
        <v>0</v>
      </c>
      <c r="D56" s="217">
        <f>Input!$PV$7</f>
        <v>0</v>
      </c>
      <c r="E56" s="217">
        <f>Input!$PW$7</f>
        <v>0</v>
      </c>
      <c r="F56" s="217">
        <f>Input!$PX$7</f>
        <v>0</v>
      </c>
      <c r="G56" s="217">
        <f>Input!$PY$7</f>
        <v>0</v>
      </c>
      <c r="H56" s="218">
        <f>Input!$PZ$7</f>
        <v>0</v>
      </c>
    </row>
    <row r="57" spans="1:50">
      <c r="A57" s="215" t="s">
        <v>1007</v>
      </c>
      <c r="B57" s="219">
        <f>Input!$QA$7</f>
        <v>0</v>
      </c>
      <c r="C57" s="217">
        <f>Input!$QB$7</f>
        <v>0</v>
      </c>
      <c r="D57" s="217">
        <f>Input!$QC$7</f>
        <v>0</v>
      </c>
      <c r="E57" s="217">
        <f>Input!$QD$7</f>
        <v>0</v>
      </c>
      <c r="F57" s="217">
        <f>Input!$QE$7</f>
        <v>0</v>
      </c>
      <c r="G57" s="217">
        <f>Input!$QF$7</f>
        <v>0</v>
      </c>
      <c r="H57" s="218">
        <f>Input!$QG$7</f>
        <v>0</v>
      </c>
    </row>
    <row r="58" spans="1:50">
      <c r="A58" s="215" t="s">
        <v>1007</v>
      </c>
      <c r="B58" s="219">
        <f>Input!$QH$7</f>
        <v>0</v>
      </c>
      <c r="C58" s="217">
        <f>Input!$QI$7</f>
        <v>0</v>
      </c>
      <c r="D58" s="217">
        <f>Input!$QJ$7</f>
        <v>0</v>
      </c>
      <c r="E58" s="217">
        <f>Input!$QK$7</f>
        <v>0</v>
      </c>
      <c r="F58" s="217">
        <f>Input!$QL$7</f>
        <v>0</v>
      </c>
      <c r="G58" s="217">
        <f>Input!$QM$7</f>
        <v>0</v>
      </c>
      <c r="H58" s="218">
        <f>Input!$QN$7</f>
        <v>0</v>
      </c>
    </row>
    <row r="59" spans="1:50">
      <c r="A59" s="215" t="s">
        <v>1007</v>
      </c>
      <c r="B59" s="219">
        <f>Input!$QO$7</f>
        <v>0</v>
      </c>
      <c r="C59" s="217">
        <f>Input!$QP$7</f>
        <v>0</v>
      </c>
      <c r="D59" s="217">
        <f>Input!$QQ$7</f>
        <v>0</v>
      </c>
      <c r="E59" s="217">
        <f>Input!$QR$7</f>
        <v>0</v>
      </c>
      <c r="F59" s="217">
        <f>Input!$QS$7</f>
        <v>0</v>
      </c>
      <c r="G59" s="217">
        <f>Input!$QT$7</f>
        <v>0</v>
      </c>
      <c r="H59" s="218">
        <f>Input!$QU$7</f>
        <v>0</v>
      </c>
    </row>
    <row r="60" spans="1:50">
      <c r="A60" s="215" t="s">
        <v>1007</v>
      </c>
      <c r="B60" s="219">
        <f>Input!$QV$7</f>
        <v>0</v>
      </c>
      <c r="C60" s="217">
        <f>Input!$QW$7</f>
        <v>0</v>
      </c>
      <c r="D60" s="217">
        <f>Input!$QX$7</f>
        <v>0</v>
      </c>
      <c r="E60" s="217">
        <f>Input!$QY$7</f>
        <v>0</v>
      </c>
      <c r="F60" s="217">
        <f>Input!$QZ$7</f>
        <v>0</v>
      </c>
      <c r="G60" s="217">
        <f>Input!$RA$7</f>
        <v>0</v>
      </c>
      <c r="H60" s="218">
        <f>Input!$RB$7</f>
        <v>0</v>
      </c>
    </row>
    <row r="61" spans="1:50">
      <c r="A61" s="215" t="s">
        <v>1007</v>
      </c>
      <c r="B61" s="219">
        <f>Input!$RC$7</f>
        <v>0</v>
      </c>
      <c r="C61" s="217">
        <f>Input!$RD$7</f>
        <v>0</v>
      </c>
      <c r="D61" s="217">
        <f>Input!$RE$7</f>
        <v>0</v>
      </c>
      <c r="E61" s="217">
        <f>Input!$RF$7</f>
        <v>0</v>
      </c>
      <c r="F61" s="217">
        <f>Input!$RG$7</f>
        <v>0</v>
      </c>
      <c r="G61" s="217">
        <f>Input!$RH$7</f>
        <v>0</v>
      </c>
      <c r="H61" s="218">
        <f>Input!$RI$7</f>
        <v>0</v>
      </c>
    </row>
    <row r="62" spans="1:50">
      <c r="A62" s="215" t="s">
        <v>1007</v>
      </c>
      <c r="B62" s="219">
        <f>Input!$RJ$7</f>
        <v>0</v>
      </c>
      <c r="C62" s="217">
        <f>Input!$RK$7</f>
        <v>0</v>
      </c>
      <c r="D62" s="217">
        <f>Input!$RL$7</f>
        <v>0</v>
      </c>
      <c r="E62" s="217">
        <f>Input!$RM$7</f>
        <v>0</v>
      </c>
      <c r="F62" s="217">
        <f>Input!$RN$7</f>
        <v>0</v>
      </c>
      <c r="G62" s="217">
        <f>Input!$RO$7</f>
        <v>0</v>
      </c>
      <c r="H62" s="218">
        <f>Input!$RP$7</f>
        <v>0</v>
      </c>
    </row>
    <row r="63" spans="1:50">
      <c r="A63" s="215" t="s">
        <v>1007</v>
      </c>
      <c r="B63" s="216" t="s">
        <v>996</v>
      </c>
      <c r="C63" s="217">
        <f>Input!$RQ$7</f>
        <v>0</v>
      </c>
      <c r="D63" s="217">
        <f>Input!$RR$7</f>
        <v>0</v>
      </c>
      <c r="E63" s="217">
        <f>Input!$RS$7</f>
        <v>0</v>
      </c>
      <c r="F63" s="217">
        <f>Input!$RT$7</f>
        <v>0</v>
      </c>
      <c r="G63" s="217">
        <f>Input!$RU$7</f>
        <v>0</v>
      </c>
      <c r="H63" s="218">
        <f>Input!$RV$7</f>
        <v>0</v>
      </c>
    </row>
    <row r="64" spans="1:50" s="228" customFormat="1">
      <c r="A64" s="211" t="s">
        <v>1007</v>
      </c>
      <c r="B64" s="220" t="s">
        <v>1008</v>
      </c>
      <c r="C64" s="221">
        <f>SUM(C51:C63)</f>
        <v>0</v>
      </c>
      <c r="D64" s="221">
        <f t="shared" ref="D64:G64" si="3">SUM(D51:D63)</f>
        <v>0</v>
      </c>
      <c r="E64" s="221">
        <f t="shared" si="3"/>
        <v>0</v>
      </c>
      <c r="F64" s="221">
        <f t="shared" si="3"/>
        <v>0</v>
      </c>
      <c r="G64" s="221">
        <f t="shared" si="3"/>
        <v>0</v>
      </c>
      <c r="H64" s="222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25"/>
      <c r="C65" s="226"/>
      <c r="D65" s="226"/>
      <c r="E65" s="226"/>
      <c r="F65" s="226"/>
      <c r="G65" s="226"/>
    </row>
    <row r="66" spans="1:50">
      <c r="A66" s="215" t="s">
        <v>1009</v>
      </c>
      <c r="B66" s="219">
        <f>Input!$RW$7</f>
        <v>0</v>
      </c>
      <c r="C66" s="217">
        <f>Input!$RX$7</f>
        <v>0</v>
      </c>
      <c r="D66" s="217">
        <f>Input!$RY$7</f>
        <v>0</v>
      </c>
      <c r="E66" s="217">
        <f>Input!$RZ$7</f>
        <v>0</v>
      </c>
      <c r="F66" s="217">
        <f>Input!$SA$7</f>
        <v>0</v>
      </c>
      <c r="G66" s="217">
        <f>Input!$SB$7</f>
        <v>0</v>
      </c>
      <c r="H66" s="218">
        <f>Input!$SC$7</f>
        <v>0</v>
      </c>
    </row>
    <row r="67" spans="1:50">
      <c r="A67" s="215" t="s">
        <v>1009</v>
      </c>
      <c r="B67" s="219">
        <f>Input!$SD$7</f>
        <v>0</v>
      </c>
      <c r="C67" s="217">
        <f>Input!$SE$7</f>
        <v>0</v>
      </c>
      <c r="D67" s="217">
        <f>Input!$SF$7</f>
        <v>0</v>
      </c>
      <c r="E67" s="217">
        <f>Input!$SG$7</f>
        <v>0</v>
      </c>
      <c r="F67" s="217">
        <f>Input!$SH$7</f>
        <v>0</v>
      </c>
      <c r="G67" s="217">
        <f>Input!$SI$7</f>
        <v>0</v>
      </c>
      <c r="H67" s="218">
        <f>Input!$SJ$7</f>
        <v>0</v>
      </c>
    </row>
    <row r="68" spans="1:50">
      <c r="A68" s="215" t="s">
        <v>1009</v>
      </c>
      <c r="B68" s="219">
        <f>Input!$SK$7</f>
        <v>0</v>
      </c>
      <c r="C68" s="217">
        <f>Input!$SL$7</f>
        <v>0</v>
      </c>
      <c r="D68" s="217">
        <f>Input!$SM$7</f>
        <v>0</v>
      </c>
      <c r="E68" s="217">
        <f>Input!$SN$7</f>
        <v>0</v>
      </c>
      <c r="F68" s="217">
        <f>Input!$SO$7</f>
        <v>0</v>
      </c>
      <c r="G68" s="217">
        <f>Input!$SP$7</f>
        <v>0</v>
      </c>
      <c r="H68" s="218">
        <f>Input!$SQ$7</f>
        <v>0</v>
      </c>
    </row>
    <row r="69" spans="1:50">
      <c r="A69" s="215" t="s">
        <v>1009</v>
      </c>
      <c r="B69" s="219">
        <f>Input!$SR$7</f>
        <v>0</v>
      </c>
      <c r="C69" s="217">
        <f>Input!$SS$7</f>
        <v>0</v>
      </c>
      <c r="D69" s="217">
        <f>Input!$ST$7</f>
        <v>0</v>
      </c>
      <c r="E69" s="217">
        <f>Input!$SU$7</f>
        <v>0</v>
      </c>
      <c r="F69" s="217">
        <f>Input!$SV$7</f>
        <v>0</v>
      </c>
      <c r="G69" s="217">
        <f>Input!$SW$7</f>
        <v>0</v>
      </c>
      <c r="H69" s="218">
        <f>Input!$SX$7</f>
        <v>0</v>
      </c>
    </row>
    <row r="70" spans="1:50">
      <c r="A70" s="215" t="s">
        <v>1009</v>
      </c>
      <c r="B70" s="219">
        <f>Input!$SY$7</f>
        <v>0</v>
      </c>
      <c r="C70" s="217">
        <f>Input!$SZ$7</f>
        <v>0</v>
      </c>
      <c r="D70" s="217">
        <f>Input!$TA$7</f>
        <v>0</v>
      </c>
      <c r="E70" s="217">
        <f>Input!$TB$7</f>
        <v>0</v>
      </c>
      <c r="F70" s="217">
        <f>Input!$TC$7</f>
        <v>0</v>
      </c>
      <c r="G70" s="217">
        <f>Input!$TD$7</f>
        <v>0</v>
      </c>
      <c r="H70" s="218">
        <f>Input!$TE$7</f>
        <v>0</v>
      </c>
    </row>
    <row r="71" spans="1:50">
      <c r="A71" s="215" t="s">
        <v>1009</v>
      </c>
      <c r="B71" s="219">
        <f>Input!$TF$7</f>
        <v>0</v>
      </c>
      <c r="C71" s="217">
        <f>Input!$TG$7</f>
        <v>0</v>
      </c>
      <c r="D71" s="217">
        <f>Input!$TH$7</f>
        <v>0</v>
      </c>
      <c r="E71" s="217">
        <f>Input!$TI$7</f>
        <v>0</v>
      </c>
      <c r="F71" s="217">
        <f>Input!$TJ$7</f>
        <v>0</v>
      </c>
      <c r="G71" s="217">
        <f>Input!$TK$7</f>
        <v>0</v>
      </c>
      <c r="H71" s="218">
        <f>Input!$TL$7</f>
        <v>0</v>
      </c>
    </row>
    <row r="72" spans="1:50">
      <c r="A72" s="215" t="s">
        <v>1009</v>
      </c>
      <c r="B72" s="219">
        <f>Input!$TM$7</f>
        <v>0</v>
      </c>
      <c r="C72" s="217">
        <f>Input!$TN$7</f>
        <v>0</v>
      </c>
      <c r="D72" s="217">
        <f>Input!$TO$7</f>
        <v>0</v>
      </c>
      <c r="E72" s="217">
        <f>Input!$TP$7</f>
        <v>0</v>
      </c>
      <c r="F72" s="217">
        <f>Input!$TQ$7</f>
        <v>0</v>
      </c>
      <c r="G72" s="217">
        <f>Input!$TR$7</f>
        <v>0</v>
      </c>
      <c r="H72" s="218">
        <f>Input!$TS$7</f>
        <v>0</v>
      </c>
    </row>
    <row r="73" spans="1:50">
      <c r="A73" s="215" t="s">
        <v>1009</v>
      </c>
      <c r="B73" s="219">
        <f>Input!$TT$7</f>
        <v>0</v>
      </c>
      <c r="C73" s="217">
        <f>Input!$TU$7</f>
        <v>0</v>
      </c>
      <c r="D73" s="217">
        <f>Input!$TV$7</f>
        <v>0</v>
      </c>
      <c r="E73" s="217">
        <f>Input!$TW$7</f>
        <v>0</v>
      </c>
      <c r="F73" s="217">
        <f>Input!$TX$7</f>
        <v>0</v>
      </c>
      <c r="G73" s="217">
        <f>Input!$TY$7</f>
        <v>0</v>
      </c>
      <c r="H73" s="218">
        <f>Input!$TZ$7</f>
        <v>0</v>
      </c>
    </row>
    <row r="74" spans="1:50">
      <c r="A74" s="215" t="s">
        <v>1009</v>
      </c>
      <c r="B74" s="219">
        <f>Input!$UA$7</f>
        <v>0</v>
      </c>
      <c r="C74" s="217">
        <f>Input!$UB$7</f>
        <v>0</v>
      </c>
      <c r="D74" s="217">
        <f>Input!$UC$7</f>
        <v>0</v>
      </c>
      <c r="E74" s="217">
        <f>Input!$UD$7</f>
        <v>0</v>
      </c>
      <c r="F74" s="217">
        <f>Input!$UE$7</f>
        <v>0</v>
      </c>
      <c r="G74" s="217">
        <f>Input!$UF$7</f>
        <v>0</v>
      </c>
      <c r="H74" s="218">
        <f>Input!$UG$7</f>
        <v>0</v>
      </c>
    </row>
    <row r="75" spans="1:50">
      <c r="A75" s="215" t="s">
        <v>1009</v>
      </c>
      <c r="B75" s="219">
        <f>Input!$UH$7</f>
        <v>0</v>
      </c>
      <c r="C75" s="217">
        <f>Input!$UI$7</f>
        <v>0</v>
      </c>
      <c r="D75" s="217">
        <f>Input!$UJ$7</f>
        <v>0</v>
      </c>
      <c r="E75" s="217">
        <f>Input!$UK$7</f>
        <v>0</v>
      </c>
      <c r="F75" s="217">
        <f>Input!$UL$7</f>
        <v>0</v>
      </c>
      <c r="G75" s="217">
        <f>Input!$UM$7</f>
        <v>0</v>
      </c>
      <c r="H75" s="218">
        <f>Input!$UN$7</f>
        <v>0</v>
      </c>
    </row>
    <row r="76" spans="1:50">
      <c r="A76" s="215" t="s">
        <v>1009</v>
      </c>
      <c r="B76" s="219">
        <f>Input!$UO$7</f>
        <v>0</v>
      </c>
      <c r="C76" s="217">
        <f>Input!$UP$7</f>
        <v>0</v>
      </c>
      <c r="D76" s="217">
        <f>Input!$UQ$7</f>
        <v>0</v>
      </c>
      <c r="E76" s="217">
        <f>Input!$UR$7</f>
        <v>0</v>
      </c>
      <c r="F76" s="217">
        <f>Input!$US$7</f>
        <v>0</v>
      </c>
      <c r="G76" s="217">
        <f>Input!$UT$7</f>
        <v>0</v>
      </c>
      <c r="H76" s="218">
        <f>Input!$UU$7</f>
        <v>0</v>
      </c>
    </row>
    <row r="77" spans="1:50">
      <c r="A77" s="215" t="s">
        <v>1009</v>
      </c>
      <c r="B77" s="219">
        <f>Input!$UV$7</f>
        <v>0</v>
      </c>
      <c r="C77" s="217">
        <f>Input!$UW$7</f>
        <v>0</v>
      </c>
      <c r="D77" s="217">
        <f>Input!$UX$7</f>
        <v>0</v>
      </c>
      <c r="E77" s="217">
        <f>Input!$UY$7</f>
        <v>0</v>
      </c>
      <c r="F77" s="217">
        <f>Input!$UZ$7</f>
        <v>0</v>
      </c>
      <c r="G77" s="217">
        <f>Input!$VA$7</f>
        <v>0</v>
      </c>
      <c r="H77" s="218">
        <f>Input!$VB$7</f>
        <v>0</v>
      </c>
    </row>
    <row r="78" spans="1:50">
      <c r="A78" s="215" t="s">
        <v>1009</v>
      </c>
      <c r="B78" s="219">
        <f>Input!$VC$7</f>
        <v>0</v>
      </c>
      <c r="C78" s="217">
        <f>Input!$VD$7</f>
        <v>0</v>
      </c>
      <c r="D78" s="217">
        <f>Input!$VE$7</f>
        <v>0</v>
      </c>
      <c r="E78" s="217">
        <f>Input!$VF$7</f>
        <v>0</v>
      </c>
      <c r="F78" s="217">
        <f>Input!$VG$7</f>
        <v>0</v>
      </c>
      <c r="G78" s="217">
        <f>Input!$VH$7</f>
        <v>0</v>
      </c>
      <c r="H78" s="218">
        <f>Input!$VI$7</f>
        <v>0</v>
      </c>
    </row>
    <row r="79" spans="1:50">
      <c r="A79" s="215" t="s">
        <v>1009</v>
      </c>
      <c r="B79" s="216" t="s">
        <v>996</v>
      </c>
      <c r="C79" s="217">
        <f>Input!$VJ$7</f>
        <v>0</v>
      </c>
      <c r="D79" s="217">
        <f>Input!$VK$7</f>
        <v>0</v>
      </c>
      <c r="E79" s="217">
        <f>Input!$VL$7</f>
        <v>0</v>
      </c>
      <c r="F79" s="217">
        <f>Input!$VM$7</f>
        <v>0</v>
      </c>
      <c r="G79" s="217">
        <f>Input!$VN$7</f>
        <v>0</v>
      </c>
      <c r="H79" s="218">
        <f>Input!$VO$7</f>
        <v>0</v>
      </c>
    </row>
    <row r="80" spans="1:50" s="228" customFormat="1">
      <c r="A80" s="211" t="s">
        <v>1009</v>
      </c>
      <c r="B80" s="220" t="s">
        <v>1010</v>
      </c>
      <c r="C80" s="221">
        <f>SUM(C66:C79)</f>
        <v>0</v>
      </c>
      <c r="D80" s="221">
        <f t="shared" ref="D80:G80" si="4">SUM(D66:D79)</f>
        <v>0</v>
      </c>
      <c r="E80" s="221">
        <f t="shared" si="4"/>
        <v>0</v>
      </c>
      <c r="F80" s="221">
        <f t="shared" si="4"/>
        <v>0</v>
      </c>
      <c r="G80" s="221">
        <f t="shared" si="4"/>
        <v>0</v>
      </c>
      <c r="H80" s="222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15"/>
      <c r="C81" s="229"/>
      <c r="D81" s="229"/>
      <c r="E81" s="229"/>
      <c r="F81" s="229"/>
      <c r="G81" s="229"/>
    </row>
    <row r="82" spans="1:50">
      <c r="A82" s="215" t="s">
        <v>127</v>
      </c>
      <c r="B82" s="219">
        <f>Input!$VP$7</f>
        <v>0</v>
      </c>
      <c r="C82" s="217">
        <f>Input!$VQ$7</f>
        <v>0</v>
      </c>
      <c r="D82" s="217">
        <f>Input!$VR$7</f>
        <v>0</v>
      </c>
      <c r="E82" s="217">
        <f>Input!$VS$7</f>
        <v>0</v>
      </c>
      <c r="F82" s="217">
        <f>Input!$VT$7</f>
        <v>0</v>
      </c>
      <c r="G82" s="217">
        <f>Input!$VU$7</f>
        <v>0</v>
      </c>
      <c r="H82" s="218">
        <f>Input!$VV$7</f>
        <v>0</v>
      </c>
    </row>
    <row r="83" spans="1:50">
      <c r="A83" s="215" t="s">
        <v>127</v>
      </c>
      <c r="B83" s="219">
        <f>Input!$VW$7</f>
        <v>0</v>
      </c>
      <c r="C83" s="217">
        <f>Input!$VX$7</f>
        <v>0</v>
      </c>
      <c r="D83" s="217">
        <f>Input!$VY$7</f>
        <v>0</v>
      </c>
      <c r="E83" s="217">
        <f>Input!$VZ$7</f>
        <v>0</v>
      </c>
      <c r="F83" s="217">
        <f>Input!$WA$7</f>
        <v>0</v>
      </c>
      <c r="G83" s="217">
        <f>Input!$WB$7</f>
        <v>0</v>
      </c>
      <c r="H83" s="218">
        <f>Input!$WC$7</f>
        <v>0</v>
      </c>
    </row>
    <row r="84" spans="1:50">
      <c r="A84" s="215" t="s">
        <v>127</v>
      </c>
      <c r="B84" s="219">
        <f>Input!$WD$7</f>
        <v>0</v>
      </c>
      <c r="C84" s="217">
        <f>Input!$WE$7</f>
        <v>0</v>
      </c>
      <c r="D84" s="217">
        <f>Input!$WF$7</f>
        <v>0</v>
      </c>
      <c r="E84" s="217">
        <f>Input!$WG$7</f>
        <v>0</v>
      </c>
      <c r="F84" s="217">
        <f>Input!$WH$7</f>
        <v>0</v>
      </c>
      <c r="G84" s="217">
        <f>Input!$WI$7</f>
        <v>0</v>
      </c>
      <c r="H84" s="218">
        <f>Input!$WJ$7</f>
        <v>0</v>
      </c>
    </row>
    <row r="85" spans="1:50">
      <c r="A85" s="215" t="s">
        <v>127</v>
      </c>
      <c r="B85" s="219">
        <f>Input!$WK$7</f>
        <v>0</v>
      </c>
      <c r="C85" s="217">
        <f>Input!$WL$7</f>
        <v>0</v>
      </c>
      <c r="D85" s="217">
        <f>Input!$WM$7</f>
        <v>0</v>
      </c>
      <c r="E85" s="217">
        <f>Input!$WN$7</f>
        <v>0</v>
      </c>
      <c r="F85" s="217">
        <f>Input!$WO$7</f>
        <v>0</v>
      </c>
      <c r="G85" s="217">
        <f>Input!$WP$7</f>
        <v>0</v>
      </c>
      <c r="H85" s="218">
        <f>Input!$WQ$7</f>
        <v>0</v>
      </c>
    </row>
    <row r="86" spans="1:50">
      <c r="A86" s="215" t="s">
        <v>127</v>
      </c>
      <c r="B86" s="219">
        <f>Input!$WR$7</f>
        <v>0</v>
      </c>
      <c r="C86" s="217">
        <f>Input!$WS$7</f>
        <v>0</v>
      </c>
      <c r="D86" s="217">
        <f>Input!$WT$7</f>
        <v>0</v>
      </c>
      <c r="E86" s="217">
        <f>Input!$WU$7</f>
        <v>0</v>
      </c>
      <c r="F86" s="217">
        <f>Input!$WV$7</f>
        <v>0</v>
      </c>
      <c r="G86" s="217">
        <f>Input!$WW$7</f>
        <v>0</v>
      </c>
      <c r="H86" s="218">
        <f>Input!$WX$7</f>
        <v>0</v>
      </c>
    </row>
    <row r="87" spans="1:50">
      <c r="A87" s="215" t="s">
        <v>127</v>
      </c>
      <c r="B87" s="219">
        <f>Input!$WY$7</f>
        <v>0</v>
      </c>
      <c r="C87" s="217">
        <f>Input!$WZ$7</f>
        <v>0</v>
      </c>
      <c r="D87" s="217">
        <f>Input!$XA$7</f>
        <v>0</v>
      </c>
      <c r="E87" s="217">
        <f>Input!$XB$7</f>
        <v>0</v>
      </c>
      <c r="F87" s="217">
        <f>Input!$XC$7</f>
        <v>0</v>
      </c>
      <c r="G87" s="217">
        <f>Input!$XD$7</f>
        <v>0</v>
      </c>
      <c r="H87" s="218">
        <f>Input!$XE$7</f>
        <v>0</v>
      </c>
    </row>
    <row r="88" spans="1:50">
      <c r="A88" s="215" t="s">
        <v>127</v>
      </c>
      <c r="B88" s="219">
        <f>Input!$XF$7</f>
        <v>0</v>
      </c>
      <c r="C88" s="217">
        <f>Input!$XG$7</f>
        <v>0</v>
      </c>
      <c r="D88" s="217">
        <f>Input!$XH$7</f>
        <v>0</v>
      </c>
      <c r="E88" s="217">
        <f>Input!$XI$7</f>
        <v>0</v>
      </c>
      <c r="F88" s="217">
        <f>Input!$XJ$7</f>
        <v>0</v>
      </c>
      <c r="G88" s="217">
        <f>Input!$XK$7</f>
        <v>0</v>
      </c>
      <c r="H88" s="218">
        <f>Input!$XL$7</f>
        <v>0</v>
      </c>
    </row>
    <row r="89" spans="1:50">
      <c r="A89" s="215" t="s">
        <v>127</v>
      </c>
      <c r="B89" s="219">
        <f>Input!$XM$7</f>
        <v>0</v>
      </c>
      <c r="C89" s="217">
        <f>Input!$XN$7</f>
        <v>0</v>
      </c>
      <c r="D89" s="217">
        <f>Input!$XO$7</f>
        <v>0</v>
      </c>
      <c r="E89" s="217">
        <f>Input!$XP$7</f>
        <v>0</v>
      </c>
      <c r="F89" s="217">
        <f>Input!$XQ$7</f>
        <v>0</v>
      </c>
      <c r="G89" s="217">
        <f>Input!$XR$7</f>
        <v>0</v>
      </c>
      <c r="H89" s="218">
        <f>Input!$XS$7</f>
        <v>0</v>
      </c>
    </row>
    <row r="90" spans="1:50" s="228" customFormat="1">
      <c r="A90" s="211" t="s">
        <v>127</v>
      </c>
      <c r="B90" s="220" t="s">
        <v>1011</v>
      </c>
      <c r="C90" s="221">
        <f>SUM(C82:C89)</f>
        <v>0</v>
      </c>
      <c r="D90" s="221">
        <f t="shared" ref="D90:G90" si="5">SUM(D82:D89)</f>
        <v>0</v>
      </c>
      <c r="E90" s="221">
        <f t="shared" si="5"/>
        <v>0</v>
      </c>
      <c r="F90" s="221">
        <f t="shared" si="5"/>
        <v>0</v>
      </c>
      <c r="G90" s="221">
        <f t="shared" si="5"/>
        <v>0</v>
      </c>
      <c r="H90" s="222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C91" s="229"/>
      <c r="D91" s="229"/>
      <c r="E91" s="229"/>
      <c r="F91" s="229"/>
      <c r="G91" s="229"/>
    </row>
    <row r="92" spans="1:50" s="228" customFormat="1">
      <c r="A92" s="211" t="s">
        <v>1012</v>
      </c>
      <c r="B92" s="220"/>
      <c r="C92" s="221"/>
      <c r="D92" s="221"/>
      <c r="E92" s="221"/>
      <c r="F92" s="221"/>
      <c r="G92" s="221"/>
      <c r="H92" s="222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15" t="s">
        <v>1013</v>
      </c>
      <c r="B93" s="180" t="s">
        <v>1014</v>
      </c>
      <c r="C93" s="217">
        <f>Input!$XT$7</f>
        <v>0</v>
      </c>
      <c r="D93" s="217">
        <f>Input!$XU$7</f>
        <v>0</v>
      </c>
      <c r="E93" s="217">
        <f>Input!$XV$7</f>
        <v>0</v>
      </c>
      <c r="F93" s="217">
        <f>Input!$XW$7</f>
        <v>0</v>
      </c>
      <c r="G93" s="217">
        <f>Input!$XX$7</f>
        <v>0</v>
      </c>
      <c r="H93" s="218">
        <f>Input!$XY$7</f>
        <v>0</v>
      </c>
    </row>
    <row r="94" spans="1:50" ht="47.25">
      <c r="A94" s="215" t="s">
        <v>1015</v>
      </c>
      <c r="B94" s="180" t="s">
        <v>1016</v>
      </c>
      <c r="C94" s="217">
        <f>Input!$XZ$7</f>
        <v>0</v>
      </c>
      <c r="D94" s="217">
        <f>Input!$YA$7</f>
        <v>0</v>
      </c>
      <c r="E94" s="217">
        <f>Input!$YB$7</f>
        <v>0</v>
      </c>
      <c r="F94" s="217">
        <f>Input!$YC$7</f>
        <v>0</v>
      </c>
      <c r="G94" s="217">
        <f>Input!$YD$7</f>
        <v>0</v>
      </c>
      <c r="H94" s="218">
        <f>Input!$YE$7</f>
        <v>0</v>
      </c>
    </row>
    <row r="95" spans="1:50" s="228" customFormat="1" ht="30">
      <c r="A95" s="222" t="s">
        <v>1017</v>
      </c>
      <c r="B95" s="220" t="s">
        <v>1018</v>
      </c>
      <c r="C95" s="221">
        <f>SUM(C93:C94)</f>
        <v>0</v>
      </c>
      <c r="D95" s="221">
        <f t="shared" ref="D95:G95" si="6">SUM(D93:D94)</f>
        <v>0</v>
      </c>
      <c r="E95" s="221">
        <f t="shared" si="6"/>
        <v>0</v>
      </c>
      <c r="F95" s="221">
        <f t="shared" si="6"/>
        <v>0</v>
      </c>
      <c r="G95" s="221">
        <f t="shared" si="6"/>
        <v>0</v>
      </c>
      <c r="H95" s="222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29"/>
      <c r="D96" s="229"/>
      <c r="E96" s="229"/>
      <c r="F96" s="229"/>
      <c r="G96" s="229"/>
    </row>
    <row r="97" spans="1:50" s="228" customFormat="1">
      <c r="A97" s="411" t="s">
        <v>1019</v>
      </c>
      <c r="B97" s="412"/>
      <c r="C97" s="221">
        <f>C95+C90+C80+C64+C49+C34+C19</f>
        <v>1411135</v>
      </c>
      <c r="D97" s="221">
        <f t="shared" ref="D97:G97" si="7">D95+D90+D80+D64+D49+D34+D19</f>
        <v>904840</v>
      </c>
      <c r="E97" s="221">
        <f t="shared" si="7"/>
        <v>2723320</v>
      </c>
      <c r="F97" s="221">
        <f t="shared" si="7"/>
        <v>1666627</v>
      </c>
      <c r="G97" s="221">
        <f t="shared" si="7"/>
        <v>0</v>
      </c>
      <c r="H97" s="222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29"/>
      <c r="D98" s="229"/>
      <c r="E98" s="229"/>
      <c r="F98" s="229"/>
      <c r="G98" s="229"/>
    </row>
    <row r="99" spans="1:50">
      <c r="B99" s="210" t="s">
        <v>1020</v>
      </c>
      <c r="C99" s="229"/>
      <c r="D99" s="229">
        <f>'TAMUS Uses'!C67</f>
        <v>904840</v>
      </c>
      <c r="E99" s="229"/>
      <c r="F99" s="229">
        <f>'TAMUS Uses'!D67</f>
        <v>1666627</v>
      </c>
      <c r="G99" s="229">
        <f>'TAMUS Uses'!E67</f>
        <v>0</v>
      </c>
    </row>
    <row r="100" spans="1:50">
      <c r="B100" s="210" t="s">
        <v>975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30">
        <f>SUM(C102:G102)</f>
        <v>0</v>
      </c>
    </row>
    <row r="105" spans="1:50" ht="15" customHeight="1">
      <c r="B105" s="150" t="s">
        <v>976</v>
      </c>
    </row>
    <row r="106" spans="1:50" ht="15" customHeight="1">
      <c r="B106" s="150" t="s">
        <v>977</v>
      </c>
      <c r="C106" s="146">
        <f>SUM(C5:C18)+SUM(C21:C33)+SUM(C36:C48)+SUM(C51:C63)+SUM(C66:C79)+SUM(C82:C89)+SUM(C93:C94)</f>
        <v>1411135</v>
      </c>
      <c r="D106" s="146">
        <f>SUM(D5:D18)+SUM(D21:D33)+SUM(D36:D48)+SUM(D51:D63)+SUM(D66:D79)+SUM(D82:D89)+SUM(D93:D94)</f>
        <v>904840</v>
      </c>
      <c r="E106" s="146">
        <f>SUM(E5:E18)+SUM(E21:E33)+SUM(E36:E48)+SUM(E51:E63)+SUM(E66:E79)+SUM(E82:E89)+SUM(E93:E94)</f>
        <v>2723320</v>
      </c>
      <c r="F106" s="146">
        <f>SUM(F5:F18)+SUM(F21:F33)+SUM(F36:F48)+SUM(F51:F63)+SUM(F66:F79)+SUM(F82:F89)+SUM(F93:F94)</f>
        <v>1666627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6705922</v>
      </c>
    </row>
    <row r="111" spans="1:50">
      <c r="E111" s="283">
        <f>'TAMUS Uses'!D80</f>
        <v>2571467</v>
      </c>
    </row>
    <row r="112" spans="1:50">
      <c r="E112" s="284">
        <f>Input!F6</f>
        <v>3655</v>
      </c>
    </row>
    <row r="113" spans="5:5">
      <c r="E113" s="146">
        <f>SUM(E110:E112)</f>
        <v>9281044</v>
      </c>
    </row>
    <row r="114" spans="5:5">
      <c r="E114" s="146">
        <f>Input!G6</f>
        <v>2014525</v>
      </c>
    </row>
    <row r="115" spans="5:5">
      <c r="E115" s="146">
        <f>E114-E113</f>
        <v>-7266519</v>
      </c>
    </row>
    <row r="116" spans="5:5">
      <c r="E116" s="285" t="str">
        <f>IF(E115&lt;&gt;0,"Out of Balance","Balanced")</f>
        <v>Out of Balance</v>
      </c>
    </row>
  </sheetData>
  <mergeCells count="1">
    <mergeCell ref="A97:B97"/>
  </mergeCells>
  <conditionalFormatting sqref="F100">
    <cfRule type="expression" dxfId="81" priority="10">
      <formula>$F$100&lt;&gt;0</formula>
    </cfRule>
  </conditionalFormatting>
  <conditionalFormatting sqref="G100">
    <cfRule type="expression" dxfId="80" priority="9">
      <formula>$G$100&lt;&gt;0</formula>
    </cfRule>
  </conditionalFormatting>
  <conditionalFormatting sqref="F102">
    <cfRule type="expression" dxfId="79" priority="8">
      <formula>$F$102&lt;&gt;""</formula>
    </cfRule>
  </conditionalFormatting>
  <conditionalFormatting sqref="G102">
    <cfRule type="expression" dxfId="78" priority="7">
      <formula>$G$102&lt;&gt;""</formula>
    </cfRule>
  </conditionalFormatting>
  <conditionalFormatting sqref="D100">
    <cfRule type="expression" dxfId="77" priority="6">
      <formula>$D$100&lt;&gt;0</formula>
    </cfRule>
  </conditionalFormatting>
  <conditionalFormatting sqref="D102">
    <cfRule type="expression" dxfId="76" priority="5">
      <formula>$D$102&lt;&gt;""</formula>
    </cfRule>
  </conditionalFormatting>
  <conditionalFormatting sqref="C102">
    <cfRule type="expression" dxfId="75" priority="4">
      <formula>$C$102&lt;&gt;""</formula>
    </cfRule>
  </conditionalFormatting>
  <conditionalFormatting sqref="E102">
    <cfRule type="expression" dxfId="74" priority="3">
      <formula>$E$102&lt;&gt;""</formula>
    </cfRule>
  </conditionalFormatting>
  <conditionalFormatting sqref="H2">
    <cfRule type="expression" dxfId="73" priority="2">
      <formula>OR($C$100&lt;&gt;0,$D$100&lt;&gt;0,$E$100&lt;&gt;0,$F$100&lt;&gt;0,$G$100&lt;&gt;0)</formula>
    </cfRule>
  </conditionalFormatting>
  <conditionalFormatting sqref="H1">
    <cfRule type="expression" dxfId="72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A1:F82"/>
  <sheetViews>
    <sheetView showGridLines="0" zoomScale="90" zoomScaleNormal="90" zoomScaleSheetLayoutView="100" zoomScalePageLayoutView="57" workbookViewId="0">
      <pane ySplit="4" topLeftCell="A5" activePane="bottomLeft" state="frozen"/>
      <selection activeCell="B65" sqref="B65"/>
      <selection pane="bottomLeft" activeCell="B65" sqref="B65"/>
    </sheetView>
  </sheetViews>
  <sheetFormatPr defaultColWidth="9.140625" defaultRowHeight="15"/>
  <cols>
    <col min="1" max="1" width="11.7109375" style="146" customWidth="1"/>
    <col min="2" max="2" width="98.5703125" style="150" customWidth="1"/>
    <col min="3" max="3" width="18.42578125" style="145" customWidth="1"/>
    <col min="4" max="4" width="19.28515625" style="146" bestFit="1" customWidth="1"/>
    <col min="5" max="5" width="19" style="146" customWidth="1"/>
    <col min="6" max="6" width="72.140625" style="151" customWidth="1"/>
    <col min="7" max="16384" width="9.140625" style="146"/>
  </cols>
  <sheetData>
    <row r="1" spans="1:6" ht="18.75">
      <c r="A1" s="143" t="s">
        <v>903</v>
      </c>
      <c r="B1" s="144" t="str">
        <f>Input!$B$8</f>
        <v>University of Houston System</v>
      </c>
      <c r="E1" s="147" t="s">
        <v>904</v>
      </c>
      <c r="F1" s="148" t="str">
        <f>IF(OR($C$83&lt;&gt;"",$D$83&lt;&gt;"",$E$83&lt;&gt;""),"Error Message - Enter Whole Dollars Only - See Row 72","")</f>
        <v/>
      </c>
    </row>
    <row r="2" spans="1:6" ht="18.75">
      <c r="A2" s="143" t="s">
        <v>905</v>
      </c>
      <c r="B2" s="144" t="str">
        <f>Index!$B$3</f>
        <v>FY 2020 &amp; FY 2021 Data</v>
      </c>
      <c r="F2" s="148" t="str">
        <f>IF(OR($C$81&lt;&gt;0,$D$81&lt;&gt;0,$E$81&lt;&gt;0),"Error Message - Federal Program Breakout tab does not agree with this tab.","")</f>
        <v/>
      </c>
    </row>
    <row r="3" spans="1:6">
      <c r="A3" s="149"/>
    </row>
    <row r="4" spans="1:6" ht="47.25">
      <c r="A4" s="152" t="s">
        <v>906</v>
      </c>
      <c r="B4" s="152" t="s">
        <v>907</v>
      </c>
      <c r="C4" s="153" t="s">
        <v>908</v>
      </c>
      <c r="D4" s="152" t="s">
        <v>909</v>
      </c>
      <c r="E4" s="152" t="s">
        <v>910</v>
      </c>
      <c r="F4" s="152" t="s">
        <v>911</v>
      </c>
    </row>
    <row r="5" spans="1:6" ht="15.75">
      <c r="A5" s="154">
        <v>1</v>
      </c>
      <c r="B5" s="387" t="s">
        <v>912</v>
      </c>
      <c r="C5" s="388"/>
      <c r="D5" s="388"/>
      <c r="E5" s="388"/>
      <c r="F5" s="389"/>
    </row>
    <row r="6" spans="1:6" ht="15.75">
      <c r="A6" s="155" t="s">
        <v>913</v>
      </c>
      <c r="B6" s="156" t="s">
        <v>914</v>
      </c>
      <c r="C6" s="157">
        <f>Input!$N$8</f>
        <v>0</v>
      </c>
      <c r="D6" s="158">
        <f>Input!$O$8</f>
        <v>0</v>
      </c>
      <c r="E6" s="158">
        <f>Input!$P$8</f>
        <v>0</v>
      </c>
      <c r="F6" s="159">
        <f>Input!$Q$8</f>
        <v>0</v>
      </c>
    </row>
    <row r="7" spans="1:6" ht="15.75">
      <c r="A7" s="160" t="s">
        <v>913</v>
      </c>
      <c r="B7" s="161" t="s">
        <v>915</v>
      </c>
      <c r="C7" s="162">
        <f>Input!$R$8</f>
        <v>0</v>
      </c>
      <c r="D7" s="162">
        <f>Input!$S$8</f>
        <v>0</v>
      </c>
      <c r="E7" s="163"/>
      <c r="F7" s="164">
        <f>Input!$T$8</f>
        <v>0</v>
      </c>
    </row>
    <row r="8" spans="1:6" ht="15.75">
      <c r="A8" s="165" t="s">
        <v>917</v>
      </c>
      <c r="B8" s="166" t="s">
        <v>918</v>
      </c>
      <c r="C8" s="157">
        <f>Input!$U$8</f>
        <v>0</v>
      </c>
      <c r="D8" s="158">
        <f>Input!$V$8</f>
        <v>0</v>
      </c>
      <c r="E8" s="158">
        <f>Input!$W$8</f>
        <v>0</v>
      </c>
      <c r="F8" s="159">
        <f>Input!$X$8</f>
        <v>0</v>
      </c>
    </row>
    <row r="9" spans="1:6" ht="15.75">
      <c r="A9" s="160" t="s">
        <v>917</v>
      </c>
      <c r="B9" s="161" t="s">
        <v>915</v>
      </c>
      <c r="C9" s="162">
        <f>Input!$Y$8</f>
        <v>0</v>
      </c>
      <c r="D9" s="162">
        <f>Input!$Z$8</f>
        <v>0</v>
      </c>
      <c r="E9" s="163"/>
      <c r="F9" s="164">
        <f>Input!$AA$8</f>
        <v>0</v>
      </c>
    </row>
    <row r="10" spans="1:6" ht="15.75">
      <c r="A10" s="165" t="s">
        <v>919</v>
      </c>
      <c r="B10" s="166" t="s">
        <v>920</v>
      </c>
      <c r="C10" s="157">
        <f>Input!$AB$8</f>
        <v>0</v>
      </c>
      <c r="D10" s="158">
        <f>Input!$AC$8</f>
        <v>0</v>
      </c>
      <c r="E10" s="158">
        <f>Input!$AD$8</f>
        <v>0</v>
      </c>
      <c r="F10" s="159">
        <f>Input!$AE$8</f>
        <v>0</v>
      </c>
    </row>
    <row r="11" spans="1:6" ht="15.75">
      <c r="A11" s="160" t="s">
        <v>919</v>
      </c>
      <c r="B11" s="161" t="s">
        <v>915</v>
      </c>
      <c r="C11" s="162">
        <f>Input!$AF$8</f>
        <v>0</v>
      </c>
      <c r="D11" s="162">
        <f>Input!$AG$8</f>
        <v>0</v>
      </c>
      <c r="E11" s="163"/>
      <c r="F11" s="164">
        <f>Input!$AH$8</f>
        <v>0</v>
      </c>
    </row>
    <row r="12" spans="1:6" ht="31.5">
      <c r="A12" s="165" t="s">
        <v>921</v>
      </c>
      <c r="B12" s="166" t="s">
        <v>922</v>
      </c>
      <c r="C12" s="157">
        <f>Input!$AI$8</f>
        <v>0</v>
      </c>
      <c r="D12" s="158">
        <f>Input!$AJ$8</f>
        <v>0</v>
      </c>
      <c r="E12" s="158">
        <f>Input!$AK$8</f>
        <v>0</v>
      </c>
      <c r="F12" s="159">
        <f>Input!$AL$8</f>
        <v>0</v>
      </c>
    </row>
    <row r="13" spans="1:6" ht="15.75">
      <c r="A13" s="160" t="s">
        <v>921</v>
      </c>
      <c r="B13" s="161" t="s">
        <v>915</v>
      </c>
      <c r="C13" s="162">
        <f>Input!$AM$8</f>
        <v>0</v>
      </c>
      <c r="D13" s="162">
        <f>Input!$AN$8</f>
        <v>0</v>
      </c>
      <c r="E13" s="163"/>
      <c r="F13" s="164">
        <f>Input!$AO$8</f>
        <v>0</v>
      </c>
    </row>
    <row r="14" spans="1:6" ht="31.5">
      <c r="A14" s="165" t="s">
        <v>923</v>
      </c>
      <c r="B14" s="166" t="s">
        <v>924</v>
      </c>
      <c r="C14" s="157">
        <f>Input!$AP$8</f>
        <v>0</v>
      </c>
      <c r="D14" s="158">
        <f>Input!$AQ$8</f>
        <v>0</v>
      </c>
      <c r="E14" s="158">
        <f>Input!$AR$8</f>
        <v>0</v>
      </c>
      <c r="F14" s="159">
        <f>Input!$AS$8</f>
        <v>0</v>
      </c>
    </row>
    <row r="15" spans="1:6" ht="15.75">
      <c r="A15" s="160" t="s">
        <v>923</v>
      </c>
      <c r="B15" s="161" t="s">
        <v>915</v>
      </c>
      <c r="C15" s="162">
        <f>Input!$AT$8</f>
        <v>0</v>
      </c>
      <c r="D15" s="162">
        <f>Input!$AU$8</f>
        <v>0</v>
      </c>
      <c r="E15" s="163"/>
      <c r="F15" s="164">
        <f>Input!$AV$8</f>
        <v>0</v>
      </c>
    </row>
    <row r="16" spans="1:6" ht="63">
      <c r="A16" s="165" t="s">
        <v>925</v>
      </c>
      <c r="B16" s="166" t="s">
        <v>926</v>
      </c>
      <c r="C16" s="157">
        <f>Input!$AW$8</f>
        <v>0</v>
      </c>
      <c r="D16" s="158">
        <f>Input!$AX$8</f>
        <v>0</v>
      </c>
      <c r="E16" s="158">
        <f>Input!$AY$8</f>
        <v>0</v>
      </c>
      <c r="F16" s="159">
        <f>Input!$AZ$8</f>
        <v>0</v>
      </c>
    </row>
    <row r="17" spans="1:6" ht="15.75">
      <c r="A17" s="160" t="s">
        <v>925</v>
      </c>
      <c r="B17" s="161" t="s">
        <v>915</v>
      </c>
      <c r="C17" s="162">
        <f>Input!$BA$8</f>
        <v>0</v>
      </c>
      <c r="D17" s="162">
        <f>Input!$BB$8</f>
        <v>0</v>
      </c>
      <c r="E17" s="163"/>
      <c r="F17" s="164">
        <f>Input!$BC$8</f>
        <v>0</v>
      </c>
    </row>
    <row r="18" spans="1:6" ht="15.75">
      <c r="A18" s="165" t="s">
        <v>927</v>
      </c>
      <c r="B18" s="166" t="s">
        <v>928</v>
      </c>
      <c r="C18" s="157">
        <f>Input!$BD$8</f>
        <v>0</v>
      </c>
      <c r="D18" s="158">
        <f>Input!$BE$8</f>
        <v>0</v>
      </c>
      <c r="E18" s="158">
        <f>Input!$BF$8</f>
        <v>0</v>
      </c>
      <c r="F18" s="159">
        <f>Input!$BG$8</f>
        <v>0</v>
      </c>
    </row>
    <row r="19" spans="1:6" ht="15.75">
      <c r="A19" s="160" t="s">
        <v>927</v>
      </c>
      <c r="B19" s="161" t="s">
        <v>915</v>
      </c>
      <c r="C19" s="162">
        <f>Input!$BH$8</f>
        <v>0</v>
      </c>
      <c r="D19" s="162">
        <f>Input!$BI$8</f>
        <v>0</v>
      </c>
      <c r="E19" s="163"/>
      <c r="F19" s="164">
        <f>Input!$BJ$8</f>
        <v>0</v>
      </c>
    </row>
    <row r="20" spans="1:6" ht="15.75">
      <c r="A20" s="165"/>
      <c r="B20" s="167" t="s">
        <v>929</v>
      </c>
      <c r="C20" s="168">
        <f t="shared" ref="C20:E21" si="0">C18+C16+C14+C12+C10+C8+C6</f>
        <v>0</v>
      </c>
      <c r="D20" s="168">
        <f t="shared" si="0"/>
        <v>0</v>
      </c>
      <c r="E20" s="168">
        <f t="shared" si="0"/>
        <v>0</v>
      </c>
      <c r="F20" s="169"/>
    </row>
    <row r="21" spans="1:6" ht="15.75">
      <c r="A21" s="165"/>
      <c r="B21" s="170" t="s">
        <v>930</v>
      </c>
      <c r="C21" s="171">
        <f t="shared" si="0"/>
        <v>0</v>
      </c>
      <c r="D21" s="171">
        <f t="shared" si="0"/>
        <v>0</v>
      </c>
      <c r="E21" s="171"/>
      <c r="F21" s="169"/>
    </row>
    <row r="22" spans="1:6" ht="15.75">
      <c r="A22" s="172"/>
      <c r="B22" s="173"/>
      <c r="C22" s="174"/>
      <c r="D22" s="175"/>
      <c r="E22" s="175"/>
      <c r="F22" s="176"/>
    </row>
    <row r="23" spans="1:6" ht="15.75">
      <c r="A23" s="177">
        <v>2</v>
      </c>
      <c r="B23" s="387" t="s">
        <v>931</v>
      </c>
      <c r="C23" s="388"/>
      <c r="D23" s="388"/>
      <c r="E23" s="388"/>
      <c r="F23" s="389"/>
    </row>
    <row r="24" spans="1:6" ht="31.5">
      <c r="A24" s="165" t="s">
        <v>932</v>
      </c>
      <c r="B24" s="166" t="s">
        <v>933</v>
      </c>
      <c r="C24" s="157">
        <f>Input!$BK$8</f>
        <v>0</v>
      </c>
      <c r="D24" s="158">
        <f>Input!$BL$8</f>
        <v>0</v>
      </c>
      <c r="E24" s="158">
        <f>Input!$BM$8</f>
        <v>0</v>
      </c>
      <c r="F24" s="159">
        <f>Input!$BN$8</f>
        <v>0</v>
      </c>
    </row>
    <row r="25" spans="1:6" ht="31.5">
      <c r="A25" s="165" t="s">
        <v>934</v>
      </c>
      <c r="B25" s="166" t="s">
        <v>935</v>
      </c>
      <c r="C25" s="157">
        <f>Input!$BO$8</f>
        <v>0</v>
      </c>
      <c r="D25" s="158">
        <f>Input!$BP$8</f>
        <v>0</v>
      </c>
      <c r="E25" s="158">
        <f>Input!$BQ$8</f>
        <v>0</v>
      </c>
      <c r="F25" s="159">
        <f>Input!$BR$8</f>
        <v>0</v>
      </c>
    </row>
    <row r="26" spans="1:6" ht="47.25">
      <c r="A26" s="165" t="s">
        <v>936</v>
      </c>
      <c r="B26" s="178" t="s">
        <v>937</v>
      </c>
      <c r="C26" s="157">
        <f>Input!$BS$8</f>
        <v>0</v>
      </c>
      <c r="D26" s="158">
        <f>Input!$BT$8</f>
        <v>0</v>
      </c>
      <c r="E26" s="158">
        <f>Input!$BU$8</f>
        <v>0</v>
      </c>
      <c r="F26" s="159">
        <f>Input!$BV$8</f>
        <v>0</v>
      </c>
    </row>
    <row r="27" spans="1:6" ht="31.5">
      <c r="A27" s="165" t="s">
        <v>938</v>
      </c>
      <c r="B27" s="166" t="s">
        <v>939</v>
      </c>
      <c r="C27" s="157">
        <f>Input!$BW$8</f>
        <v>0</v>
      </c>
      <c r="D27" s="158">
        <f>Input!$BX$8</f>
        <v>0</v>
      </c>
      <c r="E27" s="158">
        <f>Input!$BY$8</f>
        <v>0</v>
      </c>
      <c r="F27" s="159">
        <f>Input!$BZ$8</f>
        <v>0</v>
      </c>
    </row>
    <row r="28" spans="1:6" ht="31.5">
      <c r="A28" s="179" t="s">
        <v>940</v>
      </c>
      <c r="B28" s="180" t="s">
        <v>941</v>
      </c>
      <c r="C28" s="157">
        <f>Input!$CA$8</f>
        <v>0</v>
      </c>
      <c r="D28" s="158">
        <f>Input!$CB$8</f>
        <v>0</v>
      </c>
      <c r="E28" s="158">
        <f>Input!$CC$8</f>
        <v>0</v>
      </c>
      <c r="F28" s="159">
        <f>Input!$CD$8</f>
        <v>0</v>
      </c>
    </row>
    <row r="29" spans="1:6" ht="15.75">
      <c r="A29" s="181"/>
      <c r="B29" s="182" t="s">
        <v>942</v>
      </c>
      <c r="C29" s="183">
        <f>SUM(C24:C28)</f>
        <v>0</v>
      </c>
      <c r="D29" s="183">
        <f t="shared" ref="D29:E29" si="1">SUM(D24:D28)</f>
        <v>0</v>
      </c>
      <c r="E29" s="183">
        <f t="shared" si="1"/>
        <v>0</v>
      </c>
      <c r="F29" s="159"/>
    </row>
    <row r="30" spans="1:6" ht="15.75">
      <c r="A30" s="172"/>
      <c r="B30" s="173"/>
      <c r="C30" s="174"/>
      <c r="D30" s="175"/>
      <c r="E30" s="175"/>
      <c r="F30" s="176"/>
    </row>
    <row r="31" spans="1:6" ht="15.75">
      <c r="A31" s="154">
        <v>3</v>
      </c>
      <c r="B31" s="387" t="s">
        <v>943</v>
      </c>
      <c r="C31" s="388"/>
      <c r="D31" s="388"/>
      <c r="E31" s="388"/>
      <c r="F31" s="389"/>
    </row>
    <row r="32" spans="1:6" ht="31.5">
      <c r="A32" s="165" t="s">
        <v>944</v>
      </c>
      <c r="B32" s="166" t="s">
        <v>945</v>
      </c>
      <c r="C32" s="157">
        <f>Input!$CE$8</f>
        <v>0</v>
      </c>
      <c r="D32" s="158">
        <f>Input!$CF$8</f>
        <v>0</v>
      </c>
      <c r="E32" s="158">
        <f>Input!$CG$8</f>
        <v>0</v>
      </c>
      <c r="F32" s="159">
        <f>Input!$CH$8</f>
        <v>0</v>
      </c>
    </row>
    <row r="33" spans="1:6" ht="15.75">
      <c r="A33" s="165" t="s">
        <v>946</v>
      </c>
      <c r="B33" s="166" t="s">
        <v>1195</v>
      </c>
      <c r="C33" s="157">
        <f>Input!$CI$8</f>
        <v>0</v>
      </c>
      <c r="D33" s="158">
        <f>Input!$CJ$8</f>
        <v>0</v>
      </c>
      <c r="E33" s="158">
        <f>Input!$CK$8</f>
        <v>0</v>
      </c>
      <c r="F33" s="159">
        <f>Input!$CL$8</f>
        <v>0</v>
      </c>
    </row>
    <row r="34" spans="1:6" ht="31.5">
      <c r="A34" s="165" t="s">
        <v>947</v>
      </c>
      <c r="B34" s="166" t="s">
        <v>948</v>
      </c>
      <c r="C34" s="157">
        <f>Input!$CM$8</f>
        <v>0</v>
      </c>
      <c r="D34" s="158">
        <f>Input!$CN$8</f>
        <v>0</v>
      </c>
      <c r="E34" s="158">
        <f>Input!$CO$8</f>
        <v>0</v>
      </c>
      <c r="F34" s="159">
        <f>Input!$CP$8</f>
        <v>0</v>
      </c>
    </row>
    <row r="35" spans="1:6" ht="31.5">
      <c r="A35" s="181" t="s">
        <v>949</v>
      </c>
      <c r="B35" s="166" t="s">
        <v>950</v>
      </c>
      <c r="C35" s="157">
        <f>Input!$CQ$8</f>
        <v>0</v>
      </c>
      <c r="D35" s="158">
        <f>Input!$CR$8</f>
        <v>0</v>
      </c>
      <c r="E35" s="158">
        <f>Input!$CS$8</f>
        <v>0</v>
      </c>
      <c r="F35" s="159">
        <f>Input!$CT$8</f>
        <v>0</v>
      </c>
    </row>
    <row r="36" spans="1:6" ht="15.75">
      <c r="A36" s="181"/>
      <c r="B36" s="182" t="s">
        <v>942</v>
      </c>
      <c r="C36" s="183">
        <f>SUM(C32:C35)</f>
        <v>0</v>
      </c>
      <c r="D36" s="183">
        <f t="shared" ref="D36:E36" si="2">SUM(D32:D35)</f>
        <v>0</v>
      </c>
      <c r="E36" s="183">
        <f t="shared" si="2"/>
        <v>0</v>
      </c>
      <c r="F36" s="159"/>
    </row>
    <row r="37" spans="1:6" ht="15.75">
      <c r="A37" s="172"/>
      <c r="B37" s="173"/>
      <c r="C37" s="174"/>
      <c r="D37" s="175"/>
      <c r="E37" s="175"/>
      <c r="F37" s="176"/>
    </row>
    <row r="38" spans="1:6" ht="15.75">
      <c r="A38" s="177">
        <v>4</v>
      </c>
      <c r="B38" s="387" t="s">
        <v>951</v>
      </c>
      <c r="C38" s="388"/>
      <c r="D38" s="388"/>
      <c r="E38" s="388"/>
      <c r="F38" s="389"/>
    </row>
    <row r="39" spans="1:6" ht="15.75">
      <c r="A39" s="165" t="s">
        <v>952</v>
      </c>
      <c r="B39" s="166" t="s">
        <v>953</v>
      </c>
      <c r="C39" s="157">
        <f>Input!$CU$8</f>
        <v>0</v>
      </c>
      <c r="D39" s="158">
        <f>Input!$CV$8</f>
        <v>0</v>
      </c>
      <c r="E39" s="158">
        <f>Input!$CW$8</f>
        <v>0</v>
      </c>
      <c r="F39" s="159">
        <f>Input!$CX$8</f>
        <v>0</v>
      </c>
    </row>
    <row r="40" spans="1:6" ht="47.25">
      <c r="A40" s="165" t="s">
        <v>954</v>
      </c>
      <c r="B40" s="166" t="s">
        <v>955</v>
      </c>
      <c r="C40" s="157">
        <f>Input!$CY$8</f>
        <v>0</v>
      </c>
      <c r="D40" s="158">
        <f>Input!$CZ$8</f>
        <v>0</v>
      </c>
      <c r="E40" s="158">
        <f>Input!$DA$8</f>
        <v>0</v>
      </c>
      <c r="F40" s="159">
        <f>Input!$DB$8</f>
        <v>0</v>
      </c>
    </row>
    <row r="41" spans="1:6" ht="15.75">
      <c r="A41" s="179" t="s">
        <v>956</v>
      </c>
      <c r="B41" s="180" t="s">
        <v>957</v>
      </c>
      <c r="C41" s="157">
        <f>Input!$DC$8</f>
        <v>0</v>
      </c>
      <c r="D41" s="158">
        <f>Input!$DD$8</f>
        <v>0</v>
      </c>
      <c r="E41" s="158">
        <f>Input!$DE$8</f>
        <v>0</v>
      </c>
      <c r="F41" s="159">
        <f>Input!$DF$8</f>
        <v>0</v>
      </c>
    </row>
    <row r="42" spans="1:6" ht="15.75">
      <c r="A42" s="181"/>
      <c r="B42" s="182" t="s">
        <v>942</v>
      </c>
      <c r="C42" s="183">
        <f>SUM(C39:C41)</f>
        <v>0</v>
      </c>
      <c r="D42" s="183">
        <f t="shared" ref="D42:E42" si="3">SUM(D39:D41)</f>
        <v>0</v>
      </c>
      <c r="E42" s="183">
        <f t="shared" si="3"/>
        <v>0</v>
      </c>
      <c r="F42" s="159"/>
    </row>
    <row r="43" spans="1:6" ht="15.75">
      <c r="A43" s="172"/>
      <c r="B43" s="173"/>
      <c r="C43" s="174"/>
      <c r="D43" s="175"/>
      <c r="E43" s="175"/>
      <c r="F43" s="176"/>
    </row>
    <row r="44" spans="1:6" ht="15.75">
      <c r="A44" s="177">
        <v>5</v>
      </c>
      <c r="B44" s="387" t="s">
        <v>0</v>
      </c>
      <c r="C44" s="388"/>
      <c r="D44" s="388"/>
      <c r="E44" s="388"/>
      <c r="F44" s="389"/>
    </row>
    <row r="45" spans="1:6" ht="15.75">
      <c r="A45" s="165" t="s">
        <v>958</v>
      </c>
      <c r="B45" s="184" t="s">
        <v>959</v>
      </c>
      <c r="C45" s="157">
        <f>Input!$DG$8</f>
        <v>0</v>
      </c>
      <c r="D45" s="158">
        <f>Input!$DH$8</f>
        <v>0</v>
      </c>
      <c r="E45" s="158">
        <f>Input!$DI$8</f>
        <v>0</v>
      </c>
      <c r="F45" s="159">
        <f>Input!$DJ$8</f>
        <v>0</v>
      </c>
    </row>
    <row r="46" spans="1:6" ht="15.75">
      <c r="A46" s="172"/>
      <c r="B46" s="173"/>
      <c r="C46" s="174"/>
      <c r="D46" s="175"/>
      <c r="E46" s="175"/>
      <c r="F46" s="176"/>
    </row>
    <row r="47" spans="1:6" ht="15.75">
      <c r="A47" s="177">
        <v>6</v>
      </c>
      <c r="B47" s="387" t="s">
        <v>960</v>
      </c>
      <c r="C47" s="388"/>
      <c r="D47" s="388"/>
      <c r="E47" s="388"/>
      <c r="F47" s="389"/>
    </row>
    <row r="48" spans="1:6" ht="31.5">
      <c r="A48" s="165" t="s">
        <v>961</v>
      </c>
      <c r="B48" s="180" t="s">
        <v>962</v>
      </c>
      <c r="C48" s="157">
        <f>Input!$DK$8</f>
        <v>0</v>
      </c>
      <c r="D48" s="158">
        <f>Input!$DL$8</f>
        <v>0</v>
      </c>
      <c r="E48" s="158">
        <f>Input!$DM$8</f>
        <v>0</v>
      </c>
      <c r="F48" s="159">
        <f>Input!$DN$8</f>
        <v>0</v>
      </c>
    </row>
    <row r="49" spans="1:6" ht="15.75">
      <c r="A49" s="181"/>
      <c r="B49" s="182" t="s">
        <v>942</v>
      </c>
      <c r="C49" s="183">
        <f>SUM(C48:C48)</f>
        <v>0</v>
      </c>
      <c r="D49" s="183">
        <f>SUM(D48:D48)</f>
        <v>0</v>
      </c>
      <c r="E49" s="183">
        <f>SUM(E48:E48)</f>
        <v>0</v>
      </c>
      <c r="F49" s="159"/>
    </row>
    <row r="50" spans="1:6" ht="15.75">
      <c r="A50" s="172"/>
      <c r="B50" s="173"/>
      <c r="C50" s="174"/>
      <c r="D50" s="175"/>
      <c r="E50" s="175"/>
      <c r="F50" s="176"/>
    </row>
    <row r="51" spans="1:6" ht="15.75">
      <c r="A51" s="273">
        <v>7</v>
      </c>
      <c r="B51" s="387" t="s">
        <v>127</v>
      </c>
      <c r="C51" s="388"/>
      <c r="D51" s="388"/>
      <c r="E51" s="388"/>
      <c r="F51" s="389"/>
    </row>
    <row r="52" spans="1:6" ht="15.75">
      <c r="A52" s="274" t="s">
        <v>1190</v>
      </c>
      <c r="B52" s="180" t="s">
        <v>964</v>
      </c>
      <c r="C52" s="157">
        <f>Input!$DO$8</f>
        <v>0</v>
      </c>
      <c r="D52" s="158">
        <f>Input!$DP$8</f>
        <v>0</v>
      </c>
      <c r="E52" s="158">
        <f>Input!$DQ$8</f>
        <v>0</v>
      </c>
      <c r="F52" s="159">
        <f>Input!$DR$8</f>
        <v>0</v>
      </c>
    </row>
    <row r="53" spans="1:6" ht="15.75">
      <c r="A53" s="275"/>
      <c r="B53" s="185"/>
      <c r="C53" s="186"/>
      <c r="D53" s="187"/>
      <c r="E53" s="188"/>
      <c r="F53" s="169"/>
    </row>
    <row r="54" spans="1:6" ht="15.75" customHeight="1">
      <c r="A54" s="276">
        <v>8</v>
      </c>
      <c r="B54" s="387" t="s">
        <v>1189</v>
      </c>
      <c r="C54" s="388"/>
      <c r="D54" s="388"/>
      <c r="E54" s="388"/>
      <c r="F54" s="389"/>
    </row>
    <row r="55" spans="1:6" ht="31.5">
      <c r="A55" s="274" t="s">
        <v>963</v>
      </c>
      <c r="B55" s="166" t="s">
        <v>966</v>
      </c>
      <c r="C55" s="157">
        <f>Input!$DS$8</f>
        <v>0</v>
      </c>
      <c r="D55" s="158">
        <f>Input!$DT$8</f>
        <v>0</v>
      </c>
      <c r="E55" s="158">
        <f>Input!$DU$8</f>
        <v>0</v>
      </c>
      <c r="F55" s="159">
        <f>Input!$DV$8</f>
        <v>0</v>
      </c>
    </row>
    <row r="56" spans="1:6" ht="15.75">
      <c r="A56" s="277" t="s">
        <v>963</v>
      </c>
      <c r="B56" s="161" t="s">
        <v>967</v>
      </c>
      <c r="C56" s="162">
        <f>Input!$DW$8</f>
        <v>0</v>
      </c>
      <c r="D56" s="162">
        <f>Input!$DX$8</f>
        <v>0</v>
      </c>
      <c r="E56" s="163"/>
      <c r="F56" s="164">
        <f>Input!$DY$8</f>
        <v>0</v>
      </c>
    </row>
    <row r="57" spans="1:6" ht="31.5">
      <c r="A57" s="274" t="s">
        <v>1191</v>
      </c>
      <c r="B57" s="180" t="s">
        <v>968</v>
      </c>
      <c r="C57" s="157">
        <f>Input!$DZ$8</f>
        <v>0</v>
      </c>
      <c r="D57" s="158">
        <f>Input!$EA$8</f>
        <v>0</v>
      </c>
      <c r="E57" s="158">
        <f>Input!$EB$8</f>
        <v>0</v>
      </c>
      <c r="F57" s="159">
        <f>Input!$EC$8</f>
        <v>0</v>
      </c>
    </row>
    <row r="58" spans="1:6" ht="15.75">
      <c r="A58" s="277" t="s">
        <v>1191</v>
      </c>
      <c r="B58" s="161" t="s">
        <v>967</v>
      </c>
      <c r="C58" s="162">
        <f>Input!$ED$8</f>
        <v>0</v>
      </c>
      <c r="D58" s="162">
        <f>Input!$EE$8</f>
        <v>0</v>
      </c>
      <c r="E58" s="163"/>
      <c r="F58" s="164">
        <f>Input!$EF$8</f>
        <v>0</v>
      </c>
    </row>
    <row r="59" spans="1:6" ht="31.5">
      <c r="A59" s="274" t="s">
        <v>1192</v>
      </c>
      <c r="B59" s="180" t="s">
        <v>969</v>
      </c>
      <c r="C59" s="157">
        <f>Input!$EG$8</f>
        <v>0</v>
      </c>
      <c r="D59" s="158">
        <f>Input!$EH$8</f>
        <v>0</v>
      </c>
      <c r="E59" s="158">
        <f>Input!$EI$8</f>
        <v>0</v>
      </c>
      <c r="F59" s="159">
        <f>Input!$EJ$8</f>
        <v>0</v>
      </c>
    </row>
    <row r="60" spans="1:6" ht="15.75">
      <c r="A60" s="277" t="s">
        <v>1192</v>
      </c>
      <c r="B60" s="161" t="s">
        <v>967</v>
      </c>
      <c r="C60" s="162">
        <f>Input!$EK$8</f>
        <v>0</v>
      </c>
      <c r="D60" s="162">
        <f>Input!$EL$8</f>
        <v>0</v>
      </c>
      <c r="E60" s="163"/>
      <c r="F60" s="164">
        <f>Input!$EM$8</f>
        <v>0</v>
      </c>
    </row>
    <row r="61" spans="1:6" ht="15.75">
      <c r="A61" s="274"/>
      <c r="B61" s="167" t="s">
        <v>929</v>
      </c>
      <c r="C61" s="168">
        <f>C59+C57+C55</f>
        <v>0</v>
      </c>
      <c r="D61" s="168">
        <f t="shared" ref="D61:E62" si="4">D59+D57+D55</f>
        <v>0</v>
      </c>
      <c r="E61" s="168">
        <f t="shared" si="4"/>
        <v>0</v>
      </c>
      <c r="F61" s="159"/>
    </row>
    <row r="62" spans="1:6" ht="15.75">
      <c r="A62" s="277"/>
      <c r="B62" s="161" t="s">
        <v>930</v>
      </c>
      <c r="C62" s="189">
        <f>C60+C58+C56</f>
        <v>0</v>
      </c>
      <c r="D62" s="189">
        <f t="shared" si="4"/>
        <v>0</v>
      </c>
      <c r="E62" s="171"/>
      <c r="F62" s="159"/>
    </row>
    <row r="63" spans="1:6" ht="15.75">
      <c r="A63" s="275"/>
      <c r="B63" s="185"/>
      <c r="C63" s="186"/>
      <c r="D63" s="187"/>
      <c r="E63" s="188"/>
      <c r="F63" s="169"/>
    </row>
    <row r="64" spans="1:6" ht="15.75" customHeight="1">
      <c r="A64" s="276">
        <v>9</v>
      </c>
      <c r="B64" s="387" t="s">
        <v>970</v>
      </c>
      <c r="C64" s="388"/>
      <c r="D64" s="388"/>
      <c r="E64" s="388"/>
      <c r="F64" s="389"/>
    </row>
    <row r="65" spans="1:6" ht="31.5">
      <c r="A65" s="274" t="s">
        <v>965</v>
      </c>
      <c r="B65" s="166" t="s">
        <v>971</v>
      </c>
      <c r="C65" s="157">
        <f>Input!$EN$8</f>
        <v>0</v>
      </c>
      <c r="D65" s="157">
        <f>Input!$EO$8</f>
        <v>0</v>
      </c>
      <c r="E65" s="157">
        <f>Input!$EP$8</f>
        <v>0</v>
      </c>
      <c r="F65" s="159">
        <f>Input!$EQ$8</f>
        <v>0</v>
      </c>
    </row>
    <row r="66" spans="1:6" ht="15.75">
      <c r="A66" s="172"/>
      <c r="B66" s="185"/>
      <c r="C66" s="190"/>
      <c r="D66" s="191"/>
      <c r="E66" s="192"/>
      <c r="F66" s="169"/>
    </row>
    <row r="67" spans="1:6" ht="15.75">
      <c r="A67" s="165"/>
      <c r="B67" s="193" t="s">
        <v>972</v>
      </c>
      <c r="C67" s="194">
        <f>C65+C61+C52+C49+C45+C42+C36+C29+C20</f>
        <v>0</v>
      </c>
      <c r="D67" s="194">
        <f t="shared" ref="D67:E67" si="5">D65+D61+D52+D49+D45+D42+D36+D29+D20</f>
        <v>0</v>
      </c>
      <c r="E67" s="194">
        <f t="shared" si="5"/>
        <v>0</v>
      </c>
      <c r="F67" s="195"/>
    </row>
    <row r="68" spans="1:6" ht="15.75">
      <c r="A68" s="165"/>
      <c r="B68" s="193" t="s">
        <v>973</v>
      </c>
      <c r="C68" s="194">
        <f>C62+C21</f>
        <v>0</v>
      </c>
      <c r="D68" s="194">
        <f>D62+D21</f>
        <v>0</v>
      </c>
      <c r="E68" s="194"/>
      <c r="F68" s="195"/>
    </row>
    <row r="69" spans="1:6" ht="15.75">
      <c r="A69" s="196"/>
      <c r="B69" s="197"/>
      <c r="C69" s="198"/>
      <c r="D69" s="198"/>
      <c r="E69" s="198"/>
      <c r="F69" s="176"/>
    </row>
    <row r="70" spans="1:6" s="175" customFormat="1" ht="15.75">
      <c r="B70" s="199" t="s">
        <v>974</v>
      </c>
      <c r="C70" s="200">
        <f>'UHS Fed'!D97</f>
        <v>0</v>
      </c>
      <c r="D70" s="201">
        <f>'UHS Fed'!F97</f>
        <v>0</v>
      </c>
      <c r="E70" s="201">
        <f>'UHS Fed'!G97</f>
        <v>0</v>
      </c>
      <c r="F70" s="176"/>
    </row>
    <row r="71" spans="1:6" s="175" customFormat="1" ht="15.75">
      <c r="B71" s="199" t="s">
        <v>975</v>
      </c>
      <c r="C71" s="200">
        <f>C67-C70</f>
        <v>0</v>
      </c>
      <c r="D71" s="200">
        <f>D67-D70</f>
        <v>0</v>
      </c>
      <c r="E71" s="200">
        <f>E67-E70</f>
        <v>0</v>
      </c>
      <c r="F71" s="176"/>
    </row>
    <row r="72" spans="1:6" s="175" customFormat="1" ht="15.75">
      <c r="B72" s="202"/>
      <c r="C72" s="200"/>
      <c r="D72" s="201"/>
      <c r="E72" s="201"/>
      <c r="F72" s="176"/>
    </row>
    <row r="73" spans="1:6" s="175" customFormat="1" ht="15.75">
      <c r="B73" s="202"/>
      <c r="C73" s="203" t="str">
        <f>IF(C67-INT(C67)=0,"",C67-INT(C67))</f>
        <v/>
      </c>
      <c r="D73" s="203" t="str">
        <f>IF(D67-INT(D67)=0,"",D67-INT(D67))</f>
        <v/>
      </c>
      <c r="E73" s="203" t="str">
        <f>IF(E67-INT(E67)=0,"",E67-INT(E67))</f>
        <v/>
      </c>
      <c r="F73" s="204">
        <f>SUM(C73:E73)</f>
        <v>0</v>
      </c>
    </row>
    <row r="74" spans="1:6" s="175" customFormat="1" ht="15.75">
      <c r="B74" s="202"/>
      <c r="C74" s="174"/>
      <c r="F74" s="176"/>
    </row>
    <row r="75" spans="1:6" s="175" customFormat="1" ht="15.75">
      <c r="B75" s="202" t="s">
        <v>976</v>
      </c>
      <c r="C75" s="174"/>
      <c r="F75" s="176"/>
    </row>
    <row r="76" spans="1:6" s="175" customFormat="1" ht="15.75">
      <c r="B76" s="202" t="s">
        <v>977</v>
      </c>
      <c r="C76" s="205">
        <f>SUM(C6,C8,C10,C12,C14,C16,C18,)+SUM(C24:C28)+SUM(C32:C35)+SUM(C39:C41)+C45+C48+C52+SUM(C55,C57,C59)+C65</f>
        <v>0</v>
      </c>
      <c r="D76" s="205">
        <f>SUM(D6,D8,D10,D12,D14,D16,D18,)+SUM(D24:D28)+SUM(D32:D35)+SUM(D39:D41)+D45+D48+D52+SUM(D55,D57,D59)+D65</f>
        <v>0</v>
      </c>
      <c r="E76" s="205">
        <f>SUM(E6,E8,E10,E12,E14,E16,E18,)+SUM(E24:E28)+SUM(E32:E35)+SUM(E39:E41)+E45+E48+E52+SUM(E55,E57,E59)+E65</f>
        <v>0</v>
      </c>
      <c r="F76" s="176"/>
    </row>
    <row r="77" spans="1:6" s="175" customFormat="1" ht="15.75">
      <c r="B77" s="202" t="s">
        <v>978</v>
      </c>
      <c r="C77" s="206">
        <f>SUM(C7,C9,C11,C13,C15,C17,C19)+SUM(C56,C58,C60)</f>
        <v>0</v>
      </c>
      <c r="D77" s="206">
        <f>SUM(D7,D9,D11,D13,D15,D17,D19)+SUM(D56,D58,D60)</f>
        <v>0</v>
      </c>
      <c r="E77" s="187"/>
      <c r="F77" s="176"/>
    </row>
    <row r="78" spans="1:6" s="175" customFormat="1" ht="15.75">
      <c r="B78" s="202"/>
      <c r="C78" s="205">
        <f>SUM(C76:C77)</f>
        <v>0</v>
      </c>
      <c r="D78" s="205">
        <f>SUM(D76:D77)</f>
        <v>0</v>
      </c>
      <c r="E78" s="205">
        <f>SUM(E76:E77)</f>
        <v>0</v>
      </c>
      <c r="F78" s="176"/>
    </row>
    <row r="79" spans="1:6" s="175" customFormat="1" ht="15.75">
      <c r="B79" s="202"/>
      <c r="C79" s="174"/>
      <c r="F79" s="176"/>
    </row>
    <row r="80" spans="1:6" s="175" customFormat="1" ht="15.75">
      <c r="B80" s="202"/>
      <c r="C80" s="174"/>
      <c r="D80" s="207">
        <f>D78+C78+E78</f>
        <v>0</v>
      </c>
      <c r="F80" s="176"/>
    </row>
    <row r="81" spans="2:6" s="175" customFormat="1" ht="15.75">
      <c r="B81" s="202"/>
      <c r="C81" s="174"/>
      <c r="F81" s="176"/>
    </row>
    <row r="82" spans="2:6" s="175" customFormat="1" ht="15.75">
      <c r="B82" s="202"/>
      <c r="C82" s="208" t="str">
        <f>IF((C76=C67),"Balanced","Out of Balance")</f>
        <v>Balanced</v>
      </c>
      <c r="D82" s="208" t="str">
        <f>IF((D76=D67),"Balanced","Out of Balance")</f>
        <v>Balanced</v>
      </c>
      <c r="E82" s="208" t="str">
        <f>IF((E76=E67),"Balanced","Out of Balance")</f>
        <v>Balanced</v>
      </c>
      <c r="F82" s="176"/>
    </row>
  </sheetData>
  <conditionalFormatting sqref="C71">
    <cfRule type="expression" dxfId="71" priority="8">
      <formula>$C$71&lt;&gt;0</formula>
    </cfRule>
  </conditionalFormatting>
  <conditionalFormatting sqref="F2">
    <cfRule type="expression" dxfId="70" priority="7">
      <formula>OR($C$71&lt;&gt;0,$D$71&lt;&gt;0,$E$71&lt;&gt;0)</formula>
    </cfRule>
  </conditionalFormatting>
  <conditionalFormatting sqref="D71">
    <cfRule type="expression" dxfId="69" priority="6">
      <formula>$D$71&lt;&gt;0</formula>
    </cfRule>
  </conditionalFormatting>
  <conditionalFormatting sqref="E71">
    <cfRule type="expression" dxfId="68" priority="5">
      <formula>$E$71&lt;&gt;0</formula>
    </cfRule>
  </conditionalFormatting>
  <conditionalFormatting sqref="F1">
    <cfRule type="expression" dxfId="67" priority="4">
      <formula>OR($C$73&lt;&gt;"",$D$73&lt;&gt;"",$E$73&lt;&gt;"")</formula>
    </cfRule>
  </conditionalFormatting>
  <conditionalFormatting sqref="C73">
    <cfRule type="expression" dxfId="66" priority="3">
      <formula>$C$73&lt;&gt;""</formula>
    </cfRule>
  </conditionalFormatting>
  <conditionalFormatting sqref="D73">
    <cfRule type="expression" dxfId="65" priority="2">
      <formula>$D$73&lt;&gt;""</formula>
    </cfRule>
  </conditionalFormatting>
  <conditionalFormatting sqref="E73">
    <cfRule type="expression" dxfId="64" priority="1">
      <formula>$E$73&lt;&gt;""</formula>
    </cfRule>
  </conditionalFormatting>
  <pageMargins left="0.32406249999999998" right="0.7" top="0.75" bottom="0.49049707602339182" header="0.3" footer="0.3"/>
  <pageSetup paperSize="5" scale="61" orientation="landscape" r:id="rId1"/>
  <rowBreaks count="1" manualBreakCount="1">
    <brk id="3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116"/>
  <sheetViews>
    <sheetView showGridLines="0" topLeftCell="B1" zoomScaleNormal="100" zoomScaleSheetLayoutView="100" workbookViewId="0">
      <pane ySplit="4" topLeftCell="A5" activePane="bottomLeft" state="frozen"/>
      <selection activeCell="C28" sqref="C28"/>
      <selection pane="bottomLeft" activeCell="C28" sqref="C28"/>
    </sheetView>
  </sheetViews>
  <sheetFormatPr defaultColWidth="8.5703125" defaultRowHeight="15"/>
  <cols>
    <col min="1" max="1" width="12.7109375" style="146" customWidth="1"/>
    <col min="2" max="2" width="52.42578125" style="150" customWidth="1"/>
    <col min="3" max="6" width="18.42578125" style="146" customWidth="1"/>
    <col min="7" max="7" width="20.5703125" style="146" customWidth="1"/>
    <col min="8" max="8" width="68.28515625" style="150" customWidth="1"/>
    <col min="9" max="16384" width="8.5703125" style="146"/>
  </cols>
  <sheetData>
    <row r="1" spans="1:50">
      <c r="A1" s="143" t="s">
        <v>903</v>
      </c>
      <c r="B1" s="209" t="str">
        <f>Input!$B$8</f>
        <v>University of Houston System</v>
      </c>
      <c r="E1" s="147" t="s">
        <v>904</v>
      </c>
      <c r="H1" s="210" t="str">
        <f>IF(OR($C$102&lt;&gt;"",$D$102&lt;&gt;"",$E$102&lt;&gt;"",$F$102&lt;&gt;"",$G$102&lt;&gt;""),"Error Message - Enter Whole Dollars Only - See Row 102","")</f>
        <v/>
      </c>
    </row>
    <row r="2" spans="1:50">
      <c r="A2" s="143" t="s">
        <v>905</v>
      </c>
      <c r="B2" s="209" t="str">
        <f>Index!$B$3</f>
        <v>FY 2020 &amp; FY 2021 Data</v>
      </c>
      <c r="H2" s="210" t="str">
        <f>IF(OR($C$100&lt;&gt;0,$D$100&lt;&gt;0,$E$100&lt;&gt;0,$F$100&lt;&gt;0,$G$100&lt;&gt;0),"Error Message - Uses tab does not agree with this tab.","")</f>
        <v/>
      </c>
    </row>
    <row r="4" spans="1:50" s="214" customFormat="1" ht="30">
      <c r="A4" s="211" t="s">
        <v>979</v>
      </c>
      <c r="B4" s="212" t="s">
        <v>980</v>
      </c>
      <c r="C4" s="212" t="s">
        <v>981</v>
      </c>
      <c r="D4" s="212" t="s">
        <v>982</v>
      </c>
      <c r="E4" s="212" t="s">
        <v>983</v>
      </c>
      <c r="F4" s="212" t="s">
        <v>984</v>
      </c>
      <c r="G4" s="212" t="s">
        <v>910</v>
      </c>
      <c r="H4" s="212" t="s">
        <v>911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</row>
    <row r="5" spans="1:50">
      <c r="A5" s="215" t="s">
        <v>985</v>
      </c>
      <c r="B5" s="216" t="s">
        <v>986</v>
      </c>
      <c r="C5" s="217">
        <f>Input!$EU$8</f>
        <v>0</v>
      </c>
      <c r="D5" s="217">
        <f>Input!$EV$8</f>
        <v>0</v>
      </c>
      <c r="E5" s="217">
        <f>Input!$EW$8</f>
        <v>0</v>
      </c>
      <c r="F5" s="217">
        <f>Input!$EX$8</f>
        <v>0</v>
      </c>
      <c r="G5" s="217">
        <f>Input!$EY$8</f>
        <v>0</v>
      </c>
      <c r="H5" s="218">
        <f>Input!$EZ$8</f>
        <v>0</v>
      </c>
    </row>
    <row r="6" spans="1:50">
      <c r="A6" s="215" t="s">
        <v>985</v>
      </c>
      <c r="B6" s="216" t="s">
        <v>987</v>
      </c>
      <c r="C6" s="217">
        <f>Input!$FA$8</f>
        <v>0</v>
      </c>
      <c r="D6" s="217">
        <f>Input!$FB$8</f>
        <v>0</v>
      </c>
      <c r="E6" s="217">
        <f>Input!$FC$8</f>
        <v>0</v>
      </c>
      <c r="F6" s="217">
        <f>Input!$FD$8</f>
        <v>0</v>
      </c>
      <c r="G6" s="217">
        <f>Input!$FE$8</f>
        <v>0</v>
      </c>
      <c r="H6" s="218">
        <f>Input!$FF$8</f>
        <v>0</v>
      </c>
    </row>
    <row r="7" spans="1:50">
      <c r="A7" s="215" t="s">
        <v>985</v>
      </c>
      <c r="B7" s="216" t="s">
        <v>988</v>
      </c>
      <c r="C7" s="217">
        <f>Input!$FG$8</f>
        <v>0</v>
      </c>
      <c r="D7" s="217">
        <f>Input!$FH$8</f>
        <v>0</v>
      </c>
      <c r="E7" s="217">
        <f>Input!$FI$8</f>
        <v>0</v>
      </c>
      <c r="F7" s="217">
        <f>Input!$FJ$8</f>
        <v>0</v>
      </c>
      <c r="G7" s="217">
        <f>Input!$FK$8</f>
        <v>0</v>
      </c>
      <c r="H7" s="218">
        <f>Input!$FL$8</f>
        <v>0</v>
      </c>
    </row>
    <row r="8" spans="1:50">
      <c r="A8" s="215" t="s">
        <v>985</v>
      </c>
      <c r="B8" s="216" t="s">
        <v>989</v>
      </c>
      <c r="C8" s="217">
        <f>Input!$FM$8</f>
        <v>0</v>
      </c>
      <c r="D8" s="217">
        <f>Input!$FN$8</f>
        <v>0</v>
      </c>
      <c r="E8" s="217">
        <f>Input!$FO$8</f>
        <v>0</v>
      </c>
      <c r="F8" s="217">
        <f>Input!$FP$8</f>
        <v>0</v>
      </c>
      <c r="G8" s="217">
        <f>Input!$FQ$8</f>
        <v>0</v>
      </c>
      <c r="H8" s="218">
        <f>Input!$FR$8</f>
        <v>0</v>
      </c>
    </row>
    <row r="9" spans="1:50">
      <c r="A9" s="215" t="s">
        <v>985</v>
      </c>
      <c r="B9" s="216" t="s">
        <v>990</v>
      </c>
      <c r="C9" s="217">
        <f>Input!$FS$8</f>
        <v>0</v>
      </c>
      <c r="D9" s="217">
        <f>Input!$FT$8</f>
        <v>0</v>
      </c>
      <c r="E9" s="217">
        <f>Input!$FU$8</f>
        <v>0</v>
      </c>
      <c r="F9" s="217">
        <f>Input!$FV$8</f>
        <v>0</v>
      </c>
      <c r="G9" s="217">
        <f>Input!$FW$8</f>
        <v>0</v>
      </c>
      <c r="H9" s="218">
        <f>Input!$FX$8</f>
        <v>0</v>
      </c>
    </row>
    <row r="10" spans="1:50">
      <c r="A10" s="215" t="s">
        <v>985</v>
      </c>
      <c r="B10" s="216" t="s">
        <v>991</v>
      </c>
      <c r="C10" s="217">
        <f>Input!$FY$8</f>
        <v>0</v>
      </c>
      <c r="D10" s="217">
        <f>Input!$FZ$8</f>
        <v>0</v>
      </c>
      <c r="E10" s="217">
        <f>Input!$GA$8</f>
        <v>0</v>
      </c>
      <c r="F10" s="217">
        <f>Input!$GB$8</f>
        <v>0</v>
      </c>
      <c r="G10" s="217">
        <f>Input!$GC$8</f>
        <v>0</v>
      </c>
      <c r="H10" s="218">
        <f>Input!$GD$8</f>
        <v>0</v>
      </c>
    </row>
    <row r="11" spans="1:50">
      <c r="A11" s="215" t="s">
        <v>985</v>
      </c>
      <c r="B11" s="216" t="s">
        <v>992</v>
      </c>
      <c r="C11" s="217">
        <f>Input!$GE$8</f>
        <v>0</v>
      </c>
      <c r="D11" s="217">
        <f>Input!$GF$8</f>
        <v>0</v>
      </c>
      <c r="E11" s="217">
        <f>Input!$GG$8</f>
        <v>0</v>
      </c>
      <c r="F11" s="217">
        <f>Input!$GH$8</f>
        <v>0</v>
      </c>
      <c r="G11" s="217">
        <f>Input!$GI$8</f>
        <v>0</v>
      </c>
      <c r="H11" s="218">
        <f>Input!$GJ$8</f>
        <v>0</v>
      </c>
    </row>
    <row r="12" spans="1:50" ht="30">
      <c r="A12" s="215" t="s">
        <v>985</v>
      </c>
      <c r="B12" s="216" t="s">
        <v>993</v>
      </c>
      <c r="C12" s="217">
        <f>Input!$GK$8</f>
        <v>0</v>
      </c>
      <c r="D12" s="217">
        <f>Input!$GL$8</f>
        <v>0</v>
      </c>
      <c r="E12" s="217">
        <f>Input!$GM$8</f>
        <v>0</v>
      </c>
      <c r="F12" s="217">
        <f>Input!$GN$8</f>
        <v>0</v>
      </c>
      <c r="G12" s="217">
        <f>Input!$GO$8</f>
        <v>0</v>
      </c>
      <c r="H12" s="218">
        <f>Input!$GP$8</f>
        <v>0</v>
      </c>
    </row>
    <row r="13" spans="1:50">
      <c r="A13" s="215" t="s">
        <v>985</v>
      </c>
      <c r="B13" s="216" t="s">
        <v>994</v>
      </c>
      <c r="C13" s="217">
        <f>Input!$GQ$8</f>
        <v>0</v>
      </c>
      <c r="D13" s="217">
        <f>Input!$GR$8</f>
        <v>0</v>
      </c>
      <c r="E13" s="217">
        <f>Input!$GS$8</f>
        <v>0</v>
      </c>
      <c r="F13" s="217">
        <f>Input!$GT$8</f>
        <v>0</v>
      </c>
      <c r="G13" s="217">
        <f>Input!$GU$8</f>
        <v>0</v>
      </c>
      <c r="H13" s="218">
        <f>Input!$GV$8</f>
        <v>0</v>
      </c>
    </row>
    <row r="14" spans="1:50">
      <c r="A14" s="215" t="s">
        <v>985</v>
      </c>
      <c r="B14" s="216" t="s">
        <v>995</v>
      </c>
      <c r="C14" s="217">
        <f>Input!$GW$8</f>
        <v>0</v>
      </c>
      <c r="D14" s="217">
        <f>Input!$GX$8</f>
        <v>0</v>
      </c>
      <c r="E14" s="217">
        <f>Input!$GY$8</f>
        <v>0</v>
      </c>
      <c r="F14" s="217">
        <f>Input!$GZ$8</f>
        <v>0</v>
      </c>
      <c r="G14" s="217">
        <f>Input!$HA$8</f>
        <v>0</v>
      </c>
      <c r="H14" s="218">
        <f>Input!$HB$8</f>
        <v>0</v>
      </c>
    </row>
    <row r="15" spans="1:50">
      <c r="A15" s="215" t="s">
        <v>985</v>
      </c>
      <c r="B15" s="219">
        <f>Input!$HC$8</f>
        <v>0</v>
      </c>
      <c r="C15" s="217">
        <f>Input!$HD$8</f>
        <v>0</v>
      </c>
      <c r="D15" s="217">
        <f>Input!$HE$8</f>
        <v>0</v>
      </c>
      <c r="E15" s="217">
        <f>Input!$HF$8</f>
        <v>0</v>
      </c>
      <c r="F15" s="217">
        <f>Input!$HG$8</f>
        <v>0</v>
      </c>
      <c r="G15" s="217">
        <f>Input!$HH$8</f>
        <v>0</v>
      </c>
      <c r="H15" s="218">
        <f>Input!$HI$8</f>
        <v>0</v>
      </c>
    </row>
    <row r="16" spans="1:50">
      <c r="A16" s="215" t="s">
        <v>985</v>
      </c>
      <c r="B16" s="219">
        <f>Input!$HJ$8</f>
        <v>0</v>
      </c>
      <c r="C16" s="217">
        <f>Input!$HK$8</f>
        <v>0</v>
      </c>
      <c r="D16" s="217">
        <f>Input!$HL$8</f>
        <v>0</v>
      </c>
      <c r="E16" s="217">
        <f>Input!$HM$8</f>
        <v>0</v>
      </c>
      <c r="F16" s="217">
        <f>Input!$HN$8</f>
        <v>0</v>
      </c>
      <c r="G16" s="217">
        <f>Input!$HO$8</f>
        <v>0</v>
      </c>
      <c r="H16" s="218">
        <f>Input!$HP$8</f>
        <v>0</v>
      </c>
    </row>
    <row r="17" spans="1:50">
      <c r="A17" s="215" t="s">
        <v>985</v>
      </c>
      <c r="B17" s="219">
        <f>Input!$HQ$8</f>
        <v>0</v>
      </c>
      <c r="C17" s="217">
        <f>Input!$HR$8</f>
        <v>0</v>
      </c>
      <c r="D17" s="217">
        <f>Input!$HS$8</f>
        <v>0</v>
      </c>
      <c r="E17" s="217">
        <f>Input!$HT$8</f>
        <v>0</v>
      </c>
      <c r="F17" s="217">
        <f>Input!$HU$8</f>
        <v>0</v>
      </c>
      <c r="G17" s="217">
        <f>Input!$HV$8</f>
        <v>0</v>
      </c>
      <c r="H17" s="218">
        <f>Input!$HW$8</f>
        <v>0</v>
      </c>
    </row>
    <row r="18" spans="1:50">
      <c r="A18" s="215" t="s">
        <v>985</v>
      </c>
      <c r="B18" s="216" t="s">
        <v>996</v>
      </c>
      <c r="C18" s="217">
        <f>Input!$HX$8</f>
        <v>0</v>
      </c>
      <c r="D18" s="217">
        <f>Input!$HY$8</f>
        <v>0</v>
      </c>
      <c r="E18" s="217">
        <f>Input!$HZ$8</f>
        <v>0</v>
      </c>
      <c r="F18" s="217">
        <f>Input!$IA$8</f>
        <v>0</v>
      </c>
      <c r="G18" s="217">
        <f>Input!$IB$8</f>
        <v>0</v>
      </c>
      <c r="H18" s="218">
        <f>Input!$IC$8</f>
        <v>0</v>
      </c>
    </row>
    <row r="19" spans="1:50" s="224" customFormat="1">
      <c r="A19" s="211" t="s">
        <v>985</v>
      </c>
      <c r="B19" s="220" t="s">
        <v>997</v>
      </c>
      <c r="C19" s="221">
        <f>SUM(C5:C18)</f>
        <v>0</v>
      </c>
      <c r="D19" s="221">
        <f t="shared" ref="D19:G19" si="0">SUM(D5:D18)</f>
        <v>0</v>
      </c>
      <c r="E19" s="221">
        <f t="shared" si="0"/>
        <v>0</v>
      </c>
      <c r="F19" s="221">
        <f t="shared" si="0"/>
        <v>0</v>
      </c>
      <c r="G19" s="221">
        <f t="shared" si="0"/>
        <v>0</v>
      </c>
      <c r="H19" s="222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</row>
    <row r="20" spans="1:50">
      <c r="B20" s="225"/>
      <c r="C20" s="226"/>
      <c r="D20" s="226"/>
      <c r="E20" s="226"/>
      <c r="F20" s="226"/>
      <c r="G20" s="226"/>
    </row>
    <row r="21" spans="1:50">
      <c r="A21" s="215" t="s">
        <v>998</v>
      </c>
      <c r="B21" s="216" t="s">
        <v>999</v>
      </c>
      <c r="C21" s="217">
        <f>Input!$ID$8</f>
        <v>0</v>
      </c>
      <c r="D21" s="217">
        <f>Input!$IE$8</f>
        <v>0</v>
      </c>
      <c r="E21" s="217">
        <f>Input!$IF$8</f>
        <v>0</v>
      </c>
      <c r="F21" s="217">
        <f>Input!$IG$8</f>
        <v>0</v>
      </c>
      <c r="G21" s="217">
        <f>Input!$IH$8</f>
        <v>0</v>
      </c>
      <c r="H21" s="218">
        <f>Input!$II$8</f>
        <v>0</v>
      </c>
    </row>
    <row r="22" spans="1:50">
      <c r="A22" s="215" t="s">
        <v>998</v>
      </c>
      <c r="B22" s="216" t="s">
        <v>987</v>
      </c>
      <c r="C22" s="217">
        <f>Input!$IJ$8</f>
        <v>0</v>
      </c>
      <c r="D22" s="217">
        <f>Input!$IK$8</f>
        <v>0</v>
      </c>
      <c r="E22" s="217">
        <f>Input!$IL$8</f>
        <v>0</v>
      </c>
      <c r="F22" s="217">
        <f>Input!$IM$8</f>
        <v>0</v>
      </c>
      <c r="G22" s="217">
        <f>Input!$IN$8</f>
        <v>0</v>
      </c>
      <c r="H22" s="218">
        <f>Input!$IO$8</f>
        <v>0</v>
      </c>
    </row>
    <row r="23" spans="1:50">
      <c r="A23" s="215" t="s">
        <v>998</v>
      </c>
      <c r="B23" s="216" t="s">
        <v>988</v>
      </c>
      <c r="C23" s="217">
        <f>Input!$IP$8</f>
        <v>0</v>
      </c>
      <c r="D23" s="217">
        <f>Input!$IQ$8</f>
        <v>0</v>
      </c>
      <c r="E23" s="217">
        <f>Input!$IR$8</f>
        <v>0</v>
      </c>
      <c r="F23" s="217">
        <f>Input!$IS$8</f>
        <v>0</v>
      </c>
      <c r="G23" s="217">
        <f>Input!$IT$8</f>
        <v>0</v>
      </c>
      <c r="H23" s="218">
        <f>Input!$IU$8</f>
        <v>0</v>
      </c>
    </row>
    <row r="24" spans="1:50">
      <c r="A24" s="215" t="s">
        <v>998</v>
      </c>
      <c r="B24" s="216" t="s">
        <v>989</v>
      </c>
      <c r="C24" s="217">
        <f>Input!$IV$8</f>
        <v>0</v>
      </c>
      <c r="D24" s="217">
        <f>Input!$IW$8</f>
        <v>0</v>
      </c>
      <c r="E24" s="217">
        <f>Input!$IX$8</f>
        <v>0</v>
      </c>
      <c r="F24" s="217">
        <f>Input!$IY$8</f>
        <v>0</v>
      </c>
      <c r="G24" s="217">
        <f>Input!$IZ$8</f>
        <v>0</v>
      </c>
      <c r="H24" s="218">
        <f>Input!$JA$8</f>
        <v>0</v>
      </c>
    </row>
    <row r="25" spans="1:50">
      <c r="A25" s="215" t="s">
        <v>998</v>
      </c>
      <c r="B25" s="216" t="s">
        <v>990</v>
      </c>
      <c r="C25" s="217">
        <f>Input!$JB$8</f>
        <v>0</v>
      </c>
      <c r="D25" s="217">
        <f>Input!$JC$8</f>
        <v>0</v>
      </c>
      <c r="E25" s="217">
        <f>Input!$JD$8</f>
        <v>0</v>
      </c>
      <c r="F25" s="217">
        <f>Input!$JE$8</f>
        <v>0</v>
      </c>
      <c r="G25" s="217">
        <f>Input!$JF$8</f>
        <v>0</v>
      </c>
      <c r="H25" s="218">
        <f>Input!$JG$8</f>
        <v>0</v>
      </c>
    </row>
    <row r="26" spans="1:50">
      <c r="A26" s="215" t="s">
        <v>998</v>
      </c>
      <c r="B26" s="216" t="s">
        <v>991</v>
      </c>
      <c r="C26" s="217">
        <f>Input!$JH$8</f>
        <v>0</v>
      </c>
      <c r="D26" s="217">
        <f>Input!$JI$8</f>
        <v>0</v>
      </c>
      <c r="E26" s="217">
        <f>Input!$JJ$8</f>
        <v>0</v>
      </c>
      <c r="F26" s="217">
        <f>Input!$JK$8</f>
        <v>0</v>
      </c>
      <c r="G26" s="217">
        <f>Input!$JL$8</f>
        <v>0</v>
      </c>
      <c r="H26" s="218">
        <f>Input!$JM$8</f>
        <v>0</v>
      </c>
    </row>
    <row r="27" spans="1:50">
      <c r="A27" s="215" t="s">
        <v>998</v>
      </c>
      <c r="B27" s="216" t="s">
        <v>1000</v>
      </c>
      <c r="C27" s="217">
        <f>Input!$JN$8</f>
        <v>0</v>
      </c>
      <c r="D27" s="217">
        <f>Input!$JO$8</f>
        <v>0</v>
      </c>
      <c r="E27" s="217">
        <f>Input!$JP$8</f>
        <v>0</v>
      </c>
      <c r="F27" s="217">
        <f>Input!$JQ$8</f>
        <v>0</v>
      </c>
      <c r="G27" s="217">
        <f>Input!$JR$8</f>
        <v>0</v>
      </c>
      <c r="H27" s="218">
        <f>Input!$JS$8</f>
        <v>0</v>
      </c>
    </row>
    <row r="28" spans="1:50" ht="30">
      <c r="A28" s="215" t="s">
        <v>998</v>
      </c>
      <c r="B28" s="216" t="s">
        <v>1001</v>
      </c>
      <c r="C28" s="217">
        <f>Input!$JT$8</f>
        <v>0</v>
      </c>
      <c r="D28" s="217">
        <f>Input!$JU$8</f>
        <v>0</v>
      </c>
      <c r="E28" s="217">
        <f>Input!$JV$8</f>
        <v>0</v>
      </c>
      <c r="F28" s="217">
        <f>Input!$JW$8</f>
        <v>0</v>
      </c>
      <c r="G28" s="217">
        <f>Input!$JX$8</f>
        <v>0</v>
      </c>
      <c r="H28" s="218">
        <f>Input!$JY$8</f>
        <v>0</v>
      </c>
    </row>
    <row r="29" spans="1:50">
      <c r="A29" s="215" t="s">
        <v>998</v>
      </c>
      <c r="B29" s="216" t="s">
        <v>1002</v>
      </c>
      <c r="C29" s="217">
        <f>Input!$JZ$8</f>
        <v>0</v>
      </c>
      <c r="D29" s="217">
        <f>Input!$KA$8</f>
        <v>0</v>
      </c>
      <c r="E29" s="217">
        <f>Input!$KB$8</f>
        <v>0</v>
      </c>
      <c r="F29" s="217">
        <f>Input!$KC$8</f>
        <v>0</v>
      </c>
      <c r="G29" s="217">
        <f>Input!$KD$8</f>
        <v>0</v>
      </c>
      <c r="H29" s="218">
        <f>Input!$KE$8</f>
        <v>0</v>
      </c>
    </row>
    <row r="30" spans="1:50">
      <c r="A30" s="215" t="s">
        <v>998</v>
      </c>
      <c r="B30" s="219">
        <f>Input!$KF$8</f>
        <v>0</v>
      </c>
      <c r="C30" s="217">
        <f>Input!$KG$8</f>
        <v>0</v>
      </c>
      <c r="D30" s="217">
        <f>Input!$KH$8</f>
        <v>0</v>
      </c>
      <c r="E30" s="217">
        <f>Input!$KI$8</f>
        <v>0</v>
      </c>
      <c r="F30" s="217">
        <f>Input!$KJ$8</f>
        <v>0</v>
      </c>
      <c r="G30" s="217">
        <f>Input!$KK$8</f>
        <v>0</v>
      </c>
      <c r="H30" s="218">
        <f>Input!$KL$8</f>
        <v>0</v>
      </c>
    </row>
    <row r="31" spans="1:50">
      <c r="A31" s="215" t="s">
        <v>998</v>
      </c>
      <c r="B31" s="219">
        <f>Input!$KM$8</f>
        <v>0</v>
      </c>
      <c r="C31" s="217">
        <f>Input!$KN$8</f>
        <v>0</v>
      </c>
      <c r="D31" s="217">
        <f>Input!$KO$8</f>
        <v>0</v>
      </c>
      <c r="E31" s="217">
        <f>Input!$KP$8</f>
        <v>0</v>
      </c>
      <c r="F31" s="217">
        <f>Input!$KQ$8</f>
        <v>0</v>
      </c>
      <c r="G31" s="217">
        <f>Input!$KR$8</f>
        <v>0</v>
      </c>
      <c r="H31" s="218">
        <f>Input!$KS$8</f>
        <v>0</v>
      </c>
    </row>
    <row r="32" spans="1:50">
      <c r="A32" s="215" t="s">
        <v>998</v>
      </c>
      <c r="B32" s="219">
        <f>Input!$KT$8</f>
        <v>0</v>
      </c>
      <c r="C32" s="217">
        <f>Input!$KU$8</f>
        <v>0</v>
      </c>
      <c r="D32" s="217">
        <f>Input!$KV$8</f>
        <v>0</v>
      </c>
      <c r="E32" s="217">
        <f>Input!$KW$8</f>
        <v>0</v>
      </c>
      <c r="F32" s="217">
        <f>Input!$KX$8</f>
        <v>0</v>
      </c>
      <c r="G32" s="217">
        <f>Input!$KY$8</f>
        <v>0</v>
      </c>
      <c r="H32" s="218">
        <f>Input!$KZ$8</f>
        <v>0</v>
      </c>
    </row>
    <row r="33" spans="1:50">
      <c r="A33" s="215" t="s">
        <v>998</v>
      </c>
      <c r="B33" s="216" t="s">
        <v>996</v>
      </c>
      <c r="C33" s="217">
        <f>Input!$LA$8</f>
        <v>0</v>
      </c>
      <c r="D33" s="217">
        <f>Input!$LB$8</f>
        <v>0</v>
      </c>
      <c r="E33" s="217">
        <f>Input!$LC$8</f>
        <v>0</v>
      </c>
      <c r="F33" s="217">
        <f>Input!$LD$8</f>
        <v>0</v>
      </c>
      <c r="G33" s="217">
        <f>Input!$LE$8</f>
        <v>0</v>
      </c>
      <c r="H33" s="218">
        <f>Input!$LF$8</f>
        <v>0</v>
      </c>
    </row>
    <row r="34" spans="1:50" s="227" customFormat="1">
      <c r="A34" s="211" t="s">
        <v>998</v>
      </c>
      <c r="B34" s="220" t="s">
        <v>1003</v>
      </c>
      <c r="C34" s="221">
        <f>SUM(C21:C33)</f>
        <v>0</v>
      </c>
      <c r="D34" s="221">
        <f t="shared" ref="D34:G34" si="1">SUM(D21:D33)</f>
        <v>0</v>
      </c>
      <c r="E34" s="221">
        <f t="shared" si="1"/>
        <v>0</v>
      </c>
      <c r="F34" s="221">
        <f t="shared" si="1"/>
        <v>0</v>
      </c>
      <c r="G34" s="221">
        <f t="shared" si="1"/>
        <v>0</v>
      </c>
      <c r="H34" s="222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</row>
    <row r="35" spans="1:50">
      <c r="B35" s="225"/>
      <c r="C35" s="226"/>
      <c r="D35" s="226"/>
      <c r="E35" s="226"/>
      <c r="F35" s="226"/>
      <c r="G35" s="226"/>
    </row>
    <row r="36" spans="1:50">
      <c r="A36" s="215" t="s">
        <v>1004</v>
      </c>
      <c r="B36" s="216" t="s">
        <v>999</v>
      </c>
      <c r="C36" s="217">
        <f>Input!$LG$8</f>
        <v>0</v>
      </c>
      <c r="D36" s="217">
        <f>Input!$LH$8</f>
        <v>0</v>
      </c>
      <c r="E36" s="217">
        <f>Input!$LI$8</f>
        <v>0</v>
      </c>
      <c r="F36" s="217">
        <f>Input!$LJ$8</f>
        <v>0</v>
      </c>
      <c r="G36" s="217">
        <f>Input!$LK$8</f>
        <v>0</v>
      </c>
      <c r="H36" s="218">
        <f>Input!$LL$8</f>
        <v>0</v>
      </c>
    </row>
    <row r="37" spans="1:50">
      <c r="A37" s="215" t="s">
        <v>1004</v>
      </c>
      <c r="B37" s="216" t="s">
        <v>987</v>
      </c>
      <c r="C37" s="217">
        <f>Input!$LM$8</f>
        <v>0</v>
      </c>
      <c r="D37" s="217">
        <f>Input!$LN$8</f>
        <v>0</v>
      </c>
      <c r="E37" s="217">
        <f>Input!$LO$8</f>
        <v>0</v>
      </c>
      <c r="F37" s="217">
        <f>Input!$LP$8</f>
        <v>0</v>
      </c>
      <c r="G37" s="217">
        <f>Input!$LQ$8</f>
        <v>0</v>
      </c>
      <c r="H37" s="218">
        <f>Input!$LR$8</f>
        <v>0</v>
      </c>
    </row>
    <row r="38" spans="1:50">
      <c r="A38" s="215" t="s">
        <v>1004</v>
      </c>
      <c r="B38" s="216" t="s">
        <v>988</v>
      </c>
      <c r="C38" s="217">
        <f>Input!$LS$8</f>
        <v>0</v>
      </c>
      <c r="D38" s="217">
        <f>Input!$LT$8</f>
        <v>0</v>
      </c>
      <c r="E38" s="217">
        <f>Input!$LU$8</f>
        <v>0</v>
      </c>
      <c r="F38" s="217">
        <f>Input!$LV$8</f>
        <v>0</v>
      </c>
      <c r="G38" s="217">
        <f>Input!$LW$8</f>
        <v>0</v>
      </c>
      <c r="H38" s="218">
        <f>Input!$LX$8</f>
        <v>0</v>
      </c>
    </row>
    <row r="39" spans="1:50">
      <c r="A39" s="215" t="s">
        <v>1004</v>
      </c>
      <c r="B39" s="216" t="s">
        <v>989</v>
      </c>
      <c r="C39" s="217">
        <f>Input!$LY$8</f>
        <v>0</v>
      </c>
      <c r="D39" s="217">
        <f>Input!$LZ$8</f>
        <v>0</v>
      </c>
      <c r="E39" s="217">
        <f>Input!$MA$8</f>
        <v>0</v>
      </c>
      <c r="F39" s="217">
        <f>Input!$MB$8</f>
        <v>0</v>
      </c>
      <c r="G39" s="217">
        <f>Input!$MC$8</f>
        <v>0</v>
      </c>
      <c r="H39" s="218">
        <f>Input!$MD$8</f>
        <v>0</v>
      </c>
    </row>
    <row r="40" spans="1:50">
      <c r="A40" s="215" t="s">
        <v>1004</v>
      </c>
      <c r="B40" s="216" t="s">
        <v>990</v>
      </c>
      <c r="C40" s="217">
        <f>Input!$ME$8</f>
        <v>0</v>
      </c>
      <c r="D40" s="217">
        <f>Input!$MF$8</f>
        <v>0</v>
      </c>
      <c r="E40" s="217">
        <f>Input!$MG$8</f>
        <v>0</v>
      </c>
      <c r="F40" s="217">
        <f>Input!$MH$8</f>
        <v>0</v>
      </c>
      <c r="G40" s="217">
        <f>Input!$MI$8</f>
        <v>0</v>
      </c>
      <c r="H40" s="218">
        <f>Input!$MJ$8</f>
        <v>0</v>
      </c>
    </row>
    <row r="41" spans="1:50">
      <c r="A41" s="215" t="s">
        <v>1004</v>
      </c>
      <c r="B41" s="216" t="s">
        <v>991</v>
      </c>
      <c r="C41" s="217">
        <f>Input!$MK$8</f>
        <v>0</v>
      </c>
      <c r="D41" s="217">
        <f>Input!$ML$8</f>
        <v>0</v>
      </c>
      <c r="E41" s="217">
        <f>Input!$MM$8</f>
        <v>0</v>
      </c>
      <c r="F41" s="217">
        <f>Input!$MN$8</f>
        <v>0</v>
      </c>
      <c r="G41" s="217">
        <f>Input!$MO$8</f>
        <v>0</v>
      </c>
      <c r="H41" s="218">
        <f>Input!$MP$8</f>
        <v>0</v>
      </c>
    </row>
    <row r="42" spans="1:50">
      <c r="A42" s="215" t="s">
        <v>1004</v>
      </c>
      <c r="B42" s="216" t="s">
        <v>1000</v>
      </c>
      <c r="C42" s="217">
        <f>Input!$MQ$8</f>
        <v>0</v>
      </c>
      <c r="D42" s="217">
        <f>Input!$MR$8</f>
        <v>0</v>
      </c>
      <c r="E42" s="217">
        <f>Input!$MS$8</f>
        <v>0</v>
      </c>
      <c r="F42" s="217">
        <f>Input!$MT$8</f>
        <v>0</v>
      </c>
      <c r="G42" s="217">
        <f>Input!$MU$8</f>
        <v>0</v>
      </c>
      <c r="H42" s="218">
        <f>Input!$MV$8</f>
        <v>0</v>
      </c>
    </row>
    <row r="43" spans="1:50">
      <c r="A43" s="215" t="s">
        <v>1004</v>
      </c>
      <c r="B43" s="216" t="s">
        <v>1005</v>
      </c>
      <c r="C43" s="217">
        <f>Input!$MW$8</f>
        <v>0</v>
      </c>
      <c r="D43" s="217">
        <f>Input!$MX$8</f>
        <v>0</v>
      </c>
      <c r="E43" s="217">
        <f>Input!$MY$8</f>
        <v>0</v>
      </c>
      <c r="F43" s="217">
        <f>Input!$MZ$8</f>
        <v>0</v>
      </c>
      <c r="G43" s="217">
        <f>Input!$NA$8</f>
        <v>0</v>
      </c>
      <c r="H43" s="218">
        <f>Input!$NB$8</f>
        <v>0</v>
      </c>
    </row>
    <row r="44" spans="1:50">
      <c r="A44" s="215" t="s">
        <v>1004</v>
      </c>
      <c r="B44" s="219">
        <f>Input!$NC$8</f>
        <v>0</v>
      </c>
      <c r="C44" s="217">
        <f>Input!$ND$8</f>
        <v>0</v>
      </c>
      <c r="D44" s="217">
        <f>Input!$NE$8</f>
        <v>0</v>
      </c>
      <c r="E44" s="217">
        <f>Input!$NF$8</f>
        <v>0</v>
      </c>
      <c r="F44" s="217">
        <f>Input!$NG$8</f>
        <v>0</v>
      </c>
      <c r="G44" s="217">
        <f>Input!$NH$8</f>
        <v>0</v>
      </c>
      <c r="H44" s="218">
        <f>Input!$NI$8</f>
        <v>0</v>
      </c>
    </row>
    <row r="45" spans="1:50">
      <c r="A45" s="215" t="s">
        <v>1004</v>
      </c>
      <c r="B45" s="219">
        <f>Input!$NJ$8</f>
        <v>0</v>
      </c>
      <c r="C45" s="217">
        <f>Input!$NK$8</f>
        <v>0</v>
      </c>
      <c r="D45" s="217">
        <f>Input!$NL$8</f>
        <v>0</v>
      </c>
      <c r="E45" s="217">
        <f>Input!$NM$8</f>
        <v>0</v>
      </c>
      <c r="F45" s="217">
        <f>Input!$NN$8</f>
        <v>0</v>
      </c>
      <c r="G45" s="217">
        <f>Input!$NO$8</f>
        <v>0</v>
      </c>
      <c r="H45" s="218">
        <f>Input!$NP$8</f>
        <v>0</v>
      </c>
    </row>
    <row r="46" spans="1:50">
      <c r="A46" s="215" t="s">
        <v>1004</v>
      </c>
      <c r="B46" s="219">
        <f>Input!$NQ$8</f>
        <v>0</v>
      </c>
      <c r="C46" s="217">
        <f>Input!$NR$8</f>
        <v>0</v>
      </c>
      <c r="D46" s="217">
        <f>Input!$NS$8</f>
        <v>0</v>
      </c>
      <c r="E46" s="217">
        <f>Input!$NT$8</f>
        <v>0</v>
      </c>
      <c r="F46" s="217">
        <f>Input!$NU$8</f>
        <v>0</v>
      </c>
      <c r="G46" s="217">
        <f>Input!$NV$8</f>
        <v>0</v>
      </c>
      <c r="H46" s="218">
        <f>Input!$NW$8</f>
        <v>0</v>
      </c>
    </row>
    <row r="47" spans="1:50">
      <c r="A47" s="215" t="s">
        <v>1004</v>
      </c>
      <c r="B47" s="219">
        <f>Input!$NX$8</f>
        <v>0</v>
      </c>
      <c r="C47" s="217">
        <f>Input!$NY$8</f>
        <v>0</v>
      </c>
      <c r="D47" s="217">
        <f>Input!$NZ$8</f>
        <v>0</v>
      </c>
      <c r="E47" s="217">
        <f>Input!$OA$8</f>
        <v>0</v>
      </c>
      <c r="F47" s="217">
        <f>Input!$OB$8</f>
        <v>0</v>
      </c>
      <c r="G47" s="217">
        <f>Input!$OC$8</f>
        <v>0</v>
      </c>
      <c r="H47" s="218">
        <f>Input!$OD$8</f>
        <v>0</v>
      </c>
    </row>
    <row r="48" spans="1:50">
      <c r="A48" s="215" t="s">
        <v>1004</v>
      </c>
      <c r="B48" s="216" t="s">
        <v>996</v>
      </c>
      <c r="C48" s="217">
        <f>Input!$OE$8</f>
        <v>0</v>
      </c>
      <c r="D48" s="217">
        <f>Input!$OF$8</f>
        <v>0</v>
      </c>
      <c r="E48" s="217">
        <f>Input!$OG$8</f>
        <v>0</v>
      </c>
      <c r="F48" s="217">
        <f>Input!$OH$8</f>
        <v>0</v>
      </c>
      <c r="G48" s="217">
        <f>Input!$OI$8</f>
        <v>0</v>
      </c>
      <c r="H48" s="218">
        <f>Input!$OJ$8</f>
        <v>0</v>
      </c>
    </row>
    <row r="49" spans="1:50" s="227" customFormat="1">
      <c r="A49" s="211" t="s">
        <v>1004</v>
      </c>
      <c r="B49" s="220" t="s">
        <v>1006</v>
      </c>
      <c r="C49" s="221">
        <f>SUM(C36:C48)</f>
        <v>0</v>
      </c>
      <c r="D49" s="221">
        <f t="shared" ref="D49:G49" si="2">SUM(D36:D48)</f>
        <v>0</v>
      </c>
      <c r="E49" s="221">
        <f t="shared" si="2"/>
        <v>0</v>
      </c>
      <c r="F49" s="221">
        <f t="shared" si="2"/>
        <v>0</v>
      </c>
      <c r="G49" s="221">
        <f t="shared" si="2"/>
        <v>0</v>
      </c>
      <c r="H49" s="222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</row>
    <row r="50" spans="1:50">
      <c r="B50" s="225"/>
      <c r="C50" s="226"/>
      <c r="D50" s="226"/>
      <c r="E50" s="226"/>
      <c r="F50" s="226"/>
      <c r="G50" s="226"/>
    </row>
    <row r="51" spans="1:50">
      <c r="A51" s="215" t="s">
        <v>1007</v>
      </c>
      <c r="B51" s="219">
        <f>Input!$OK$8</f>
        <v>0</v>
      </c>
      <c r="C51" s="217">
        <f>Input!$OL$8</f>
        <v>0</v>
      </c>
      <c r="D51" s="217">
        <f>Input!$OM$8</f>
        <v>0</v>
      </c>
      <c r="E51" s="217">
        <f>Input!$ON$8</f>
        <v>0</v>
      </c>
      <c r="F51" s="217">
        <f>Input!$OO$8</f>
        <v>0</v>
      </c>
      <c r="G51" s="217">
        <f>Input!$OP$8</f>
        <v>0</v>
      </c>
      <c r="H51" s="218">
        <f>Input!$OQ$8</f>
        <v>0</v>
      </c>
    </row>
    <row r="52" spans="1:50">
      <c r="A52" s="215" t="s">
        <v>1007</v>
      </c>
      <c r="B52" s="219">
        <f>Input!$OR$8</f>
        <v>0</v>
      </c>
      <c r="C52" s="217">
        <f>Input!$OS$8</f>
        <v>0</v>
      </c>
      <c r="D52" s="217">
        <f>Input!$OT$8</f>
        <v>0</v>
      </c>
      <c r="E52" s="217">
        <f>Input!$OU$8</f>
        <v>0</v>
      </c>
      <c r="F52" s="217">
        <f>Input!$OV$8</f>
        <v>0</v>
      </c>
      <c r="G52" s="217">
        <f>Input!$OW$8</f>
        <v>0</v>
      </c>
      <c r="H52" s="218">
        <f>Input!$OX$8</f>
        <v>0</v>
      </c>
    </row>
    <row r="53" spans="1:50">
      <c r="A53" s="215" t="s">
        <v>1007</v>
      </c>
      <c r="B53" s="219">
        <f>Input!$OY$8</f>
        <v>0</v>
      </c>
      <c r="C53" s="217">
        <f>Input!$OZ$8</f>
        <v>0</v>
      </c>
      <c r="D53" s="217">
        <f>Input!$PA$8</f>
        <v>0</v>
      </c>
      <c r="E53" s="217">
        <f>Input!$PB$8</f>
        <v>0</v>
      </c>
      <c r="F53" s="217">
        <f>Input!$PC$8</f>
        <v>0</v>
      </c>
      <c r="G53" s="217">
        <f>Input!$PD$8</f>
        <v>0</v>
      </c>
      <c r="H53" s="218">
        <f>Input!$PE$8</f>
        <v>0</v>
      </c>
    </row>
    <row r="54" spans="1:50">
      <c r="A54" s="215" t="s">
        <v>1007</v>
      </c>
      <c r="B54" s="219">
        <f>Input!$PF$8</f>
        <v>0</v>
      </c>
      <c r="C54" s="217">
        <f>Input!$PG$8</f>
        <v>0</v>
      </c>
      <c r="D54" s="217">
        <f>Input!$PH$8</f>
        <v>0</v>
      </c>
      <c r="E54" s="217">
        <f>Input!$PI$8</f>
        <v>0</v>
      </c>
      <c r="F54" s="217">
        <f>Input!$PJ$8</f>
        <v>0</v>
      </c>
      <c r="G54" s="217">
        <f>Input!$PK$8</f>
        <v>0</v>
      </c>
      <c r="H54" s="218">
        <f>Input!$PL$8</f>
        <v>0</v>
      </c>
    </row>
    <row r="55" spans="1:50">
      <c r="A55" s="215" t="s">
        <v>1007</v>
      </c>
      <c r="B55" s="219">
        <f>Input!$PM$8</f>
        <v>0</v>
      </c>
      <c r="C55" s="217">
        <f>Input!$PN$8</f>
        <v>0</v>
      </c>
      <c r="D55" s="217">
        <f>Input!$PO$8</f>
        <v>0</v>
      </c>
      <c r="E55" s="217">
        <f>Input!$PP$8</f>
        <v>0</v>
      </c>
      <c r="F55" s="217">
        <f>Input!$PQ$8</f>
        <v>0</v>
      </c>
      <c r="G55" s="217">
        <f>Input!$PR$8</f>
        <v>0</v>
      </c>
      <c r="H55" s="218">
        <f>Input!$PS$8</f>
        <v>0</v>
      </c>
    </row>
    <row r="56" spans="1:50">
      <c r="A56" s="215" t="s">
        <v>1007</v>
      </c>
      <c r="B56" s="219">
        <f>Input!$PT$8</f>
        <v>0</v>
      </c>
      <c r="C56" s="217">
        <f>Input!$PU$8</f>
        <v>0</v>
      </c>
      <c r="D56" s="217">
        <f>Input!$PV$8</f>
        <v>0</v>
      </c>
      <c r="E56" s="217">
        <f>Input!$PW$8</f>
        <v>0</v>
      </c>
      <c r="F56" s="217">
        <f>Input!$PX$8</f>
        <v>0</v>
      </c>
      <c r="G56" s="217">
        <f>Input!$PY$8</f>
        <v>0</v>
      </c>
      <c r="H56" s="218">
        <f>Input!$PZ$8</f>
        <v>0</v>
      </c>
    </row>
    <row r="57" spans="1:50">
      <c r="A57" s="215" t="s">
        <v>1007</v>
      </c>
      <c r="B57" s="219">
        <f>Input!$QA$8</f>
        <v>0</v>
      </c>
      <c r="C57" s="217">
        <f>Input!$QB$8</f>
        <v>0</v>
      </c>
      <c r="D57" s="217">
        <f>Input!$QC$8</f>
        <v>0</v>
      </c>
      <c r="E57" s="217">
        <f>Input!$QD$8</f>
        <v>0</v>
      </c>
      <c r="F57" s="217">
        <f>Input!$QE$8</f>
        <v>0</v>
      </c>
      <c r="G57" s="217">
        <f>Input!$QF$8</f>
        <v>0</v>
      </c>
      <c r="H57" s="218">
        <f>Input!$QG$8</f>
        <v>0</v>
      </c>
    </row>
    <row r="58" spans="1:50">
      <c r="A58" s="215" t="s">
        <v>1007</v>
      </c>
      <c r="B58" s="219">
        <f>Input!$QH$8</f>
        <v>0</v>
      </c>
      <c r="C58" s="217">
        <f>Input!$QI$8</f>
        <v>0</v>
      </c>
      <c r="D58" s="217">
        <f>Input!$QJ$8</f>
        <v>0</v>
      </c>
      <c r="E58" s="217">
        <f>Input!$QK$8</f>
        <v>0</v>
      </c>
      <c r="F58" s="217">
        <f>Input!$QL$8</f>
        <v>0</v>
      </c>
      <c r="G58" s="217">
        <f>Input!$QM$8</f>
        <v>0</v>
      </c>
      <c r="H58" s="218">
        <f>Input!$QN$8</f>
        <v>0</v>
      </c>
    </row>
    <row r="59" spans="1:50">
      <c r="A59" s="215" t="s">
        <v>1007</v>
      </c>
      <c r="B59" s="219">
        <f>Input!$QO$8</f>
        <v>0</v>
      </c>
      <c r="C59" s="217">
        <f>Input!$QP$8</f>
        <v>0</v>
      </c>
      <c r="D59" s="217">
        <f>Input!$QQ$8</f>
        <v>0</v>
      </c>
      <c r="E59" s="217">
        <f>Input!$QR$8</f>
        <v>0</v>
      </c>
      <c r="F59" s="217">
        <f>Input!$QS$8</f>
        <v>0</v>
      </c>
      <c r="G59" s="217">
        <f>Input!$QT$8</f>
        <v>0</v>
      </c>
      <c r="H59" s="218">
        <f>Input!$QU$8</f>
        <v>0</v>
      </c>
    </row>
    <row r="60" spans="1:50">
      <c r="A60" s="215" t="s">
        <v>1007</v>
      </c>
      <c r="B60" s="219">
        <f>Input!$QV$8</f>
        <v>0</v>
      </c>
      <c r="C60" s="217">
        <f>Input!$QW$8</f>
        <v>0</v>
      </c>
      <c r="D60" s="217">
        <f>Input!$QX$8</f>
        <v>0</v>
      </c>
      <c r="E60" s="217">
        <f>Input!$QY$8</f>
        <v>0</v>
      </c>
      <c r="F60" s="217">
        <f>Input!$QZ$8</f>
        <v>0</v>
      </c>
      <c r="G60" s="217">
        <f>Input!$RA$8</f>
        <v>0</v>
      </c>
      <c r="H60" s="218">
        <f>Input!$RB$8</f>
        <v>0</v>
      </c>
    </row>
    <row r="61" spans="1:50">
      <c r="A61" s="215" t="s">
        <v>1007</v>
      </c>
      <c r="B61" s="219">
        <f>Input!$RC$8</f>
        <v>0</v>
      </c>
      <c r="C61" s="217">
        <f>Input!$RD$8</f>
        <v>0</v>
      </c>
      <c r="D61" s="217">
        <f>Input!$RE$8</f>
        <v>0</v>
      </c>
      <c r="E61" s="217">
        <f>Input!$RF$8</f>
        <v>0</v>
      </c>
      <c r="F61" s="217">
        <f>Input!$RG$8</f>
        <v>0</v>
      </c>
      <c r="G61" s="217">
        <f>Input!$RH$8</f>
        <v>0</v>
      </c>
      <c r="H61" s="218">
        <f>Input!$RI$8</f>
        <v>0</v>
      </c>
    </row>
    <row r="62" spans="1:50">
      <c r="A62" s="215" t="s">
        <v>1007</v>
      </c>
      <c r="B62" s="219">
        <f>Input!$RJ$8</f>
        <v>0</v>
      </c>
      <c r="C62" s="217">
        <f>Input!$RK$8</f>
        <v>0</v>
      </c>
      <c r="D62" s="217">
        <f>Input!$RL$8</f>
        <v>0</v>
      </c>
      <c r="E62" s="217">
        <f>Input!$RM$8</f>
        <v>0</v>
      </c>
      <c r="F62" s="217">
        <f>Input!$RN$8</f>
        <v>0</v>
      </c>
      <c r="G62" s="217">
        <f>Input!$RO$8</f>
        <v>0</v>
      </c>
      <c r="H62" s="218">
        <f>Input!$RP$8</f>
        <v>0</v>
      </c>
    </row>
    <row r="63" spans="1:50">
      <c r="A63" s="215" t="s">
        <v>1007</v>
      </c>
      <c r="B63" s="216" t="s">
        <v>996</v>
      </c>
      <c r="C63" s="217">
        <f>Input!$RQ$8</f>
        <v>0</v>
      </c>
      <c r="D63" s="217">
        <f>Input!$RR$8</f>
        <v>0</v>
      </c>
      <c r="E63" s="217">
        <f>Input!$RS$8</f>
        <v>0</v>
      </c>
      <c r="F63" s="217">
        <f>Input!$RT$8</f>
        <v>0</v>
      </c>
      <c r="G63" s="217">
        <f>Input!$RU$8</f>
        <v>0</v>
      </c>
      <c r="H63" s="218">
        <f>Input!$RV$8</f>
        <v>0</v>
      </c>
    </row>
    <row r="64" spans="1:50" s="228" customFormat="1">
      <c r="A64" s="211" t="s">
        <v>1007</v>
      </c>
      <c r="B64" s="220" t="s">
        <v>1008</v>
      </c>
      <c r="C64" s="221">
        <f>SUM(C51:C63)</f>
        <v>0</v>
      </c>
      <c r="D64" s="221">
        <f t="shared" ref="D64:G64" si="3">SUM(D51:D63)</f>
        <v>0</v>
      </c>
      <c r="E64" s="221">
        <f t="shared" si="3"/>
        <v>0</v>
      </c>
      <c r="F64" s="221">
        <f t="shared" si="3"/>
        <v>0</v>
      </c>
      <c r="G64" s="221">
        <f t="shared" si="3"/>
        <v>0</v>
      </c>
      <c r="H64" s="222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</row>
    <row r="65" spans="1:50">
      <c r="B65" s="225"/>
      <c r="C65" s="226"/>
      <c r="D65" s="226"/>
      <c r="E65" s="226"/>
      <c r="F65" s="226"/>
      <c r="G65" s="226"/>
    </row>
    <row r="66" spans="1:50">
      <c r="A66" s="215" t="s">
        <v>1009</v>
      </c>
      <c r="B66" s="219">
        <f>Input!$RW$8</f>
        <v>0</v>
      </c>
      <c r="C66" s="217">
        <f>Input!$RX$8</f>
        <v>0</v>
      </c>
      <c r="D66" s="217">
        <f>Input!$RY$8</f>
        <v>0</v>
      </c>
      <c r="E66" s="217">
        <f>Input!$RZ$8</f>
        <v>0</v>
      </c>
      <c r="F66" s="217">
        <f>Input!$SA$8</f>
        <v>0</v>
      </c>
      <c r="G66" s="217">
        <f>Input!$SB$8</f>
        <v>0</v>
      </c>
      <c r="H66" s="218">
        <f>Input!$SC$8</f>
        <v>0</v>
      </c>
    </row>
    <row r="67" spans="1:50">
      <c r="A67" s="215" t="s">
        <v>1009</v>
      </c>
      <c r="B67" s="219">
        <f>Input!$SD$8</f>
        <v>0</v>
      </c>
      <c r="C67" s="217">
        <f>Input!$SE$8</f>
        <v>0</v>
      </c>
      <c r="D67" s="217">
        <f>Input!$SF$8</f>
        <v>0</v>
      </c>
      <c r="E67" s="217">
        <f>Input!$SG$8</f>
        <v>0</v>
      </c>
      <c r="F67" s="217">
        <f>Input!$SH$8</f>
        <v>0</v>
      </c>
      <c r="G67" s="217">
        <f>Input!$SI$8</f>
        <v>0</v>
      </c>
      <c r="H67" s="218">
        <f>Input!$SJ$8</f>
        <v>0</v>
      </c>
    </row>
    <row r="68" spans="1:50">
      <c r="A68" s="215" t="s">
        <v>1009</v>
      </c>
      <c r="B68" s="219">
        <f>Input!$SK$8</f>
        <v>0</v>
      </c>
      <c r="C68" s="217">
        <f>Input!$SL$8</f>
        <v>0</v>
      </c>
      <c r="D68" s="217">
        <f>Input!$SM$8</f>
        <v>0</v>
      </c>
      <c r="E68" s="217">
        <f>Input!$SN$8</f>
        <v>0</v>
      </c>
      <c r="F68" s="217">
        <f>Input!$SO$8</f>
        <v>0</v>
      </c>
      <c r="G68" s="217">
        <f>Input!$SP$8</f>
        <v>0</v>
      </c>
      <c r="H68" s="218">
        <f>Input!$SQ$8</f>
        <v>0</v>
      </c>
    </row>
    <row r="69" spans="1:50">
      <c r="A69" s="215" t="s">
        <v>1009</v>
      </c>
      <c r="B69" s="219">
        <f>Input!$SR$8</f>
        <v>0</v>
      </c>
      <c r="C69" s="217">
        <f>Input!$SS$8</f>
        <v>0</v>
      </c>
      <c r="D69" s="217">
        <f>Input!$ST$8</f>
        <v>0</v>
      </c>
      <c r="E69" s="217">
        <f>Input!$SU$8</f>
        <v>0</v>
      </c>
      <c r="F69" s="217">
        <f>Input!$SV$8</f>
        <v>0</v>
      </c>
      <c r="G69" s="217">
        <f>Input!$SW$8</f>
        <v>0</v>
      </c>
      <c r="H69" s="218">
        <f>Input!$SX$8</f>
        <v>0</v>
      </c>
    </row>
    <row r="70" spans="1:50">
      <c r="A70" s="215" t="s">
        <v>1009</v>
      </c>
      <c r="B70" s="219">
        <f>Input!$SY$8</f>
        <v>0</v>
      </c>
      <c r="C70" s="217">
        <f>Input!$SZ$8</f>
        <v>0</v>
      </c>
      <c r="D70" s="217">
        <f>Input!$TA$8</f>
        <v>0</v>
      </c>
      <c r="E70" s="217">
        <f>Input!$TB$8</f>
        <v>0</v>
      </c>
      <c r="F70" s="217">
        <f>Input!$TC$8</f>
        <v>0</v>
      </c>
      <c r="G70" s="217">
        <f>Input!$TD$8</f>
        <v>0</v>
      </c>
      <c r="H70" s="218">
        <f>Input!$TE$8</f>
        <v>0</v>
      </c>
    </row>
    <row r="71" spans="1:50">
      <c r="A71" s="215" t="s">
        <v>1009</v>
      </c>
      <c r="B71" s="219">
        <f>Input!$TF$8</f>
        <v>0</v>
      </c>
      <c r="C71" s="217">
        <f>Input!$TG$8</f>
        <v>0</v>
      </c>
      <c r="D71" s="217">
        <f>Input!$TH$8</f>
        <v>0</v>
      </c>
      <c r="E71" s="217">
        <f>Input!$TI$8</f>
        <v>0</v>
      </c>
      <c r="F71" s="217">
        <f>Input!$TJ$8</f>
        <v>0</v>
      </c>
      <c r="G71" s="217">
        <f>Input!$TK$8</f>
        <v>0</v>
      </c>
      <c r="H71" s="218">
        <f>Input!$TL$8</f>
        <v>0</v>
      </c>
    </row>
    <row r="72" spans="1:50">
      <c r="A72" s="215" t="s">
        <v>1009</v>
      </c>
      <c r="B72" s="219">
        <f>Input!$TM$8</f>
        <v>0</v>
      </c>
      <c r="C72" s="217">
        <f>Input!$TN$8</f>
        <v>0</v>
      </c>
      <c r="D72" s="217">
        <f>Input!$TO$8</f>
        <v>0</v>
      </c>
      <c r="E72" s="217">
        <f>Input!$TP$8</f>
        <v>0</v>
      </c>
      <c r="F72" s="217">
        <f>Input!$TQ$8</f>
        <v>0</v>
      </c>
      <c r="G72" s="217">
        <f>Input!$TR$8</f>
        <v>0</v>
      </c>
      <c r="H72" s="218">
        <f>Input!$TS$8</f>
        <v>0</v>
      </c>
    </row>
    <row r="73" spans="1:50">
      <c r="A73" s="215" t="s">
        <v>1009</v>
      </c>
      <c r="B73" s="219">
        <f>Input!$TT$8</f>
        <v>0</v>
      </c>
      <c r="C73" s="217">
        <f>Input!$TU$8</f>
        <v>0</v>
      </c>
      <c r="D73" s="217">
        <f>Input!$TV$8</f>
        <v>0</v>
      </c>
      <c r="E73" s="217">
        <f>Input!$TW$8</f>
        <v>0</v>
      </c>
      <c r="F73" s="217">
        <f>Input!$TX$8</f>
        <v>0</v>
      </c>
      <c r="G73" s="217">
        <f>Input!$TY$8</f>
        <v>0</v>
      </c>
      <c r="H73" s="218">
        <f>Input!$TZ$8</f>
        <v>0</v>
      </c>
    </row>
    <row r="74" spans="1:50">
      <c r="A74" s="215" t="s">
        <v>1009</v>
      </c>
      <c r="B74" s="219">
        <f>Input!$UA$8</f>
        <v>0</v>
      </c>
      <c r="C74" s="217">
        <f>Input!$UB$8</f>
        <v>0</v>
      </c>
      <c r="D74" s="217">
        <f>Input!$UC$8</f>
        <v>0</v>
      </c>
      <c r="E74" s="217">
        <f>Input!$UD$8</f>
        <v>0</v>
      </c>
      <c r="F74" s="217">
        <f>Input!$UE$8</f>
        <v>0</v>
      </c>
      <c r="G74" s="217">
        <f>Input!$UF$8</f>
        <v>0</v>
      </c>
      <c r="H74" s="218">
        <f>Input!$UG$8</f>
        <v>0</v>
      </c>
    </row>
    <row r="75" spans="1:50">
      <c r="A75" s="215" t="s">
        <v>1009</v>
      </c>
      <c r="B75" s="219">
        <f>Input!$UH$8</f>
        <v>0</v>
      </c>
      <c r="C75" s="217">
        <f>Input!$UI$8</f>
        <v>0</v>
      </c>
      <c r="D75" s="217">
        <f>Input!$UJ$8</f>
        <v>0</v>
      </c>
      <c r="E75" s="217">
        <f>Input!$UK$8</f>
        <v>0</v>
      </c>
      <c r="F75" s="217">
        <f>Input!$UL$8</f>
        <v>0</v>
      </c>
      <c r="G75" s="217">
        <f>Input!$UM$8</f>
        <v>0</v>
      </c>
      <c r="H75" s="218">
        <f>Input!$UN$8</f>
        <v>0</v>
      </c>
    </row>
    <row r="76" spans="1:50">
      <c r="A76" s="215" t="s">
        <v>1009</v>
      </c>
      <c r="B76" s="219">
        <f>Input!$UO$8</f>
        <v>0</v>
      </c>
      <c r="C76" s="217">
        <f>Input!$UP$8</f>
        <v>0</v>
      </c>
      <c r="D76" s="217">
        <f>Input!$UQ$8</f>
        <v>0</v>
      </c>
      <c r="E76" s="217">
        <f>Input!$UR$8</f>
        <v>0</v>
      </c>
      <c r="F76" s="217">
        <f>Input!$US$8</f>
        <v>0</v>
      </c>
      <c r="G76" s="217">
        <f>Input!$UT$8</f>
        <v>0</v>
      </c>
      <c r="H76" s="218">
        <f>Input!$UU$8</f>
        <v>0</v>
      </c>
    </row>
    <row r="77" spans="1:50">
      <c r="A77" s="215" t="s">
        <v>1009</v>
      </c>
      <c r="B77" s="219">
        <f>Input!$UV$8</f>
        <v>0</v>
      </c>
      <c r="C77" s="217">
        <f>Input!$UW$8</f>
        <v>0</v>
      </c>
      <c r="D77" s="217">
        <f>Input!$UX$8</f>
        <v>0</v>
      </c>
      <c r="E77" s="217">
        <f>Input!$UY$8</f>
        <v>0</v>
      </c>
      <c r="F77" s="217">
        <f>Input!$UZ$8</f>
        <v>0</v>
      </c>
      <c r="G77" s="217">
        <f>Input!$VA$8</f>
        <v>0</v>
      </c>
      <c r="H77" s="218">
        <f>Input!$VB$8</f>
        <v>0</v>
      </c>
    </row>
    <row r="78" spans="1:50">
      <c r="A78" s="215" t="s">
        <v>1009</v>
      </c>
      <c r="B78" s="219">
        <f>Input!$VC$8</f>
        <v>0</v>
      </c>
      <c r="C78" s="217">
        <f>Input!$VD$8</f>
        <v>0</v>
      </c>
      <c r="D78" s="217">
        <f>Input!$VE$8</f>
        <v>0</v>
      </c>
      <c r="E78" s="217">
        <f>Input!$VF$8</f>
        <v>0</v>
      </c>
      <c r="F78" s="217">
        <f>Input!$VG$8</f>
        <v>0</v>
      </c>
      <c r="G78" s="217">
        <f>Input!$VH$8</f>
        <v>0</v>
      </c>
      <c r="H78" s="218">
        <f>Input!$VI$8</f>
        <v>0</v>
      </c>
    </row>
    <row r="79" spans="1:50">
      <c r="A79" s="215" t="s">
        <v>1009</v>
      </c>
      <c r="B79" s="216" t="s">
        <v>996</v>
      </c>
      <c r="C79" s="217">
        <f>Input!$VJ$8</f>
        <v>0</v>
      </c>
      <c r="D79" s="217">
        <f>Input!$VK$8</f>
        <v>0</v>
      </c>
      <c r="E79" s="217">
        <f>Input!$VL$8</f>
        <v>0</v>
      </c>
      <c r="F79" s="217">
        <f>Input!$VM$8</f>
        <v>0</v>
      </c>
      <c r="G79" s="217">
        <f>Input!$VN$8</f>
        <v>0</v>
      </c>
      <c r="H79" s="218">
        <f>Input!$VO$8</f>
        <v>0</v>
      </c>
    </row>
    <row r="80" spans="1:50" s="228" customFormat="1">
      <c r="A80" s="211" t="s">
        <v>1009</v>
      </c>
      <c r="B80" s="220" t="s">
        <v>1010</v>
      </c>
      <c r="C80" s="221">
        <f>SUM(C66:C79)</f>
        <v>0</v>
      </c>
      <c r="D80" s="221">
        <f t="shared" ref="D80:G80" si="4">SUM(D66:D79)</f>
        <v>0</v>
      </c>
      <c r="E80" s="221">
        <f t="shared" si="4"/>
        <v>0</v>
      </c>
      <c r="F80" s="221">
        <f t="shared" si="4"/>
        <v>0</v>
      </c>
      <c r="G80" s="221">
        <f t="shared" si="4"/>
        <v>0</v>
      </c>
      <c r="H80" s="222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</row>
    <row r="81" spans="1:50">
      <c r="A81" s="215"/>
      <c r="C81" s="229"/>
      <c r="D81" s="229"/>
      <c r="E81" s="229"/>
      <c r="F81" s="229"/>
      <c r="G81" s="229"/>
    </row>
    <row r="82" spans="1:50">
      <c r="A82" s="215" t="s">
        <v>127</v>
      </c>
      <c r="B82" s="219">
        <f>Input!$VP$8</f>
        <v>0</v>
      </c>
      <c r="C82" s="217">
        <f>Input!$VQ$8</f>
        <v>0</v>
      </c>
      <c r="D82" s="217">
        <f>Input!$VR$8</f>
        <v>0</v>
      </c>
      <c r="E82" s="217">
        <f>Input!$VS$8</f>
        <v>0</v>
      </c>
      <c r="F82" s="217">
        <f>Input!$VT$8</f>
        <v>0</v>
      </c>
      <c r="G82" s="217">
        <f>Input!$VU$8</f>
        <v>0</v>
      </c>
      <c r="H82" s="218">
        <f>Input!$VV$8</f>
        <v>0</v>
      </c>
    </row>
    <row r="83" spans="1:50">
      <c r="A83" s="215" t="s">
        <v>127</v>
      </c>
      <c r="B83" s="219">
        <f>Input!$VW$8</f>
        <v>0</v>
      </c>
      <c r="C83" s="217">
        <f>Input!$VX$8</f>
        <v>0</v>
      </c>
      <c r="D83" s="217">
        <f>Input!$VY$8</f>
        <v>0</v>
      </c>
      <c r="E83" s="217">
        <f>Input!$VZ$8</f>
        <v>0</v>
      </c>
      <c r="F83" s="217">
        <f>Input!$WA$8</f>
        <v>0</v>
      </c>
      <c r="G83" s="217">
        <f>Input!$WB$8</f>
        <v>0</v>
      </c>
      <c r="H83" s="218">
        <f>Input!$WC$8</f>
        <v>0</v>
      </c>
    </row>
    <row r="84" spans="1:50">
      <c r="A84" s="215" t="s">
        <v>127</v>
      </c>
      <c r="B84" s="219">
        <f>Input!$WD$8</f>
        <v>0</v>
      </c>
      <c r="C84" s="217">
        <f>Input!$WE$8</f>
        <v>0</v>
      </c>
      <c r="D84" s="217">
        <f>Input!$WF$8</f>
        <v>0</v>
      </c>
      <c r="E84" s="217">
        <f>Input!$WG$8</f>
        <v>0</v>
      </c>
      <c r="F84" s="217">
        <f>Input!$WH$8</f>
        <v>0</v>
      </c>
      <c r="G84" s="217">
        <f>Input!$WI$8</f>
        <v>0</v>
      </c>
      <c r="H84" s="218">
        <f>Input!$WJ$8</f>
        <v>0</v>
      </c>
    </row>
    <row r="85" spans="1:50">
      <c r="A85" s="215" t="s">
        <v>127</v>
      </c>
      <c r="B85" s="219">
        <f>Input!$WK$8</f>
        <v>0</v>
      </c>
      <c r="C85" s="217">
        <f>Input!$WL$8</f>
        <v>0</v>
      </c>
      <c r="D85" s="217">
        <f>Input!$WM$8</f>
        <v>0</v>
      </c>
      <c r="E85" s="217">
        <f>Input!$WN$8</f>
        <v>0</v>
      </c>
      <c r="F85" s="217">
        <f>Input!$WO$8</f>
        <v>0</v>
      </c>
      <c r="G85" s="217">
        <f>Input!$WP$8</f>
        <v>0</v>
      </c>
      <c r="H85" s="218">
        <f>Input!$WQ$8</f>
        <v>0</v>
      </c>
    </row>
    <row r="86" spans="1:50">
      <c r="A86" s="215" t="s">
        <v>127</v>
      </c>
      <c r="B86" s="219">
        <f>Input!$WR$8</f>
        <v>0</v>
      </c>
      <c r="C86" s="217">
        <f>Input!$WS$8</f>
        <v>0</v>
      </c>
      <c r="D86" s="217">
        <f>Input!$WT$8</f>
        <v>0</v>
      </c>
      <c r="E86" s="217">
        <f>Input!$WU$8</f>
        <v>0</v>
      </c>
      <c r="F86" s="217">
        <f>Input!$WV$8</f>
        <v>0</v>
      </c>
      <c r="G86" s="217">
        <f>Input!$WW$8</f>
        <v>0</v>
      </c>
      <c r="H86" s="218">
        <f>Input!$WX$8</f>
        <v>0</v>
      </c>
    </row>
    <row r="87" spans="1:50">
      <c r="A87" s="215" t="s">
        <v>127</v>
      </c>
      <c r="B87" s="219">
        <f>Input!$WY$8</f>
        <v>0</v>
      </c>
      <c r="C87" s="217">
        <f>Input!$WZ$8</f>
        <v>0</v>
      </c>
      <c r="D87" s="217">
        <f>Input!$XA$8</f>
        <v>0</v>
      </c>
      <c r="E87" s="217">
        <f>Input!$XB$8</f>
        <v>0</v>
      </c>
      <c r="F87" s="217">
        <f>Input!$XC$8</f>
        <v>0</v>
      </c>
      <c r="G87" s="217">
        <f>Input!$XD$8</f>
        <v>0</v>
      </c>
      <c r="H87" s="218">
        <f>Input!$XE$8</f>
        <v>0</v>
      </c>
    </row>
    <row r="88" spans="1:50">
      <c r="A88" s="215" t="s">
        <v>127</v>
      </c>
      <c r="B88" s="219">
        <f>Input!$XF$8</f>
        <v>0</v>
      </c>
      <c r="C88" s="217">
        <f>Input!$XG$8</f>
        <v>0</v>
      </c>
      <c r="D88" s="217">
        <f>Input!$XH$8</f>
        <v>0</v>
      </c>
      <c r="E88" s="217">
        <f>Input!$XI$8</f>
        <v>0</v>
      </c>
      <c r="F88" s="217">
        <f>Input!$XJ$8</f>
        <v>0</v>
      </c>
      <c r="G88" s="217">
        <f>Input!$XK$8</f>
        <v>0</v>
      </c>
      <c r="H88" s="218">
        <f>Input!$XL$8</f>
        <v>0</v>
      </c>
    </row>
    <row r="89" spans="1:50">
      <c r="A89" s="215" t="s">
        <v>127</v>
      </c>
      <c r="B89" s="219">
        <f>Input!$XM$8</f>
        <v>0</v>
      </c>
      <c r="C89" s="217">
        <f>Input!$XN$8</f>
        <v>0</v>
      </c>
      <c r="D89" s="217">
        <f>Input!$XO$8</f>
        <v>0</v>
      </c>
      <c r="E89" s="217">
        <f>Input!$XP$8</f>
        <v>0</v>
      </c>
      <c r="F89" s="217">
        <f>Input!$XQ$8</f>
        <v>0</v>
      </c>
      <c r="G89" s="217">
        <f>Input!$XR$8</f>
        <v>0</v>
      </c>
      <c r="H89" s="218">
        <f>Input!$XS$8</f>
        <v>0</v>
      </c>
    </row>
    <row r="90" spans="1:50" s="228" customFormat="1">
      <c r="A90" s="211" t="s">
        <v>127</v>
      </c>
      <c r="B90" s="220" t="s">
        <v>1011</v>
      </c>
      <c r="C90" s="221">
        <f>SUM(C82:C89)</f>
        <v>0</v>
      </c>
      <c r="D90" s="221">
        <f t="shared" ref="D90:G90" si="5">SUM(D82:D89)</f>
        <v>0</v>
      </c>
      <c r="E90" s="221">
        <f t="shared" si="5"/>
        <v>0</v>
      </c>
      <c r="F90" s="221">
        <f t="shared" si="5"/>
        <v>0</v>
      </c>
      <c r="G90" s="221">
        <f t="shared" si="5"/>
        <v>0</v>
      </c>
      <c r="H90" s="222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</row>
    <row r="91" spans="1:50">
      <c r="C91" s="229"/>
      <c r="D91" s="229"/>
      <c r="E91" s="229"/>
      <c r="F91" s="229"/>
      <c r="G91" s="229"/>
    </row>
    <row r="92" spans="1:50" s="228" customFormat="1">
      <c r="A92" s="211" t="s">
        <v>1012</v>
      </c>
      <c r="B92" s="220"/>
      <c r="C92" s="221"/>
      <c r="D92" s="221"/>
      <c r="E92" s="221"/>
      <c r="F92" s="221"/>
      <c r="G92" s="221"/>
      <c r="H92" s="222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</row>
    <row r="93" spans="1:50" ht="31.5">
      <c r="A93" s="215" t="s">
        <v>1013</v>
      </c>
      <c r="B93" s="180" t="s">
        <v>1014</v>
      </c>
      <c r="C93" s="217">
        <f>Input!$XT$8</f>
        <v>0</v>
      </c>
      <c r="D93" s="217">
        <f>Input!$XU$8</f>
        <v>0</v>
      </c>
      <c r="E93" s="217">
        <f>Input!$XV$8</f>
        <v>0</v>
      </c>
      <c r="F93" s="217">
        <f>Input!$XW$8</f>
        <v>0</v>
      </c>
      <c r="G93" s="217">
        <f>Input!$XX$8</f>
        <v>0</v>
      </c>
      <c r="H93" s="218">
        <f>Input!$XY$8</f>
        <v>0</v>
      </c>
    </row>
    <row r="94" spans="1:50" ht="47.25">
      <c r="A94" s="215" t="s">
        <v>1015</v>
      </c>
      <c r="B94" s="180" t="s">
        <v>1016</v>
      </c>
      <c r="C94" s="217">
        <f>Input!$XZ$8</f>
        <v>0</v>
      </c>
      <c r="D94" s="217">
        <f>Input!$YA$8</f>
        <v>0</v>
      </c>
      <c r="E94" s="217">
        <f>Input!$YB$8</f>
        <v>0</v>
      </c>
      <c r="F94" s="217">
        <f>Input!$YC$8</f>
        <v>0</v>
      </c>
      <c r="G94" s="217">
        <f>Input!$YD$8</f>
        <v>0</v>
      </c>
      <c r="H94" s="218">
        <f>Input!$YE$8</f>
        <v>0</v>
      </c>
    </row>
    <row r="95" spans="1:50" s="228" customFormat="1" ht="30">
      <c r="A95" s="222" t="s">
        <v>1017</v>
      </c>
      <c r="B95" s="220" t="s">
        <v>1018</v>
      </c>
      <c r="C95" s="221">
        <f>SUM(C93:C94)</f>
        <v>0</v>
      </c>
      <c r="D95" s="221">
        <f t="shared" ref="D95:G95" si="6">SUM(D93:D94)</f>
        <v>0</v>
      </c>
      <c r="E95" s="221">
        <f t="shared" si="6"/>
        <v>0</v>
      </c>
      <c r="F95" s="221">
        <f t="shared" si="6"/>
        <v>0</v>
      </c>
      <c r="G95" s="221">
        <f t="shared" si="6"/>
        <v>0</v>
      </c>
      <c r="H95" s="222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</row>
    <row r="96" spans="1:50">
      <c r="C96" s="229"/>
      <c r="D96" s="229"/>
      <c r="E96" s="229"/>
      <c r="F96" s="229"/>
      <c r="G96" s="229"/>
    </row>
    <row r="97" spans="1:50" s="228" customFormat="1">
      <c r="A97" s="411" t="s">
        <v>1019</v>
      </c>
      <c r="B97" s="412"/>
      <c r="C97" s="221">
        <f>C95+C90+C80+C64+C49+C34+C19</f>
        <v>0</v>
      </c>
      <c r="D97" s="221">
        <f t="shared" ref="D97:G97" si="7">D95+D90+D80+D64+D49+D34+D19</f>
        <v>0</v>
      </c>
      <c r="E97" s="221">
        <f t="shared" si="7"/>
        <v>0</v>
      </c>
      <c r="F97" s="221">
        <f t="shared" si="7"/>
        <v>0</v>
      </c>
      <c r="G97" s="221">
        <f t="shared" si="7"/>
        <v>0</v>
      </c>
      <c r="H97" s="222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</row>
    <row r="98" spans="1:50">
      <c r="C98" s="229"/>
      <c r="D98" s="229"/>
      <c r="E98" s="229"/>
      <c r="F98" s="229"/>
      <c r="G98" s="229"/>
    </row>
    <row r="99" spans="1:50">
      <c r="B99" s="210" t="s">
        <v>1020</v>
      </c>
      <c r="C99" s="229"/>
      <c r="D99" s="229">
        <f>'UHS Uses'!C67</f>
        <v>0</v>
      </c>
      <c r="E99" s="229"/>
      <c r="F99" s="229">
        <f>'UHS Uses'!D67</f>
        <v>0</v>
      </c>
      <c r="G99" s="229">
        <f>'UHS Uses'!E67</f>
        <v>0</v>
      </c>
    </row>
    <row r="100" spans="1:50">
      <c r="B100" s="210" t="s">
        <v>975</v>
      </c>
      <c r="D100" s="145">
        <f>D97-D99</f>
        <v>0</v>
      </c>
      <c r="F100" s="145">
        <f>F97-F99</f>
        <v>0</v>
      </c>
      <c r="G100" s="145">
        <f>G97-G99</f>
        <v>0</v>
      </c>
    </row>
    <row r="101" spans="1:50">
      <c r="D101" s="145"/>
    </row>
    <row r="102" spans="1:50">
      <c r="C102" s="145" t="str">
        <f>IF(C97-INT(C97)=0,"",C97-INT(C97))</f>
        <v/>
      </c>
      <c r="D102" s="145" t="str">
        <f>IF(D97-INT(D97)=0,"",D97-INT(D97))</f>
        <v/>
      </c>
      <c r="E102" s="145" t="str">
        <f>IF(E97-INT(E97)=0,"",E97-INT(E97))</f>
        <v/>
      </c>
      <c r="F102" s="145" t="str">
        <f>IF(F97-INT(F97)=0,"",F97-INT(F97))</f>
        <v/>
      </c>
      <c r="G102" s="145" t="str">
        <f>IF(G97-INT(G97)=0,"",G97-INT(G97))</f>
        <v/>
      </c>
      <c r="H102" s="230">
        <f>SUM(C102:G102)</f>
        <v>0</v>
      </c>
    </row>
    <row r="105" spans="1:50" ht="15" customHeight="1">
      <c r="B105" s="150" t="s">
        <v>976</v>
      </c>
    </row>
    <row r="106" spans="1:50" ht="15" customHeight="1">
      <c r="B106" s="150" t="s">
        <v>977</v>
      </c>
      <c r="C106" s="146">
        <f>SUM(C5:C18)+SUM(C21:C33)+SUM(C36:C48)+SUM(C51:C63)+SUM(C66:C79)+SUM(C82:C89)+SUM(C93:C94)</f>
        <v>0</v>
      </c>
      <c r="D106" s="146">
        <f>SUM(D5:D18)+SUM(D21:D33)+SUM(D36:D48)+SUM(D51:D63)+SUM(D66:D79)+SUM(D82:D89)+SUM(D93:D94)</f>
        <v>0</v>
      </c>
      <c r="E106" s="146">
        <f>SUM(E5:E18)+SUM(E21:E33)+SUM(E36:E48)+SUM(E51:E63)+SUM(E66:E79)+SUM(E82:E89)+SUM(E93:E94)</f>
        <v>0</v>
      </c>
      <c r="F106" s="146">
        <f>SUM(F5:F18)+SUM(F21:F33)+SUM(F36:F48)+SUM(F51:F63)+SUM(F66:F79)+SUM(F82:F89)+SUM(F93:F94)</f>
        <v>0</v>
      </c>
      <c r="G106" s="146">
        <f>SUM(G5:G18)+SUM(G21:G33)+SUM(G36:G48)+SUM(G51:G63)+SUM(G66:G79)+SUM(G82:G89)+SUM(G93:G94)</f>
        <v>0</v>
      </c>
    </row>
    <row r="107" spans="1:50" ht="15" customHeight="1">
      <c r="C107" s="146" t="str">
        <f>IF((C106=C97),"Balanced","Out of Balance")</f>
        <v>Balanced</v>
      </c>
      <c r="D107" s="146" t="str">
        <f t="shared" ref="D107:G107" si="8">IF((D106=D97),"Balanced","Out of Balance")</f>
        <v>Balanced</v>
      </c>
      <c r="E107" s="146" t="str">
        <f t="shared" si="8"/>
        <v>Balanced</v>
      </c>
      <c r="F107" s="146" t="str">
        <f t="shared" si="8"/>
        <v>Balanced</v>
      </c>
      <c r="G107" s="146" t="str">
        <f t="shared" si="8"/>
        <v>Balanced</v>
      </c>
    </row>
    <row r="108" spans="1:50" ht="15" customHeight="1"/>
    <row r="109" spans="1:50" ht="15" customHeight="1"/>
    <row r="110" spans="1:50" ht="15" customHeight="1">
      <c r="E110" s="146">
        <f>SUM(C106:G106)</f>
        <v>0</v>
      </c>
    </row>
    <row r="111" spans="1:50">
      <c r="E111" s="283">
        <f>'UHS Uses'!D80</f>
        <v>0</v>
      </c>
    </row>
    <row r="112" spans="1:50">
      <c r="E112" s="284">
        <f>Input!F6</f>
        <v>3655</v>
      </c>
    </row>
    <row r="113" spans="5:5">
      <c r="E113" s="146">
        <f>SUM(E110:E112)</f>
        <v>3655</v>
      </c>
    </row>
    <row r="114" spans="5:5">
      <c r="E114" s="146">
        <f>Input!G6</f>
        <v>2014525</v>
      </c>
    </row>
    <row r="115" spans="5:5">
      <c r="E115" s="146">
        <f>E114-E113</f>
        <v>2010870</v>
      </c>
    </row>
    <row r="116" spans="5:5">
      <c r="E116" s="285" t="str">
        <f>IF(E115&lt;&gt;0,"Out of Balance","Balanced")</f>
        <v>Out of Balance</v>
      </c>
    </row>
  </sheetData>
  <mergeCells count="1">
    <mergeCell ref="A97:B97"/>
  </mergeCells>
  <conditionalFormatting sqref="F100">
    <cfRule type="expression" dxfId="63" priority="10">
      <formula>$F$100&lt;&gt;0</formula>
    </cfRule>
  </conditionalFormatting>
  <conditionalFormatting sqref="G100">
    <cfRule type="expression" dxfId="62" priority="9">
      <formula>$G$100&lt;&gt;0</formula>
    </cfRule>
  </conditionalFormatting>
  <conditionalFormatting sqref="F102">
    <cfRule type="expression" dxfId="61" priority="8">
      <formula>$F$102&lt;&gt;""</formula>
    </cfRule>
  </conditionalFormatting>
  <conditionalFormatting sqref="G102">
    <cfRule type="expression" dxfId="60" priority="7">
      <formula>$G$102&lt;&gt;""</formula>
    </cfRule>
  </conditionalFormatting>
  <conditionalFormatting sqref="D100">
    <cfRule type="expression" dxfId="59" priority="6">
      <formula>$D$100&lt;&gt;0</formula>
    </cfRule>
  </conditionalFormatting>
  <conditionalFormatting sqref="D102">
    <cfRule type="expression" dxfId="58" priority="5">
      <formula>$D$102&lt;&gt;""</formula>
    </cfRule>
  </conditionalFormatting>
  <conditionalFormatting sqref="C102">
    <cfRule type="expression" dxfId="57" priority="4">
      <formula>$C$102&lt;&gt;""</formula>
    </cfRule>
  </conditionalFormatting>
  <conditionalFormatting sqref="E102">
    <cfRule type="expression" dxfId="56" priority="3">
      <formula>$E$102&lt;&gt;""</formula>
    </cfRule>
  </conditionalFormatting>
  <conditionalFormatting sqref="H2">
    <cfRule type="expression" dxfId="55" priority="2">
      <formula>OR($C$100&lt;&gt;0,$D$100&lt;&gt;0,$E$100&lt;&gt;0,$F$100&lt;&gt;0,$G$100&lt;&gt;0)</formula>
    </cfRule>
  </conditionalFormatting>
  <conditionalFormatting sqref="H1">
    <cfRule type="expression" dxfId="54" priority="1">
      <formula>OR($C$102&lt;&gt;"",$D$102&lt;&gt;"",$E$102&lt;&gt;"",$F$102&lt;&gt;"",$G$102&lt;&gt;"")</formula>
    </cfRule>
  </conditionalFormatting>
  <pageMargins left="0.315" right="0.42499999999999999" top="0.75" bottom="0.75" header="0.3" footer="0.3"/>
  <pageSetup paperSize="5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10</vt:i4>
      </vt:variant>
    </vt:vector>
  </HeadingPairs>
  <TitlesOfParts>
    <vt:vector size="30" baseType="lpstr">
      <vt:lpstr>Index</vt:lpstr>
      <vt:lpstr>Summary Uses</vt:lpstr>
      <vt:lpstr>Summary Fed</vt:lpstr>
      <vt:lpstr>UTS Uses</vt:lpstr>
      <vt:lpstr>UTS Fed</vt:lpstr>
      <vt:lpstr>TAMUS Uses</vt:lpstr>
      <vt:lpstr>TAMUS Fed</vt:lpstr>
      <vt:lpstr>UHS Uses</vt:lpstr>
      <vt:lpstr>UHS Fed</vt:lpstr>
      <vt:lpstr>TXSTS Uses</vt:lpstr>
      <vt:lpstr>TXSTS Fed</vt:lpstr>
      <vt:lpstr>TTUS Uses</vt:lpstr>
      <vt:lpstr>TTUS Fed</vt:lpstr>
      <vt:lpstr>UNTS Uses</vt:lpstr>
      <vt:lpstr>UNTS Fed</vt:lpstr>
      <vt:lpstr>Input</vt:lpstr>
      <vt:lpstr>Names</vt:lpstr>
      <vt:lpstr>PeerGroups</vt:lpstr>
      <vt:lpstr>SystemGroups</vt:lpstr>
      <vt:lpstr>Balancing</vt:lpstr>
      <vt:lpstr>AMTLU</vt:lpstr>
      <vt:lpstr>NamesLU</vt:lpstr>
      <vt:lpstr>Names!Print_Area</vt:lpstr>
      <vt:lpstr>'Summary Fed'!Print_Area</vt:lpstr>
      <vt:lpstr>'TAMUS Fed'!Print_Area</vt:lpstr>
      <vt:lpstr>'TTUS Fed'!Print_Area</vt:lpstr>
      <vt:lpstr>'TXSTS Fed'!Print_Area</vt:lpstr>
      <vt:lpstr>'UHS Fed'!Print_Area</vt:lpstr>
      <vt:lpstr>'UNTS Fed'!Print_Area</vt:lpstr>
      <vt:lpstr>'UTS Fed'!Print_Area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63 Data System Offices 2020-2021</dc:title>
  <dc:subject>Section 63 Data Collectiom</dc:subject>
  <dc:creator>Funding and Reesource Planning</dc:creator>
  <cp:keywords>Section 63</cp:keywords>
  <cp:lastModifiedBy>King, Clifford</cp:lastModifiedBy>
  <cp:lastPrinted>2020-03-03T14:31:43Z</cp:lastPrinted>
  <dcterms:created xsi:type="dcterms:W3CDTF">2004-08-05T19:38:30Z</dcterms:created>
  <dcterms:modified xsi:type="dcterms:W3CDTF">2022-01-25T23:37:50Z</dcterms:modified>
</cp:coreProperties>
</file>