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H:\APP\PA\PAForum\Web Publications\FINANCE\Section 63 Report\"/>
    </mc:Choice>
  </mc:AlternateContent>
  <xr:revisionPtr revIDLastSave="0" documentId="13_ncr:1_{9D632A83-9968-4038-9C20-C1AA008EEE1F}" xr6:coauthVersionLast="47" xr6:coauthVersionMax="47" xr10:uidLastSave="{00000000-0000-0000-0000-000000000000}"/>
  <bookViews>
    <workbookView xWindow="-120" yWindow="-120" windowWidth="20730" windowHeight="11160" tabRatio="855" xr2:uid="{00000000-000D-0000-FFFF-FFFF00000000}"/>
  </bookViews>
  <sheets>
    <sheet name="Index" sheetId="78" r:id="rId1"/>
    <sheet name="Summary Uses" sheetId="138" r:id="rId2"/>
    <sheet name="Summary Fed" sheetId="137" r:id="rId3"/>
    <sheet name="SWM Uses" sheetId="106" r:id="rId4"/>
    <sheet name="SWM Fed" sheetId="104" r:id="rId5"/>
    <sheet name="MBG Uses" sheetId="107" r:id="rId6"/>
    <sheet name="MBG Fed" sheetId="108" r:id="rId7"/>
    <sheet name="HSH Uses" sheetId="109" r:id="rId8"/>
    <sheet name="HSH Fed" sheetId="110" r:id="rId9"/>
    <sheet name="HSSA Uses" sheetId="111" r:id="rId10"/>
    <sheet name="HSSA Fed" sheetId="112" r:id="rId11"/>
    <sheet name="MDA Uses" sheetId="113" r:id="rId12"/>
    <sheet name="MDA Fed" sheetId="114" r:id="rId13"/>
    <sheet name="THC Uses" sheetId="115" r:id="rId14"/>
    <sheet name="THC Fed" sheetId="116" r:id="rId15"/>
    <sheet name="TAMHSC Uses" sheetId="117" r:id="rId16"/>
    <sheet name="TAMHSC Fed" sheetId="118" r:id="rId17"/>
    <sheet name="UNTHSC1 Uses" sheetId="119" r:id="rId18"/>
    <sheet name="UNTHSC1 Fed" sheetId="120" r:id="rId19"/>
    <sheet name="TTUHSC Uses" sheetId="121" r:id="rId20"/>
    <sheet name="TTUHSC Fed" sheetId="122" r:id="rId21"/>
    <sheet name="TTUHSCEP Uses" sheetId="123" r:id="rId22"/>
    <sheet name="TTUHSCEP Fed" sheetId="124" r:id="rId23"/>
    <sheet name="RGVM Uses" sheetId="125" r:id="rId24"/>
    <sheet name="RGVM Fed" sheetId="126" r:id="rId25"/>
    <sheet name="AUSM Uses" sheetId="127" r:id="rId26"/>
    <sheet name="AUSM Fed" sheetId="128" r:id="rId27"/>
    <sheet name="UHM Uses" sheetId="129" r:id="rId28"/>
    <sheet name="UHM Fed" sheetId="130" r:id="rId29"/>
    <sheet name="SHNF Uses" sheetId="131" r:id="rId30"/>
    <sheet name="SHNF Fed" sheetId="132" r:id="rId31"/>
    <sheet name="BCM Uses" sheetId="133" r:id="rId32"/>
    <sheet name="BCM Fed" sheetId="134" r:id="rId33"/>
    <sheet name="UNTHSC Uses" sheetId="135" r:id="rId34"/>
    <sheet name="UNTHSC Fed" sheetId="136" r:id="rId35"/>
    <sheet name="Input" sheetId="70" r:id="rId36"/>
    <sheet name="Names" sheetId="72" r:id="rId37"/>
    <sheet name="Balancing" sheetId="81" r:id="rId38"/>
  </sheets>
  <externalReferences>
    <externalReference r:id="rId39"/>
    <externalReference r:id="rId40"/>
    <externalReference r:id="rId41"/>
  </externalReferences>
  <definedNames>
    <definedName name="_Order1" hidden="1">255</definedName>
    <definedName name="_Order2" hidden="1">255</definedName>
    <definedName name="_Sort" localSheetId="25" hidden="1">#REF!</definedName>
    <definedName name="_Sort" localSheetId="37" hidden="1">#REF!</definedName>
    <definedName name="_Sort" localSheetId="31" hidden="1">#REF!</definedName>
    <definedName name="_Sort" localSheetId="7" hidden="1">#REF!</definedName>
    <definedName name="_Sort" localSheetId="9" hidden="1">#REF!</definedName>
    <definedName name="_Sort" localSheetId="0" hidden="1">#REF!</definedName>
    <definedName name="_Sort" localSheetId="5" hidden="1">#REF!</definedName>
    <definedName name="_Sort" localSheetId="11" hidden="1">#REF!</definedName>
    <definedName name="_Sort" localSheetId="23" hidden="1">#REF!</definedName>
    <definedName name="_Sort" localSheetId="29" hidden="1">#REF!</definedName>
    <definedName name="_Sort" localSheetId="2" hidden="1">#REF!</definedName>
    <definedName name="_Sort" localSheetId="1" hidden="1">#REF!</definedName>
    <definedName name="_Sort" localSheetId="3" hidden="1">#REF!</definedName>
    <definedName name="_Sort" localSheetId="15" hidden="1">#REF!</definedName>
    <definedName name="_Sort" localSheetId="13" hidden="1">#REF!</definedName>
    <definedName name="_Sort" localSheetId="19" hidden="1">#REF!</definedName>
    <definedName name="_Sort" localSheetId="21" hidden="1">#REF!</definedName>
    <definedName name="_Sort" localSheetId="27" hidden="1">#REF!</definedName>
    <definedName name="_Sort" localSheetId="33" hidden="1">#REF!</definedName>
    <definedName name="_Sort" localSheetId="17" hidden="1">#REF!</definedName>
    <definedName name="_Sort" hidden="1">#REF!</definedName>
    <definedName name="AMTLU">Names!$B$74:$I$88</definedName>
    <definedName name="FTSELU">#REF!</definedName>
    <definedName name="LUTTFTE">[1]FTSE!$C$8:$S$61</definedName>
    <definedName name="NamesLU">Names!$B$74:$D$94</definedName>
    <definedName name="_xlnm.Print_Area" localSheetId="26">'AUSM Fed'!$A$4:$G$64</definedName>
    <definedName name="_xlnm.Print_Area" localSheetId="32">'BCM Fed'!$A$4:$G$64</definedName>
    <definedName name="_xlnm.Print_Area" localSheetId="8">'HSH Fed'!$A$4:$G$64</definedName>
    <definedName name="_xlnm.Print_Area" localSheetId="10">'HSSA Fed'!$A$4:$G$64</definedName>
    <definedName name="_xlnm.Print_Area" localSheetId="6">'MBG Fed'!$A$4:$G$64</definedName>
    <definedName name="_xlnm.Print_Area" localSheetId="12">'MDA Fed'!$A$4:$G$64</definedName>
    <definedName name="_xlnm.Print_Area" localSheetId="36">Names!$A$1:$H$122</definedName>
    <definedName name="_xlnm.Print_Area" localSheetId="24">'RGVM Fed'!$A$4:$G$64</definedName>
    <definedName name="_xlnm.Print_Area" localSheetId="30">'SHNF Fed'!$A$4:$G$64</definedName>
    <definedName name="_xlnm.Print_Area" localSheetId="2">'Summary Fed'!$A$4:$G$919</definedName>
    <definedName name="_xlnm.Print_Area" localSheetId="4">'SWM Fed'!$A$4:$G$64</definedName>
    <definedName name="_xlnm.Print_Area" localSheetId="16">'TAMHSC Fed'!$A$4:$G$64</definedName>
    <definedName name="_xlnm.Print_Area" localSheetId="14">'THC Fed'!$A$4:$G$64</definedName>
    <definedName name="_xlnm.Print_Area" localSheetId="20">'TTUHSC Fed'!$A$4:$G$64</definedName>
    <definedName name="_xlnm.Print_Area" localSheetId="22">'TTUHSCEP Fed'!$A$4:$G$64</definedName>
    <definedName name="_xlnm.Print_Area" localSheetId="28">'UHM Fed'!$A$4:$G$64</definedName>
    <definedName name="_xlnm.Print_Area" localSheetId="34">'UNTHSC Fed'!$A$4:$G$64</definedName>
    <definedName name="_xlnm.Print_Area" localSheetId="18">'UNTHSC1 Fed'!$A$4:$G$64</definedName>
    <definedName name="_xlnm.Print_Area">[2]FY92!$A$1</definedName>
    <definedName name="Z_1FFC368C_FAAC_4C27_917C_33EB7F20D079_.wvu.PrintTitles" hidden="1">[3]Midwestern!$A$1:$B$65536,[3]Midwestern!$A$1:$IV$7</definedName>
    <definedName name="Z_390E69FE_30BF_46A8_BB03_D0C9901EA0FB_.wvu.PrintTitles" hidden="1">[3]Midwestern!$A$1:$B$65536,[3]Midwestern!$A$1:$IV$7</definedName>
    <definedName name="Z_4AC09102_7151_4BC1_97EC_C57915589D6D_.wvu.PrintTitles" hidden="1">[3]Midwestern!$A$1:$B$65536,[3]Midwestern!$A$1:$IV$7</definedName>
    <definedName name="Z_59C042EE_7BE0_46D7_83D3_48C0860AA9B7_.wvu.PrintTitles" hidden="1">[3]Midwestern!$A$1:$B$65536,[3]Midwestern!$A$1:$IV$7</definedName>
    <definedName name="Z_5DB122DC_76B1_4E56_B2C5_DC5B34D3FE31_.wvu.PrintTitles" hidden="1">[3]Midwestern!$A$1:$B$65536,[3]Midwestern!$A$1:$IV$7</definedName>
    <definedName name="Z_7E968537_F35A_46C0_AAAE_B8F2523DE409_.wvu.PrintTitles" hidden="1">[3]Midwestern!$A$1:$B$65536,[3]Midwestern!$A$1:$IV$7</definedName>
    <definedName name="Z_999D944D_85B2_4CAE_97DA_DC2EB4BF0AB0_.wvu.PrintTitles" hidden="1">[3]Midwestern!$A$1:$B$65536,[3]Midwestern!$A$1:$IV$7</definedName>
    <definedName name="Z_9A9AF875_8B7A_4EA5_9837_BF2AFF98C487_.wvu.PrintTitles" hidden="1">[3]Midwestern!$A$1:$B$65536,[3]Midwestern!$A$1:$IV$7</definedName>
    <definedName name="Z_C63CB8F7_18C4_4A70_94EC_26C8D6B5C80F_.wvu.PrintTitles" hidden="1">[3]Midwestern!$A$1:$B$65536,[3]Midwestern!$A$1:$IV$7</definedName>
    <definedName name="Z_D8EE2E15_379C_4027_9083_08D90932B4E1_.wvu.PrintTitles" hidden="1">[3]Midwestern!$A$1:$B$65536,[3]Midwestern!$A$1:$IV$7</definedName>
  </definedNames>
  <calcPr calcId="191029"/>
  <customWorkbookViews>
    <customWorkbookView name="prntcharts" guid="{ECAD605C-AB83-4734-B66F-6ADEF748858F}" maximized="1" windowWidth="1020" windowHeight="563" activeSheetId="3"/>
    <customWorkbookView name="prntsummary" guid="{A81C0C90-8FC5-4D90-88FE-F0BCC0ABCCB0}" maximized="1" windowWidth="1020" windowHeight="563" activeSheetId="1"/>
    <customWorkbookView name="prntfunddetail" guid="{3C971B3B-4F1A-4A5F-87B7-49ECD435050C}" maximized="1" windowWidth="1020" windowHeight="563" activeSheetId="8"/>
    <customWorkbookView name="Frank DuBose - Personal View" guid="{CD28C8E9-3CF9-4B7E-BA5C-9BCC30B9DAC7}" mergeInterval="0" personalView="1" maximized="1" windowWidth="796" windowHeight="43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12" l="1"/>
  <c r="B1" i="111"/>
  <c r="B8" i="138" s="1"/>
  <c r="B19" i="138"/>
  <c r="B18" i="138"/>
  <c r="B17" i="138"/>
  <c r="B16" i="138"/>
  <c r="B15" i="138"/>
  <c r="B14" i="138"/>
  <c r="B13" i="138"/>
  <c r="B12" i="138"/>
  <c r="B11" i="138"/>
  <c r="B10" i="138"/>
  <c r="B9" i="138"/>
  <c r="B7" i="138"/>
  <c r="B6" i="138"/>
  <c r="E114" i="136" l="1"/>
  <c r="E112" i="136"/>
  <c r="E114" i="134"/>
  <c r="E112" i="134"/>
  <c r="E114" i="132"/>
  <c r="E112" i="132"/>
  <c r="E114" i="130"/>
  <c r="E112" i="130"/>
  <c r="E114" i="128"/>
  <c r="E112" i="128"/>
  <c r="E114" i="126"/>
  <c r="E112" i="126"/>
  <c r="E114" i="124"/>
  <c r="E112" i="124"/>
  <c r="E114" i="122"/>
  <c r="E112" i="122"/>
  <c r="E114" i="120"/>
  <c r="E112" i="120"/>
  <c r="E114" i="118"/>
  <c r="E112" i="118"/>
  <c r="E114" i="116"/>
  <c r="E112" i="116"/>
  <c r="E114" i="114"/>
  <c r="E112" i="114"/>
  <c r="E114" i="112"/>
  <c r="E112" i="112"/>
  <c r="E114" i="110"/>
  <c r="E112" i="110"/>
  <c r="E114" i="108"/>
  <c r="E112" i="108"/>
  <c r="B2" i="137" l="1"/>
  <c r="B2" i="138"/>
  <c r="B1" i="136" l="1"/>
  <c r="B1" i="135"/>
  <c r="B1" i="134"/>
  <c r="B1" i="133"/>
  <c r="B20" i="138" s="1"/>
  <c r="B1" i="132"/>
  <c r="B1" i="131"/>
  <c r="B1" i="130"/>
  <c r="B1" i="129"/>
  <c r="B1" i="128"/>
  <c r="B1" i="127"/>
  <c r="B1" i="125"/>
  <c r="B1" i="126"/>
  <c r="B1" i="124"/>
  <c r="B1" i="123"/>
  <c r="B1" i="122"/>
  <c r="B1" i="121"/>
  <c r="B1" i="120"/>
  <c r="B1" i="119"/>
  <c r="B1" i="118"/>
  <c r="B1" i="117"/>
  <c r="B1" i="116"/>
  <c r="B1" i="115"/>
  <c r="B1" i="114"/>
  <c r="B1" i="113"/>
  <c r="B1" i="110" l="1"/>
  <c r="B1" i="109"/>
  <c r="B1" i="108"/>
  <c r="B1" i="107"/>
  <c r="B1" i="104"/>
  <c r="B1" i="106"/>
  <c r="H28" i="78" l="1"/>
  <c r="G28" i="78"/>
  <c r="F28" i="78"/>
  <c r="H25" i="78"/>
  <c r="G25" i="78"/>
  <c r="F25" i="78"/>
  <c r="H24" i="78"/>
  <c r="G24" i="78"/>
  <c r="F24" i="78"/>
  <c r="H22" i="78"/>
  <c r="G22" i="78"/>
  <c r="F22" i="78"/>
  <c r="H21" i="78"/>
  <c r="G21" i="78"/>
  <c r="F21" i="78"/>
  <c r="H20" i="78"/>
  <c r="G20" i="78"/>
  <c r="F20" i="78"/>
  <c r="H19" i="78"/>
  <c r="G19" i="78"/>
  <c r="F19" i="78"/>
  <c r="H18" i="78"/>
  <c r="G18" i="78"/>
  <c r="F18" i="78"/>
  <c r="H17" i="78"/>
  <c r="G17" i="78"/>
  <c r="F17" i="78"/>
  <c r="H16" i="78"/>
  <c r="G16" i="78"/>
  <c r="F16" i="78"/>
  <c r="H15" i="78"/>
  <c r="G15" i="78"/>
  <c r="F15" i="78"/>
  <c r="H14" i="78"/>
  <c r="G14" i="78"/>
  <c r="F14" i="78"/>
  <c r="H13" i="78"/>
  <c r="G13" i="78"/>
  <c r="F13" i="78"/>
  <c r="H12" i="78"/>
  <c r="G12" i="78"/>
  <c r="F12" i="78"/>
  <c r="H11" i="78"/>
  <c r="G11" i="78"/>
  <c r="F11" i="78"/>
  <c r="H10" i="78"/>
  <c r="G10" i="78"/>
  <c r="F10" i="78"/>
  <c r="H94" i="136" l="1"/>
  <c r="G94" i="136"/>
  <c r="F94" i="136"/>
  <c r="E94" i="136"/>
  <c r="D94" i="136"/>
  <c r="C94" i="136"/>
  <c r="H93" i="136"/>
  <c r="G93" i="136"/>
  <c r="F93" i="136"/>
  <c r="E93" i="136"/>
  <c r="D93" i="136"/>
  <c r="C93" i="136"/>
  <c r="H89" i="136"/>
  <c r="G89" i="136"/>
  <c r="F89" i="136"/>
  <c r="E89" i="136"/>
  <c r="D89" i="136"/>
  <c r="C89" i="136"/>
  <c r="B89" i="136"/>
  <c r="H88" i="136"/>
  <c r="G88" i="136"/>
  <c r="F88" i="136"/>
  <c r="E88" i="136"/>
  <c r="D88" i="136"/>
  <c r="C88" i="136"/>
  <c r="B88" i="136"/>
  <c r="H87" i="136"/>
  <c r="G87" i="136"/>
  <c r="F87" i="136"/>
  <c r="E87" i="136"/>
  <c r="D87" i="136"/>
  <c r="C87" i="136"/>
  <c r="B87" i="136"/>
  <c r="H86" i="136"/>
  <c r="G86" i="136"/>
  <c r="F86" i="136"/>
  <c r="E86" i="136"/>
  <c r="D86" i="136"/>
  <c r="C86" i="136"/>
  <c r="B86" i="136"/>
  <c r="H85" i="136"/>
  <c r="G85" i="136"/>
  <c r="F85" i="136"/>
  <c r="E85" i="136"/>
  <c r="D85" i="136"/>
  <c r="C85" i="136"/>
  <c r="B85" i="136"/>
  <c r="H84" i="136"/>
  <c r="G84" i="136"/>
  <c r="F84" i="136"/>
  <c r="E84" i="136"/>
  <c r="D84" i="136"/>
  <c r="C84" i="136"/>
  <c r="B84" i="136"/>
  <c r="H83" i="136"/>
  <c r="G83" i="136"/>
  <c r="F83" i="136"/>
  <c r="E83" i="136"/>
  <c r="D83" i="136"/>
  <c r="C83" i="136"/>
  <c r="B83" i="136"/>
  <c r="H82" i="136"/>
  <c r="G82" i="136"/>
  <c r="F82" i="136"/>
  <c r="E82" i="136"/>
  <c r="D82" i="136"/>
  <c r="C82" i="136"/>
  <c r="B82" i="136"/>
  <c r="H79" i="136"/>
  <c r="G79" i="136"/>
  <c r="F79" i="136"/>
  <c r="E79" i="136"/>
  <c r="D79" i="136"/>
  <c r="C79" i="136"/>
  <c r="H78" i="136"/>
  <c r="G78" i="136"/>
  <c r="F78" i="136"/>
  <c r="E78" i="136"/>
  <c r="D78" i="136"/>
  <c r="C78" i="136"/>
  <c r="B78" i="136"/>
  <c r="H77" i="136"/>
  <c r="G77" i="136"/>
  <c r="F77" i="136"/>
  <c r="E77" i="136"/>
  <c r="D77" i="136"/>
  <c r="C77" i="136"/>
  <c r="B77" i="136"/>
  <c r="H76" i="136"/>
  <c r="G76" i="136"/>
  <c r="F76" i="136"/>
  <c r="E76" i="136"/>
  <c r="D76" i="136"/>
  <c r="C76" i="136"/>
  <c r="B76" i="136"/>
  <c r="H75" i="136"/>
  <c r="G75" i="136"/>
  <c r="F75" i="136"/>
  <c r="E75" i="136"/>
  <c r="D75" i="136"/>
  <c r="C75" i="136"/>
  <c r="B75" i="136"/>
  <c r="H74" i="136"/>
  <c r="G74" i="136"/>
  <c r="F74" i="136"/>
  <c r="E74" i="136"/>
  <c r="D74" i="136"/>
  <c r="C74" i="136"/>
  <c r="B74" i="136"/>
  <c r="H73" i="136"/>
  <c r="G73" i="136"/>
  <c r="F73" i="136"/>
  <c r="E73" i="136"/>
  <c r="D73" i="136"/>
  <c r="C73" i="136"/>
  <c r="B73" i="136"/>
  <c r="H72" i="136"/>
  <c r="G72" i="136"/>
  <c r="F72" i="136"/>
  <c r="E72" i="136"/>
  <c r="D72" i="136"/>
  <c r="C72" i="136"/>
  <c r="B72" i="136"/>
  <c r="H71" i="136"/>
  <c r="G71" i="136"/>
  <c r="F71" i="136"/>
  <c r="E71" i="136"/>
  <c r="D71" i="136"/>
  <c r="C71" i="136"/>
  <c r="B71" i="136"/>
  <c r="H70" i="136"/>
  <c r="G70" i="136"/>
  <c r="F70" i="136"/>
  <c r="E70" i="136"/>
  <c r="D70" i="136"/>
  <c r="C70" i="136"/>
  <c r="B70" i="136"/>
  <c r="H69" i="136"/>
  <c r="G69" i="136"/>
  <c r="F69" i="136"/>
  <c r="E69" i="136"/>
  <c r="D69" i="136"/>
  <c r="C69" i="136"/>
  <c r="B69" i="136"/>
  <c r="H68" i="136"/>
  <c r="G68" i="136"/>
  <c r="F68" i="136"/>
  <c r="E68" i="136"/>
  <c r="D68" i="136"/>
  <c r="C68" i="136"/>
  <c r="B68" i="136"/>
  <c r="H67" i="136"/>
  <c r="G67" i="136"/>
  <c r="F67" i="136"/>
  <c r="E67" i="136"/>
  <c r="D67" i="136"/>
  <c r="C67" i="136"/>
  <c r="B67" i="136"/>
  <c r="H66" i="136"/>
  <c r="G66" i="136"/>
  <c r="F66" i="136"/>
  <c r="E66" i="136"/>
  <c r="D66" i="136"/>
  <c r="C66" i="136"/>
  <c r="B66" i="136"/>
  <c r="H63" i="136"/>
  <c r="G63" i="136"/>
  <c r="F63" i="136"/>
  <c r="E63" i="136"/>
  <c r="D63" i="136"/>
  <c r="C63" i="136"/>
  <c r="H62" i="136"/>
  <c r="G62" i="136"/>
  <c r="F62" i="136"/>
  <c r="E62" i="136"/>
  <c r="D62" i="136"/>
  <c r="C62" i="136"/>
  <c r="B62" i="136"/>
  <c r="H61" i="136"/>
  <c r="G61" i="136"/>
  <c r="F61" i="136"/>
  <c r="E61" i="136"/>
  <c r="D61" i="136"/>
  <c r="C61" i="136"/>
  <c r="B61" i="136"/>
  <c r="H60" i="136"/>
  <c r="G60" i="136"/>
  <c r="F60" i="136"/>
  <c r="E60" i="136"/>
  <c r="D60" i="136"/>
  <c r="C60" i="136"/>
  <c r="B60" i="136"/>
  <c r="H59" i="136"/>
  <c r="G59" i="136"/>
  <c r="F59" i="136"/>
  <c r="E59" i="136"/>
  <c r="D59" i="136"/>
  <c r="C59" i="136"/>
  <c r="B59" i="136"/>
  <c r="H58" i="136"/>
  <c r="G58" i="136"/>
  <c r="F58" i="136"/>
  <c r="E58" i="136"/>
  <c r="D58" i="136"/>
  <c r="C58" i="136"/>
  <c r="B58" i="136"/>
  <c r="H57" i="136"/>
  <c r="G57" i="136"/>
  <c r="F57" i="136"/>
  <c r="E57" i="136"/>
  <c r="D57" i="136"/>
  <c r="C57" i="136"/>
  <c r="B57" i="136"/>
  <c r="H56" i="136"/>
  <c r="G56" i="136"/>
  <c r="F56" i="136"/>
  <c r="E56" i="136"/>
  <c r="D56" i="136"/>
  <c r="C56" i="136"/>
  <c r="B56" i="136"/>
  <c r="H55" i="136"/>
  <c r="G55" i="136"/>
  <c r="F55" i="136"/>
  <c r="E55" i="136"/>
  <c r="D55" i="136"/>
  <c r="C55" i="136"/>
  <c r="B55" i="136"/>
  <c r="H54" i="136"/>
  <c r="G54" i="136"/>
  <c r="F54" i="136"/>
  <c r="E54" i="136"/>
  <c r="D54" i="136"/>
  <c r="C54" i="136"/>
  <c r="B54" i="136"/>
  <c r="H53" i="136"/>
  <c r="G53" i="136"/>
  <c r="F53" i="136"/>
  <c r="E53" i="136"/>
  <c r="D53" i="136"/>
  <c r="C53" i="136"/>
  <c r="B53" i="136"/>
  <c r="H52" i="136"/>
  <c r="G52" i="136"/>
  <c r="F52" i="136"/>
  <c r="E52" i="136"/>
  <c r="D52" i="136"/>
  <c r="C52" i="136"/>
  <c r="B52" i="136"/>
  <c r="H51" i="136"/>
  <c r="G51" i="136"/>
  <c r="F51" i="136"/>
  <c r="E51" i="136"/>
  <c r="D51" i="136"/>
  <c r="C51" i="136"/>
  <c r="B51" i="136"/>
  <c r="H48" i="136"/>
  <c r="G48" i="136"/>
  <c r="F48" i="136"/>
  <c r="E48" i="136"/>
  <c r="D48" i="136"/>
  <c r="C48" i="136"/>
  <c r="H47" i="136"/>
  <c r="G47" i="136"/>
  <c r="F47" i="136"/>
  <c r="E47" i="136"/>
  <c r="D47" i="136"/>
  <c r="C47" i="136"/>
  <c r="B47" i="136"/>
  <c r="H46" i="136"/>
  <c r="G46" i="136"/>
  <c r="F46" i="136"/>
  <c r="E46" i="136"/>
  <c r="D46" i="136"/>
  <c r="C46" i="136"/>
  <c r="B46" i="136"/>
  <c r="H45" i="136"/>
  <c r="G45" i="136"/>
  <c r="F45" i="136"/>
  <c r="E45" i="136"/>
  <c r="D45" i="136"/>
  <c r="C45" i="136"/>
  <c r="B45" i="136"/>
  <c r="H44" i="136"/>
  <c r="G44" i="136"/>
  <c r="F44" i="136"/>
  <c r="E44" i="136"/>
  <c r="D44" i="136"/>
  <c r="C44" i="136"/>
  <c r="B44" i="136"/>
  <c r="H43" i="136"/>
  <c r="G43" i="136"/>
  <c r="F43" i="136"/>
  <c r="E43" i="136"/>
  <c r="D43" i="136"/>
  <c r="C43" i="136"/>
  <c r="H42" i="136"/>
  <c r="G42" i="136"/>
  <c r="F42" i="136"/>
  <c r="E42" i="136"/>
  <c r="D42" i="136"/>
  <c r="C42" i="136"/>
  <c r="H41" i="136"/>
  <c r="G41" i="136"/>
  <c r="F41" i="136"/>
  <c r="E41" i="136"/>
  <c r="D41" i="136"/>
  <c r="C41" i="136"/>
  <c r="H40" i="136"/>
  <c r="G40" i="136"/>
  <c r="F40" i="136"/>
  <c r="E40" i="136"/>
  <c r="D40" i="136"/>
  <c r="C40" i="136"/>
  <c r="H39" i="136"/>
  <c r="G39" i="136"/>
  <c r="F39" i="136"/>
  <c r="E39" i="136"/>
  <c r="D39" i="136"/>
  <c r="C39" i="136"/>
  <c r="H38" i="136"/>
  <c r="G38" i="136"/>
  <c r="F38" i="136"/>
  <c r="E38" i="136"/>
  <c r="D38" i="136"/>
  <c r="C38" i="136"/>
  <c r="H37" i="136"/>
  <c r="G37" i="136"/>
  <c r="F37" i="136"/>
  <c r="E37" i="136"/>
  <c r="D37" i="136"/>
  <c r="C37" i="136"/>
  <c r="H36" i="136"/>
  <c r="G36" i="136"/>
  <c r="F36" i="136"/>
  <c r="E36" i="136"/>
  <c r="D36" i="136"/>
  <c r="C36" i="136"/>
  <c r="H33" i="136"/>
  <c r="G33" i="136"/>
  <c r="F33" i="136"/>
  <c r="E33" i="136"/>
  <c r="D33" i="136"/>
  <c r="C33" i="136"/>
  <c r="H32" i="136"/>
  <c r="G32" i="136"/>
  <c r="F32" i="136"/>
  <c r="E32" i="136"/>
  <c r="D32" i="136"/>
  <c r="C32" i="136"/>
  <c r="B32" i="136"/>
  <c r="H31" i="136"/>
  <c r="G31" i="136"/>
  <c r="F31" i="136"/>
  <c r="E31" i="136"/>
  <c r="D31" i="136"/>
  <c r="C31" i="136"/>
  <c r="B31" i="136"/>
  <c r="H30" i="136"/>
  <c r="G30" i="136"/>
  <c r="F30" i="136"/>
  <c r="E30" i="136"/>
  <c r="D30" i="136"/>
  <c r="C30" i="136"/>
  <c r="B30" i="136"/>
  <c r="H29" i="136"/>
  <c r="G29" i="136"/>
  <c r="F29" i="136"/>
  <c r="E29" i="136"/>
  <c r="D29" i="136"/>
  <c r="C29" i="136"/>
  <c r="H28" i="136"/>
  <c r="G28" i="136"/>
  <c r="F28" i="136"/>
  <c r="E28" i="136"/>
  <c r="D28" i="136"/>
  <c r="C28" i="136"/>
  <c r="H27" i="136"/>
  <c r="G27" i="136"/>
  <c r="F27" i="136"/>
  <c r="E27" i="136"/>
  <c r="D27" i="136"/>
  <c r="C27" i="136"/>
  <c r="H26" i="136"/>
  <c r="G26" i="136"/>
  <c r="F26" i="136"/>
  <c r="E26" i="136"/>
  <c r="D26" i="136"/>
  <c r="C26" i="136"/>
  <c r="H25" i="136"/>
  <c r="G25" i="136"/>
  <c r="F25" i="136"/>
  <c r="E25" i="136"/>
  <c r="D25" i="136"/>
  <c r="C25" i="136"/>
  <c r="H24" i="136"/>
  <c r="G24" i="136"/>
  <c r="F24" i="136"/>
  <c r="E24" i="136"/>
  <c r="D24" i="136"/>
  <c r="C24" i="136"/>
  <c r="H23" i="136"/>
  <c r="G23" i="136"/>
  <c r="F23" i="136"/>
  <c r="E23" i="136"/>
  <c r="D23" i="136"/>
  <c r="C23" i="136"/>
  <c r="H22" i="136"/>
  <c r="G22" i="136"/>
  <c r="F22" i="136"/>
  <c r="E22" i="136"/>
  <c r="D22" i="136"/>
  <c r="C22" i="136"/>
  <c r="H21" i="136"/>
  <c r="G21" i="136"/>
  <c r="F21" i="136"/>
  <c r="E21" i="136"/>
  <c r="D21" i="136"/>
  <c r="C21" i="136"/>
  <c r="H18" i="136"/>
  <c r="G18" i="136"/>
  <c r="F18" i="136"/>
  <c r="E18" i="136"/>
  <c r="D18" i="136"/>
  <c r="C18" i="136"/>
  <c r="H17" i="136"/>
  <c r="G17" i="136"/>
  <c r="F17" i="136"/>
  <c r="E17" i="136"/>
  <c r="D17" i="136"/>
  <c r="C17" i="136"/>
  <c r="B17" i="136"/>
  <c r="H16" i="136"/>
  <c r="G16" i="136"/>
  <c r="F16" i="136"/>
  <c r="E16" i="136"/>
  <c r="D16" i="136"/>
  <c r="C16" i="136"/>
  <c r="B16" i="136"/>
  <c r="H15" i="136"/>
  <c r="G15" i="136"/>
  <c r="F15" i="136"/>
  <c r="E15" i="136"/>
  <c r="D15" i="136"/>
  <c r="C15" i="136"/>
  <c r="B15" i="136"/>
  <c r="H14" i="136"/>
  <c r="G14" i="136"/>
  <c r="F14" i="136"/>
  <c r="E14" i="136"/>
  <c r="D14" i="136"/>
  <c r="C14" i="136"/>
  <c r="H13" i="136"/>
  <c r="G13" i="136"/>
  <c r="F13" i="136"/>
  <c r="E13" i="136"/>
  <c r="D13" i="136"/>
  <c r="C13" i="136"/>
  <c r="H12" i="136"/>
  <c r="G12" i="136"/>
  <c r="F12" i="136"/>
  <c r="E12" i="136"/>
  <c r="D12" i="136"/>
  <c r="C12" i="136"/>
  <c r="H11" i="136"/>
  <c r="G11" i="136"/>
  <c r="F11" i="136"/>
  <c r="E11" i="136"/>
  <c r="D11" i="136"/>
  <c r="C11" i="136"/>
  <c r="H10" i="136"/>
  <c r="G10" i="136"/>
  <c r="F10" i="136"/>
  <c r="E10" i="136"/>
  <c r="D10" i="136"/>
  <c r="C10" i="136"/>
  <c r="H9" i="136"/>
  <c r="G9" i="136"/>
  <c r="F9" i="136"/>
  <c r="E9" i="136"/>
  <c r="D9" i="136"/>
  <c r="C9" i="136"/>
  <c r="H8" i="136"/>
  <c r="G8" i="136"/>
  <c r="F8" i="136"/>
  <c r="E8" i="136"/>
  <c r="D8" i="136"/>
  <c r="C8" i="136"/>
  <c r="H7" i="136"/>
  <c r="G7" i="136"/>
  <c r="F7" i="136"/>
  <c r="E7" i="136"/>
  <c r="D7" i="136"/>
  <c r="C7" i="136"/>
  <c r="H6" i="136"/>
  <c r="G6" i="136"/>
  <c r="F6" i="136"/>
  <c r="E6" i="136"/>
  <c r="D6" i="136"/>
  <c r="C6" i="136"/>
  <c r="H5" i="136"/>
  <c r="G5" i="136"/>
  <c r="F5" i="136"/>
  <c r="E5" i="136"/>
  <c r="D5" i="136"/>
  <c r="C5" i="136"/>
  <c r="F65" i="135"/>
  <c r="E65" i="135"/>
  <c r="D65" i="135"/>
  <c r="C65" i="135"/>
  <c r="F60" i="135"/>
  <c r="D60" i="135"/>
  <c r="C60" i="135"/>
  <c r="F59" i="135"/>
  <c r="E59" i="135"/>
  <c r="D59" i="135"/>
  <c r="C59" i="135"/>
  <c r="F58" i="135"/>
  <c r="D58" i="135"/>
  <c r="C58" i="135"/>
  <c r="F57" i="135"/>
  <c r="E57" i="135"/>
  <c r="D57" i="135"/>
  <c r="C57" i="135"/>
  <c r="F56" i="135"/>
  <c r="D56" i="135"/>
  <c r="C56" i="135"/>
  <c r="F55" i="135"/>
  <c r="E55" i="135"/>
  <c r="D55" i="135"/>
  <c r="C55" i="135"/>
  <c r="F52" i="135"/>
  <c r="E52" i="135"/>
  <c r="D52" i="135"/>
  <c r="C52" i="135"/>
  <c r="F48" i="135"/>
  <c r="E48" i="135"/>
  <c r="E49" i="135" s="1"/>
  <c r="D48" i="135"/>
  <c r="D49" i="135" s="1"/>
  <c r="C48" i="135"/>
  <c r="C49" i="135" s="1"/>
  <c r="F45" i="135"/>
  <c r="E45" i="135"/>
  <c r="D45" i="135"/>
  <c r="C45" i="135"/>
  <c r="F41" i="135"/>
  <c r="E41" i="135"/>
  <c r="D41" i="135"/>
  <c r="C41" i="135"/>
  <c r="F40" i="135"/>
  <c r="E40" i="135"/>
  <c r="D40" i="135"/>
  <c r="D42" i="135" s="1"/>
  <c r="C40" i="135"/>
  <c r="C42" i="135" s="1"/>
  <c r="F39" i="135"/>
  <c r="E39" i="135"/>
  <c r="D39" i="135"/>
  <c r="C39" i="135"/>
  <c r="F35" i="135"/>
  <c r="E35" i="135"/>
  <c r="D35" i="135"/>
  <c r="C35" i="135"/>
  <c r="F34" i="135"/>
  <c r="E34" i="135"/>
  <c r="D34" i="135"/>
  <c r="C34" i="135"/>
  <c r="F33" i="135"/>
  <c r="E33" i="135"/>
  <c r="D33" i="135"/>
  <c r="C33" i="135"/>
  <c r="C36" i="135" s="1"/>
  <c r="F32" i="135"/>
  <c r="E32" i="135"/>
  <c r="D32" i="135"/>
  <c r="C32" i="135"/>
  <c r="F28" i="135"/>
  <c r="E28" i="135"/>
  <c r="D28" i="135"/>
  <c r="C28" i="135"/>
  <c r="F27" i="135"/>
  <c r="E27" i="135"/>
  <c r="D27" i="135"/>
  <c r="C27" i="135"/>
  <c r="F26" i="135"/>
  <c r="E26" i="135"/>
  <c r="D26" i="135"/>
  <c r="C26" i="135"/>
  <c r="F25" i="135"/>
  <c r="E25" i="135"/>
  <c r="D25" i="135"/>
  <c r="C25" i="135"/>
  <c r="F24" i="135"/>
  <c r="E24" i="135"/>
  <c r="D24" i="135"/>
  <c r="C24" i="135"/>
  <c r="C29" i="135" s="1"/>
  <c r="F19" i="135"/>
  <c r="D19" i="135"/>
  <c r="C19" i="135"/>
  <c r="F18" i="135"/>
  <c r="E18" i="135"/>
  <c r="D18" i="135"/>
  <c r="C18" i="135"/>
  <c r="F17" i="135"/>
  <c r="D17" i="135"/>
  <c r="C17" i="135"/>
  <c r="F16" i="135"/>
  <c r="E16" i="135"/>
  <c r="D16" i="135"/>
  <c r="C16" i="135"/>
  <c r="F15" i="135"/>
  <c r="D15" i="135"/>
  <c r="C15" i="135"/>
  <c r="F14" i="135"/>
  <c r="E14" i="135"/>
  <c r="D14" i="135"/>
  <c r="C14" i="135"/>
  <c r="F13" i="135"/>
  <c r="D13" i="135"/>
  <c r="C13" i="135"/>
  <c r="F12" i="135"/>
  <c r="E12" i="135"/>
  <c r="D12" i="135"/>
  <c r="C12" i="135"/>
  <c r="F11" i="135"/>
  <c r="D11" i="135"/>
  <c r="C11" i="135"/>
  <c r="F10" i="135"/>
  <c r="E10" i="135"/>
  <c r="D10" i="135"/>
  <c r="C10" i="135"/>
  <c r="F9" i="135"/>
  <c r="D9" i="135"/>
  <c r="C9" i="135"/>
  <c r="F8" i="135"/>
  <c r="E8" i="135"/>
  <c r="D8" i="135"/>
  <c r="C8" i="135"/>
  <c r="F7" i="135"/>
  <c r="D7" i="135"/>
  <c r="C7" i="135"/>
  <c r="F6" i="135"/>
  <c r="E6" i="135"/>
  <c r="D6" i="135"/>
  <c r="C6" i="135"/>
  <c r="C95" i="136"/>
  <c r="G95" i="136"/>
  <c r="E95" i="136"/>
  <c r="D95" i="136"/>
  <c r="B2" i="136"/>
  <c r="B2" i="135"/>
  <c r="F65" i="133"/>
  <c r="E65" i="133"/>
  <c r="E724" i="138" s="1"/>
  <c r="D65" i="133"/>
  <c r="D724" i="138" s="1"/>
  <c r="C65" i="133"/>
  <c r="C724" i="138" s="1"/>
  <c r="F60" i="133"/>
  <c r="D60" i="133"/>
  <c r="D674" i="138" s="1"/>
  <c r="C60" i="133"/>
  <c r="F59" i="133"/>
  <c r="E59" i="133"/>
  <c r="E658" i="138" s="1"/>
  <c r="D59" i="133"/>
  <c r="D658" i="138" s="1"/>
  <c r="C59" i="133"/>
  <c r="C658" i="138" s="1"/>
  <c r="F58" i="133"/>
  <c r="D58" i="133"/>
  <c r="D642" i="138" s="1"/>
  <c r="C58" i="133"/>
  <c r="C642" i="138" s="1"/>
  <c r="F57" i="133"/>
  <c r="E57" i="133"/>
  <c r="E626" i="138" s="1"/>
  <c r="D57" i="133"/>
  <c r="D626" i="138" s="1"/>
  <c r="C57" i="133"/>
  <c r="C626" i="138" s="1"/>
  <c r="F56" i="133"/>
  <c r="D56" i="133"/>
  <c r="D610" i="138" s="1"/>
  <c r="C56" i="133"/>
  <c r="C610" i="138" s="1"/>
  <c r="F55" i="133"/>
  <c r="E55" i="133"/>
  <c r="E594" i="138" s="1"/>
  <c r="D55" i="133"/>
  <c r="D594" i="138" s="1"/>
  <c r="C55" i="133"/>
  <c r="C594" i="138" s="1"/>
  <c r="F52" i="133"/>
  <c r="E52" i="133"/>
  <c r="E576" i="138" s="1"/>
  <c r="D52" i="133"/>
  <c r="D576" i="138" s="1"/>
  <c r="C52" i="133"/>
  <c r="C576" i="138" s="1"/>
  <c r="F48" i="133"/>
  <c r="E48" i="133"/>
  <c r="D48" i="133"/>
  <c r="C48" i="133"/>
  <c r="F45" i="133"/>
  <c r="E45" i="133"/>
  <c r="E524" i="138" s="1"/>
  <c r="D45" i="133"/>
  <c r="D524" i="138" s="1"/>
  <c r="C45" i="133"/>
  <c r="C524" i="138" s="1"/>
  <c r="F41" i="133"/>
  <c r="E41" i="133"/>
  <c r="E490" i="138" s="1"/>
  <c r="D41" i="133"/>
  <c r="D490" i="138" s="1"/>
  <c r="C41" i="133"/>
  <c r="C490" i="138" s="1"/>
  <c r="F40" i="133"/>
  <c r="E40" i="133"/>
  <c r="E474" i="138" s="1"/>
  <c r="D40" i="133"/>
  <c r="D474" i="138" s="1"/>
  <c r="C40" i="133"/>
  <c r="C474" i="138" s="1"/>
  <c r="F39" i="133"/>
  <c r="E39" i="133"/>
  <c r="D39" i="133"/>
  <c r="D458" i="138" s="1"/>
  <c r="C39" i="133"/>
  <c r="F35" i="133"/>
  <c r="E35" i="133"/>
  <c r="E424" i="138" s="1"/>
  <c r="D35" i="133"/>
  <c r="D424" i="138" s="1"/>
  <c r="C35" i="133"/>
  <c r="C424" i="138" s="1"/>
  <c r="F34" i="133"/>
  <c r="E34" i="133"/>
  <c r="E408" i="138" s="1"/>
  <c r="D34" i="133"/>
  <c r="D408" i="138" s="1"/>
  <c r="C34" i="133"/>
  <c r="C408" i="138" s="1"/>
  <c r="F33" i="133"/>
  <c r="E33" i="133"/>
  <c r="E392" i="138" s="1"/>
  <c r="D33" i="133"/>
  <c r="D392" i="138" s="1"/>
  <c r="C33" i="133"/>
  <c r="C392" i="138" s="1"/>
  <c r="F32" i="133"/>
  <c r="E32" i="133"/>
  <c r="D32" i="133"/>
  <c r="C32" i="133"/>
  <c r="F28" i="133"/>
  <c r="E28" i="133"/>
  <c r="E342" i="138" s="1"/>
  <c r="D28" i="133"/>
  <c r="D342" i="138" s="1"/>
  <c r="C28" i="133"/>
  <c r="C342" i="138" s="1"/>
  <c r="F27" i="133"/>
  <c r="E27" i="133"/>
  <c r="E326" i="138" s="1"/>
  <c r="D27" i="133"/>
  <c r="D326" i="138" s="1"/>
  <c r="C27" i="133"/>
  <c r="C326" i="138" s="1"/>
  <c r="F26" i="133"/>
  <c r="E26" i="133"/>
  <c r="E310" i="138" s="1"/>
  <c r="D26" i="133"/>
  <c r="D310" i="138" s="1"/>
  <c r="C26" i="133"/>
  <c r="C310" i="138" s="1"/>
  <c r="F25" i="133"/>
  <c r="E25" i="133"/>
  <c r="D25" i="133"/>
  <c r="D294" i="138" s="1"/>
  <c r="C25" i="133"/>
  <c r="F24" i="133"/>
  <c r="E24" i="133"/>
  <c r="E278" i="138" s="1"/>
  <c r="D24" i="133"/>
  <c r="D278" i="138" s="1"/>
  <c r="C24" i="133"/>
  <c r="C278" i="138" s="1"/>
  <c r="F19" i="133"/>
  <c r="D19" i="133"/>
  <c r="D228" i="138" s="1"/>
  <c r="C19" i="133"/>
  <c r="C228" i="138" s="1"/>
  <c r="F18" i="133"/>
  <c r="E18" i="133"/>
  <c r="E212" i="138" s="1"/>
  <c r="D18" i="133"/>
  <c r="D212" i="138" s="1"/>
  <c r="C18" i="133"/>
  <c r="C212" i="138" s="1"/>
  <c r="F17" i="133"/>
  <c r="D17" i="133"/>
  <c r="D196" i="138" s="1"/>
  <c r="C17" i="133"/>
  <c r="C196" i="138" s="1"/>
  <c r="F16" i="133"/>
  <c r="E16" i="133"/>
  <c r="E180" i="138" s="1"/>
  <c r="D16" i="133"/>
  <c r="D180" i="138" s="1"/>
  <c r="C16" i="133"/>
  <c r="C180" i="138" s="1"/>
  <c r="F15" i="133"/>
  <c r="D15" i="133"/>
  <c r="D164" i="138" s="1"/>
  <c r="C15" i="133"/>
  <c r="C164" i="138" s="1"/>
  <c r="F14" i="133"/>
  <c r="E14" i="133"/>
  <c r="E148" i="138" s="1"/>
  <c r="D14" i="133"/>
  <c r="D148" i="138" s="1"/>
  <c r="C14" i="133"/>
  <c r="C148" i="138" s="1"/>
  <c r="F13" i="133"/>
  <c r="D13" i="133"/>
  <c r="D132" i="138" s="1"/>
  <c r="C13" i="133"/>
  <c r="C132" i="138" s="1"/>
  <c r="F12" i="133"/>
  <c r="E12" i="133"/>
  <c r="E116" i="138" s="1"/>
  <c r="D12" i="133"/>
  <c r="D116" i="138" s="1"/>
  <c r="C12" i="133"/>
  <c r="C116" i="138" s="1"/>
  <c r="F11" i="133"/>
  <c r="D11" i="133"/>
  <c r="D100" i="138" s="1"/>
  <c r="C11" i="133"/>
  <c r="C100" i="138" s="1"/>
  <c r="F10" i="133"/>
  <c r="E10" i="133"/>
  <c r="E84" i="138" s="1"/>
  <c r="D10" i="133"/>
  <c r="D84" i="138" s="1"/>
  <c r="C10" i="133"/>
  <c r="C84" i="138" s="1"/>
  <c r="F9" i="133"/>
  <c r="D9" i="133"/>
  <c r="D68" i="138" s="1"/>
  <c r="C9" i="133"/>
  <c r="C68" i="138" s="1"/>
  <c r="F8" i="133"/>
  <c r="E8" i="133"/>
  <c r="E52" i="138" s="1"/>
  <c r="D8" i="133"/>
  <c r="D52" i="138" s="1"/>
  <c r="C8" i="133"/>
  <c r="C52" i="138" s="1"/>
  <c r="F7" i="133"/>
  <c r="D7" i="133"/>
  <c r="C7" i="133"/>
  <c r="C36" i="138" s="1"/>
  <c r="F6" i="133"/>
  <c r="E6" i="133"/>
  <c r="E20" i="138" s="1"/>
  <c r="D6" i="133"/>
  <c r="D20" i="138" s="1"/>
  <c r="C6" i="133"/>
  <c r="C20" i="138" s="1"/>
  <c r="H94" i="134"/>
  <c r="G94" i="134"/>
  <c r="G1338" i="137" s="1"/>
  <c r="F94" i="134"/>
  <c r="F1338" i="137" s="1"/>
  <c r="E94" i="134"/>
  <c r="E1338" i="137" s="1"/>
  <c r="D94" i="134"/>
  <c r="D1338" i="137" s="1"/>
  <c r="C94" i="134"/>
  <c r="C1338" i="137" s="1"/>
  <c r="H93" i="134"/>
  <c r="G93" i="134"/>
  <c r="G1322" i="137" s="1"/>
  <c r="F93" i="134"/>
  <c r="E93" i="134"/>
  <c r="D93" i="134"/>
  <c r="D1322" i="137" s="1"/>
  <c r="C93" i="134"/>
  <c r="C1322" i="137" s="1"/>
  <c r="H89" i="134"/>
  <c r="G89" i="134"/>
  <c r="G1288" i="137" s="1"/>
  <c r="F89" i="134"/>
  <c r="F1288" i="137" s="1"/>
  <c r="E89" i="134"/>
  <c r="E1288" i="137" s="1"/>
  <c r="D89" i="134"/>
  <c r="D1288" i="137" s="1"/>
  <c r="C89" i="134"/>
  <c r="C1288" i="137" s="1"/>
  <c r="B89" i="134"/>
  <c r="H88" i="134"/>
  <c r="G88" i="134"/>
  <c r="G1272" i="137" s="1"/>
  <c r="F88" i="134"/>
  <c r="F1272" i="137" s="1"/>
  <c r="E88" i="134"/>
  <c r="E1272" i="137" s="1"/>
  <c r="D88" i="134"/>
  <c r="D1272" i="137" s="1"/>
  <c r="C88" i="134"/>
  <c r="C1272" i="137" s="1"/>
  <c r="B88" i="134"/>
  <c r="H87" i="134"/>
  <c r="G87" i="134"/>
  <c r="G1256" i="137" s="1"/>
  <c r="F87" i="134"/>
  <c r="F1256" i="137" s="1"/>
  <c r="E87" i="134"/>
  <c r="E1256" i="137" s="1"/>
  <c r="D87" i="134"/>
  <c r="D1256" i="137" s="1"/>
  <c r="C87" i="134"/>
  <c r="C1256" i="137" s="1"/>
  <c r="B87" i="134"/>
  <c r="H86" i="134"/>
  <c r="G86" i="134"/>
  <c r="G1240" i="137" s="1"/>
  <c r="F86" i="134"/>
  <c r="F1240" i="137" s="1"/>
  <c r="E86" i="134"/>
  <c r="E1240" i="137" s="1"/>
  <c r="D86" i="134"/>
  <c r="D1240" i="137" s="1"/>
  <c r="C86" i="134"/>
  <c r="C1240" i="137" s="1"/>
  <c r="B86" i="134"/>
  <c r="H85" i="134"/>
  <c r="G85" i="134"/>
  <c r="G1224" i="137" s="1"/>
  <c r="F85" i="134"/>
  <c r="F1224" i="137" s="1"/>
  <c r="E85" i="134"/>
  <c r="E1224" i="137" s="1"/>
  <c r="D85" i="134"/>
  <c r="D1224" i="137" s="1"/>
  <c r="C85" i="134"/>
  <c r="C1224" i="137" s="1"/>
  <c r="B85" i="134"/>
  <c r="H84" i="134"/>
  <c r="G84" i="134"/>
  <c r="G1208" i="137" s="1"/>
  <c r="F84" i="134"/>
  <c r="F1208" i="137" s="1"/>
  <c r="E84" i="134"/>
  <c r="E1208" i="137" s="1"/>
  <c r="D84" i="134"/>
  <c r="D1208" i="137" s="1"/>
  <c r="C84" i="134"/>
  <c r="C1208" i="137" s="1"/>
  <c r="B84" i="134"/>
  <c r="H83" i="134"/>
  <c r="G83" i="134"/>
  <c r="G1192" i="137" s="1"/>
  <c r="F83" i="134"/>
  <c r="F1192" i="137" s="1"/>
  <c r="E83" i="134"/>
  <c r="E1192" i="137" s="1"/>
  <c r="D83" i="134"/>
  <c r="D1192" i="137" s="1"/>
  <c r="C83" i="134"/>
  <c r="C1192" i="137" s="1"/>
  <c r="B83" i="134"/>
  <c r="H82" i="134"/>
  <c r="G82" i="134"/>
  <c r="G1176" i="137" s="1"/>
  <c r="F82" i="134"/>
  <c r="F1176" i="137" s="1"/>
  <c r="E82" i="134"/>
  <c r="E1176" i="137" s="1"/>
  <c r="D82" i="134"/>
  <c r="D1176" i="137" s="1"/>
  <c r="C82" i="134"/>
  <c r="C1176" i="137" s="1"/>
  <c r="B82" i="134"/>
  <c r="H79" i="134"/>
  <c r="G79" i="134"/>
  <c r="G1143" i="137" s="1"/>
  <c r="F79" i="134"/>
  <c r="F1143" i="137" s="1"/>
  <c r="E79" i="134"/>
  <c r="E1143" i="137" s="1"/>
  <c r="D79" i="134"/>
  <c r="D1143" i="137" s="1"/>
  <c r="C79" i="134"/>
  <c r="C1143" i="137" s="1"/>
  <c r="H78" i="134"/>
  <c r="G78" i="134"/>
  <c r="G1127" i="137" s="1"/>
  <c r="F78" i="134"/>
  <c r="F1127" i="137" s="1"/>
  <c r="E78" i="134"/>
  <c r="E1127" i="137" s="1"/>
  <c r="D78" i="134"/>
  <c r="D1127" i="137" s="1"/>
  <c r="C78" i="134"/>
  <c r="C1127" i="137" s="1"/>
  <c r="B78" i="134"/>
  <c r="H77" i="134"/>
  <c r="G77" i="134"/>
  <c r="G1111" i="137" s="1"/>
  <c r="F77" i="134"/>
  <c r="F1111" i="137" s="1"/>
  <c r="E77" i="134"/>
  <c r="E1111" i="137" s="1"/>
  <c r="D77" i="134"/>
  <c r="D1111" i="137" s="1"/>
  <c r="C77" i="134"/>
  <c r="C1111" i="137" s="1"/>
  <c r="B77" i="134"/>
  <c r="H76" i="134"/>
  <c r="G76" i="134"/>
  <c r="G1095" i="137" s="1"/>
  <c r="F76" i="134"/>
  <c r="F1095" i="137" s="1"/>
  <c r="E76" i="134"/>
  <c r="E1095" i="137" s="1"/>
  <c r="D76" i="134"/>
  <c r="D1095" i="137" s="1"/>
  <c r="C76" i="134"/>
  <c r="C1095" i="137" s="1"/>
  <c r="B76" i="134"/>
  <c r="H75" i="134"/>
  <c r="G75" i="134"/>
  <c r="G1079" i="137" s="1"/>
  <c r="F75" i="134"/>
  <c r="F1079" i="137" s="1"/>
  <c r="E75" i="134"/>
  <c r="E1079" i="137" s="1"/>
  <c r="D75" i="134"/>
  <c r="D1079" i="137" s="1"/>
  <c r="C75" i="134"/>
  <c r="C1079" i="137" s="1"/>
  <c r="B75" i="134"/>
  <c r="H74" i="134"/>
  <c r="G74" i="134"/>
  <c r="G1063" i="137" s="1"/>
  <c r="F74" i="134"/>
  <c r="F1063" i="137" s="1"/>
  <c r="E74" i="134"/>
  <c r="E1063" i="137" s="1"/>
  <c r="D74" i="134"/>
  <c r="D1063" i="137" s="1"/>
  <c r="C74" i="134"/>
  <c r="C1063" i="137" s="1"/>
  <c r="B74" i="134"/>
  <c r="H73" i="134"/>
  <c r="G73" i="134"/>
  <c r="G1047" i="137" s="1"/>
  <c r="F73" i="134"/>
  <c r="F1047" i="137" s="1"/>
  <c r="E73" i="134"/>
  <c r="E1047" i="137" s="1"/>
  <c r="D73" i="134"/>
  <c r="D1047" i="137" s="1"/>
  <c r="C73" i="134"/>
  <c r="C1047" i="137" s="1"/>
  <c r="B73" i="134"/>
  <c r="H72" i="134"/>
  <c r="G72" i="134"/>
  <c r="G1031" i="137" s="1"/>
  <c r="F72" i="134"/>
  <c r="F1031" i="137" s="1"/>
  <c r="E72" i="134"/>
  <c r="E1031" i="137" s="1"/>
  <c r="D72" i="134"/>
  <c r="D1031" i="137" s="1"/>
  <c r="C72" i="134"/>
  <c r="C1031" i="137" s="1"/>
  <c r="B72" i="134"/>
  <c r="H71" i="134"/>
  <c r="G71" i="134"/>
  <c r="G1015" i="137" s="1"/>
  <c r="F71" i="134"/>
  <c r="F1015" i="137" s="1"/>
  <c r="E71" i="134"/>
  <c r="E1015" i="137" s="1"/>
  <c r="D71" i="134"/>
  <c r="D1015" i="137" s="1"/>
  <c r="C71" i="134"/>
  <c r="C1015" i="137" s="1"/>
  <c r="B71" i="134"/>
  <c r="H70" i="134"/>
  <c r="G70" i="134"/>
  <c r="G999" i="137" s="1"/>
  <c r="F70" i="134"/>
  <c r="F999" i="137" s="1"/>
  <c r="E70" i="134"/>
  <c r="E999" i="137" s="1"/>
  <c r="D70" i="134"/>
  <c r="D999" i="137" s="1"/>
  <c r="C70" i="134"/>
  <c r="C999" i="137" s="1"/>
  <c r="B70" i="134"/>
  <c r="H69" i="134"/>
  <c r="G69" i="134"/>
  <c r="G983" i="137" s="1"/>
  <c r="F69" i="134"/>
  <c r="F983" i="137" s="1"/>
  <c r="E69" i="134"/>
  <c r="E983" i="137" s="1"/>
  <c r="D69" i="134"/>
  <c r="D983" i="137" s="1"/>
  <c r="C69" i="134"/>
  <c r="C983" i="137" s="1"/>
  <c r="B69" i="134"/>
  <c r="H68" i="134"/>
  <c r="G68" i="134"/>
  <c r="G967" i="137" s="1"/>
  <c r="F68" i="134"/>
  <c r="F967" i="137" s="1"/>
  <c r="E68" i="134"/>
  <c r="E967" i="137" s="1"/>
  <c r="D68" i="134"/>
  <c r="D967" i="137" s="1"/>
  <c r="C68" i="134"/>
  <c r="C967" i="137" s="1"/>
  <c r="B68" i="134"/>
  <c r="H67" i="134"/>
  <c r="G67" i="134"/>
  <c r="G951" i="137" s="1"/>
  <c r="F67" i="134"/>
  <c r="F951" i="137" s="1"/>
  <c r="E67" i="134"/>
  <c r="E951" i="137" s="1"/>
  <c r="D67" i="134"/>
  <c r="D951" i="137" s="1"/>
  <c r="C67" i="134"/>
  <c r="C951" i="137" s="1"/>
  <c r="B67" i="134"/>
  <c r="H66" i="134"/>
  <c r="G66" i="134"/>
  <c r="G935" i="137" s="1"/>
  <c r="F66" i="134"/>
  <c r="F935" i="137" s="1"/>
  <c r="E66" i="134"/>
  <c r="E935" i="137" s="1"/>
  <c r="D66" i="134"/>
  <c r="D935" i="137" s="1"/>
  <c r="C66" i="134"/>
  <c r="C935" i="137" s="1"/>
  <c r="B66" i="134"/>
  <c r="H63" i="134"/>
  <c r="G63" i="134"/>
  <c r="G902" i="137" s="1"/>
  <c r="F63" i="134"/>
  <c r="F902" i="137" s="1"/>
  <c r="E63" i="134"/>
  <c r="E902" i="137" s="1"/>
  <c r="D63" i="134"/>
  <c r="D902" i="137" s="1"/>
  <c r="C63" i="134"/>
  <c r="C902" i="137" s="1"/>
  <c r="H62" i="134"/>
  <c r="G62" i="134"/>
  <c r="G886" i="137" s="1"/>
  <c r="F62" i="134"/>
  <c r="F886" i="137" s="1"/>
  <c r="E62" i="134"/>
  <c r="E886" i="137" s="1"/>
  <c r="D62" i="134"/>
  <c r="D886" i="137" s="1"/>
  <c r="C62" i="134"/>
  <c r="C886" i="137" s="1"/>
  <c r="B62" i="134"/>
  <c r="H61" i="134"/>
  <c r="G61" i="134"/>
  <c r="G870" i="137" s="1"/>
  <c r="F61" i="134"/>
  <c r="F870" i="137" s="1"/>
  <c r="E61" i="134"/>
  <c r="E870" i="137" s="1"/>
  <c r="D61" i="134"/>
  <c r="D870" i="137" s="1"/>
  <c r="C61" i="134"/>
  <c r="C870" i="137" s="1"/>
  <c r="B61" i="134"/>
  <c r="H60" i="134"/>
  <c r="G60" i="134"/>
  <c r="G854" i="137" s="1"/>
  <c r="F60" i="134"/>
  <c r="F854" i="137" s="1"/>
  <c r="E60" i="134"/>
  <c r="E854" i="137" s="1"/>
  <c r="D60" i="134"/>
  <c r="D854" i="137" s="1"/>
  <c r="C60" i="134"/>
  <c r="C854" i="137" s="1"/>
  <c r="B60" i="134"/>
  <c r="H59" i="134"/>
  <c r="G59" i="134"/>
  <c r="G838" i="137" s="1"/>
  <c r="F59" i="134"/>
  <c r="F838" i="137" s="1"/>
  <c r="E59" i="134"/>
  <c r="E838" i="137" s="1"/>
  <c r="D59" i="134"/>
  <c r="D838" i="137" s="1"/>
  <c r="C59" i="134"/>
  <c r="C838" i="137" s="1"/>
  <c r="B59" i="134"/>
  <c r="H58" i="134"/>
  <c r="G58" i="134"/>
  <c r="G822" i="137" s="1"/>
  <c r="F58" i="134"/>
  <c r="F822" i="137" s="1"/>
  <c r="E58" i="134"/>
  <c r="E822" i="137" s="1"/>
  <c r="D58" i="134"/>
  <c r="D822" i="137" s="1"/>
  <c r="C58" i="134"/>
  <c r="C822" i="137" s="1"/>
  <c r="B58" i="134"/>
  <c r="H57" i="134"/>
  <c r="G57" i="134"/>
  <c r="G806" i="137" s="1"/>
  <c r="F57" i="134"/>
  <c r="F806" i="137" s="1"/>
  <c r="E57" i="134"/>
  <c r="E806" i="137" s="1"/>
  <c r="D57" i="134"/>
  <c r="D806" i="137" s="1"/>
  <c r="C57" i="134"/>
  <c r="C806" i="137" s="1"/>
  <c r="B57" i="134"/>
  <c r="H56" i="134"/>
  <c r="G56" i="134"/>
  <c r="G790" i="137" s="1"/>
  <c r="F56" i="134"/>
  <c r="F790" i="137" s="1"/>
  <c r="E56" i="134"/>
  <c r="E790" i="137" s="1"/>
  <c r="D56" i="134"/>
  <c r="D790" i="137" s="1"/>
  <c r="C56" i="134"/>
  <c r="C790" i="137" s="1"/>
  <c r="B56" i="134"/>
  <c r="H55" i="134"/>
  <c r="G55" i="134"/>
  <c r="G774" i="137" s="1"/>
  <c r="F55" i="134"/>
  <c r="F774" i="137" s="1"/>
  <c r="E55" i="134"/>
  <c r="E774" i="137" s="1"/>
  <c r="D55" i="134"/>
  <c r="D774" i="137" s="1"/>
  <c r="C55" i="134"/>
  <c r="C774" i="137" s="1"/>
  <c r="B55" i="134"/>
  <c r="H54" i="134"/>
  <c r="G54" i="134"/>
  <c r="G758" i="137" s="1"/>
  <c r="F54" i="134"/>
  <c r="F758" i="137" s="1"/>
  <c r="E54" i="134"/>
  <c r="E758" i="137" s="1"/>
  <c r="D54" i="134"/>
  <c r="D758" i="137" s="1"/>
  <c r="C54" i="134"/>
  <c r="C758" i="137" s="1"/>
  <c r="B54" i="134"/>
  <c r="H53" i="134"/>
  <c r="G53" i="134"/>
  <c r="G742" i="137" s="1"/>
  <c r="F53" i="134"/>
  <c r="F742" i="137" s="1"/>
  <c r="E53" i="134"/>
  <c r="E742" i="137" s="1"/>
  <c r="D53" i="134"/>
  <c r="D742" i="137" s="1"/>
  <c r="C53" i="134"/>
  <c r="C742" i="137" s="1"/>
  <c r="B53" i="134"/>
  <c r="H52" i="134"/>
  <c r="G52" i="134"/>
  <c r="G726" i="137" s="1"/>
  <c r="F52" i="134"/>
  <c r="F726" i="137" s="1"/>
  <c r="E52" i="134"/>
  <c r="E726" i="137" s="1"/>
  <c r="D52" i="134"/>
  <c r="D726" i="137" s="1"/>
  <c r="C52" i="134"/>
  <c r="C726" i="137" s="1"/>
  <c r="B52" i="134"/>
  <c r="H51" i="134"/>
  <c r="G51" i="134"/>
  <c r="G710" i="137" s="1"/>
  <c r="F51" i="134"/>
  <c r="F710" i="137" s="1"/>
  <c r="E51" i="134"/>
  <c r="E710" i="137" s="1"/>
  <c r="D51" i="134"/>
  <c r="D710" i="137" s="1"/>
  <c r="C51" i="134"/>
  <c r="C710" i="137" s="1"/>
  <c r="B51" i="134"/>
  <c r="H48" i="134"/>
  <c r="G48" i="134"/>
  <c r="G677" i="137" s="1"/>
  <c r="F48" i="134"/>
  <c r="F677" i="137" s="1"/>
  <c r="E48" i="134"/>
  <c r="E677" i="137" s="1"/>
  <c r="D48" i="134"/>
  <c r="D677" i="137" s="1"/>
  <c r="C48" i="134"/>
  <c r="C677" i="137" s="1"/>
  <c r="H47" i="134"/>
  <c r="G47" i="134"/>
  <c r="G661" i="137" s="1"/>
  <c r="F47" i="134"/>
  <c r="F661" i="137" s="1"/>
  <c r="E47" i="134"/>
  <c r="E661" i="137" s="1"/>
  <c r="D47" i="134"/>
  <c r="D661" i="137" s="1"/>
  <c r="C47" i="134"/>
  <c r="C661" i="137" s="1"/>
  <c r="B47" i="134"/>
  <c r="H46" i="134"/>
  <c r="G46" i="134"/>
  <c r="G645" i="137" s="1"/>
  <c r="F46" i="134"/>
  <c r="F645" i="137" s="1"/>
  <c r="E46" i="134"/>
  <c r="E645" i="137" s="1"/>
  <c r="D46" i="134"/>
  <c r="D645" i="137" s="1"/>
  <c r="C46" i="134"/>
  <c r="C645" i="137" s="1"/>
  <c r="B46" i="134"/>
  <c r="H45" i="134"/>
  <c r="G45" i="134"/>
  <c r="G629" i="137" s="1"/>
  <c r="F45" i="134"/>
  <c r="F629" i="137" s="1"/>
  <c r="E45" i="134"/>
  <c r="E629" i="137" s="1"/>
  <c r="D45" i="134"/>
  <c r="D629" i="137" s="1"/>
  <c r="C45" i="134"/>
  <c r="C629" i="137" s="1"/>
  <c r="B45" i="134"/>
  <c r="H44" i="134"/>
  <c r="G44" i="134"/>
  <c r="G613" i="137" s="1"/>
  <c r="F44" i="134"/>
  <c r="F613" i="137" s="1"/>
  <c r="E44" i="134"/>
  <c r="E613" i="137" s="1"/>
  <c r="D44" i="134"/>
  <c r="D613" i="137" s="1"/>
  <c r="C44" i="134"/>
  <c r="C613" i="137" s="1"/>
  <c r="B44" i="134"/>
  <c r="H43" i="134"/>
  <c r="G43" i="134"/>
  <c r="G597" i="137" s="1"/>
  <c r="F43" i="134"/>
  <c r="F597" i="137" s="1"/>
  <c r="E43" i="134"/>
  <c r="E597" i="137" s="1"/>
  <c r="D43" i="134"/>
  <c r="D597" i="137" s="1"/>
  <c r="C43" i="134"/>
  <c r="C597" i="137" s="1"/>
  <c r="H42" i="134"/>
  <c r="G42" i="134"/>
  <c r="G581" i="137" s="1"/>
  <c r="F42" i="134"/>
  <c r="F581" i="137" s="1"/>
  <c r="E42" i="134"/>
  <c r="E581" i="137" s="1"/>
  <c r="D42" i="134"/>
  <c r="D581" i="137" s="1"/>
  <c r="C42" i="134"/>
  <c r="C581" i="137" s="1"/>
  <c r="H41" i="134"/>
  <c r="G41" i="134"/>
  <c r="G565" i="137" s="1"/>
  <c r="F41" i="134"/>
  <c r="F565" i="137" s="1"/>
  <c r="E41" i="134"/>
  <c r="E565" i="137" s="1"/>
  <c r="D41" i="134"/>
  <c r="D565" i="137" s="1"/>
  <c r="C41" i="134"/>
  <c r="C565" i="137" s="1"/>
  <c r="H40" i="134"/>
  <c r="G40" i="134"/>
  <c r="G549" i="137" s="1"/>
  <c r="F40" i="134"/>
  <c r="F549" i="137" s="1"/>
  <c r="E40" i="134"/>
  <c r="E549" i="137" s="1"/>
  <c r="D40" i="134"/>
  <c r="D549" i="137" s="1"/>
  <c r="C40" i="134"/>
  <c r="C549" i="137" s="1"/>
  <c r="H39" i="134"/>
  <c r="G39" i="134"/>
  <c r="G533" i="137" s="1"/>
  <c r="F39" i="134"/>
  <c r="F533" i="137" s="1"/>
  <c r="E39" i="134"/>
  <c r="E533" i="137" s="1"/>
  <c r="D39" i="134"/>
  <c r="D533" i="137" s="1"/>
  <c r="C39" i="134"/>
  <c r="C533" i="137" s="1"/>
  <c r="H38" i="134"/>
  <c r="G38" i="134"/>
  <c r="G517" i="137" s="1"/>
  <c r="F38" i="134"/>
  <c r="F517" i="137" s="1"/>
  <c r="E38" i="134"/>
  <c r="E517" i="137" s="1"/>
  <c r="D38" i="134"/>
  <c r="D517" i="137" s="1"/>
  <c r="C38" i="134"/>
  <c r="C517" i="137" s="1"/>
  <c r="H37" i="134"/>
  <c r="G37" i="134"/>
  <c r="G501" i="137" s="1"/>
  <c r="F37" i="134"/>
  <c r="F501" i="137" s="1"/>
  <c r="E37" i="134"/>
  <c r="E501" i="137" s="1"/>
  <c r="D37" i="134"/>
  <c r="D501" i="137" s="1"/>
  <c r="C37" i="134"/>
  <c r="C501" i="137" s="1"/>
  <c r="H36" i="134"/>
  <c r="G36" i="134"/>
  <c r="G485" i="137" s="1"/>
  <c r="F36" i="134"/>
  <c r="F485" i="137" s="1"/>
  <c r="E36" i="134"/>
  <c r="E485" i="137" s="1"/>
  <c r="D36" i="134"/>
  <c r="D485" i="137" s="1"/>
  <c r="C36" i="134"/>
  <c r="C485" i="137" s="1"/>
  <c r="H33" i="134"/>
  <c r="G33" i="134"/>
  <c r="G452" i="137" s="1"/>
  <c r="F33" i="134"/>
  <c r="F452" i="137" s="1"/>
  <c r="E33" i="134"/>
  <c r="E452" i="137" s="1"/>
  <c r="D33" i="134"/>
  <c r="D452" i="137" s="1"/>
  <c r="C33" i="134"/>
  <c r="C452" i="137" s="1"/>
  <c r="H32" i="134"/>
  <c r="G32" i="134"/>
  <c r="G436" i="137" s="1"/>
  <c r="F32" i="134"/>
  <c r="F436" i="137" s="1"/>
  <c r="E32" i="134"/>
  <c r="E436" i="137" s="1"/>
  <c r="D32" i="134"/>
  <c r="D436" i="137" s="1"/>
  <c r="C32" i="134"/>
  <c r="C436" i="137" s="1"/>
  <c r="B32" i="134"/>
  <c r="H31" i="134"/>
  <c r="G31" i="134"/>
  <c r="G420" i="137" s="1"/>
  <c r="F31" i="134"/>
  <c r="F420" i="137" s="1"/>
  <c r="E31" i="134"/>
  <c r="E420" i="137" s="1"/>
  <c r="D31" i="134"/>
  <c r="D420" i="137" s="1"/>
  <c r="C31" i="134"/>
  <c r="C420" i="137" s="1"/>
  <c r="B31" i="134"/>
  <c r="H30" i="134"/>
  <c r="G30" i="134"/>
  <c r="G404" i="137" s="1"/>
  <c r="F30" i="134"/>
  <c r="F404" i="137" s="1"/>
  <c r="E30" i="134"/>
  <c r="E404" i="137" s="1"/>
  <c r="D30" i="134"/>
  <c r="D404" i="137" s="1"/>
  <c r="C30" i="134"/>
  <c r="C404" i="137" s="1"/>
  <c r="B30" i="134"/>
  <c r="H29" i="134"/>
  <c r="G29" i="134"/>
  <c r="G388" i="137" s="1"/>
  <c r="F29" i="134"/>
  <c r="F388" i="137" s="1"/>
  <c r="E29" i="134"/>
  <c r="E388" i="137" s="1"/>
  <c r="D29" i="134"/>
  <c r="D388" i="137" s="1"/>
  <c r="C29" i="134"/>
  <c r="C388" i="137" s="1"/>
  <c r="H28" i="134"/>
  <c r="G28" i="134"/>
  <c r="G372" i="137" s="1"/>
  <c r="F28" i="134"/>
  <c r="F372" i="137" s="1"/>
  <c r="E28" i="134"/>
  <c r="E372" i="137" s="1"/>
  <c r="D28" i="134"/>
  <c r="D372" i="137" s="1"/>
  <c r="C28" i="134"/>
  <c r="C372" i="137" s="1"/>
  <c r="H27" i="134"/>
  <c r="G27" i="134"/>
  <c r="G356" i="137" s="1"/>
  <c r="F27" i="134"/>
  <c r="F356" i="137" s="1"/>
  <c r="E27" i="134"/>
  <c r="E356" i="137" s="1"/>
  <c r="D27" i="134"/>
  <c r="D356" i="137" s="1"/>
  <c r="C27" i="134"/>
  <c r="C356" i="137" s="1"/>
  <c r="H26" i="134"/>
  <c r="G26" i="134"/>
  <c r="G340" i="137" s="1"/>
  <c r="F26" i="134"/>
  <c r="F340" i="137" s="1"/>
  <c r="E26" i="134"/>
  <c r="E340" i="137" s="1"/>
  <c r="D26" i="134"/>
  <c r="D340" i="137" s="1"/>
  <c r="C26" i="134"/>
  <c r="C340" i="137" s="1"/>
  <c r="H25" i="134"/>
  <c r="G25" i="134"/>
  <c r="G324" i="137" s="1"/>
  <c r="F25" i="134"/>
  <c r="F324" i="137" s="1"/>
  <c r="E25" i="134"/>
  <c r="E324" i="137" s="1"/>
  <c r="D25" i="134"/>
  <c r="D324" i="137" s="1"/>
  <c r="C25" i="134"/>
  <c r="C324" i="137" s="1"/>
  <c r="H24" i="134"/>
  <c r="G24" i="134"/>
  <c r="G308" i="137" s="1"/>
  <c r="F24" i="134"/>
  <c r="F308" i="137" s="1"/>
  <c r="E24" i="134"/>
  <c r="E308" i="137" s="1"/>
  <c r="D24" i="134"/>
  <c r="D308" i="137" s="1"/>
  <c r="C24" i="134"/>
  <c r="C308" i="137" s="1"/>
  <c r="H23" i="134"/>
  <c r="G23" i="134"/>
  <c r="G292" i="137" s="1"/>
  <c r="F23" i="134"/>
  <c r="F292" i="137" s="1"/>
  <c r="E23" i="134"/>
  <c r="E292" i="137" s="1"/>
  <c r="D23" i="134"/>
  <c r="D292" i="137" s="1"/>
  <c r="C23" i="134"/>
  <c r="C292" i="137" s="1"/>
  <c r="H22" i="134"/>
  <c r="G22" i="134"/>
  <c r="G276" i="137" s="1"/>
  <c r="F22" i="134"/>
  <c r="F276" i="137" s="1"/>
  <c r="E22" i="134"/>
  <c r="E276" i="137" s="1"/>
  <c r="D22" i="134"/>
  <c r="D276" i="137" s="1"/>
  <c r="C22" i="134"/>
  <c r="C276" i="137" s="1"/>
  <c r="H21" i="134"/>
  <c r="G21" i="134"/>
  <c r="G260" i="137" s="1"/>
  <c r="F21" i="134"/>
  <c r="F260" i="137" s="1"/>
  <c r="E21" i="134"/>
  <c r="E260" i="137" s="1"/>
  <c r="D21" i="134"/>
  <c r="D260" i="137" s="1"/>
  <c r="C21" i="134"/>
  <c r="C260" i="137" s="1"/>
  <c r="H18" i="134"/>
  <c r="G18" i="134"/>
  <c r="G227" i="137" s="1"/>
  <c r="F18" i="134"/>
  <c r="F227" i="137" s="1"/>
  <c r="E18" i="134"/>
  <c r="E227" i="137" s="1"/>
  <c r="D18" i="134"/>
  <c r="D227" i="137" s="1"/>
  <c r="C18" i="134"/>
  <c r="C227" i="137" s="1"/>
  <c r="H17" i="134"/>
  <c r="G17" i="134"/>
  <c r="G211" i="137" s="1"/>
  <c r="F17" i="134"/>
  <c r="F211" i="137" s="1"/>
  <c r="E17" i="134"/>
  <c r="E211" i="137" s="1"/>
  <c r="D17" i="134"/>
  <c r="D211" i="137" s="1"/>
  <c r="C17" i="134"/>
  <c r="C211" i="137" s="1"/>
  <c r="B17" i="134"/>
  <c r="H16" i="134"/>
  <c r="G16" i="134"/>
  <c r="G195" i="137" s="1"/>
  <c r="F16" i="134"/>
  <c r="F195" i="137" s="1"/>
  <c r="E16" i="134"/>
  <c r="E195" i="137" s="1"/>
  <c r="D16" i="134"/>
  <c r="D195" i="137" s="1"/>
  <c r="C16" i="134"/>
  <c r="C195" i="137" s="1"/>
  <c r="B16" i="134"/>
  <c r="H15" i="134"/>
  <c r="G15" i="134"/>
  <c r="G179" i="137" s="1"/>
  <c r="F15" i="134"/>
  <c r="F179" i="137" s="1"/>
  <c r="E15" i="134"/>
  <c r="E179" i="137" s="1"/>
  <c r="D15" i="134"/>
  <c r="D179" i="137" s="1"/>
  <c r="C15" i="134"/>
  <c r="C179" i="137" s="1"/>
  <c r="B15" i="134"/>
  <c r="H14" i="134"/>
  <c r="G14" i="134"/>
  <c r="G163" i="137" s="1"/>
  <c r="F14" i="134"/>
  <c r="F163" i="137" s="1"/>
  <c r="E14" i="134"/>
  <c r="E163" i="137" s="1"/>
  <c r="D14" i="134"/>
  <c r="D163" i="137" s="1"/>
  <c r="C14" i="134"/>
  <c r="C163" i="137" s="1"/>
  <c r="H13" i="134"/>
  <c r="G13" i="134"/>
  <c r="G147" i="137" s="1"/>
  <c r="F13" i="134"/>
  <c r="F147" i="137" s="1"/>
  <c r="E13" i="134"/>
  <c r="E147" i="137" s="1"/>
  <c r="D13" i="134"/>
  <c r="D147" i="137" s="1"/>
  <c r="C13" i="134"/>
  <c r="C147" i="137" s="1"/>
  <c r="H12" i="134"/>
  <c r="G12" i="134"/>
  <c r="G131" i="137" s="1"/>
  <c r="F12" i="134"/>
  <c r="F131" i="137" s="1"/>
  <c r="E12" i="134"/>
  <c r="E131" i="137" s="1"/>
  <c r="D12" i="134"/>
  <c r="D131" i="137" s="1"/>
  <c r="C12" i="134"/>
  <c r="C131" i="137" s="1"/>
  <c r="H11" i="134"/>
  <c r="G11" i="134"/>
  <c r="G115" i="137" s="1"/>
  <c r="F11" i="134"/>
  <c r="F115" i="137" s="1"/>
  <c r="E11" i="134"/>
  <c r="E115" i="137" s="1"/>
  <c r="D11" i="134"/>
  <c r="D115" i="137" s="1"/>
  <c r="C11" i="134"/>
  <c r="C115" i="137" s="1"/>
  <c r="H10" i="134"/>
  <c r="G10" i="134"/>
  <c r="G99" i="137" s="1"/>
  <c r="F10" i="134"/>
  <c r="F99" i="137" s="1"/>
  <c r="E10" i="134"/>
  <c r="E99" i="137" s="1"/>
  <c r="D10" i="134"/>
  <c r="D99" i="137" s="1"/>
  <c r="C10" i="134"/>
  <c r="C99" i="137" s="1"/>
  <c r="H9" i="134"/>
  <c r="G9" i="134"/>
  <c r="G83" i="137" s="1"/>
  <c r="F9" i="134"/>
  <c r="F83" i="137" s="1"/>
  <c r="E9" i="134"/>
  <c r="E83" i="137" s="1"/>
  <c r="D9" i="134"/>
  <c r="D83" i="137" s="1"/>
  <c r="C9" i="134"/>
  <c r="C83" i="137" s="1"/>
  <c r="H8" i="134"/>
  <c r="G8" i="134"/>
  <c r="G67" i="137" s="1"/>
  <c r="F8" i="134"/>
  <c r="F67" i="137" s="1"/>
  <c r="E8" i="134"/>
  <c r="E67" i="137" s="1"/>
  <c r="D8" i="134"/>
  <c r="D67" i="137" s="1"/>
  <c r="C8" i="134"/>
  <c r="C67" i="137" s="1"/>
  <c r="H7" i="134"/>
  <c r="G7" i="134"/>
  <c r="G51" i="137" s="1"/>
  <c r="F7" i="134"/>
  <c r="F51" i="137" s="1"/>
  <c r="E7" i="134"/>
  <c r="E51" i="137" s="1"/>
  <c r="D7" i="134"/>
  <c r="D51" i="137" s="1"/>
  <c r="C7" i="134"/>
  <c r="C51" i="137" s="1"/>
  <c r="H6" i="134"/>
  <c r="G6" i="134"/>
  <c r="G35" i="137" s="1"/>
  <c r="F6" i="134"/>
  <c r="F35" i="137" s="1"/>
  <c r="E6" i="134"/>
  <c r="D6" i="134"/>
  <c r="D35" i="137" s="1"/>
  <c r="C6" i="134"/>
  <c r="C35" i="137" s="1"/>
  <c r="H5" i="134"/>
  <c r="G5" i="134"/>
  <c r="G19" i="137" s="1"/>
  <c r="F5" i="134"/>
  <c r="F19" i="137" s="1"/>
  <c r="E5" i="134"/>
  <c r="E19" i="137" s="1"/>
  <c r="D5" i="134"/>
  <c r="D19" i="137" s="1"/>
  <c r="C5" i="134"/>
  <c r="C19" i="137" s="1"/>
  <c r="B2" i="134"/>
  <c r="D62" i="133"/>
  <c r="D706" i="138" s="1"/>
  <c r="B2" i="133"/>
  <c r="H94" i="132"/>
  <c r="G94" i="132"/>
  <c r="G1330" i="137" s="1"/>
  <c r="F94" i="132"/>
  <c r="F1330" i="137" s="1"/>
  <c r="E94" i="132"/>
  <c r="E1330" i="137" s="1"/>
  <c r="D94" i="132"/>
  <c r="D1330" i="137" s="1"/>
  <c r="C94" i="132"/>
  <c r="C1330" i="137" s="1"/>
  <c r="H93" i="132"/>
  <c r="G93" i="132"/>
  <c r="F93" i="132"/>
  <c r="E93" i="132"/>
  <c r="E1314" i="137" s="1"/>
  <c r="D93" i="132"/>
  <c r="D1314" i="137" s="1"/>
  <c r="C93" i="132"/>
  <c r="C1314" i="137" s="1"/>
  <c r="H89" i="132"/>
  <c r="G89" i="132"/>
  <c r="G1280" i="137" s="1"/>
  <c r="F89" i="132"/>
  <c r="F1280" i="137" s="1"/>
  <c r="E89" i="132"/>
  <c r="E1280" i="137" s="1"/>
  <c r="D89" i="132"/>
  <c r="D1280" i="137" s="1"/>
  <c r="C89" i="132"/>
  <c r="C1280" i="137" s="1"/>
  <c r="B89" i="132"/>
  <c r="H88" i="132"/>
  <c r="G88" i="132"/>
  <c r="G1264" i="137" s="1"/>
  <c r="F88" i="132"/>
  <c r="F1264" i="137" s="1"/>
  <c r="E88" i="132"/>
  <c r="E1264" i="137" s="1"/>
  <c r="D88" i="132"/>
  <c r="D1264" i="137" s="1"/>
  <c r="C88" i="132"/>
  <c r="C1264" i="137" s="1"/>
  <c r="B88" i="132"/>
  <c r="H87" i="132"/>
  <c r="G87" i="132"/>
  <c r="G1248" i="137" s="1"/>
  <c r="F87" i="132"/>
  <c r="F1248" i="137" s="1"/>
  <c r="E87" i="132"/>
  <c r="E1248" i="137" s="1"/>
  <c r="D87" i="132"/>
  <c r="D1248" i="137" s="1"/>
  <c r="C87" i="132"/>
  <c r="C1248" i="137" s="1"/>
  <c r="B87" i="132"/>
  <c r="H86" i="132"/>
  <c r="G86" i="132"/>
  <c r="G1232" i="137" s="1"/>
  <c r="F86" i="132"/>
  <c r="F1232" i="137" s="1"/>
  <c r="E86" i="132"/>
  <c r="E1232" i="137" s="1"/>
  <c r="D86" i="132"/>
  <c r="D1232" i="137" s="1"/>
  <c r="C86" i="132"/>
  <c r="C1232" i="137" s="1"/>
  <c r="B86" i="132"/>
  <c r="H85" i="132"/>
  <c r="G85" i="132"/>
  <c r="G1216" i="137" s="1"/>
  <c r="F85" i="132"/>
  <c r="F1216" i="137" s="1"/>
  <c r="E85" i="132"/>
  <c r="E1216" i="137" s="1"/>
  <c r="D85" i="132"/>
  <c r="D1216" i="137" s="1"/>
  <c r="C85" i="132"/>
  <c r="C1216" i="137" s="1"/>
  <c r="B85" i="132"/>
  <c r="H84" i="132"/>
  <c r="G84" i="132"/>
  <c r="G1200" i="137" s="1"/>
  <c r="F84" i="132"/>
  <c r="F1200" i="137" s="1"/>
  <c r="E84" i="132"/>
  <c r="E1200" i="137" s="1"/>
  <c r="D84" i="132"/>
  <c r="D1200" i="137" s="1"/>
  <c r="C84" i="132"/>
  <c r="C1200" i="137" s="1"/>
  <c r="B84" i="132"/>
  <c r="H83" i="132"/>
  <c r="G83" i="132"/>
  <c r="G1184" i="137" s="1"/>
  <c r="F83" i="132"/>
  <c r="F1184" i="137" s="1"/>
  <c r="E83" i="132"/>
  <c r="E1184" i="137" s="1"/>
  <c r="D83" i="132"/>
  <c r="D1184" i="137" s="1"/>
  <c r="C83" i="132"/>
  <c r="C1184" i="137" s="1"/>
  <c r="B83" i="132"/>
  <c r="H82" i="132"/>
  <c r="G82" i="132"/>
  <c r="G1168" i="137" s="1"/>
  <c r="F82" i="132"/>
  <c r="F1168" i="137" s="1"/>
  <c r="E82" i="132"/>
  <c r="E1168" i="137" s="1"/>
  <c r="D82" i="132"/>
  <c r="D1168" i="137" s="1"/>
  <c r="C82" i="132"/>
  <c r="C1168" i="137" s="1"/>
  <c r="B82" i="132"/>
  <c r="H79" i="132"/>
  <c r="G79" i="132"/>
  <c r="G1135" i="137" s="1"/>
  <c r="F79" i="132"/>
  <c r="F1135" i="137" s="1"/>
  <c r="E79" i="132"/>
  <c r="E1135" i="137" s="1"/>
  <c r="D79" i="132"/>
  <c r="D1135" i="137" s="1"/>
  <c r="C79" i="132"/>
  <c r="C1135" i="137" s="1"/>
  <c r="H78" i="132"/>
  <c r="G78" i="132"/>
  <c r="G1119" i="137" s="1"/>
  <c r="F78" i="132"/>
  <c r="F1119" i="137" s="1"/>
  <c r="E78" i="132"/>
  <c r="E1119" i="137" s="1"/>
  <c r="D78" i="132"/>
  <c r="D1119" i="137" s="1"/>
  <c r="C78" i="132"/>
  <c r="C1119" i="137" s="1"/>
  <c r="B78" i="132"/>
  <c r="H77" i="132"/>
  <c r="G77" i="132"/>
  <c r="G1103" i="137" s="1"/>
  <c r="F77" i="132"/>
  <c r="F1103" i="137" s="1"/>
  <c r="E77" i="132"/>
  <c r="E1103" i="137" s="1"/>
  <c r="D77" i="132"/>
  <c r="D1103" i="137" s="1"/>
  <c r="C77" i="132"/>
  <c r="C1103" i="137" s="1"/>
  <c r="B77" i="132"/>
  <c r="H76" i="132"/>
  <c r="G76" i="132"/>
  <c r="G1087" i="137" s="1"/>
  <c r="F76" i="132"/>
  <c r="F1087" i="137" s="1"/>
  <c r="E76" i="132"/>
  <c r="E1087" i="137" s="1"/>
  <c r="D76" i="132"/>
  <c r="D1087" i="137" s="1"/>
  <c r="C76" i="132"/>
  <c r="C1087" i="137" s="1"/>
  <c r="B76" i="132"/>
  <c r="H75" i="132"/>
  <c r="G75" i="132"/>
  <c r="G1071" i="137" s="1"/>
  <c r="F75" i="132"/>
  <c r="F1071" i="137" s="1"/>
  <c r="E75" i="132"/>
  <c r="E1071" i="137" s="1"/>
  <c r="D75" i="132"/>
  <c r="D1071" i="137" s="1"/>
  <c r="C75" i="132"/>
  <c r="C1071" i="137" s="1"/>
  <c r="B75" i="132"/>
  <c r="H74" i="132"/>
  <c r="G74" i="132"/>
  <c r="G1055" i="137" s="1"/>
  <c r="F74" i="132"/>
  <c r="F1055" i="137" s="1"/>
  <c r="E74" i="132"/>
  <c r="E1055" i="137" s="1"/>
  <c r="D74" i="132"/>
  <c r="D1055" i="137" s="1"/>
  <c r="C74" i="132"/>
  <c r="C1055" i="137" s="1"/>
  <c r="B74" i="132"/>
  <c r="H73" i="132"/>
  <c r="G73" i="132"/>
  <c r="G1039" i="137" s="1"/>
  <c r="F73" i="132"/>
  <c r="F1039" i="137" s="1"/>
  <c r="E73" i="132"/>
  <c r="E1039" i="137" s="1"/>
  <c r="D73" i="132"/>
  <c r="D1039" i="137" s="1"/>
  <c r="C73" i="132"/>
  <c r="C1039" i="137" s="1"/>
  <c r="B73" i="132"/>
  <c r="H72" i="132"/>
  <c r="G72" i="132"/>
  <c r="G1023" i="137" s="1"/>
  <c r="F72" i="132"/>
  <c r="F1023" i="137" s="1"/>
  <c r="E72" i="132"/>
  <c r="E1023" i="137" s="1"/>
  <c r="D72" i="132"/>
  <c r="D1023" i="137" s="1"/>
  <c r="C72" i="132"/>
  <c r="C1023" i="137" s="1"/>
  <c r="B72" i="132"/>
  <c r="H71" i="132"/>
  <c r="G71" i="132"/>
  <c r="G1007" i="137" s="1"/>
  <c r="F71" i="132"/>
  <c r="F1007" i="137" s="1"/>
  <c r="E71" i="132"/>
  <c r="E1007" i="137" s="1"/>
  <c r="D71" i="132"/>
  <c r="D1007" i="137" s="1"/>
  <c r="C71" i="132"/>
  <c r="C1007" i="137" s="1"/>
  <c r="B71" i="132"/>
  <c r="H70" i="132"/>
  <c r="G70" i="132"/>
  <c r="G991" i="137" s="1"/>
  <c r="F70" i="132"/>
  <c r="F991" i="137" s="1"/>
  <c r="E70" i="132"/>
  <c r="E991" i="137" s="1"/>
  <c r="D70" i="132"/>
  <c r="D991" i="137" s="1"/>
  <c r="C70" i="132"/>
  <c r="C991" i="137" s="1"/>
  <c r="B70" i="132"/>
  <c r="H69" i="132"/>
  <c r="G69" i="132"/>
  <c r="G975" i="137" s="1"/>
  <c r="F69" i="132"/>
  <c r="F975" i="137" s="1"/>
  <c r="E69" i="132"/>
  <c r="E975" i="137" s="1"/>
  <c r="D69" i="132"/>
  <c r="D975" i="137" s="1"/>
  <c r="C69" i="132"/>
  <c r="C975" i="137" s="1"/>
  <c r="B69" i="132"/>
  <c r="H68" i="132"/>
  <c r="G68" i="132"/>
  <c r="G959" i="137" s="1"/>
  <c r="F68" i="132"/>
  <c r="F959" i="137" s="1"/>
  <c r="E68" i="132"/>
  <c r="E959" i="137" s="1"/>
  <c r="D68" i="132"/>
  <c r="D959" i="137" s="1"/>
  <c r="C68" i="132"/>
  <c r="C959" i="137" s="1"/>
  <c r="B68" i="132"/>
  <c r="H67" i="132"/>
  <c r="G67" i="132"/>
  <c r="G943" i="137" s="1"/>
  <c r="F67" i="132"/>
  <c r="F943" i="137" s="1"/>
  <c r="E67" i="132"/>
  <c r="E943" i="137" s="1"/>
  <c r="D67" i="132"/>
  <c r="D943" i="137" s="1"/>
  <c r="C67" i="132"/>
  <c r="C943" i="137" s="1"/>
  <c r="B67" i="132"/>
  <c r="H66" i="132"/>
  <c r="G66" i="132"/>
  <c r="G927" i="137" s="1"/>
  <c r="F66" i="132"/>
  <c r="F927" i="137" s="1"/>
  <c r="E66" i="132"/>
  <c r="E927" i="137" s="1"/>
  <c r="D66" i="132"/>
  <c r="D927" i="137" s="1"/>
  <c r="C66" i="132"/>
  <c r="C927" i="137" s="1"/>
  <c r="B66" i="132"/>
  <c r="H63" i="132"/>
  <c r="G63" i="132"/>
  <c r="G894" i="137" s="1"/>
  <c r="F63" i="132"/>
  <c r="F894" i="137" s="1"/>
  <c r="E63" i="132"/>
  <c r="E894" i="137" s="1"/>
  <c r="D63" i="132"/>
  <c r="D894" i="137" s="1"/>
  <c r="C63" i="132"/>
  <c r="C894" i="137" s="1"/>
  <c r="H62" i="132"/>
  <c r="G62" i="132"/>
  <c r="G878" i="137" s="1"/>
  <c r="F62" i="132"/>
  <c r="F878" i="137" s="1"/>
  <c r="E62" i="132"/>
  <c r="E878" i="137" s="1"/>
  <c r="D62" i="132"/>
  <c r="D878" i="137" s="1"/>
  <c r="C62" i="132"/>
  <c r="C878" i="137" s="1"/>
  <c r="B62" i="132"/>
  <c r="H61" i="132"/>
  <c r="G61" i="132"/>
  <c r="G862" i="137" s="1"/>
  <c r="F61" i="132"/>
  <c r="F862" i="137" s="1"/>
  <c r="E61" i="132"/>
  <c r="E862" i="137" s="1"/>
  <c r="D61" i="132"/>
  <c r="D862" i="137" s="1"/>
  <c r="C61" i="132"/>
  <c r="C862" i="137" s="1"/>
  <c r="B61" i="132"/>
  <c r="H60" i="132"/>
  <c r="G60" i="132"/>
  <c r="G846" i="137" s="1"/>
  <c r="F60" i="132"/>
  <c r="F846" i="137" s="1"/>
  <c r="E60" i="132"/>
  <c r="E846" i="137" s="1"/>
  <c r="D60" i="132"/>
  <c r="D846" i="137" s="1"/>
  <c r="C60" i="132"/>
  <c r="C846" i="137" s="1"/>
  <c r="B60" i="132"/>
  <c r="H59" i="132"/>
  <c r="G59" i="132"/>
  <c r="G830" i="137" s="1"/>
  <c r="F59" i="132"/>
  <c r="F830" i="137" s="1"/>
  <c r="E59" i="132"/>
  <c r="E830" i="137" s="1"/>
  <c r="D59" i="132"/>
  <c r="D830" i="137" s="1"/>
  <c r="C59" i="132"/>
  <c r="C830" i="137" s="1"/>
  <c r="B59" i="132"/>
  <c r="H58" i="132"/>
  <c r="G58" i="132"/>
  <c r="G814" i="137" s="1"/>
  <c r="F58" i="132"/>
  <c r="F814" i="137" s="1"/>
  <c r="E58" i="132"/>
  <c r="E814" i="137" s="1"/>
  <c r="D58" i="132"/>
  <c r="D814" i="137" s="1"/>
  <c r="C58" i="132"/>
  <c r="C814" i="137" s="1"/>
  <c r="B58" i="132"/>
  <c r="H57" i="132"/>
  <c r="G57" i="132"/>
  <c r="G798" i="137" s="1"/>
  <c r="F57" i="132"/>
  <c r="F798" i="137" s="1"/>
  <c r="E57" i="132"/>
  <c r="E798" i="137" s="1"/>
  <c r="D57" i="132"/>
  <c r="D798" i="137" s="1"/>
  <c r="C57" i="132"/>
  <c r="C798" i="137" s="1"/>
  <c r="B57" i="132"/>
  <c r="H56" i="132"/>
  <c r="G56" i="132"/>
  <c r="G782" i="137" s="1"/>
  <c r="F56" i="132"/>
  <c r="F782" i="137" s="1"/>
  <c r="E56" i="132"/>
  <c r="E782" i="137" s="1"/>
  <c r="D56" i="132"/>
  <c r="D782" i="137" s="1"/>
  <c r="C56" i="132"/>
  <c r="C782" i="137" s="1"/>
  <c r="B56" i="132"/>
  <c r="H55" i="132"/>
  <c r="G55" i="132"/>
  <c r="G766" i="137" s="1"/>
  <c r="F55" i="132"/>
  <c r="F766" i="137" s="1"/>
  <c r="E55" i="132"/>
  <c r="E766" i="137" s="1"/>
  <c r="D55" i="132"/>
  <c r="D766" i="137" s="1"/>
  <c r="C55" i="132"/>
  <c r="C766" i="137" s="1"/>
  <c r="B55" i="132"/>
  <c r="H54" i="132"/>
  <c r="G54" i="132"/>
  <c r="G750" i="137" s="1"/>
  <c r="F54" i="132"/>
  <c r="F750" i="137" s="1"/>
  <c r="E54" i="132"/>
  <c r="E750" i="137" s="1"/>
  <c r="D54" i="132"/>
  <c r="D750" i="137" s="1"/>
  <c r="C54" i="132"/>
  <c r="C750" i="137" s="1"/>
  <c r="B54" i="132"/>
  <c r="H53" i="132"/>
  <c r="G53" i="132"/>
  <c r="G734" i="137" s="1"/>
  <c r="F53" i="132"/>
  <c r="F734" i="137" s="1"/>
  <c r="E53" i="132"/>
  <c r="E734" i="137" s="1"/>
  <c r="D53" i="132"/>
  <c r="D734" i="137" s="1"/>
  <c r="C53" i="132"/>
  <c r="C734" i="137" s="1"/>
  <c r="B53" i="132"/>
  <c r="H52" i="132"/>
  <c r="G52" i="132"/>
  <c r="G718" i="137" s="1"/>
  <c r="F52" i="132"/>
  <c r="F718" i="137" s="1"/>
  <c r="E52" i="132"/>
  <c r="E718" i="137" s="1"/>
  <c r="D52" i="132"/>
  <c r="D718" i="137" s="1"/>
  <c r="C52" i="132"/>
  <c r="C718" i="137" s="1"/>
  <c r="B52" i="132"/>
  <c r="H51" i="132"/>
  <c r="G51" i="132"/>
  <c r="G702" i="137" s="1"/>
  <c r="F51" i="132"/>
  <c r="F702" i="137" s="1"/>
  <c r="E51" i="132"/>
  <c r="E702" i="137" s="1"/>
  <c r="D51" i="132"/>
  <c r="D702" i="137" s="1"/>
  <c r="C51" i="132"/>
  <c r="C702" i="137" s="1"/>
  <c r="B51" i="132"/>
  <c r="H48" i="132"/>
  <c r="G48" i="132"/>
  <c r="G669" i="137" s="1"/>
  <c r="F48" i="132"/>
  <c r="F669" i="137" s="1"/>
  <c r="E48" i="132"/>
  <c r="E669" i="137" s="1"/>
  <c r="D48" i="132"/>
  <c r="D669" i="137" s="1"/>
  <c r="C48" i="132"/>
  <c r="C669" i="137" s="1"/>
  <c r="H47" i="132"/>
  <c r="G47" i="132"/>
  <c r="G653" i="137" s="1"/>
  <c r="F47" i="132"/>
  <c r="F653" i="137" s="1"/>
  <c r="E47" i="132"/>
  <c r="E653" i="137" s="1"/>
  <c r="D47" i="132"/>
  <c r="D653" i="137" s="1"/>
  <c r="C47" i="132"/>
  <c r="C653" i="137" s="1"/>
  <c r="B47" i="132"/>
  <c r="H46" i="132"/>
  <c r="G46" i="132"/>
  <c r="G637" i="137" s="1"/>
  <c r="F46" i="132"/>
  <c r="F637" i="137" s="1"/>
  <c r="E46" i="132"/>
  <c r="E637" i="137" s="1"/>
  <c r="D46" i="132"/>
  <c r="D637" i="137" s="1"/>
  <c r="C46" i="132"/>
  <c r="C637" i="137" s="1"/>
  <c r="B46" i="132"/>
  <c r="H45" i="132"/>
  <c r="G45" i="132"/>
  <c r="G621" i="137" s="1"/>
  <c r="F45" i="132"/>
  <c r="F621" i="137" s="1"/>
  <c r="E45" i="132"/>
  <c r="E621" i="137" s="1"/>
  <c r="D45" i="132"/>
  <c r="D621" i="137" s="1"/>
  <c r="C45" i="132"/>
  <c r="C621" i="137" s="1"/>
  <c r="B45" i="132"/>
  <c r="H44" i="132"/>
  <c r="G44" i="132"/>
  <c r="G605" i="137" s="1"/>
  <c r="F44" i="132"/>
  <c r="F605" i="137" s="1"/>
  <c r="E44" i="132"/>
  <c r="E605" i="137" s="1"/>
  <c r="D44" i="132"/>
  <c r="D605" i="137" s="1"/>
  <c r="C44" i="132"/>
  <c r="C605" i="137" s="1"/>
  <c r="B44" i="132"/>
  <c r="H43" i="132"/>
  <c r="G43" i="132"/>
  <c r="G589" i="137" s="1"/>
  <c r="F43" i="132"/>
  <c r="F589" i="137" s="1"/>
  <c r="E43" i="132"/>
  <c r="E589" i="137" s="1"/>
  <c r="D43" i="132"/>
  <c r="D589" i="137" s="1"/>
  <c r="C43" i="132"/>
  <c r="C589" i="137" s="1"/>
  <c r="H42" i="132"/>
  <c r="G42" i="132"/>
  <c r="G573" i="137" s="1"/>
  <c r="F42" i="132"/>
  <c r="F573" i="137" s="1"/>
  <c r="E42" i="132"/>
  <c r="E573" i="137" s="1"/>
  <c r="D42" i="132"/>
  <c r="D573" i="137" s="1"/>
  <c r="C42" i="132"/>
  <c r="C573" i="137" s="1"/>
  <c r="H41" i="132"/>
  <c r="G41" i="132"/>
  <c r="G557" i="137" s="1"/>
  <c r="F41" i="132"/>
  <c r="F557" i="137" s="1"/>
  <c r="E41" i="132"/>
  <c r="E557" i="137" s="1"/>
  <c r="D41" i="132"/>
  <c r="D557" i="137" s="1"/>
  <c r="C41" i="132"/>
  <c r="C557" i="137" s="1"/>
  <c r="H40" i="132"/>
  <c r="G40" i="132"/>
  <c r="G541" i="137" s="1"/>
  <c r="F40" i="132"/>
  <c r="F541" i="137" s="1"/>
  <c r="E40" i="132"/>
  <c r="E541" i="137" s="1"/>
  <c r="D40" i="132"/>
  <c r="D541" i="137" s="1"/>
  <c r="C40" i="132"/>
  <c r="C541" i="137" s="1"/>
  <c r="H39" i="132"/>
  <c r="G39" i="132"/>
  <c r="G525" i="137" s="1"/>
  <c r="F39" i="132"/>
  <c r="F525" i="137" s="1"/>
  <c r="E39" i="132"/>
  <c r="E525" i="137" s="1"/>
  <c r="D39" i="132"/>
  <c r="D525" i="137" s="1"/>
  <c r="C39" i="132"/>
  <c r="C525" i="137" s="1"/>
  <c r="H38" i="132"/>
  <c r="G38" i="132"/>
  <c r="G509" i="137" s="1"/>
  <c r="F38" i="132"/>
  <c r="F509" i="137" s="1"/>
  <c r="E38" i="132"/>
  <c r="E509" i="137" s="1"/>
  <c r="D38" i="132"/>
  <c r="D509" i="137" s="1"/>
  <c r="C38" i="132"/>
  <c r="C509" i="137" s="1"/>
  <c r="H37" i="132"/>
  <c r="G37" i="132"/>
  <c r="G493" i="137" s="1"/>
  <c r="F37" i="132"/>
  <c r="E37" i="132"/>
  <c r="E493" i="137" s="1"/>
  <c r="D37" i="132"/>
  <c r="D493" i="137" s="1"/>
  <c r="C37" i="132"/>
  <c r="C493" i="137" s="1"/>
  <c r="H36" i="132"/>
  <c r="G36" i="132"/>
  <c r="G477" i="137" s="1"/>
  <c r="F36" i="132"/>
  <c r="F477" i="137" s="1"/>
  <c r="E36" i="132"/>
  <c r="E477" i="137" s="1"/>
  <c r="D36" i="132"/>
  <c r="D477" i="137" s="1"/>
  <c r="C36" i="132"/>
  <c r="C477" i="137" s="1"/>
  <c r="H33" i="132"/>
  <c r="G33" i="132"/>
  <c r="G444" i="137" s="1"/>
  <c r="F33" i="132"/>
  <c r="F444" i="137" s="1"/>
  <c r="E33" i="132"/>
  <c r="E444" i="137" s="1"/>
  <c r="D33" i="132"/>
  <c r="D444" i="137" s="1"/>
  <c r="C33" i="132"/>
  <c r="C444" i="137" s="1"/>
  <c r="H32" i="132"/>
  <c r="G32" i="132"/>
  <c r="G428" i="137" s="1"/>
  <c r="F32" i="132"/>
  <c r="F428" i="137" s="1"/>
  <c r="E32" i="132"/>
  <c r="E428" i="137" s="1"/>
  <c r="D32" i="132"/>
  <c r="D428" i="137" s="1"/>
  <c r="C32" i="132"/>
  <c r="C428" i="137" s="1"/>
  <c r="B32" i="132"/>
  <c r="H31" i="132"/>
  <c r="G31" i="132"/>
  <c r="G412" i="137" s="1"/>
  <c r="F31" i="132"/>
  <c r="F412" i="137" s="1"/>
  <c r="E31" i="132"/>
  <c r="E412" i="137" s="1"/>
  <c r="D31" i="132"/>
  <c r="D412" i="137" s="1"/>
  <c r="C31" i="132"/>
  <c r="C412" i="137" s="1"/>
  <c r="B31" i="132"/>
  <c r="H30" i="132"/>
  <c r="G30" i="132"/>
  <c r="G396" i="137" s="1"/>
  <c r="F30" i="132"/>
  <c r="F396" i="137" s="1"/>
  <c r="E30" i="132"/>
  <c r="E396" i="137" s="1"/>
  <c r="D30" i="132"/>
  <c r="D396" i="137" s="1"/>
  <c r="C30" i="132"/>
  <c r="C396" i="137" s="1"/>
  <c r="B30" i="132"/>
  <c r="H29" i="132"/>
  <c r="G29" i="132"/>
  <c r="G380" i="137" s="1"/>
  <c r="F29" i="132"/>
  <c r="F380" i="137" s="1"/>
  <c r="E29" i="132"/>
  <c r="E380" i="137" s="1"/>
  <c r="D29" i="132"/>
  <c r="D380" i="137" s="1"/>
  <c r="C29" i="132"/>
  <c r="C380" i="137" s="1"/>
  <c r="H28" i="132"/>
  <c r="G28" i="132"/>
  <c r="G364" i="137" s="1"/>
  <c r="F28" i="132"/>
  <c r="F364" i="137" s="1"/>
  <c r="E28" i="132"/>
  <c r="E364" i="137" s="1"/>
  <c r="D28" i="132"/>
  <c r="D364" i="137" s="1"/>
  <c r="C28" i="132"/>
  <c r="C364" i="137" s="1"/>
  <c r="H27" i="132"/>
  <c r="G27" i="132"/>
  <c r="G348" i="137" s="1"/>
  <c r="F27" i="132"/>
  <c r="F348" i="137" s="1"/>
  <c r="E27" i="132"/>
  <c r="E348" i="137" s="1"/>
  <c r="D27" i="132"/>
  <c r="D348" i="137" s="1"/>
  <c r="C27" i="132"/>
  <c r="C348" i="137" s="1"/>
  <c r="H26" i="132"/>
  <c r="G26" i="132"/>
  <c r="G332" i="137" s="1"/>
  <c r="F26" i="132"/>
  <c r="F332" i="137" s="1"/>
  <c r="E26" i="132"/>
  <c r="E332" i="137" s="1"/>
  <c r="D26" i="132"/>
  <c r="D332" i="137" s="1"/>
  <c r="C26" i="132"/>
  <c r="C332" i="137" s="1"/>
  <c r="H25" i="132"/>
  <c r="G25" i="132"/>
  <c r="G316" i="137" s="1"/>
  <c r="F25" i="132"/>
  <c r="F316" i="137" s="1"/>
  <c r="E25" i="132"/>
  <c r="E316" i="137" s="1"/>
  <c r="D25" i="132"/>
  <c r="D316" i="137" s="1"/>
  <c r="C25" i="132"/>
  <c r="C316" i="137" s="1"/>
  <c r="H24" i="132"/>
  <c r="G24" i="132"/>
  <c r="G300" i="137" s="1"/>
  <c r="F24" i="132"/>
  <c r="F300" i="137" s="1"/>
  <c r="E24" i="132"/>
  <c r="E300" i="137" s="1"/>
  <c r="D24" i="132"/>
  <c r="D300" i="137" s="1"/>
  <c r="C24" i="132"/>
  <c r="C300" i="137" s="1"/>
  <c r="H23" i="132"/>
  <c r="G23" i="132"/>
  <c r="G284" i="137" s="1"/>
  <c r="F23" i="132"/>
  <c r="F284" i="137" s="1"/>
  <c r="E23" i="132"/>
  <c r="E284" i="137" s="1"/>
  <c r="D23" i="132"/>
  <c r="D284" i="137" s="1"/>
  <c r="C23" i="132"/>
  <c r="C284" i="137" s="1"/>
  <c r="H22" i="132"/>
  <c r="G22" i="132"/>
  <c r="G268" i="137" s="1"/>
  <c r="F22" i="132"/>
  <c r="F268" i="137" s="1"/>
  <c r="E22" i="132"/>
  <c r="E268" i="137" s="1"/>
  <c r="D22" i="132"/>
  <c r="D268" i="137" s="1"/>
  <c r="C22" i="132"/>
  <c r="C268" i="137" s="1"/>
  <c r="H21" i="132"/>
  <c r="G21" i="132"/>
  <c r="G252" i="137" s="1"/>
  <c r="F21" i="132"/>
  <c r="F252" i="137" s="1"/>
  <c r="E21" i="132"/>
  <c r="E252" i="137" s="1"/>
  <c r="D21" i="132"/>
  <c r="C21" i="132"/>
  <c r="C252" i="137" s="1"/>
  <c r="H18" i="132"/>
  <c r="G18" i="132"/>
  <c r="G219" i="137" s="1"/>
  <c r="F18" i="132"/>
  <c r="F219" i="137" s="1"/>
  <c r="E18" i="132"/>
  <c r="E219" i="137" s="1"/>
  <c r="D18" i="132"/>
  <c r="D219" i="137" s="1"/>
  <c r="C18" i="132"/>
  <c r="C219" i="137" s="1"/>
  <c r="H17" i="132"/>
  <c r="G17" i="132"/>
  <c r="G203" i="137" s="1"/>
  <c r="F17" i="132"/>
  <c r="F203" i="137" s="1"/>
  <c r="E17" i="132"/>
  <c r="E203" i="137" s="1"/>
  <c r="D17" i="132"/>
  <c r="D203" i="137" s="1"/>
  <c r="C17" i="132"/>
  <c r="C203" i="137" s="1"/>
  <c r="B17" i="132"/>
  <c r="H16" i="132"/>
  <c r="G16" i="132"/>
  <c r="G187" i="137" s="1"/>
  <c r="F16" i="132"/>
  <c r="F187" i="137" s="1"/>
  <c r="E16" i="132"/>
  <c r="E187" i="137" s="1"/>
  <c r="D16" i="132"/>
  <c r="D187" i="137" s="1"/>
  <c r="C16" i="132"/>
  <c r="C187" i="137" s="1"/>
  <c r="B16" i="132"/>
  <c r="H15" i="132"/>
  <c r="G15" i="132"/>
  <c r="G171" i="137" s="1"/>
  <c r="F15" i="132"/>
  <c r="F171" i="137" s="1"/>
  <c r="E15" i="132"/>
  <c r="E171" i="137" s="1"/>
  <c r="D15" i="132"/>
  <c r="D171" i="137" s="1"/>
  <c r="C15" i="132"/>
  <c r="C171" i="137" s="1"/>
  <c r="B15" i="132"/>
  <c r="H14" i="132"/>
  <c r="G14" i="132"/>
  <c r="G155" i="137" s="1"/>
  <c r="F14" i="132"/>
  <c r="F155" i="137" s="1"/>
  <c r="E14" i="132"/>
  <c r="E155" i="137" s="1"/>
  <c r="D14" i="132"/>
  <c r="D155" i="137" s="1"/>
  <c r="C14" i="132"/>
  <c r="C155" i="137" s="1"/>
  <c r="H13" i="132"/>
  <c r="G13" i="132"/>
  <c r="G139" i="137" s="1"/>
  <c r="F13" i="132"/>
  <c r="F139" i="137" s="1"/>
  <c r="E13" i="132"/>
  <c r="E139" i="137" s="1"/>
  <c r="D13" i="132"/>
  <c r="D139" i="137" s="1"/>
  <c r="C13" i="132"/>
  <c r="C139" i="137" s="1"/>
  <c r="H12" i="132"/>
  <c r="G12" i="132"/>
  <c r="G123" i="137" s="1"/>
  <c r="F12" i="132"/>
  <c r="F123" i="137" s="1"/>
  <c r="E12" i="132"/>
  <c r="E123" i="137" s="1"/>
  <c r="D12" i="132"/>
  <c r="D123" i="137" s="1"/>
  <c r="C12" i="132"/>
  <c r="C123" i="137" s="1"/>
  <c r="H11" i="132"/>
  <c r="G11" i="132"/>
  <c r="G107" i="137" s="1"/>
  <c r="F11" i="132"/>
  <c r="F107" i="137" s="1"/>
  <c r="E11" i="132"/>
  <c r="E107" i="137" s="1"/>
  <c r="D11" i="132"/>
  <c r="D107" i="137" s="1"/>
  <c r="C11" i="132"/>
  <c r="C107" i="137" s="1"/>
  <c r="H10" i="132"/>
  <c r="G10" i="132"/>
  <c r="G91" i="137" s="1"/>
  <c r="F10" i="132"/>
  <c r="F91" i="137" s="1"/>
  <c r="E10" i="132"/>
  <c r="E91" i="137" s="1"/>
  <c r="D10" i="132"/>
  <c r="D91" i="137" s="1"/>
  <c r="C10" i="132"/>
  <c r="C91" i="137" s="1"/>
  <c r="H9" i="132"/>
  <c r="G9" i="132"/>
  <c r="G75" i="137" s="1"/>
  <c r="F9" i="132"/>
  <c r="F75" i="137" s="1"/>
  <c r="E9" i="132"/>
  <c r="E75" i="137" s="1"/>
  <c r="D9" i="132"/>
  <c r="D75" i="137" s="1"/>
  <c r="C9" i="132"/>
  <c r="C75" i="137" s="1"/>
  <c r="H8" i="132"/>
  <c r="G8" i="132"/>
  <c r="G59" i="137" s="1"/>
  <c r="F8" i="132"/>
  <c r="F59" i="137" s="1"/>
  <c r="E8" i="132"/>
  <c r="E59" i="137" s="1"/>
  <c r="D8" i="132"/>
  <c r="D59" i="137" s="1"/>
  <c r="C8" i="132"/>
  <c r="C59" i="137" s="1"/>
  <c r="H7" i="132"/>
  <c r="G7" i="132"/>
  <c r="G43" i="137" s="1"/>
  <c r="F7" i="132"/>
  <c r="F43" i="137" s="1"/>
  <c r="E7" i="132"/>
  <c r="E43" i="137" s="1"/>
  <c r="D7" i="132"/>
  <c r="D43" i="137" s="1"/>
  <c r="C7" i="132"/>
  <c r="C43" i="137" s="1"/>
  <c r="H6" i="132"/>
  <c r="G6" i="132"/>
  <c r="G27" i="137" s="1"/>
  <c r="F6" i="132"/>
  <c r="F27" i="137" s="1"/>
  <c r="E6" i="132"/>
  <c r="D6" i="132"/>
  <c r="D27" i="137" s="1"/>
  <c r="C6" i="132"/>
  <c r="C27" i="137" s="1"/>
  <c r="H5" i="132"/>
  <c r="G5" i="132"/>
  <c r="G11" i="137" s="1"/>
  <c r="F5" i="132"/>
  <c r="F11" i="137" s="1"/>
  <c r="E5" i="132"/>
  <c r="E11" i="137" s="1"/>
  <c r="D5" i="132"/>
  <c r="C5" i="132"/>
  <c r="C11" i="137" s="1"/>
  <c r="F65" i="131"/>
  <c r="E65" i="131"/>
  <c r="E716" i="138" s="1"/>
  <c r="D65" i="131"/>
  <c r="D716" i="138" s="1"/>
  <c r="C65" i="131"/>
  <c r="C716" i="138" s="1"/>
  <c r="F60" i="131"/>
  <c r="D60" i="131"/>
  <c r="D666" i="138" s="1"/>
  <c r="C60" i="131"/>
  <c r="C666" i="138" s="1"/>
  <c r="F59" i="131"/>
  <c r="E59" i="131"/>
  <c r="E650" i="138" s="1"/>
  <c r="D59" i="131"/>
  <c r="C59" i="131"/>
  <c r="C650" i="138" s="1"/>
  <c r="F58" i="131"/>
  <c r="D58" i="131"/>
  <c r="D634" i="138" s="1"/>
  <c r="C58" i="131"/>
  <c r="C634" i="138" s="1"/>
  <c r="F57" i="131"/>
  <c r="E57" i="131"/>
  <c r="E618" i="138" s="1"/>
  <c r="D57" i="131"/>
  <c r="D618" i="138" s="1"/>
  <c r="C57" i="131"/>
  <c r="F56" i="131"/>
  <c r="D56" i="131"/>
  <c r="D602" i="138" s="1"/>
  <c r="C56" i="131"/>
  <c r="C602" i="138" s="1"/>
  <c r="F55" i="131"/>
  <c r="E55" i="131"/>
  <c r="E586" i="138" s="1"/>
  <c r="D55" i="131"/>
  <c r="D586" i="138" s="1"/>
  <c r="C55" i="131"/>
  <c r="C586" i="138" s="1"/>
  <c r="F52" i="131"/>
  <c r="E52" i="131"/>
  <c r="E568" i="138" s="1"/>
  <c r="D52" i="131"/>
  <c r="D568" i="138" s="1"/>
  <c r="C52" i="131"/>
  <c r="C568" i="138" s="1"/>
  <c r="F48" i="131"/>
  <c r="E48" i="131"/>
  <c r="D48" i="131"/>
  <c r="D534" i="138" s="1"/>
  <c r="C48" i="131"/>
  <c r="F45" i="131"/>
  <c r="E45" i="131"/>
  <c r="E516" i="138" s="1"/>
  <c r="D45" i="131"/>
  <c r="D516" i="138" s="1"/>
  <c r="C45" i="131"/>
  <c r="C516" i="138" s="1"/>
  <c r="F41" i="131"/>
  <c r="E41" i="131"/>
  <c r="E482" i="138" s="1"/>
  <c r="D41" i="131"/>
  <c r="D482" i="138" s="1"/>
  <c r="C41" i="131"/>
  <c r="C482" i="138" s="1"/>
  <c r="F40" i="131"/>
  <c r="E40" i="131"/>
  <c r="E466" i="138" s="1"/>
  <c r="D40" i="131"/>
  <c r="C40" i="131"/>
  <c r="C466" i="138" s="1"/>
  <c r="F39" i="131"/>
  <c r="E39" i="131"/>
  <c r="D39" i="131"/>
  <c r="D450" i="138" s="1"/>
  <c r="C39" i="131"/>
  <c r="C450" i="138" s="1"/>
  <c r="F35" i="131"/>
  <c r="E35" i="131"/>
  <c r="E416" i="138" s="1"/>
  <c r="D35" i="131"/>
  <c r="D416" i="138" s="1"/>
  <c r="C35" i="131"/>
  <c r="C416" i="138" s="1"/>
  <c r="F34" i="131"/>
  <c r="E34" i="131"/>
  <c r="E400" i="138" s="1"/>
  <c r="D34" i="131"/>
  <c r="D400" i="138" s="1"/>
  <c r="C34" i="131"/>
  <c r="C400" i="138" s="1"/>
  <c r="F33" i="131"/>
  <c r="E33" i="131"/>
  <c r="E384" i="138" s="1"/>
  <c r="D33" i="131"/>
  <c r="D384" i="138" s="1"/>
  <c r="C33" i="131"/>
  <c r="F32" i="131"/>
  <c r="E32" i="131"/>
  <c r="D32" i="131"/>
  <c r="D368" i="138" s="1"/>
  <c r="C32" i="131"/>
  <c r="C368" i="138" s="1"/>
  <c r="F28" i="131"/>
  <c r="E28" i="131"/>
  <c r="E334" i="138" s="1"/>
  <c r="D28" i="131"/>
  <c r="D334" i="138" s="1"/>
  <c r="C28" i="131"/>
  <c r="C334" i="138" s="1"/>
  <c r="F27" i="131"/>
  <c r="E27" i="131"/>
  <c r="E318" i="138" s="1"/>
  <c r="D27" i="131"/>
  <c r="D318" i="138" s="1"/>
  <c r="C27" i="131"/>
  <c r="C318" i="138" s="1"/>
  <c r="F26" i="131"/>
  <c r="E26" i="131"/>
  <c r="E302" i="138" s="1"/>
  <c r="D26" i="131"/>
  <c r="D302" i="138" s="1"/>
  <c r="C26" i="131"/>
  <c r="C302" i="138" s="1"/>
  <c r="F25" i="131"/>
  <c r="E25" i="131"/>
  <c r="E286" i="138" s="1"/>
  <c r="D25" i="131"/>
  <c r="D286" i="138" s="1"/>
  <c r="C25" i="131"/>
  <c r="C286" i="138" s="1"/>
  <c r="F24" i="131"/>
  <c r="E24" i="131"/>
  <c r="E270" i="138" s="1"/>
  <c r="D24" i="131"/>
  <c r="D270" i="138" s="1"/>
  <c r="C24" i="131"/>
  <c r="C270" i="138" s="1"/>
  <c r="F19" i="131"/>
  <c r="D19" i="131"/>
  <c r="D220" i="138" s="1"/>
  <c r="C19" i="131"/>
  <c r="C220" i="138" s="1"/>
  <c r="F18" i="131"/>
  <c r="E18" i="131"/>
  <c r="E204" i="138" s="1"/>
  <c r="D18" i="131"/>
  <c r="D204" i="138" s="1"/>
  <c r="C18" i="131"/>
  <c r="C204" i="138" s="1"/>
  <c r="F17" i="131"/>
  <c r="D17" i="131"/>
  <c r="D188" i="138" s="1"/>
  <c r="C17" i="131"/>
  <c r="C188" i="138" s="1"/>
  <c r="F16" i="131"/>
  <c r="E16" i="131"/>
  <c r="E172" i="138" s="1"/>
  <c r="D16" i="131"/>
  <c r="D172" i="138" s="1"/>
  <c r="C16" i="131"/>
  <c r="C172" i="138" s="1"/>
  <c r="F15" i="131"/>
  <c r="D15" i="131"/>
  <c r="D156" i="138" s="1"/>
  <c r="C15" i="131"/>
  <c r="C156" i="138" s="1"/>
  <c r="F14" i="131"/>
  <c r="E14" i="131"/>
  <c r="E140" i="138" s="1"/>
  <c r="D14" i="131"/>
  <c r="D140" i="138" s="1"/>
  <c r="C14" i="131"/>
  <c r="C140" i="138" s="1"/>
  <c r="F13" i="131"/>
  <c r="D13" i="131"/>
  <c r="D124" i="138" s="1"/>
  <c r="C13" i="131"/>
  <c r="C124" i="138" s="1"/>
  <c r="F12" i="131"/>
  <c r="E12" i="131"/>
  <c r="E108" i="138" s="1"/>
  <c r="D12" i="131"/>
  <c r="D108" i="138" s="1"/>
  <c r="C12" i="131"/>
  <c r="C108" i="138" s="1"/>
  <c r="F11" i="131"/>
  <c r="D11" i="131"/>
  <c r="D92" i="138" s="1"/>
  <c r="C11" i="131"/>
  <c r="C92" i="138" s="1"/>
  <c r="F10" i="131"/>
  <c r="E10" i="131"/>
  <c r="E76" i="138" s="1"/>
  <c r="D10" i="131"/>
  <c r="D76" i="138" s="1"/>
  <c r="C10" i="131"/>
  <c r="C76" i="138" s="1"/>
  <c r="F9" i="131"/>
  <c r="D9" i="131"/>
  <c r="D60" i="138" s="1"/>
  <c r="C9" i="131"/>
  <c r="C60" i="138" s="1"/>
  <c r="F8" i="131"/>
  <c r="E8" i="131"/>
  <c r="E44" i="138" s="1"/>
  <c r="D8" i="131"/>
  <c r="D44" i="138" s="1"/>
  <c r="C8" i="131"/>
  <c r="C44" i="138" s="1"/>
  <c r="F7" i="131"/>
  <c r="D7" i="131"/>
  <c r="D28" i="138" s="1"/>
  <c r="C7" i="131"/>
  <c r="C28" i="138" s="1"/>
  <c r="F6" i="131"/>
  <c r="E6" i="131"/>
  <c r="E12" i="138" s="1"/>
  <c r="D6" i="131"/>
  <c r="D12" i="138" s="1"/>
  <c r="C6" i="131"/>
  <c r="C12" i="138" s="1"/>
  <c r="E95" i="132"/>
  <c r="E1346" i="137" s="1"/>
  <c r="B2" i="132"/>
  <c r="D49" i="131"/>
  <c r="D550" i="138" s="1"/>
  <c r="B2" i="131"/>
  <c r="H94" i="130"/>
  <c r="G94" i="130"/>
  <c r="G1336" i="137" s="1"/>
  <c r="F94" i="130"/>
  <c r="F1336" i="137" s="1"/>
  <c r="E94" i="130"/>
  <c r="E1336" i="137" s="1"/>
  <c r="D94" i="130"/>
  <c r="D1336" i="137" s="1"/>
  <c r="C94" i="130"/>
  <c r="H93" i="130"/>
  <c r="G93" i="130"/>
  <c r="F93" i="130"/>
  <c r="E93" i="130"/>
  <c r="E1320" i="137" s="1"/>
  <c r="D93" i="130"/>
  <c r="D1320" i="137" s="1"/>
  <c r="C93" i="130"/>
  <c r="C1320" i="137" s="1"/>
  <c r="H89" i="130"/>
  <c r="G89" i="130"/>
  <c r="G1286" i="137" s="1"/>
  <c r="F89" i="130"/>
  <c r="F1286" i="137" s="1"/>
  <c r="E89" i="130"/>
  <c r="D89" i="130"/>
  <c r="D1286" i="137" s="1"/>
  <c r="C89" i="130"/>
  <c r="C1286" i="137" s="1"/>
  <c r="B89" i="130"/>
  <c r="H88" i="130"/>
  <c r="G88" i="130"/>
  <c r="G1270" i="137" s="1"/>
  <c r="F88" i="130"/>
  <c r="F1270" i="137" s="1"/>
  <c r="E88" i="130"/>
  <c r="E1270" i="137" s="1"/>
  <c r="D88" i="130"/>
  <c r="C88" i="130"/>
  <c r="C1270" i="137" s="1"/>
  <c r="B88" i="130"/>
  <c r="H87" i="130"/>
  <c r="G87" i="130"/>
  <c r="G1254" i="137" s="1"/>
  <c r="F87" i="130"/>
  <c r="F1254" i="137" s="1"/>
  <c r="E87" i="130"/>
  <c r="E1254" i="137" s="1"/>
  <c r="D87" i="130"/>
  <c r="D1254" i="137" s="1"/>
  <c r="C87" i="130"/>
  <c r="C1254" i="137" s="1"/>
  <c r="B87" i="130"/>
  <c r="H86" i="130"/>
  <c r="G86" i="130"/>
  <c r="G1238" i="137" s="1"/>
  <c r="F86" i="130"/>
  <c r="F1238" i="137" s="1"/>
  <c r="E86" i="130"/>
  <c r="E1238" i="137" s="1"/>
  <c r="D86" i="130"/>
  <c r="D1238" i="137" s="1"/>
  <c r="C86" i="130"/>
  <c r="C1238" i="137" s="1"/>
  <c r="B86" i="130"/>
  <c r="H85" i="130"/>
  <c r="G85" i="130"/>
  <c r="G1222" i="137" s="1"/>
  <c r="F85" i="130"/>
  <c r="F1222" i="137" s="1"/>
  <c r="E85" i="130"/>
  <c r="E1222" i="137" s="1"/>
  <c r="D85" i="130"/>
  <c r="D1222" i="137" s="1"/>
  <c r="C85" i="130"/>
  <c r="C1222" i="137" s="1"/>
  <c r="B85" i="130"/>
  <c r="H84" i="130"/>
  <c r="G84" i="130"/>
  <c r="G1206" i="137" s="1"/>
  <c r="F84" i="130"/>
  <c r="F1206" i="137" s="1"/>
  <c r="E84" i="130"/>
  <c r="E1206" i="137" s="1"/>
  <c r="D84" i="130"/>
  <c r="D1206" i="137" s="1"/>
  <c r="C84" i="130"/>
  <c r="C1206" i="137" s="1"/>
  <c r="B84" i="130"/>
  <c r="H83" i="130"/>
  <c r="G83" i="130"/>
  <c r="F83" i="130"/>
  <c r="F1190" i="137" s="1"/>
  <c r="E83" i="130"/>
  <c r="E1190" i="137" s="1"/>
  <c r="D83" i="130"/>
  <c r="D1190" i="137" s="1"/>
  <c r="C83" i="130"/>
  <c r="C1190" i="137" s="1"/>
  <c r="B83" i="130"/>
  <c r="H82" i="130"/>
  <c r="G82" i="130"/>
  <c r="G1174" i="137" s="1"/>
  <c r="F82" i="130"/>
  <c r="E82" i="130"/>
  <c r="E1174" i="137" s="1"/>
  <c r="D82" i="130"/>
  <c r="D1174" i="137" s="1"/>
  <c r="C82" i="130"/>
  <c r="C1174" i="137" s="1"/>
  <c r="B82" i="130"/>
  <c r="H79" i="130"/>
  <c r="G79" i="130"/>
  <c r="G1141" i="137" s="1"/>
  <c r="F79" i="130"/>
  <c r="F1141" i="137" s="1"/>
  <c r="E79" i="130"/>
  <c r="E1141" i="137" s="1"/>
  <c r="D79" i="130"/>
  <c r="D1141" i="137" s="1"/>
  <c r="C79" i="130"/>
  <c r="C1141" i="137" s="1"/>
  <c r="H78" i="130"/>
  <c r="G78" i="130"/>
  <c r="G1125" i="137" s="1"/>
  <c r="F78" i="130"/>
  <c r="F1125" i="137" s="1"/>
  <c r="E78" i="130"/>
  <c r="E1125" i="137" s="1"/>
  <c r="D78" i="130"/>
  <c r="D1125" i="137" s="1"/>
  <c r="C78" i="130"/>
  <c r="C1125" i="137" s="1"/>
  <c r="B78" i="130"/>
  <c r="H77" i="130"/>
  <c r="G77" i="130"/>
  <c r="G1109" i="137" s="1"/>
  <c r="F77" i="130"/>
  <c r="F1109" i="137" s="1"/>
  <c r="E77" i="130"/>
  <c r="E1109" i="137" s="1"/>
  <c r="D77" i="130"/>
  <c r="D1109" i="137" s="1"/>
  <c r="C77" i="130"/>
  <c r="C1109" i="137" s="1"/>
  <c r="B77" i="130"/>
  <c r="H76" i="130"/>
  <c r="G76" i="130"/>
  <c r="G1093" i="137" s="1"/>
  <c r="F76" i="130"/>
  <c r="F1093" i="137" s="1"/>
  <c r="E76" i="130"/>
  <c r="E1093" i="137" s="1"/>
  <c r="D76" i="130"/>
  <c r="D1093" i="137" s="1"/>
  <c r="C76" i="130"/>
  <c r="C1093" i="137" s="1"/>
  <c r="B76" i="130"/>
  <c r="H75" i="130"/>
  <c r="G75" i="130"/>
  <c r="G1077" i="137" s="1"/>
  <c r="F75" i="130"/>
  <c r="F1077" i="137" s="1"/>
  <c r="E75" i="130"/>
  <c r="E1077" i="137" s="1"/>
  <c r="D75" i="130"/>
  <c r="D1077" i="137" s="1"/>
  <c r="C75" i="130"/>
  <c r="C1077" i="137" s="1"/>
  <c r="B75" i="130"/>
  <c r="H74" i="130"/>
  <c r="G74" i="130"/>
  <c r="G1061" i="137" s="1"/>
  <c r="F74" i="130"/>
  <c r="F1061" i="137" s="1"/>
  <c r="E74" i="130"/>
  <c r="E1061" i="137" s="1"/>
  <c r="D74" i="130"/>
  <c r="D1061" i="137" s="1"/>
  <c r="C74" i="130"/>
  <c r="C1061" i="137" s="1"/>
  <c r="B74" i="130"/>
  <c r="H73" i="130"/>
  <c r="G73" i="130"/>
  <c r="G1045" i="137" s="1"/>
  <c r="F73" i="130"/>
  <c r="E73" i="130"/>
  <c r="E1045" i="137" s="1"/>
  <c r="D73" i="130"/>
  <c r="D1045" i="137" s="1"/>
  <c r="C73" i="130"/>
  <c r="C1045" i="137" s="1"/>
  <c r="B73" i="130"/>
  <c r="H72" i="130"/>
  <c r="G72" i="130"/>
  <c r="G1029" i="137" s="1"/>
  <c r="F72" i="130"/>
  <c r="F1029" i="137" s="1"/>
  <c r="E72" i="130"/>
  <c r="D72" i="130"/>
  <c r="D1029" i="137" s="1"/>
  <c r="C72" i="130"/>
  <c r="C1029" i="137" s="1"/>
  <c r="B72" i="130"/>
  <c r="H71" i="130"/>
  <c r="G71" i="130"/>
  <c r="G1013" i="137" s="1"/>
  <c r="F71" i="130"/>
  <c r="F1013" i="137" s="1"/>
  <c r="E71" i="130"/>
  <c r="E1013" i="137" s="1"/>
  <c r="D71" i="130"/>
  <c r="D1013" i="137" s="1"/>
  <c r="C71" i="130"/>
  <c r="C1013" i="137" s="1"/>
  <c r="B71" i="130"/>
  <c r="H70" i="130"/>
  <c r="G70" i="130"/>
  <c r="G997" i="137" s="1"/>
  <c r="F70" i="130"/>
  <c r="F997" i="137" s="1"/>
  <c r="E70" i="130"/>
  <c r="E997" i="137" s="1"/>
  <c r="D70" i="130"/>
  <c r="D997" i="137" s="1"/>
  <c r="C70" i="130"/>
  <c r="C997" i="137" s="1"/>
  <c r="B70" i="130"/>
  <c r="H69" i="130"/>
  <c r="G69" i="130"/>
  <c r="G981" i="137" s="1"/>
  <c r="F69" i="130"/>
  <c r="F981" i="137" s="1"/>
  <c r="E69" i="130"/>
  <c r="E981" i="137" s="1"/>
  <c r="D69" i="130"/>
  <c r="D981" i="137" s="1"/>
  <c r="C69" i="130"/>
  <c r="C981" i="137" s="1"/>
  <c r="B69" i="130"/>
  <c r="H68" i="130"/>
  <c r="G68" i="130"/>
  <c r="G965" i="137" s="1"/>
  <c r="F68" i="130"/>
  <c r="F965" i="137" s="1"/>
  <c r="E68" i="130"/>
  <c r="E965" i="137" s="1"/>
  <c r="D68" i="130"/>
  <c r="D965" i="137" s="1"/>
  <c r="C68" i="130"/>
  <c r="C965" i="137" s="1"/>
  <c r="B68" i="130"/>
  <c r="H67" i="130"/>
  <c r="G67" i="130"/>
  <c r="G949" i="137" s="1"/>
  <c r="F67" i="130"/>
  <c r="F949" i="137" s="1"/>
  <c r="E67" i="130"/>
  <c r="E949" i="137" s="1"/>
  <c r="D67" i="130"/>
  <c r="D949" i="137" s="1"/>
  <c r="C67" i="130"/>
  <c r="C949" i="137" s="1"/>
  <c r="B67" i="130"/>
  <c r="H66" i="130"/>
  <c r="G66" i="130"/>
  <c r="F66" i="130"/>
  <c r="F933" i="137" s="1"/>
  <c r="E66" i="130"/>
  <c r="E933" i="137" s="1"/>
  <c r="D66" i="130"/>
  <c r="D933" i="137" s="1"/>
  <c r="C66" i="130"/>
  <c r="C933" i="137" s="1"/>
  <c r="B66" i="130"/>
  <c r="H63" i="130"/>
  <c r="G63" i="130"/>
  <c r="G900" i="137" s="1"/>
  <c r="F63" i="130"/>
  <c r="F900" i="137" s="1"/>
  <c r="E63" i="130"/>
  <c r="E900" i="137" s="1"/>
  <c r="D63" i="130"/>
  <c r="D900" i="137" s="1"/>
  <c r="C63" i="130"/>
  <c r="C900" i="137" s="1"/>
  <c r="H62" i="130"/>
  <c r="G62" i="130"/>
  <c r="G884" i="137" s="1"/>
  <c r="F62" i="130"/>
  <c r="F884" i="137" s="1"/>
  <c r="E62" i="130"/>
  <c r="E884" i="137" s="1"/>
  <c r="D62" i="130"/>
  <c r="D884" i="137" s="1"/>
  <c r="C62" i="130"/>
  <c r="C884" i="137" s="1"/>
  <c r="B62" i="130"/>
  <c r="H61" i="130"/>
  <c r="G61" i="130"/>
  <c r="G868" i="137" s="1"/>
  <c r="F61" i="130"/>
  <c r="F868" i="137" s="1"/>
  <c r="E61" i="130"/>
  <c r="E868" i="137" s="1"/>
  <c r="D61" i="130"/>
  <c r="D868" i="137" s="1"/>
  <c r="C61" i="130"/>
  <c r="C868" i="137" s="1"/>
  <c r="B61" i="130"/>
  <c r="H60" i="130"/>
  <c r="G60" i="130"/>
  <c r="G852" i="137" s="1"/>
  <c r="F60" i="130"/>
  <c r="F852" i="137" s="1"/>
  <c r="E60" i="130"/>
  <c r="E852" i="137" s="1"/>
  <c r="D60" i="130"/>
  <c r="D852" i="137" s="1"/>
  <c r="C60" i="130"/>
  <c r="C852" i="137" s="1"/>
  <c r="B60" i="130"/>
  <c r="H59" i="130"/>
  <c r="G59" i="130"/>
  <c r="G836" i="137" s="1"/>
  <c r="F59" i="130"/>
  <c r="F836" i="137" s="1"/>
  <c r="E59" i="130"/>
  <c r="E836" i="137" s="1"/>
  <c r="D59" i="130"/>
  <c r="D836" i="137" s="1"/>
  <c r="C59" i="130"/>
  <c r="C836" i="137" s="1"/>
  <c r="B59" i="130"/>
  <c r="H58" i="130"/>
  <c r="G58" i="130"/>
  <c r="G820" i="137" s="1"/>
  <c r="F58" i="130"/>
  <c r="F820" i="137" s="1"/>
  <c r="E58" i="130"/>
  <c r="E820" i="137" s="1"/>
  <c r="D58" i="130"/>
  <c r="D820" i="137" s="1"/>
  <c r="C58" i="130"/>
  <c r="C820" i="137" s="1"/>
  <c r="B58" i="130"/>
  <c r="H57" i="130"/>
  <c r="G57" i="130"/>
  <c r="F57" i="130"/>
  <c r="F804" i="137" s="1"/>
  <c r="E57" i="130"/>
  <c r="E804" i="137" s="1"/>
  <c r="D57" i="130"/>
  <c r="D804" i="137" s="1"/>
  <c r="C57" i="130"/>
  <c r="C804" i="137" s="1"/>
  <c r="B57" i="130"/>
  <c r="H56" i="130"/>
  <c r="G56" i="130"/>
  <c r="G788" i="137" s="1"/>
  <c r="F56" i="130"/>
  <c r="F788" i="137" s="1"/>
  <c r="E56" i="130"/>
  <c r="E788" i="137" s="1"/>
  <c r="D56" i="130"/>
  <c r="D788" i="137" s="1"/>
  <c r="C56" i="130"/>
  <c r="C788" i="137" s="1"/>
  <c r="B56" i="130"/>
  <c r="H55" i="130"/>
  <c r="G55" i="130"/>
  <c r="G772" i="137" s="1"/>
  <c r="F55" i="130"/>
  <c r="F772" i="137" s="1"/>
  <c r="E55" i="130"/>
  <c r="D55" i="130"/>
  <c r="D772" i="137" s="1"/>
  <c r="C55" i="130"/>
  <c r="C772" i="137" s="1"/>
  <c r="B55" i="130"/>
  <c r="H54" i="130"/>
  <c r="G54" i="130"/>
  <c r="G756" i="137" s="1"/>
  <c r="F54" i="130"/>
  <c r="F756" i="137" s="1"/>
  <c r="E54" i="130"/>
  <c r="E756" i="137" s="1"/>
  <c r="D54" i="130"/>
  <c r="C54" i="130"/>
  <c r="C756" i="137" s="1"/>
  <c r="B54" i="130"/>
  <c r="H53" i="130"/>
  <c r="G53" i="130"/>
  <c r="G740" i="137" s="1"/>
  <c r="F53" i="130"/>
  <c r="F740" i="137" s="1"/>
  <c r="E53" i="130"/>
  <c r="E740" i="137" s="1"/>
  <c r="D53" i="130"/>
  <c r="D740" i="137" s="1"/>
  <c r="C53" i="130"/>
  <c r="B53" i="130"/>
  <c r="H52" i="130"/>
  <c r="G52" i="130"/>
  <c r="G724" i="137" s="1"/>
  <c r="F52" i="130"/>
  <c r="F724" i="137" s="1"/>
  <c r="E52" i="130"/>
  <c r="E724" i="137" s="1"/>
  <c r="D52" i="130"/>
  <c r="D724" i="137" s="1"/>
  <c r="C52" i="130"/>
  <c r="C724" i="137" s="1"/>
  <c r="B52" i="130"/>
  <c r="H51" i="130"/>
  <c r="G51" i="130"/>
  <c r="G708" i="137" s="1"/>
  <c r="F51" i="130"/>
  <c r="F708" i="137" s="1"/>
  <c r="E51" i="130"/>
  <c r="E708" i="137" s="1"/>
  <c r="D51" i="130"/>
  <c r="D708" i="137" s="1"/>
  <c r="C51" i="130"/>
  <c r="C708" i="137" s="1"/>
  <c r="B51" i="130"/>
  <c r="H48" i="130"/>
  <c r="G48" i="130"/>
  <c r="G675" i="137" s="1"/>
  <c r="F48" i="130"/>
  <c r="F675" i="137" s="1"/>
  <c r="E48" i="130"/>
  <c r="E675" i="137" s="1"/>
  <c r="D48" i="130"/>
  <c r="D675" i="137" s="1"/>
  <c r="C48" i="130"/>
  <c r="C675" i="137" s="1"/>
  <c r="H47" i="130"/>
  <c r="G47" i="130"/>
  <c r="G659" i="137" s="1"/>
  <c r="F47" i="130"/>
  <c r="F659" i="137" s="1"/>
  <c r="E47" i="130"/>
  <c r="E659" i="137" s="1"/>
  <c r="D47" i="130"/>
  <c r="D659" i="137" s="1"/>
  <c r="C47" i="130"/>
  <c r="C659" i="137" s="1"/>
  <c r="B47" i="130"/>
  <c r="H46" i="130"/>
  <c r="G46" i="130"/>
  <c r="G643" i="137" s="1"/>
  <c r="F46" i="130"/>
  <c r="F643" i="137" s="1"/>
  <c r="E46" i="130"/>
  <c r="D46" i="130"/>
  <c r="D643" i="137" s="1"/>
  <c r="C46" i="130"/>
  <c r="C643" i="137" s="1"/>
  <c r="B46" i="130"/>
  <c r="H45" i="130"/>
  <c r="G45" i="130"/>
  <c r="G627" i="137" s="1"/>
  <c r="F45" i="130"/>
  <c r="F627" i="137" s="1"/>
  <c r="E45" i="130"/>
  <c r="E627" i="137" s="1"/>
  <c r="D45" i="130"/>
  <c r="D627" i="137" s="1"/>
  <c r="C45" i="130"/>
  <c r="C627" i="137" s="1"/>
  <c r="B45" i="130"/>
  <c r="H44" i="130"/>
  <c r="G44" i="130"/>
  <c r="G611" i="137" s="1"/>
  <c r="F44" i="130"/>
  <c r="F611" i="137" s="1"/>
  <c r="E44" i="130"/>
  <c r="E611" i="137" s="1"/>
  <c r="D44" i="130"/>
  <c r="D611" i="137" s="1"/>
  <c r="C44" i="130"/>
  <c r="C611" i="137" s="1"/>
  <c r="B44" i="130"/>
  <c r="H43" i="130"/>
  <c r="G43" i="130"/>
  <c r="G595" i="137" s="1"/>
  <c r="F43" i="130"/>
  <c r="F595" i="137" s="1"/>
  <c r="E43" i="130"/>
  <c r="E595" i="137" s="1"/>
  <c r="D43" i="130"/>
  <c r="D595" i="137" s="1"/>
  <c r="C43" i="130"/>
  <c r="C595" i="137" s="1"/>
  <c r="H42" i="130"/>
  <c r="G42" i="130"/>
  <c r="G579" i="137" s="1"/>
  <c r="F42" i="130"/>
  <c r="F579" i="137" s="1"/>
  <c r="E42" i="130"/>
  <c r="E579" i="137" s="1"/>
  <c r="D42" i="130"/>
  <c r="D579" i="137" s="1"/>
  <c r="C42" i="130"/>
  <c r="C579" i="137" s="1"/>
  <c r="H41" i="130"/>
  <c r="G41" i="130"/>
  <c r="G563" i="137" s="1"/>
  <c r="F41" i="130"/>
  <c r="F563" i="137" s="1"/>
  <c r="E41" i="130"/>
  <c r="E563" i="137" s="1"/>
  <c r="D41" i="130"/>
  <c r="D563" i="137" s="1"/>
  <c r="C41" i="130"/>
  <c r="C563" i="137" s="1"/>
  <c r="H40" i="130"/>
  <c r="G40" i="130"/>
  <c r="G547" i="137" s="1"/>
  <c r="F40" i="130"/>
  <c r="F547" i="137" s="1"/>
  <c r="E40" i="130"/>
  <c r="E547" i="137" s="1"/>
  <c r="D40" i="130"/>
  <c r="D547" i="137" s="1"/>
  <c r="C40" i="130"/>
  <c r="C547" i="137" s="1"/>
  <c r="H39" i="130"/>
  <c r="G39" i="130"/>
  <c r="G531" i="137" s="1"/>
  <c r="F39" i="130"/>
  <c r="F531" i="137" s="1"/>
  <c r="E39" i="130"/>
  <c r="E531" i="137" s="1"/>
  <c r="D39" i="130"/>
  <c r="D531" i="137" s="1"/>
  <c r="C39" i="130"/>
  <c r="C531" i="137" s="1"/>
  <c r="H38" i="130"/>
  <c r="G38" i="130"/>
  <c r="G515" i="137" s="1"/>
  <c r="F38" i="130"/>
  <c r="F515" i="137" s="1"/>
  <c r="E38" i="130"/>
  <c r="E515" i="137" s="1"/>
  <c r="D38" i="130"/>
  <c r="D515" i="137" s="1"/>
  <c r="C38" i="130"/>
  <c r="C515" i="137" s="1"/>
  <c r="H37" i="130"/>
  <c r="G37" i="130"/>
  <c r="G499" i="137" s="1"/>
  <c r="F37" i="130"/>
  <c r="E37" i="130"/>
  <c r="E499" i="137" s="1"/>
  <c r="D37" i="130"/>
  <c r="D499" i="137" s="1"/>
  <c r="C37" i="130"/>
  <c r="C499" i="137" s="1"/>
  <c r="H36" i="130"/>
  <c r="G36" i="130"/>
  <c r="G483" i="137" s="1"/>
  <c r="F36" i="130"/>
  <c r="F483" i="137" s="1"/>
  <c r="E36" i="130"/>
  <c r="E483" i="137" s="1"/>
  <c r="D36" i="130"/>
  <c r="D483" i="137" s="1"/>
  <c r="C36" i="130"/>
  <c r="C483" i="137" s="1"/>
  <c r="H33" i="130"/>
  <c r="G33" i="130"/>
  <c r="G450" i="137" s="1"/>
  <c r="F33" i="130"/>
  <c r="F450" i="137" s="1"/>
  <c r="E33" i="130"/>
  <c r="E450" i="137" s="1"/>
  <c r="D33" i="130"/>
  <c r="D450" i="137" s="1"/>
  <c r="C33" i="130"/>
  <c r="C450" i="137" s="1"/>
  <c r="H32" i="130"/>
  <c r="G32" i="130"/>
  <c r="G434" i="137" s="1"/>
  <c r="F32" i="130"/>
  <c r="F434" i="137" s="1"/>
  <c r="E32" i="130"/>
  <c r="E434" i="137" s="1"/>
  <c r="D32" i="130"/>
  <c r="D434" i="137" s="1"/>
  <c r="C32" i="130"/>
  <c r="C434" i="137" s="1"/>
  <c r="B32" i="130"/>
  <c r="H31" i="130"/>
  <c r="G31" i="130"/>
  <c r="G418" i="137" s="1"/>
  <c r="F31" i="130"/>
  <c r="F418" i="137" s="1"/>
  <c r="E31" i="130"/>
  <c r="E418" i="137" s="1"/>
  <c r="D31" i="130"/>
  <c r="D418" i="137" s="1"/>
  <c r="C31" i="130"/>
  <c r="C418" i="137" s="1"/>
  <c r="B31" i="130"/>
  <c r="H30" i="130"/>
  <c r="G30" i="130"/>
  <c r="G402" i="137" s="1"/>
  <c r="F30" i="130"/>
  <c r="E30" i="130"/>
  <c r="E402" i="137" s="1"/>
  <c r="D30" i="130"/>
  <c r="D402" i="137" s="1"/>
  <c r="C30" i="130"/>
  <c r="C402" i="137" s="1"/>
  <c r="B30" i="130"/>
  <c r="H29" i="130"/>
  <c r="G29" i="130"/>
  <c r="G386" i="137" s="1"/>
  <c r="F29" i="130"/>
  <c r="F386" i="137" s="1"/>
  <c r="E29" i="130"/>
  <c r="E386" i="137" s="1"/>
  <c r="D29" i="130"/>
  <c r="D386" i="137" s="1"/>
  <c r="C29" i="130"/>
  <c r="C386" i="137" s="1"/>
  <c r="H28" i="130"/>
  <c r="G28" i="130"/>
  <c r="G370" i="137" s="1"/>
  <c r="F28" i="130"/>
  <c r="F370" i="137" s="1"/>
  <c r="E28" i="130"/>
  <c r="E370" i="137" s="1"/>
  <c r="D28" i="130"/>
  <c r="D370" i="137" s="1"/>
  <c r="C28" i="130"/>
  <c r="C370" i="137" s="1"/>
  <c r="H27" i="130"/>
  <c r="G27" i="130"/>
  <c r="G354" i="137" s="1"/>
  <c r="F27" i="130"/>
  <c r="F354" i="137" s="1"/>
  <c r="E27" i="130"/>
  <c r="E354" i="137" s="1"/>
  <c r="D27" i="130"/>
  <c r="D354" i="137" s="1"/>
  <c r="C27" i="130"/>
  <c r="C354" i="137" s="1"/>
  <c r="H26" i="130"/>
  <c r="G26" i="130"/>
  <c r="G338" i="137" s="1"/>
  <c r="F26" i="130"/>
  <c r="F338" i="137" s="1"/>
  <c r="E26" i="130"/>
  <c r="E338" i="137" s="1"/>
  <c r="D26" i="130"/>
  <c r="D338" i="137" s="1"/>
  <c r="C26" i="130"/>
  <c r="C338" i="137" s="1"/>
  <c r="H25" i="130"/>
  <c r="G25" i="130"/>
  <c r="G322" i="137" s="1"/>
  <c r="F25" i="130"/>
  <c r="F322" i="137" s="1"/>
  <c r="E25" i="130"/>
  <c r="E322" i="137" s="1"/>
  <c r="D25" i="130"/>
  <c r="D322" i="137" s="1"/>
  <c r="C25" i="130"/>
  <c r="C322" i="137" s="1"/>
  <c r="H24" i="130"/>
  <c r="G24" i="130"/>
  <c r="G306" i="137" s="1"/>
  <c r="F24" i="130"/>
  <c r="F306" i="137" s="1"/>
  <c r="E24" i="130"/>
  <c r="E306" i="137" s="1"/>
  <c r="D24" i="130"/>
  <c r="D306" i="137" s="1"/>
  <c r="C24" i="130"/>
  <c r="C306" i="137" s="1"/>
  <c r="H23" i="130"/>
  <c r="G23" i="130"/>
  <c r="G290" i="137" s="1"/>
  <c r="F23" i="130"/>
  <c r="F290" i="137" s="1"/>
  <c r="E23" i="130"/>
  <c r="E290" i="137" s="1"/>
  <c r="D23" i="130"/>
  <c r="D290" i="137" s="1"/>
  <c r="C23" i="130"/>
  <c r="C290" i="137" s="1"/>
  <c r="H22" i="130"/>
  <c r="G22" i="130"/>
  <c r="G274" i="137" s="1"/>
  <c r="F22" i="130"/>
  <c r="F274" i="137" s="1"/>
  <c r="E22" i="130"/>
  <c r="E274" i="137" s="1"/>
  <c r="D22" i="130"/>
  <c r="D274" i="137" s="1"/>
  <c r="C22" i="130"/>
  <c r="C274" i="137" s="1"/>
  <c r="H21" i="130"/>
  <c r="G21" i="130"/>
  <c r="G258" i="137" s="1"/>
  <c r="F21" i="130"/>
  <c r="F258" i="137" s="1"/>
  <c r="E21" i="130"/>
  <c r="D21" i="130"/>
  <c r="D258" i="137" s="1"/>
  <c r="C21" i="130"/>
  <c r="C258" i="137" s="1"/>
  <c r="H18" i="130"/>
  <c r="G18" i="130"/>
  <c r="G225" i="137" s="1"/>
  <c r="F18" i="130"/>
  <c r="F225" i="137" s="1"/>
  <c r="E18" i="130"/>
  <c r="E225" i="137" s="1"/>
  <c r="D18" i="130"/>
  <c r="D225" i="137" s="1"/>
  <c r="C18" i="130"/>
  <c r="C225" i="137" s="1"/>
  <c r="H17" i="130"/>
  <c r="G17" i="130"/>
  <c r="G209" i="137" s="1"/>
  <c r="F17" i="130"/>
  <c r="F209" i="137" s="1"/>
  <c r="E17" i="130"/>
  <c r="E209" i="137" s="1"/>
  <c r="D17" i="130"/>
  <c r="D209" i="137" s="1"/>
  <c r="C17" i="130"/>
  <c r="C209" i="137" s="1"/>
  <c r="B17" i="130"/>
  <c r="H16" i="130"/>
  <c r="G16" i="130"/>
  <c r="G193" i="137" s="1"/>
  <c r="F16" i="130"/>
  <c r="F193" i="137" s="1"/>
  <c r="E16" i="130"/>
  <c r="E193" i="137" s="1"/>
  <c r="D16" i="130"/>
  <c r="D193" i="137" s="1"/>
  <c r="C16" i="130"/>
  <c r="C193" i="137" s="1"/>
  <c r="B16" i="130"/>
  <c r="H15" i="130"/>
  <c r="G15" i="130"/>
  <c r="F15" i="130"/>
  <c r="F177" i="137" s="1"/>
  <c r="E15" i="130"/>
  <c r="E177" i="137" s="1"/>
  <c r="D15" i="130"/>
  <c r="D177" i="137" s="1"/>
  <c r="C15" i="130"/>
  <c r="C177" i="137" s="1"/>
  <c r="B15" i="130"/>
  <c r="H14" i="130"/>
  <c r="G14" i="130"/>
  <c r="G161" i="137" s="1"/>
  <c r="F14" i="130"/>
  <c r="F161" i="137" s="1"/>
  <c r="E14" i="130"/>
  <c r="E161" i="137" s="1"/>
  <c r="D14" i="130"/>
  <c r="D161" i="137" s="1"/>
  <c r="C14" i="130"/>
  <c r="C161" i="137" s="1"/>
  <c r="H13" i="130"/>
  <c r="G13" i="130"/>
  <c r="G145" i="137" s="1"/>
  <c r="F13" i="130"/>
  <c r="F145" i="137" s="1"/>
  <c r="E13" i="130"/>
  <c r="E145" i="137" s="1"/>
  <c r="D13" i="130"/>
  <c r="D145" i="137" s="1"/>
  <c r="C13" i="130"/>
  <c r="C145" i="137" s="1"/>
  <c r="H12" i="130"/>
  <c r="G12" i="130"/>
  <c r="G129" i="137" s="1"/>
  <c r="F12" i="130"/>
  <c r="F129" i="137" s="1"/>
  <c r="E12" i="130"/>
  <c r="E129" i="137" s="1"/>
  <c r="D12" i="130"/>
  <c r="D129" i="137" s="1"/>
  <c r="C12" i="130"/>
  <c r="C129" i="137" s="1"/>
  <c r="H11" i="130"/>
  <c r="G11" i="130"/>
  <c r="G113" i="137" s="1"/>
  <c r="F11" i="130"/>
  <c r="F113" i="137" s="1"/>
  <c r="E11" i="130"/>
  <c r="E113" i="137" s="1"/>
  <c r="D11" i="130"/>
  <c r="D113" i="137" s="1"/>
  <c r="C11" i="130"/>
  <c r="C113" i="137" s="1"/>
  <c r="H10" i="130"/>
  <c r="G10" i="130"/>
  <c r="G97" i="137" s="1"/>
  <c r="F10" i="130"/>
  <c r="F97" i="137" s="1"/>
  <c r="E10" i="130"/>
  <c r="E97" i="137" s="1"/>
  <c r="D10" i="130"/>
  <c r="D97" i="137" s="1"/>
  <c r="C10" i="130"/>
  <c r="C97" i="137" s="1"/>
  <c r="H9" i="130"/>
  <c r="G9" i="130"/>
  <c r="G81" i="137" s="1"/>
  <c r="F9" i="130"/>
  <c r="F81" i="137" s="1"/>
  <c r="E9" i="130"/>
  <c r="E81" i="137" s="1"/>
  <c r="D9" i="130"/>
  <c r="D81" i="137" s="1"/>
  <c r="C9" i="130"/>
  <c r="C81" i="137" s="1"/>
  <c r="H8" i="130"/>
  <c r="G8" i="130"/>
  <c r="G65" i="137" s="1"/>
  <c r="F8" i="130"/>
  <c r="F65" i="137" s="1"/>
  <c r="E8" i="130"/>
  <c r="E65" i="137" s="1"/>
  <c r="D8" i="130"/>
  <c r="D65" i="137" s="1"/>
  <c r="C8" i="130"/>
  <c r="C65" i="137" s="1"/>
  <c r="H7" i="130"/>
  <c r="G7" i="130"/>
  <c r="G49" i="137" s="1"/>
  <c r="F7" i="130"/>
  <c r="F49" i="137" s="1"/>
  <c r="E7" i="130"/>
  <c r="E49" i="137" s="1"/>
  <c r="D7" i="130"/>
  <c r="D49" i="137" s="1"/>
  <c r="C7" i="130"/>
  <c r="C49" i="137" s="1"/>
  <c r="H6" i="130"/>
  <c r="G6" i="130"/>
  <c r="G33" i="137" s="1"/>
  <c r="F6" i="130"/>
  <c r="E6" i="130"/>
  <c r="E33" i="137" s="1"/>
  <c r="D6" i="130"/>
  <c r="D33" i="137" s="1"/>
  <c r="C6" i="130"/>
  <c r="C33" i="137" s="1"/>
  <c r="H5" i="130"/>
  <c r="G5" i="130"/>
  <c r="G17" i="137" s="1"/>
  <c r="F5" i="130"/>
  <c r="F17" i="137" s="1"/>
  <c r="E5" i="130"/>
  <c r="D5" i="130"/>
  <c r="C5" i="130"/>
  <c r="C17" i="137" s="1"/>
  <c r="F65" i="129"/>
  <c r="E65" i="129"/>
  <c r="E722" i="138" s="1"/>
  <c r="D65" i="129"/>
  <c r="D722" i="138" s="1"/>
  <c r="C65" i="129"/>
  <c r="C722" i="138" s="1"/>
  <c r="F60" i="129"/>
  <c r="D60" i="129"/>
  <c r="D672" i="138" s="1"/>
  <c r="C60" i="129"/>
  <c r="C672" i="138" s="1"/>
  <c r="F59" i="129"/>
  <c r="E59" i="129"/>
  <c r="E656" i="138" s="1"/>
  <c r="D59" i="129"/>
  <c r="D656" i="138" s="1"/>
  <c r="C59" i="129"/>
  <c r="F58" i="129"/>
  <c r="D58" i="129"/>
  <c r="C58" i="129"/>
  <c r="C640" i="138" s="1"/>
  <c r="F57" i="129"/>
  <c r="E57" i="129"/>
  <c r="E624" i="138" s="1"/>
  <c r="D57" i="129"/>
  <c r="D624" i="138" s="1"/>
  <c r="C57" i="129"/>
  <c r="C624" i="138" s="1"/>
  <c r="F56" i="129"/>
  <c r="D56" i="129"/>
  <c r="D608" i="138" s="1"/>
  <c r="C56" i="129"/>
  <c r="F55" i="129"/>
  <c r="E55" i="129"/>
  <c r="E592" i="138" s="1"/>
  <c r="D55" i="129"/>
  <c r="D592" i="138" s="1"/>
  <c r="C55" i="129"/>
  <c r="C592" i="138" s="1"/>
  <c r="F52" i="129"/>
  <c r="E52" i="129"/>
  <c r="E574" i="138" s="1"/>
  <c r="D52" i="129"/>
  <c r="D574" i="138" s="1"/>
  <c r="C52" i="129"/>
  <c r="C574" i="138" s="1"/>
  <c r="F48" i="129"/>
  <c r="E48" i="129"/>
  <c r="D48" i="129"/>
  <c r="D540" i="138" s="1"/>
  <c r="C48" i="129"/>
  <c r="C540" i="138" s="1"/>
  <c r="F45" i="129"/>
  <c r="E45" i="129"/>
  <c r="E522" i="138" s="1"/>
  <c r="D45" i="129"/>
  <c r="D522" i="138" s="1"/>
  <c r="C45" i="129"/>
  <c r="C522" i="138" s="1"/>
  <c r="F41" i="129"/>
  <c r="E41" i="129"/>
  <c r="E488" i="138" s="1"/>
  <c r="D41" i="129"/>
  <c r="D488" i="138" s="1"/>
  <c r="C41" i="129"/>
  <c r="C488" i="138" s="1"/>
  <c r="F40" i="129"/>
  <c r="E40" i="129"/>
  <c r="D40" i="129"/>
  <c r="D472" i="138" s="1"/>
  <c r="C40" i="129"/>
  <c r="C472" i="138" s="1"/>
  <c r="F39" i="129"/>
  <c r="E39" i="129"/>
  <c r="E456" i="138" s="1"/>
  <c r="D39" i="129"/>
  <c r="D456" i="138" s="1"/>
  <c r="C39" i="129"/>
  <c r="C456" i="138" s="1"/>
  <c r="F35" i="129"/>
  <c r="E35" i="129"/>
  <c r="E422" i="138" s="1"/>
  <c r="D35" i="129"/>
  <c r="D422" i="138" s="1"/>
  <c r="C35" i="129"/>
  <c r="C422" i="138" s="1"/>
  <c r="F34" i="129"/>
  <c r="E34" i="129"/>
  <c r="E406" i="138" s="1"/>
  <c r="D34" i="129"/>
  <c r="D406" i="138" s="1"/>
  <c r="C34" i="129"/>
  <c r="C406" i="138" s="1"/>
  <c r="F33" i="129"/>
  <c r="E33" i="129"/>
  <c r="D33" i="129"/>
  <c r="C33" i="129"/>
  <c r="F32" i="129"/>
  <c r="E32" i="129"/>
  <c r="E374" i="138" s="1"/>
  <c r="D32" i="129"/>
  <c r="D374" i="138" s="1"/>
  <c r="C32" i="129"/>
  <c r="C374" i="138" s="1"/>
  <c r="F28" i="129"/>
  <c r="E28" i="129"/>
  <c r="E340" i="138" s="1"/>
  <c r="D28" i="129"/>
  <c r="D340" i="138" s="1"/>
  <c r="C28" i="129"/>
  <c r="C340" i="138" s="1"/>
  <c r="F27" i="129"/>
  <c r="E27" i="129"/>
  <c r="E324" i="138" s="1"/>
  <c r="D27" i="129"/>
  <c r="D324" i="138" s="1"/>
  <c r="C27" i="129"/>
  <c r="C324" i="138" s="1"/>
  <c r="F26" i="129"/>
  <c r="E26" i="129"/>
  <c r="E308" i="138" s="1"/>
  <c r="D26" i="129"/>
  <c r="D308" i="138" s="1"/>
  <c r="C26" i="129"/>
  <c r="C308" i="138" s="1"/>
  <c r="F25" i="129"/>
  <c r="E25" i="129"/>
  <c r="E292" i="138" s="1"/>
  <c r="D25" i="129"/>
  <c r="D292" i="138" s="1"/>
  <c r="C25" i="129"/>
  <c r="C292" i="138" s="1"/>
  <c r="F24" i="129"/>
  <c r="E24" i="129"/>
  <c r="D24" i="129"/>
  <c r="D276" i="138" s="1"/>
  <c r="C24" i="129"/>
  <c r="F19" i="129"/>
  <c r="D19" i="129"/>
  <c r="D226" i="138" s="1"/>
  <c r="C19" i="129"/>
  <c r="C226" i="138" s="1"/>
  <c r="F18" i="129"/>
  <c r="E18" i="129"/>
  <c r="E210" i="138" s="1"/>
  <c r="D18" i="129"/>
  <c r="D210" i="138" s="1"/>
  <c r="C18" i="129"/>
  <c r="C210" i="138" s="1"/>
  <c r="F17" i="129"/>
  <c r="D17" i="129"/>
  <c r="D194" i="138" s="1"/>
  <c r="C17" i="129"/>
  <c r="C194" i="138" s="1"/>
  <c r="F16" i="129"/>
  <c r="E16" i="129"/>
  <c r="E178" i="138" s="1"/>
  <c r="D16" i="129"/>
  <c r="D178" i="138" s="1"/>
  <c r="C16" i="129"/>
  <c r="C178" i="138" s="1"/>
  <c r="F15" i="129"/>
  <c r="D15" i="129"/>
  <c r="C15" i="129"/>
  <c r="C162" i="138" s="1"/>
  <c r="F14" i="129"/>
  <c r="E14" i="129"/>
  <c r="E146" i="138" s="1"/>
  <c r="D14" i="129"/>
  <c r="D146" i="138" s="1"/>
  <c r="C14" i="129"/>
  <c r="C146" i="138" s="1"/>
  <c r="F13" i="129"/>
  <c r="D13" i="129"/>
  <c r="D130" i="138" s="1"/>
  <c r="C13" i="129"/>
  <c r="C130" i="138" s="1"/>
  <c r="F12" i="129"/>
  <c r="E12" i="129"/>
  <c r="E114" i="138" s="1"/>
  <c r="D12" i="129"/>
  <c r="D114" i="138" s="1"/>
  <c r="C12" i="129"/>
  <c r="C114" i="138" s="1"/>
  <c r="F11" i="129"/>
  <c r="D11" i="129"/>
  <c r="D98" i="138" s="1"/>
  <c r="C11" i="129"/>
  <c r="C98" i="138" s="1"/>
  <c r="F10" i="129"/>
  <c r="E10" i="129"/>
  <c r="E82" i="138" s="1"/>
  <c r="D10" i="129"/>
  <c r="D82" i="138" s="1"/>
  <c r="C10" i="129"/>
  <c r="C82" i="138" s="1"/>
  <c r="F9" i="129"/>
  <c r="D9" i="129"/>
  <c r="D66" i="138" s="1"/>
  <c r="C9" i="129"/>
  <c r="C66" i="138" s="1"/>
  <c r="F8" i="129"/>
  <c r="E8" i="129"/>
  <c r="E50" i="138" s="1"/>
  <c r="D8" i="129"/>
  <c r="D50" i="138" s="1"/>
  <c r="C8" i="129"/>
  <c r="C50" i="138" s="1"/>
  <c r="F7" i="129"/>
  <c r="D7" i="129"/>
  <c r="D34" i="138" s="1"/>
  <c r="C7" i="129"/>
  <c r="C34" i="138" s="1"/>
  <c r="F6" i="129"/>
  <c r="E6" i="129"/>
  <c r="E18" i="138" s="1"/>
  <c r="D6" i="129"/>
  <c r="C6" i="129"/>
  <c r="C18" i="138" s="1"/>
  <c r="E95" i="130"/>
  <c r="E1352" i="137" s="1"/>
  <c r="D95" i="130"/>
  <c r="D1352" i="137" s="1"/>
  <c r="B2" i="130"/>
  <c r="C49" i="129"/>
  <c r="C556" i="138" s="1"/>
  <c r="B2" i="129"/>
  <c r="H94" i="128"/>
  <c r="G94" i="128"/>
  <c r="G1324" i="137" s="1"/>
  <c r="F94" i="128"/>
  <c r="F1324" i="137" s="1"/>
  <c r="E94" i="128"/>
  <c r="E1324" i="137" s="1"/>
  <c r="D94" i="128"/>
  <c r="D1324" i="137" s="1"/>
  <c r="C94" i="128"/>
  <c r="H93" i="128"/>
  <c r="G93" i="128"/>
  <c r="F93" i="128"/>
  <c r="E93" i="128"/>
  <c r="E1308" i="137" s="1"/>
  <c r="D93" i="128"/>
  <c r="D1308" i="137" s="1"/>
  <c r="C93" i="128"/>
  <c r="C1308" i="137" s="1"/>
  <c r="H89" i="128"/>
  <c r="G89" i="128"/>
  <c r="G1274" i="137" s="1"/>
  <c r="F89" i="128"/>
  <c r="F1274" i="137" s="1"/>
  <c r="E89" i="128"/>
  <c r="E1274" i="137" s="1"/>
  <c r="D89" i="128"/>
  <c r="D1274" i="137" s="1"/>
  <c r="C89" i="128"/>
  <c r="C1274" i="137" s="1"/>
  <c r="B89" i="128"/>
  <c r="H88" i="128"/>
  <c r="G88" i="128"/>
  <c r="G1258" i="137" s="1"/>
  <c r="F88" i="128"/>
  <c r="F1258" i="137" s="1"/>
  <c r="E88" i="128"/>
  <c r="E1258" i="137" s="1"/>
  <c r="D88" i="128"/>
  <c r="D1258" i="137" s="1"/>
  <c r="C88" i="128"/>
  <c r="C1258" i="137" s="1"/>
  <c r="B88" i="128"/>
  <c r="H87" i="128"/>
  <c r="G87" i="128"/>
  <c r="G1242" i="137" s="1"/>
  <c r="F87" i="128"/>
  <c r="F1242" i="137" s="1"/>
  <c r="E87" i="128"/>
  <c r="E1242" i="137" s="1"/>
  <c r="D87" i="128"/>
  <c r="D1242" i="137" s="1"/>
  <c r="C87" i="128"/>
  <c r="C1242" i="137" s="1"/>
  <c r="B87" i="128"/>
  <c r="H86" i="128"/>
  <c r="G86" i="128"/>
  <c r="G1226" i="137" s="1"/>
  <c r="F86" i="128"/>
  <c r="F1226" i="137" s="1"/>
  <c r="E86" i="128"/>
  <c r="E1226" i="137" s="1"/>
  <c r="D86" i="128"/>
  <c r="D1226" i="137" s="1"/>
  <c r="C86" i="128"/>
  <c r="C1226" i="137" s="1"/>
  <c r="B86" i="128"/>
  <c r="H85" i="128"/>
  <c r="G85" i="128"/>
  <c r="G1210" i="137" s="1"/>
  <c r="F85" i="128"/>
  <c r="F1210" i="137" s="1"/>
  <c r="E85" i="128"/>
  <c r="E1210" i="137" s="1"/>
  <c r="D85" i="128"/>
  <c r="D1210" i="137" s="1"/>
  <c r="C85" i="128"/>
  <c r="C1210" i="137" s="1"/>
  <c r="B85" i="128"/>
  <c r="H84" i="128"/>
  <c r="G84" i="128"/>
  <c r="G1194" i="137" s="1"/>
  <c r="F84" i="128"/>
  <c r="F1194" i="137" s="1"/>
  <c r="E84" i="128"/>
  <c r="E1194" i="137" s="1"/>
  <c r="D84" i="128"/>
  <c r="D1194" i="137" s="1"/>
  <c r="C84" i="128"/>
  <c r="C1194" i="137" s="1"/>
  <c r="B84" i="128"/>
  <c r="H83" i="128"/>
  <c r="G83" i="128"/>
  <c r="G1178" i="137" s="1"/>
  <c r="F83" i="128"/>
  <c r="F1178" i="137" s="1"/>
  <c r="E83" i="128"/>
  <c r="E1178" i="137" s="1"/>
  <c r="D83" i="128"/>
  <c r="D1178" i="137" s="1"/>
  <c r="C83" i="128"/>
  <c r="C1178" i="137" s="1"/>
  <c r="B83" i="128"/>
  <c r="H82" i="128"/>
  <c r="G82" i="128"/>
  <c r="G1162" i="137" s="1"/>
  <c r="F82" i="128"/>
  <c r="F1162" i="137" s="1"/>
  <c r="E82" i="128"/>
  <c r="E1162" i="137" s="1"/>
  <c r="D82" i="128"/>
  <c r="D1162" i="137" s="1"/>
  <c r="C82" i="128"/>
  <c r="C1162" i="137" s="1"/>
  <c r="B82" i="128"/>
  <c r="H79" i="128"/>
  <c r="G79" i="128"/>
  <c r="G1129" i="137" s="1"/>
  <c r="F79" i="128"/>
  <c r="F1129" i="137" s="1"/>
  <c r="E79" i="128"/>
  <c r="E1129" i="137" s="1"/>
  <c r="D79" i="128"/>
  <c r="D1129" i="137" s="1"/>
  <c r="C79" i="128"/>
  <c r="C1129" i="137" s="1"/>
  <c r="H78" i="128"/>
  <c r="G78" i="128"/>
  <c r="G1113" i="137" s="1"/>
  <c r="F78" i="128"/>
  <c r="F1113" i="137" s="1"/>
  <c r="E78" i="128"/>
  <c r="E1113" i="137" s="1"/>
  <c r="D78" i="128"/>
  <c r="D1113" i="137" s="1"/>
  <c r="C78" i="128"/>
  <c r="C1113" i="137" s="1"/>
  <c r="B78" i="128"/>
  <c r="H77" i="128"/>
  <c r="G77" i="128"/>
  <c r="G1097" i="137" s="1"/>
  <c r="F77" i="128"/>
  <c r="F1097" i="137" s="1"/>
  <c r="E77" i="128"/>
  <c r="E1097" i="137" s="1"/>
  <c r="D77" i="128"/>
  <c r="D1097" i="137" s="1"/>
  <c r="C77" i="128"/>
  <c r="C1097" i="137" s="1"/>
  <c r="B77" i="128"/>
  <c r="H76" i="128"/>
  <c r="G76" i="128"/>
  <c r="G1081" i="137" s="1"/>
  <c r="F76" i="128"/>
  <c r="F1081" i="137" s="1"/>
  <c r="E76" i="128"/>
  <c r="E1081" i="137" s="1"/>
  <c r="D76" i="128"/>
  <c r="D1081" i="137" s="1"/>
  <c r="C76" i="128"/>
  <c r="C1081" i="137" s="1"/>
  <c r="B76" i="128"/>
  <c r="H75" i="128"/>
  <c r="G75" i="128"/>
  <c r="G1065" i="137" s="1"/>
  <c r="F75" i="128"/>
  <c r="F1065" i="137" s="1"/>
  <c r="E75" i="128"/>
  <c r="E1065" i="137" s="1"/>
  <c r="D75" i="128"/>
  <c r="D1065" i="137" s="1"/>
  <c r="C75" i="128"/>
  <c r="C1065" i="137" s="1"/>
  <c r="B75" i="128"/>
  <c r="H74" i="128"/>
  <c r="G74" i="128"/>
  <c r="G1049" i="137" s="1"/>
  <c r="F74" i="128"/>
  <c r="F1049" i="137" s="1"/>
  <c r="E74" i="128"/>
  <c r="E1049" i="137" s="1"/>
  <c r="D74" i="128"/>
  <c r="D1049" i="137" s="1"/>
  <c r="C74" i="128"/>
  <c r="C1049" i="137" s="1"/>
  <c r="B74" i="128"/>
  <c r="H73" i="128"/>
  <c r="G73" i="128"/>
  <c r="G1033" i="137" s="1"/>
  <c r="F73" i="128"/>
  <c r="F1033" i="137" s="1"/>
  <c r="E73" i="128"/>
  <c r="E1033" i="137" s="1"/>
  <c r="D73" i="128"/>
  <c r="D1033" i="137" s="1"/>
  <c r="C73" i="128"/>
  <c r="C1033" i="137" s="1"/>
  <c r="B73" i="128"/>
  <c r="H72" i="128"/>
  <c r="G72" i="128"/>
  <c r="G1017" i="137" s="1"/>
  <c r="F72" i="128"/>
  <c r="F1017" i="137" s="1"/>
  <c r="E72" i="128"/>
  <c r="E1017" i="137" s="1"/>
  <c r="D72" i="128"/>
  <c r="D1017" i="137" s="1"/>
  <c r="C72" i="128"/>
  <c r="C1017" i="137" s="1"/>
  <c r="B72" i="128"/>
  <c r="H71" i="128"/>
  <c r="G71" i="128"/>
  <c r="G1001" i="137" s="1"/>
  <c r="F71" i="128"/>
  <c r="F1001" i="137" s="1"/>
  <c r="E71" i="128"/>
  <c r="E1001" i="137" s="1"/>
  <c r="D71" i="128"/>
  <c r="D1001" i="137" s="1"/>
  <c r="C71" i="128"/>
  <c r="C1001" i="137" s="1"/>
  <c r="B71" i="128"/>
  <c r="H70" i="128"/>
  <c r="G70" i="128"/>
  <c r="G985" i="137" s="1"/>
  <c r="F70" i="128"/>
  <c r="F985" i="137" s="1"/>
  <c r="E70" i="128"/>
  <c r="E985" i="137" s="1"/>
  <c r="D70" i="128"/>
  <c r="D985" i="137" s="1"/>
  <c r="C70" i="128"/>
  <c r="C985" i="137" s="1"/>
  <c r="B70" i="128"/>
  <c r="H69" i="128"/>
  <c r="G69" i="128"/>
  <c r="G969" i="137" s="1"/>
  <c r="F69" i="128"/>
  <c r="F969" i="137" s="1"/>
  <c r="E69" i="128"/>
  <c r="E969" i="137" s="1"/>
  <c r="D69" i="128"/>
  <c r="D969" i="137" s="1"/>
  <c r="C69" i="128"/>
  <c r="C969" i="137" s="1"/>
  <c r="B69" i="128"/>
  <c r="H68" i="128"/>
  <c r="G68" i="128"/>
  <c r="G953" i="137" s="1"/>
  <c r="F68" i="128"/>
  <c r="F953" i="137" s="1"/>
  <c r="E68" i="128"/>
  <c r="E953" i="137" s="1"/>
  <c r="D68" i="128"/>
  <c r="D953" i="137" s="1"/>
  <c r="C68" i="128"/>
  <c r="C953" i="137" s="1"/>
  <c r="B68" i="128"/>
  <c r="H67" i="128"/>
  <c r="G67" i="128"/>
  <c r="G937" i="137" s="1"/>
  <c r="F67" i="128"/>
  <c r="F937" i="137" s="1"/>
  <c r="E67" i="128"/>
  <c r="E937" i="137" s="1"/>
  <c r="D67" i="128"/>
  <c r="D937" i="137" s="1"/>
  <c r="C67" i="128"/>
  <c r="C937" i="137" s="1"/>
  <c r="B67" i="128"/>
  <c r="H66" i="128"/>
  <c r="G66" i="128"/>
  <c r="G921" i="137" s="1"/>
  <c r="F66" i="128"/>
  <c r="F921" i="137" s="1"/>
  <c r="E66" i="128"/>
  <c r="E921" i="137" s="1"/>
  <c r="D66" i="128"/>
  <c r="D921" i="137" s="1"/>
  <c r="C66" i="128"/>
  <c r="C921" i="137" s="1"/>
  <c r="B66" i="128"/>
  <c r="H63" i="128"/>
  <c r="G63" i="128"/>
  <c r="G888" i="137" s="1"/>
  <c r="F63" i="128"/>
  <c r="F888" i="137" s="1"/>
  <c r="E63" i="128"/>
  <c r="E888" i="137" s="1"/>
  <c r="D63" i="128"/>
  <c r="D888" i="137" s="1"/>
  <c r="C63" i="128"/>
  <c r="C888" i="137" s="1"/>
  <c r="H62" i="128"/>
  <c r="G62" i="128"/>
  <c r="G872" i="137" s="1"/>
  <c r="F62" i="128"/>
  <c r="F872" i="137" s="1"/>
  <c r="E62" i="128"/>
  <c r="E872" i="137" s="1"/>
  <c r="D62" i="128"/>
  <c r="D872" i="137" s="1"/>
  <c r="C62" i="128"/>
  <c r="C872" i="137" s="1"/>
  <c r="B62" i="128"/>
  <c r="H61" i="128"/>
  <c r="G61" i="128"/>
  <c r="G856" i="137" s="1"/>
  <c r="F61" i="128"/>
  <c r="F856" i="137" s="1"/>
  <c r="E61" i="128"/>
  <c r="E856" i="137" s="1"/>
  <c r="D61" i="128"/>
  <c r="D856" i="137" s="1"/>
  <c r="C61" i="128"/>
  <c r="C856" i="137" s="1"/>
  <c r="B61" i="128"/>
  <c r="H60" i="128"/>
  <c r="G60" i="128"/>
  <c r="G840" i="137" s="1"/>
  <c r="F60" i="128"/>
  <c r="F840" i="137" s="1"/>
  <c r="E60" i="128"/>
  <c r="E840" i="137" s="1"/>
  <c r="D60" i="128"/>
  <c r="D840" i="137" s="1"/>
  <c r="C60" i="128"/>
  <c r="C840" i="137" s="1"/>
  <c r="B60" i="128"/>
  <c r="H59" i="128"/>
  <c r="G59" i="128"/>
  <c r="G824" i="137" s="1"/>
  <c r="F59" i="128"/>
  <c r="F824" i="137" s="1"/>
  <c r="E59" i="128"/>
  <c r="E824" i="137" s="1"/>
  <c r="D59" i="128"/>
  <c r="D824" i="137" s="1"/>
  <c r="C59" i="128"/>
  <c r="C824" i="137" s="1"/>
  <c r="B59" i="128"/>
  <c r="H58" i="128"/>
  <c r="G58" i="128"/>
  <c r="G808" i="137" s="1"/>
  <c r="F58" i="128"/>
  <c r="F808" i="137" s="1"/>
  <c r="E58" i="128"/>
  <c r="E808" i="137" s="1"/>
  <c r="D58" i="128"/>
  <c r="D808" i="137" s="1"/>
  <c r="C58" i="128"/>
  <c r="C808" i="137" s="1"/>
  <c r="B58" i="128"/>
  <c r="H57" i="128"/>
  <c r="G57" i="128"/>
  <c r="G792" i="137" s="1"/>
  <c r="F57" i="128"/>
  <c r="F792" i="137" s="1"/>
  <c r="E57" i="128"/>
  <c r="E792" i="137" s="1"/>
  <c r="D57" i="128"/>
  <c r="D792" i="137" s="1"/>
  <c r="C57" i="128"/>
  <c r="C792" i="137" s="1"/>
  <c r="B57" i="128"/>
  <c r="H56" i="128"/>
  <c r="G56" i="128"/>
  <c r="G776" i="137" s="1"/>
  <c r="F56" i="128"/>
  <c r="F776" i="137" s="1"/>
  <c r="E56" i="128"/>
  <c r="E776" i="137" s="1"/>
  <c r="D56" i="128"/>
  <c r="D776" i="137" s="1"/>
  <c r="C56" i="128"/>
  <c r="C776" i="137" s="1"/>
  <c r="B56" i="128"/>
  <c r="H55" i="128"/>
  <c r="G55" i="128"/>
  <c r="G760" i="137" s="1"/>
  <c r="F55" i="128"/>
  <c r="F760" i="137" s="1"/>
  <c r="E55" i="128"/>
  <c r="E760" i="137" s="1"/>
  <c r="D55" i="128"/>
  <c r="D760" i="137" s="1"/>
  <c r="C55" i="128"/>
  <c r="C760" i="137" s="1"/>
  <c r="B55" i="128"/>
  <c r="H54" i="128"/>
  <c r="G54" i="128"/>
  <c r="G744" i="137" s="1"/>
  <c r="F54" i="128"/>
  <c r="F744" i="137" s="1"/>
  <c r="E54" i="128"/>
  <c r="E744" i="137" s="1"/>
  <c r="D54" i="128"/>
  <c r="D744" i="137" s="1"/>
  <c r="C54" i="128"/>
  <c r="C744" i="137" s="1"/>
  <c r="B54" i="128"/>
  <c r="H53" i="128"/>
  <c r="G53" i="128"/>
  <c r="G728" i="137" s="1"/>
  <c r="F53" i="128"/>
  <c r="F728" i="137" s="1"/>
  <c r="E53" i="128"/>
  <c r="E728" i="137" s="1"/>
  <c r="D53" i="128"/>
  <c r="D728" i="137" s="1"/>
  <c r="C53" i="128"/>
  <c r="C728" i="137" s="1"/>
  <c r="B53" i="128"/>
  <c r="H52" i="128"/>
  <c r="G52" i="128"/>
  <c r="G712" i="137" s="1"/>
  <c r="F52" i="128"/>
  <c r="F712" i="137" s="1"/>
  <c r="E52" i="128"/>
  <c r="E712" i="137" s="1"/>
  <c r="D52" i="128"/>
  <c r="D712" i="137" s="1"/>
  <c r="C52" i="128"/>
  <c r="C712" i="137" s="1"/>
  <c r="B52" i="128"/>
  <c r="H51" i="128"/>
  <c r="G51" i="128"/>
  <c r="G696" i="137" s="1"/>
  <c r="F51" i="128"/>
  <c r="F696" i="137" s="1"/>
  <c r="E51" i="128"/>
  <c r="E696" i="137" s="1"/>
  <c r="D51" i="128"/>
  <c r="D696" i="137" s="1"/>
  <c r="C51" i="128"/>
  <c r="C696" i="137" s="1"/>
  <c r="B51" i="128"/>
  <c r="H48" i="128"/>
  <c r="G48" i="128"/>
  <c r="G663" i="137" s="1"/>
  <c r="F48" i="128"/>
  <c r="F663" i="137" s="1"/>
  <c r="E48" i="128"/>
  <c r="E663" i="137" s="1"/>
  <c r="D48" i="128"/>
  <c r="D663" i="137" s="1"/>
  <c r="C48" i="128"/>
  <c r="C663" i="137" s="1"/>
  <c r="H47" i="128"/>
  <c r="G47" i="128"/>
  <c r="G647" i="137" s="1"/>
  <c r="F47" i="128"/>
  <c r="F647" i="137" s="1"/>
  <c r="E47" i="128"/>
  <c r="E647" i="137" s="1"/>
  <c r="D47" i="128"/>
  <c r="D647" i="137" s="1"/>
  <c r="C47" i="128"/>
  <c r="C647" i="137" s="1"/>
  <c r="B47" i="128"/>
  <c r="H46" i="128"/>
  <c r="G46" i="128"/>
  <c r="G631" i="137" s="1"/>
  <c r="F46" i="128"/>
  <c r="F631" i="137" s="1"/>
  <c r="E46" i="128"/>
  <c r="E631" i="137" s="1"/>
  <c r="D46" i="128"/>
  <c r="D631" i="137" s="1"/>
  <c r="C46" i="128"/>
  <c r="C631" i="137" s="1"/>
  <c r="B46" i="128"/>
  <c r="H45" i="128"/>
  <c r="G45" i="128"/>
  <c r="G615" i="137" s="1"/>
  <c r="F45" i="128"/>
  <c r="F615" i="137" s="1"/>
  <c r="E45" i="128"/>
  <c r="E615" i="137" s="1"/>
  <c r="D45" i="128"/>
  <c r="D615" i="137" s="1"/>
  <c r="C45" i="128"/>
  <c r="C615" i="137" s="1"/>
  <c r="B45" i="128"/>
  <c r="H44" i="128"/>
  <c r="G44" i="128"/>
  <c r="G599" i="137" s="1"/>
  <c r="F44" i="128"/>
  <c r="F599" i="137" s="1"/>
  <c r="E44" i="128"/>
  <c r="E599" i="137" s="1"/>
  <c r="D44" i="128"/>
  <c r="D599" i="137" s="1"/>
  <c r="C44" i="128"/>
  <c r="C599" i="137" s="1"/>
  <c r="B44" i="128"/>
  <c r="H43" i="128"/>
  <c r="G43" i="128"/>
  <c r="G583" i="137" s="1"/>
  <c r="F43" i="128"/>
  <c r="F583" i="137" s="1"/>
  <c r="E43" i="128"/>
  <c r="E583" i="137" s="1"/>
  <c r="D43" i="128"/>
  <c r="D583" i="137" s="1"/>
  <c r="C43" i="128"/>
  <c r="C583" i="137" s="1"/>
  <c r="H42" i="128"/>
  <c r="G42" i="128"/>
  <c r="G567" i="137" s="1"/>
  <c r="F42" i="128"/>
  <c r="F567" i="137" s="1"/>
  <c r="E42" i="128"/>
  <c r="E567" i="137" s="1"/>
  <c r="D42" i="128"/>
  <c r="D567" i="137" s="1"/>
  <c r="C42" i="128"/>
  <c r="C567" i="137" s="1"/>
  <c r="H41" i="128"/>
  <c r="G41" i="128"/>
  <c r="G551" i="137" s="1"/>
  <c r="F41" i="128"/>
  <c r="F551" i="137" s="1"/>
  <c r="E41" i="128"/>
  <c r="E551" i="137" s="1"/>
  <c r="D41" i="128"/>
  <c r="D551" i="137" s="1"/>
  <c r="C41" i="128"/>
  <c r="C551" i="137" s="1"/>
  <c r="H40" i="128"/>
  <c r="G40" i="128"/>
  <c r="G535" i="137" s="1"/>
  <c r="F40" i="128"/>
  <c r="F535" i="137" s="1"/>
  <c r="E40" i="128"/>
  <c r="E535" i="137" s="1"/>
  <c r="D40" i="128"/>
  <c r="D535" i="137" s="1"/>
  <c r="C40" i="128"/>
  <c r="C535" i="137" s="1"/>
  <c r="H39" i="128"/>
  <c r="G39" i="128"/>
  <c r="G519" i="137" s="1"/>
  <c r="F39" i="128"/>
  <c r="F519" i="137" s="1"/>
  <c r="E39" i="128"/>
  <c r="E519" i="137" s="1"/>
  <c r="D39" i="128"/>
  <c r="D519" i="137" s="1"/>
  <c r="C39" i="128"/>
  <c r="C519" i="137" s="1"/>
  <c r="H38" i="128"/>
  <c r="G38" i="128"/>
  <c r="G503" i="137" s="1"/>
  <c r="F38" i="128"/>
  <c r="F503" i="137" s="1"/>
  <c r="E38" i="128"/>
  <c r="E503" i="137" s="1"/>
  <c r="D38" i="128"/>
  <c r="D503" i="137" s="1"/>
  <c r="C38" i="128"/>
  <c r="C503" i="137" s="1"/>
  <c r="H37" i="128"/>
  <c r="G37" i="128"/>
  <c r="G487" i="137" s="1"/>
  <c r="F37" i="128"/>
  <c r="E37" i="128"/>
  <c r="E487" i="137" s="1"/>
  <c r="D37" i="128"/>
  <c r="D487" i="137" s="1"/>
  <c r="C37" i="128"/>
  <c r="C487" i="137" s="1"/>
  <c r="H36" i="128"/>
  <c r="G36" i="128"/>
  <c r="G471" i="137" s="1"/>
  <c r="F36" i="128"/>
  <c r="F471" i="137" s="1"/>
  <c r="E36" i="128"/>
  <c r="E471" i="137" s="1"/>
  <c r="D36" i="128"/>
  <c r="D471" i="137" s="1"/>
  <c r="C36" i="128"/>
  <c r="C471" i="137" s="1"/>
  <c r="H33" i="128"/>
  <c r="G33" i="128"/>
  <c r="G438" i="137" s="1"/>
  <c r="F33" i="128"/>
  <c r="F438" i="137" s="1"/>
  <c r="E33" i="128"/>
  <c r="E438" i="137" s="1"/>
  <c r="D33" i="128"/>
  <c r="D438" i="137" s="1"/>
  <c r="C33" i="128"/>
  <c r="C438" i="137" s="1"/>
  <c r="H32" i="128"/>
  <c r="G32" i="128"/>
  <c r="G422" i="137" s="1"/>
  <c r="F32" i="128"/>
  <c r="F422" i="137" s="1"/>
  <c r="E32" i="128"/>
  <c r="E422" i="137" s="1"/>
  <c r="D32" i="128"/>
  <c r="D422" i="137" s="1"/>
  <c r="C32" i="128"/>
  <c r="C422" i="137" s="1"/>
  <c r="B32" i="128"/>
  <c r="H31" i="128"/>
  <c r="G31" i="128"/>
  <c r="G406" i="137" s="1"/>
  <c r="F31" i="128"/>
  <c r="F406" i="137" s="1"/>
  <c r="E31" i="128"/>
  <c r="E406" i="137" s="1"/>
  <c r="D31" i="128"/>
  <c r="D406" i="137" s="1"/>
  <c r="C31" i="128"/>
  <c r="C406" i="137" s="1"/>
  <c r="B31" i="128"/>
  <c r="H30" i="128"/>
  <c r="G30" i="128"/>
  <c r="G390" i="137" s="1"/>
  <c r="F30" i="128"/>
  <c r="F390" i="137" s="1"/>
  <c r="E30" i="128"/>
  <c r="E390" i="137" s="1"/>
  <c r="D30" i="128"/>
  <c r="D390" i="137" s="1"/>
  <c r="C30" i="128"/>
  <c r="C390" i="137" s="1"/>
  <c r="B30" i="128"/>
  <c r="H29" i="128"/>
  <c r="G29" i="128"/>
  <c r="G374" i="137" s="1"/>
  <c r="F29" i="128"/>
  <c r="F374" i="137" s="1"/>
  <c r="E29" i="128"/>
  <c r="E374" i="137" s="1"/>
  <c r="D29" i="128"/>
  <c r="D374" i="137" s="1"/>
  <c r="C29" i="128"/>
  <c r="C374" i="137" s="1"/>
  <c r="H28" i="128"/>
  <c r="G28" i="128"/>
  <c r="G358" i="137" s="1"/>
  <c r="F28" i="128"/>
  <c r="F358" i="137" s="1"/>
  <c r="E28" i="128"/>
  <c r="E358" i="137" s="1"/>
  <c r="D28" i="128"/>
  <c r="D358" i="137" s="1"/>
  <c r="C28" i="128"/>
  <c r="C358" i="137" s="1"/>
  <c r="H27" i="128"/>
  <c r="G27" i="128"/>
  <c r="G342" i="137" s="1"/>
  <c r="F27" i="128"/>
  <c r="F342" i="137" s="1"/>
  <c r="E27" i="128"/>
  <c r="E342" i="137" s="1"/>
  <c r="D27" i="128"/>
  <c r="D342" i="137" s="1"/>
  <c r="C27" i="128"/>
  <c r="C342" i="137" s="1"/>
  <c r="H26" i="128"/>
  <c r="G26" i="128"/>
  <c r="G326" i="137" s="1"/>
  <c r="F26" i="128"/>
  <c r="F326" i="137" s="1"/>
  <c r="E26" i="128"/>
  <c r="E326" i="137" s="1"/>
  <c r="D26" i="128"/>
  <c r="D326" i="137" s="1"/>
  <c r="C26" i="128"/>
  <c r="C326" i="137" s="1"/>
  <c r="H25" i="128"/>
  <c r="G25" i="128"/>
  <c r="G310" i="137" s="1"/>
  <c r="F25" i="128"/>
  <c r="F310" i="137" s="1"/>
  <c r="E25" i="128"/>
  <c r="E310" i="137" s="1"/>
  <c r="D25" i="128"/>
  <c r="D310" i="137" s="1"/>
  <c r="C25" i="128"/>
  <c r="C310" i="137" s="1"/>
  <c r="H24" i="128"/>
  <c r="G24" i="128"/>
  <c r="G294" i="137" s="1"/>
  <c r="F24" i="128"/>
  <c r="F294" i="137" s="1"/>
  <c r="E24" i="128"/>
  <c r="E294" i="137" s="1"/>
  <c r="D24" i="128"/>
  <c r="D294" i="137" s="1"/>
  <c r="C24" i="128"/>
  <c r="C294" i="137" s="1"/>
  <c r="H23" i="128"/>
  <c r="G23" i="128"/>
  <c r="G278" i="137" s="1"/>
  <c r="F23" i="128"/>
  <c r="F278" i="137" s="1"/>
  <c r="E23" i="128"/>
  <c r="E278" i="137" s="1"/>
  <c r="D23" i="128"/>
  <c r="D278" i="137" s="1"/>
  <c r="C23" i="128"/>
  <c r="C278" i="137" s="1"/>
  <c r="H22" i="128"/>
  <c r="G22" i="128"/>
  <c r="G262" i="137" s="1"/>
  <c r="F22" i="128"/>
  <c r="F262" i="137" s="1"/>
  <c r="E22" i="128"/>
  <c r="E262" i="137" s="1"/>
  <c r="D22" i="128"/>
  <c r="D262" i="137" s="1"/>
  <c r="C22" i="128"/>
  <c r="C262" i="137" s="1"/>
  <c r="H21" i="128"/>
  <c r="G21" i="128"/>
  <c r="G246" i="137" s="1"/>
  <c r="F21" i="128"/>
  <c r="F246" i="137" s="1"/>
  <c r="E21" i="128"/>
  <c r="E246" i="137" s="1"/>
  <c r="D21" i="128"/>
  <c r="C21" i="128"/>
  <c r="C246" i="137" s="1"/>
  <c r="H18" i="128"/>
  <c r="G18" i="128"/>
  <c r="G213" i="137" s="1"/>
  <c r="F18" i="128"/>
  <c r="F213" i="137" s="1"/>
  <c r="E18" i="128"/>
  <c r="E213" i="137" s="1"/>
  <c r="D18" i="128"/>
  <c r="D213" i="137" s="1"/>
  <c r="C18" i="128"/>
  <c r="C213" i="137" s="1"/>
  <c r="H17" i="128"/>
  <c r="G17" i="128"/>
  <c r="G197" i="137" s="1"/>
  <c r="F17" i="128"/>
  <c r="F197" i="137" s="1"/>
  <c r="E17" i="128"/>
  <c r="E197" i="137" s="1"/>
  <c r="D17" i="128"/>
  <c r="D197" i="137" s="1"/>
  <c r="C17" i="128"/>
  <c r="C197" i="137" s="1"/>
  <c r="B17" i="128"/>
  <c r="H16" i="128"/>
  <c r="G16" i="128"/>
  <c r="G181" i="137" s="1"/>
  <c r="F16" i="128"/>
  <c r="F181" i="137" s="1"/>
  <c r="E16" i="128"/>
  <c r="E181" i="137" s="1"/>
  <c r="D16" i="128"/>
  <c r="D181" i="137" s="1"/>
  <c r="C16" i="128"/>
  <c r="C181" i="137" s="1"/>
  <c r="B16" i="128"/>
  <c r="H15" i="128"/>
  <c r="G15" i="128"/>
  <c r="G165" i="137" s="1"/>
  <c r="F15" i="128"/>
  <c r="F165" i="137" s="1"/>
  <c r="E15" i="128"/>
  <c r="E165" i="137" s="1"/>
  <c r="D15" i="128"/>
  <c r="D165" i="137" s="1"/>
  <c r="C15" i="128"/>
  <c r="C165" i="137" s="1"/>
  <c r="B15" i="128"/>
  <c r="H14" i="128"/>
  <c r="G14" i="128"/>
  <c r="G149" i="137" s="1"/>
  <c r="F14" i="128"/>
  <c r="F149" i="137" s="1"/>
  <c r="E14" i="128"/>
  <c r="E149" i="137" s="1"/>
  <c r="D14" i="128"/>
  <c r="D149" i="137" s="1"/>
  <c r="C14" i="128"/>
  <c r="C149" i="137" s="1"/>
  <c r="H13" i="128"/>
  <c r="G13" i="128"/>
  <c r="G133" i="137" s="1"/>
  <c r="F13" i="128"/>
  <c r="F133" i="137" s="1"/>
  <c r="E13" i="128"/>
  <c r="E133" i="137" s="1"/>
  <c r="D13" i="128"/>
  <c r="D133" i="137" s="1"/>
  <c r="C13" i="128"/>
  <c r="C133" i="137" s="1"/>
  <c r="H12" i="128"/>
  <c r="G12" i="128"/>
  <c r="G117" i="137" s="1"/>
  <c r="F12" i="128"/>
  <c r="F117" i="137" s="1"/>
  <c r="E12" i="128"/>
  <c r="E117" i="137" s="1"/>
  <c r="D12" i="128"/>
  <c r="D117" i="137" s="1"/>
  <c r="C12" i="128"/>
  <c r="C117" i="137" s="1"/>
  <c r="H11" i="128"/>
  <c r="G11" i="128"/>
  <c r="G101" i="137" s="1"/>
  <c r="F11" i="128"/>
  <c r="F101" i="137" s="1"/>
  <c r="E11" i="128"/>
  <c r="E101" i="137" s="1"/>
  <c r="D11" i="128"/>
  <c r="D101" i="137" s="1"/>
  <c r="C11" i="128"/>
  <c r="C101" i="137" s="1"/>
  <c r="H10" i="128"/>
  <c r="G10" i="128"/>
  <c r="G85" i="137" s="1"/>
  <c r="F10" i="128"/>
  <c r="F85" i="137" s="1"/>
  <c r="E10" i="128"/>
  <c r="E85" i="137" s="1"/>
  <c r="D10" i="128"/>
  <c r="D85" i="137" s="1"/>
  <c r="C10" i="128"/>
  <c r="C85" i="137" s="1"/>
  <c r="H9" i="128"/>
  <c r="G9" i="128"/>
  <c r="G69" i="137" s="1"/>
  <c r="F9" i="128"/>
  <c r="F69" i="137" s="1"/>
  <c r="E9" i="128"/>
  <c r="E69" i="137" s="1"/>
  <c r="D9" i="128"/>
  <c r="D69" i="137" s="1"/>
  <c r="C9" i="128"/>
  <c r="C69" i="137" s="1"/>
  <c r="H8" i="128"/>
  <c r="G8" i="128"/>
  <c r="G53" i="137" s="1"/>
  <c r="F8" i="128"/>
  <c r="F53" i="137" s="1"/>
  <c r="E8" i="128"/>
  <c r="E53" i="137" s="1"/>
  <c r="D8" i="128"/>
  <c r="D53" i="137" s="1"/>
  <c r="C8" i="128"/>
  <c r="C53" i="137" s="1"/>
  <c r="H7" i="128"/>
  <c r="G7" i="128"/>
  <c r="G37" i="137" s="1"/>
  <c r="F7" i="128"/>
  <c r="F37" i="137" s="1"/>
  <c r="E7" i="128"/>
  <c r="E37" i="137" s="1"/>
  <c r="D7" i="128"/>
  <c r="D37" i="137" s="1"/>
  <c r="C7" i="128"/>
  <c r="C37" i="137" s="1"/>
  <c r="H6" i="128"/>
  <c r="G6" i="128"/>
  <c r="G21" i="137" s="1"/>
  <c r="F6" i="128"/>
  <c r="F21" i="137" s="1"/>
  <c r="E6" i="128"/>
  <c r="D6" i="128"/>
  <c r="D21" i="137" s="1"/>
  <c r="C6" i="128"/>
  <c r="C21" i="137" s="1"/>
  <c r="H5" i="128"/>
  <c r="G5" i="128"/>
  <c r="G5" i="137" s="1"/>
  <c r="F5" i="128"/>
  <c r="F5" i="137" s="1"/>
  <c r="E5" i="128"/>
  <c r="E5" i="137" s="1"/>
  <c r="D5" i="128"/>
  <c r="C5" i="128"/>
  <c r="C5" i="137" s="1"/>
  <c r="F65" i="127"/>
  <c r="E65" i="127"/>
  <c r="E710" i="138" s="1"/>
  <c r="D65" i="127"/>
  <c r="D710" i="138" s="1"/>
  <c r="C65" i="127"/>
  <c r="C710" i="138" s="1"/>
  <c r="F60" i="127"/>
  <c r="D60" i="127"/>
  <c r="D660" i="138" s="1"/>
  <c r="C60" i="127"/>
  <c r="C660" i="138" s="1"/>
  <c r="F59" i="127"/>
  <c r="E59" i="127"/>
  <c r="E644" i="138" s="1"/>
  <c r="D59" i="127"/>
  <c r="C59" i="127"/>
  <c r="C644" i="138" s="1"/>
  <c r="F58" i="127"/>
  <c r="D58" i="127"/>
  <c r="D628" i="138" s="1"/>
  <c r="C58" i="127"/>
  <c r="C628" i="138" s="1"/>
  <c r="F57" i="127"/>
  <c r="E57" i="127"/>
  <c r="E612" i="138" s="1"/>
  <c r="D57" i="127"/>
  <c r="D612" i="138" s="1"/>
  <c r="C57" i="127"/>
  <c r="C612" i="138" s="1"/>
  <c r="F56" i="127"/>
  <c r="D56" i="127"/>
  <c r="D596" i="138" s="1"/>
  <c r="C56" i="127"/>
  <c r="C596" i="138" s="1"/>
  <c r="F55" i="127"/>
  <c r="E55" i="127"/>
  <c r="E580" i="138" s="1"/>
  <c r="D55" i="127"/>
  <c r="D580" i="138" s="1"/>
  <c r="C55" i="127"/>
  <c r="C580" i="138" s="1"/>
  <c r="F52" i="127"/>
  <c r="E52" i="127"/>
  <c r="E562" i="138" s="1"/>
  <c r="D52" i="127"/>
  <c r="D562" i="138" s="1"/>
  <c r="C52" i="127"/>
  <c r="C562" i="138" s="1"/>
  <c r="F48" i="127"/>
  <c r="E48" i="127"/>
  <c r="E528" i="138" s="1"/>
  <c r="D48" i="127"/>
  <c r="C48" i="127"/>
  <c r="C528" i="138" s="1"/>
  <c r="F45" i="127"/>
  <c r="E45" i="127"/>
  <c r="E510" i="138" s="1"/>
  <c r="D45" i="127"/>
  <c r="D510" i="138" s="1"/>
  <c r="C45" i="127"/>
  <c r="C510" i="138" s="1"/>
  <c r="F41" i="127"/>
  <c r="E41" i="127"/>
  <c r="E476" i="138" s="1"/>
  <c r="D41" i="127"/>
  <c r="D476" i="138" s="1"/>
  <c r="C41" i="127"/>
  <c r="C476" i="138" s="1"/>
  <c r="F40" i="127"/>
  <c r="E40" i="127"/>
  <c r="E460" i="138" s="1"/>
  <c r="D40" i="127"/>
  <c r="D460" i="138" s="1"/>
  <c r="C40" i="127"/>
  <c r="F39" i="127"/>
  <c r="E39" i="127"/>
  <c r="E444" i="138" s="1"/>
  <c r="D39" i="127"/>
  <c r="D444" i="138" s="1"/>
  <c r="C39" i="127"/>
  <c r="C444" i="138" s="1"/>
  <c r="F35" i="127"/>
  <c r="E35" i="127"/>
  <c r="E410" i="138" s="1"/>
  <c r="D35" i="127"/>
  <c r="D410" i="138" s="1"/>
  <c r="C35" i="127"/>
  <c r="C410" i="138" s="1"/>
  <c r="F34" i="127"/>
  <c r="E34" i="127"/>
  <c r="E394" i="138" s="1"/>
  <c r="D34" i="127"/>
  <c r="D394" i="138" s="1"/>
  <c r="C34" i="127"/>
  <c r="C394" i="138" s="1"/>
  <c r="F33" i="127"/>
  <c r="E33" i="127"/>
  <c r="E378" i="138" s="1"/>
  <c r="D33" i="127"/>
  <c r="D378" i="138" s="1"/>
  <c r="C33" i="127"/>
  <c r="F32" i="127"/>
  <c r="E32" i="127"/>
  <c r="E362" i="138" s="1"/>
  <c r="D32" i="127"/>
  <c r="D362" i="138" s="1"/>
  <c r="C32" i="127"/>
  <c r="C362" i="138" s="1"/>
  <c r="F28" i="127"/>
  <c r="E28" i="127"/>
  <c r="E328" i="138" s="1"/>
  <c r="D28" i="127"/>
  <c r="D328" i="138" s="1"/>
  <c r="C28" i="127"/>
  <c r="C328" i="138" s="1"/>
  <c r="F27" i="127"/>
  <c r="E27" i="127"/>
  <c r="E312" i="138" s="1"/>
  <c r="D27" i="127"/>
  <c r="D312" i="138" s="1"/>
  <c r="C27" i="127"/>
  <c r="C312" i="138" s="1"/>
  <c r="F26" i="127"/>
  <c r="E26" i="127"/>
  <c r="E296" i="138" s="1"/>
  <c r="D26" i="127"/>
  <c r="D296" i="138" s="1"/>
  <c r="C26" i="127"/>
  <c r="C296" i="138" s="1"/>
  <c r="F25" i="127"/>
  <c r="E25" i="127"/>
  <c r="E280" i="138" s="1"/>
  <c r="D25" i="127"/>
  <c r="D280" i="138" s="1"/>
  <c r="C25" i="127"/>
  <c r="C280" i="138" s="1"/>
  <c r="F24" i="127"/>
  <c r="E24" i="127"/>
  <c r="D24" i="127"/>
  <c r="D264" i="138" s="1"/>
  <c r="C24" i="127"/>
  <c r="F19" i="127"/>
  <c r="D19" i="127"/>
  <c r="D214" i="138" s="1"/>
  <c r="C19" i="127"/>
  <c r="C214" i="138" s="1"/>
  <c r="F18" i="127"/>
  <c r="E18" i="127"/>
  <c r="E198" i="138" s="1"/>
  <c r="D18" i="127"/>
  <c r="D198" i="138" s="1"/>
  <c r="C18" i="127"/>
  <c r="C198" i="138" s="1"/>
  <c r="F17" i="127"/>
  <c r="D17" i="127"/>
  <c r="D182" i="138" s="1"/>
  <c r="C17" i="127"/>
  <c r="C182" i="138" s="1"/>
  <c r="F16" i="127"/>
  <c r="E16" i="127"/>
  <c r="E166" i="138" s="1"/>
  <c r="D16" i="127"/>
  <c r="D166" i="138" s="1"/>
  <c r="C16" i="127"/>
  <c r="C166" i="138" s="1"/>
  <c r="F15" i="127"/>
  <c r="D15" i="127"/>
  <c r="D150" i="138" s="1"/>
  <c r="C15" i="127"/>
  <c r="C150" i="138" s="1"/>
  <c r="F14" i="127"/>
  <c r="E14" i="127"/>
  <c r="E134" i="138" s="1"/>
  <c r="D14" i="127"/>
  <c r="D134" i="138" s="1"/>
  <c r="C14" i="127"/>
  <c r="C134" i="138" s="1"/>
  <c r="F13" i="127"/>
  <c r="D13" i="127"/>
  <c r="D118" i="138" s="1"/>
  <c r="C13" i="127"/>
  <c r="C118" i="138" s="1"/>
  <c r="F12" i="127"/>
  <c r="E12" i="127"/>
  <c r="E102" i="138" s="1"/>
  <c r="D12" i="127"/>
  <c r="D102" i="138" s="1"/>
  <c r="C12" i="127"/>
  <c r="C102" i="138" s="1"/>
  <c r="F11" i="127"/>
  <c r="D11" i="127"/>
  <c r="D86" i="138" s="1"/>
  <c r="C11" i="127"/>
  <c r="C86" i="138" s="1"/>
  <c r="F10" i="127"/>
  <c r="E10" i="127"/>
  <c r="E70" i="138" s="1"/>
  <c r="D10" i="127"/>
  <c r="D70" i="138" s="1"/>
  <c r="C10" i="127"/>
  <c r="C70" i="138" s="1"/>
  <c r="F9" i="127"/>
  <c r="D9" i="127"/>
  <c r="D54" i="138" s="1"/>
  <c r="C9" i="127"/>
  <c r="C54" i="138" s="1"/>
  <c r="F8" i="127"/>
  <c r="E8" i="127"/>
  <c r="E38" i="138" s="1"/>
  <c r="D8" i="127"/>
  <c r="D38" i="138" s="1"/>
  <c r="C8" i="127"/>
  <c r="C38" i="138" s="1"/>
  <c r="F7" i="127"/>
  <c r="D7" i="127"/>
  <c r="D22" i="138" s="1"/>
  <c r="C7" i="127"/>
  <c r="C22" i="138" s="1"/>
  <c r="F6" i="127"/>
  <c r="E6" i="127"/>
  <c r="E6" i="138" s="1"/>
  <c r="D6" i="127"/>
  <c r="D6" i="138" s="1"/>
  <c r="C6" i="127"/>
  <c r="C6" i="138" s="1"/>
  <c r="E95" i="128"/>
  <c r="E1340" i="137" s="1"/>
  <c r="B2" i="128"/>
  <c r="E49" i="127"/>
  <c r="E544" i="138" s="1"/>
  <c r="E36" i="127"/>
  <c r="E426" i="138" s="1"/>
  <c r="B2" i="127"/>
  <c r="H94" i="126"/>
  <c r="G94" i="126"/>
  <c r="G1329" i="137" s="1"/>
  <c r="F94" i="126"/>
  <c r="F1329" i="137" s="1"/>
  <c r="E94" i="126"/>
  <c r="E1329" i="137" s="1"/>
  <c r="D94" i="126"/>
  <c r="D1329" i="137" s="1"/>
  <c r="C94" i="126"/>
  <c r="C1329" i="137" s="1"/>
  <c r="H93" i="126"/>
  <c r="G93" i="126"/>
  <c r="F93" i="126"/>
  <c r="E93" i="126"/>
  <c r="D93" i="126"/>
  <c r="D1313" i="137" s="1"/>
  <c r="C93" i="126"/>
  <c r="C1313" i="137" s="1"/>
  <c r="H89" i="126"/>
  <c r="G89" i="126"/>
  <c r="G1279" i="137" s="1"/>
  <c r="F89" i="126"/>
  <c r="F1279" i="137" s="1"/>
  <c r="E89" i="126"/>
  <c r="E1279" i="137" s="1"/>
  <c r="D89" i="126"/>
  <c r="D1279" i="137" s="1"/>
  <c r="C89" i="126"/>
  <c r="C1279" i="137" s="1"/>
  <c r="B89" i="126"/>
  <c r="H88" i="126"/>
  <c r="G88" i="126"/>
  <c r="G1263" i="137" s="1"/>
  <c r="F88" i="126"/>
  <c r="F1263" i="137" s="1"/>
  <c r="E88" i="126"/>
  <c r="E1263" i="137" s="1"/>
  <c r="D88" i="126"/>
  <c r="D1263" i="137" s="1"/>
  <c r="C88" i="126"/>
  <c r="C1263" i="137" s="1"/>
  <c r="B88" i="126"/>
  <c r="H87" i="126"/>
  <c r="G87" i="126"/>
  <c r="G1247" i="137" s="1"/>
  <c r="F87" i="126"/>
  <c r="F1247" i="137" s="1"/>
  <c r="E87" i="126"/>
  <c r="E1247" i="137" s="1"/>
  <c r="D87" i="126"/>
  <c r="D1247" i="137" s="1"/>
  <c r="C87" i="126"/>
  <c r="C1247" i="137" s="1"/>
  <c r="B87" i="126"/>
  <c r="H86" i="126"/>
  <c r="G86" i="126"/>
  <c r="G1231" i="137" s="1"/>
  <c r="F86" i="126"/>
  <c r="F1231" i="137" s="1"/>
  <c r="E86" i="126"/>
  <c r="E1231" i="137" s="1"/>
  <c r="D86" i="126"/>
  <c r="D1231" i="137" s="1"/>
  <c r="C86" i="126"/>
  <c r="C1231" i="137" s="1"/>
  <c r="B86" i="126"/>
  <c r="H85" i="126"/>
  <c r="G85" i="126"/>
  <c r="G1215" i="137" s="1"/>
  <c r="F85" i="126"/>
  <c r="F1215" i="137" s="1"/>
  <c r="E85" i="126"/>
  <c r="E1215" i="137" s="1"/>
  <c r="D85" i="126"/>
  <c r="D1215" i="137" s="1"/>
  <c r="C85" i="126"/>
  <c r="C1215" i="137" s="1"/>
  <c r="B85" i="126"/>
  <c r="H84" i="126"/>
  <c r="G84" i="126"/>
  <c r="G1199" i="137" s="1"/>
  <c r="F84" i="126"/>
  <c r="F1199" i="137" s="1"/>
  <c r="E84" i="126"/>
  <c r="E1199" i="137" s="1"/>
  <c r="D84" i="126"/>
  <c r="D1199" i="137" s="1"/>
  <c r="C84" i="126"/>
  <c r="C1199" i="137" s="1"/>
  <c r="B84" i="126"/>
  <c r="H83" i="126"/>
  <c r="G83" i="126"/>
  <c r="G1183" i="137" s="1"/>
  <c r="F83" i="126"/>
  <c r="F1183" i="137" s="1"/>
  <c r="E83" i="126"/>
  <c r="E1183" i="137" s="1"/>
  <c r="D83" i="126"/>
  <c r="D1183" i="137" s="1"/>
  <c r="C83" i="126"/>
  <c r="C1183" i="137" s="1"/>
  <c r="B83" i="126"/>
  <c r="H82" i="126"/>
  <c r="G82" i="126"/>
  <c r="G1167" i="137" s="1"/>
  <c r="F82" i="126"/>
  <c r="F1167" i="137" s="1"/>
  <c r="E82" i="126"/>
  <c r="E1167" i="137" s="1"/>
  <c r="D82" i="126"/>
  <c r="D1167" i="137" s="1"/>
  <c r="C82" i="126"/>
  <c r="C1167" i="137" s="1"/>
  <c r="B82" i="126"/>
  <c r="H79" i="126"/>
  <c r="G79" i="126"/>
  <c r="G1134" i="137" s="1"/>
  <c r="F79" i="126"/>
  <c r="F1134" i="137" s="1"/>
  <c r="E79" i="126"/>
  <c r="E1134" i="137" s="1"/>
  <c r="D79" i="126"/>
  <c r="D1134" i="137" s="1"/>
  <c r="C79" i="126"/>
  <c r="C1134" i="137" s="1"/>
  <c r="H78" i="126"/>
  <c r="G78" i="126"/>
  <c r="G1118" i="137" s="1"/>
  <c r="F78" i="126"/>
  <c r="F1118" i="137" s="1"/>
  <c r="E78" i="126"/>
  <c r="E1118" i="137" s="1"/>
  <c r="D78" i="126"/>
  <c r="D1118" i="137" s="1"/>
  <c r="C78" i="126"/>
  <c r="C1118" i="137" s="1"/>
  <c r="B78" i="126"/>
  <c r="H77" i="126"/>
  <c r="G77" i="126"/>
  <c r="G1102" i="137" s="1"/>
  <c r="F77" i="126"/>
  <c r="F1102" i="137" s="1"/>
  <c r="E77" i="126"/>
  <c r="E1102" i="137" s="1"/>
  <c r="D77" i="126"/>
  <c r="D1102" i="137" s="1"/>
  <c r="C77" i="126"/>
  <c r="C1102" i="137" s="1"/>
  <c r="B77" i="126"/>
  <c r="H76" i="126"/>
  <c r="G76" i="126"/>
  <c r="G1086" i="137" s="1"/>
  <c r="F76" i="126"/>
  <c r="F1086" i="137" s="1"/>
  <c r="E76" i="126"/>
  <c r="E1086" i="137" s="1"/>
  <c r="D76" i="126"/>
  <c r="D1086" i="137" s="1"/>
  <c r="C76" i="126"/>
  <c r="C1086" i="137" s="1"/>
  <c r="B76" i="126"/>
  <c r="H75" i="126"/>
  <c r="G75" i="126"/>
  <c r="G1070" i="137" s="1"/>
  <c r="F75" i="126"/>
  <c r="F1070" i="137" s="1"/>
  <c r="E75" i="126"/>
  <c r="E1070" i="137" s="1"/>
  <c r="D75" i="126"/>
  <c r="D1070" i="137" s="1"/>
  <c r="C75" i="126"/>
  <c r="C1070" i="137" s="1"/>
  <c r="B75" i="126"/>
  <c r="H74" i="126"/>
  <c r="G74" i="126"/>
  <c r="G1054" i="137" s="1"/>
  <c r="F74" i="126"/>
  <c r="F1054" i="137" s="1"/>
  <c r="E74" i="126"/>
  <c r="E1054" i="137" s="1"/>
  <c r="D74" i="126"/>
  <c r="D1054" i="137" s="1"/>
  <c r="C74" i="126"/>
  <c r="C1054" i="137" s="1"/>
  <c r="B74" i="126"/>
  <c r="H73" i="126"/>
  <c r="G73" i="126"/>
  <c r="G1038" i="137" s="1"/>
  <c r="F73" i="126"/>
  <c r="F1038" i="137" s="1"/>
  <c r="E73" i="126"/>
  <c r="E1038" i="137" s="1"/>
  <c r="D73" i="126"/>
  <c r="D1038" i="137" s="1"/>
  <c r="C73" i="126"/>
  <c r="C1038" i="137" s="1"/>
  <c r="B73" i="126"/>
  <c r="H72" i="126"/>
  <c r="G72" i="126"/>
  <c r="G1022" i="137" s="1"/>
  <c r="F72" i="126"/>
  <c r="F1022" i="137" s="1"/>
  <c r="E72" i="126"/>
  <c r="E1022" i="137" s="1"/>
  <c r="D72" i="126"/>
  <c r="D1022" i="137" s="1"/>
  <c r="C72" i="126"/>
  <c r="C1022" i="137" s="1"/>
  <c r="B72" i="126"/>
  <c r="H71" i="126"/>
  <c r="G71" i="126"/>
  <c r="G1006" i="137" s="1"/>
  <c r="F71" i="126"/>
  <c r="F1006" i="137" s="1"/>
  <c r="E71" i="126"/>
  <c r="E1006" i="137" s="1"/>
  <c r="D71" i="126"/>
  <c r="D1006" i="137" s="1"/>
  <c r="C71" i="126"/>
  <c r="C1006" i="137" s="1"/>
  <c r="B71" i="126"/>
  <c r="H70" i="126"/>
  <c r="G70" i="126"/>
  <c r="G990" i="137" s="1"/>
  <c r="F70" i="126"/>
  <c r="F990" i="137" s="1"/>
  <c r="E70" i="126"/>
  <c r="E990" i="137" s="1"/>
  <c r="D70" i="126"/>
  <c r="D990" i="137" s="1"/>
  <c r="C70" i="126"/>
  <c r="C990" i="137" s="1"/>
  <c r="B70" i="126"/>
  <c r="H69" i="126"/>
  <c r="G69" i="126"/>
  <c r="G974" i="137" s="1"/>
  <c r="F69" i="126"/>
  <c r="F974" i="137" s="1"/>
  <c r="E69" i="126"/>
  <c r="E974" i="137" s="1"/>
  <c r="D69" i="126"/>
  <c r="D974" i="137" s="1"/>
  <c r="C69" i="126"/>
  <c r="C974" i="137" s="1"/>
  <c r="B69" i="126"/>
  <c r="H68" i="126"/>
  <c r="G68" i="126"/>
  <c r="G958" i="137" s="1"/>
  <c r="F68" i="126"/>
  <c r="F958" i="137" s="1"/>
  <c r="E68" i="126"/>
  <c r="E958" i="137" s="1"/>
  <c r="D68" i="126"/>
  <c r="D958" i="137" s="1"/>
  <c r="C68" i="126"/>
  <c r="C958" i="137" s="1"/>
  <c r="B68" i="126"/>
  <c r="H67" i="126"/>
  <c r="G67" i="126"/>
  <c r="G942" i="137" s="1"/>
  <c r="F67" i="126"/>
  <c r="F942" i="137" s="1"/>
  <c r="E67" i="126"/>
  <c r="E942" i="137" s="1"/>
  <c r="D67" i="126"/>
  <c r="D942" i="137" s="1"/>
  <c r="C67" i="126"/>
  <c r="C942" i="137" s="1"/>
  <c r="B67" i="126"/>
  <c r="H66" i="126"/>
  <c r="G66" i="126"/>
  <c r="G926" i="137" s="1"/>
  <c r="F66" i="126"/>
  <c r="F926" i="137" s="1"/>
  <c r="E66" i="126"/>
  <c r="E926" i="137" s="1"/>
  <c r="D66" i="126"/>
  <c r="D926" i="137" s="1"/>
  <c r="C66" i="126"/>
  <c r="C926" i="137" s="1"/>
  <c r="B66" i="126"/>
  <c r="H63" i="126"/>
  <c r="G63" i="126"/>
  <c r="G893" i="137" s="1"/>
  <c r="F63" i="126"/>
  <c r="F893" i="137" s="1"/>
  <c r="E63" i="126"/>
  <c r="E893" i="137" s="1"/>
  <c r="D63" i="126"/>
  <c r="D893" i="137" s="1"/>
  <c r="C63" i="126"/>
  <c r="C893" i="137" s="1"/>
  <c r="H62" i="126"/>
  <c r="G62" i="126"/>
  <c r="G877" i="137" s="1"/>
  <c r="F62" i="126"/>
  <c r="F877" i="137" s="1"/>
  <c r="E62" i="126"/>
  <c r="E877" i="137" s="1"/>
  <c r="D62" i="126"/>
  <c r="D877" i="137" s="1"/>
  <c r="C62" i="126"/>
  <c r="C877" i="137" s="1"/>
  <c r="B62" i="126"/>
  <c r="H61" i="126"/>
  <c r="G61" i="126"/>
  <c r="G861" i="137" s="1"/>
  <c r="F61" i="126"/>
  <c r="F861" i="137" s="1"/>
  <c r="E61" i="126"/>
  <c r="E861" i="137" s="1"/>
  <c r="D61" i="126"/>
  <c r="D861" i="137" s="1"/>
  <c r="C61" i="126"/>
  <c r="C861" i="137" s="1"/>
  <c r="B61" i="126"/>
  <c r="H60" i="126"/>
  <c r="G60" i="126"/>
  <c r="G845" i="137" s="1"/>
  <c r="F60" i="126"/>
  <c r="F845" i="137" s="1"/>
  <c r="E60" i="126"/>
  <c r="E845" i="137" s="1"/>
  <c r="D60" i="126"/>
  <c r="D845" i="137" s="1"/>
  <c r="C60" i="126"/>
  <c r="C845" i="137" s="1"/>
  <c r="B60" i="126"/>
  <c r="H59" i="126"/>
  <c r="G59" i="126"/>
  <c r="G829" i="137" s="1"/>
  <c r="F59" i="126"/>
  <c r="F829" i="137" s="1"/>
  <c r="E59" i="126"/>
  <c r="E829" i="137" s="1"/>
  <c r="D59" i="126"/>
  <c r="D829" i="137" s="1"/>
  <c r="C59" i="126"/>
  <c r="C829" i="137" s="1"/>
  <c r="B59" i="126"/>
  <c r="H58" i="126"/>
  <c r="G58" i="126"/>
  <c r="G813" i="137" s="1"/>
  <c r="F58" i="126"/>
  <c r="F813" i="137" s="1"/>
  <c r="E58" i="126"/>
  <c r="E813" i="137" s="1"/>
  <c r="D58" i="126"/>
  <c r="D813" i="137" s="1"/>
  <c r="C58" i="126"/>
  <c r="C813" i="137" s="1"/>
  <c r="B58" i="126"/>
  <c r="H57" i="126"/>
  <c r="G57" i="126"/>
  <c r="G797" i="137" s="1"/>
  <c r="F57" i="126"/>
  <c r="F797" i="137" s="1"/>
  <c r="E57" i="126"/>
  <c r="E797" i="137" s="1"/>
  <c r="D57" i="126"/>
  <c r="D797" i="137" s="1"/>
  <c r="C57" i="126"/>
  <c r="C797" i="137" s="1"/>
  <c r="B57" i="126"/>
  <c r="H56" i="126"/>
  <c r="G56" i="126"/>
  <c r="G781" i="137" s="1"/>
  <c r="F56" i="126"/>
  <c r="F781" i="137" s="1"/>
  <c r="E56" i="126"/>
  <c r="E781" i="137" s="1"/>
  <c r="D56" i="126"/>
  <c r="D781" i="137" s="1"/>
  <c r="C56" i="126"/>
  <c r="C781" i="137" s="1"/>
  <c r="B56" i="126"/>
  <c r="H55" i="126"/>
  <c r="G55" i="126"/>
  <c r="G765" i="137" s="1"/>
  <c r="F55" i="126"/>
  <c r="F765" i="137" s="1"/>
  <c r="E55" i="126"/>
  <c r="E765" i="137" s="1"/>
  <c r="D55" i="126"/>
  <c r="D765" i="137" s="1"/>
  <c r="C55" i="126"/>
  <c r="C765" i="137" s="1"/>
  <c r="B55" i="126"/>
  <c r="H54" i="126"/>
  <c r="G54" i="126"/>
  <c r="G749" i="137" s="1"/>
  <c r="F54" i="126"/>
  <c r="F749" i="137" s="1"/>
  <c r="E54" i="126"/>
  <c r="E749" i="137" s="1"/>
  <c r="D54" i="126"/>
  <c r="D749" i="137" s="1"/>
  <c r="C54" i="126"/>
  <c r="C749" i="137" s="1"/>
  <c r="B54" i="126"/>
  <c r="H53" i="126"/>
  <c r="G53" i="126"/>
  <c r="G733" i="137" s="1"/>
  <c r="F53" i="126"/>
  <c r="F733" i="137" s="1"/>
  <c r="E53" i="126"/>
  <c r="E733" i="137" s="1"/>
  <c r="D53" i="126"/>
  <c r="D733" i="137" s="1"/>
  <c r="C53" i="126"/>
  <c r="C733" i="137" s="1"/>
  <c r="B53" i="126"/>
  <c r="H52" i="126"/>
  <c r="G52" i="126"/>
  <c r="G717" i="137" s="1"/>
  <c r="F52" i="126"/>
  <c r="F717" i="137" s="1"/>
  <c r="E52" i="126"/>
  <c r="E717" i="137" s="1"/>
  <c r="D52" i="126"/>
  <c r="D717" i="137" s="1"/>
  <c r="C52" i="126"/>
  <c r="C717" i="137" s="1"/>
  <c r="B52" i="126"/>
  <c r="H51" i="126"/>
  <c r="G51" i="126"/>
  <c r="G701" i="137" s="1"/>
  <c r="F51" i="126"/>
  <c r="F701" i="137" s="1"/>
  <c r="E51" i="126"/>
  <c r="E701" i="137" s="1"/>
  <c r="D51" i="126"/>
  <c r="D701" i="137" s="1"/>
  <c r="C51" i="126"/>
  <c r="C701" i="137" s="1"/>
  <c r="B51" i="126"/>
  <c r="H48" i="126"/>
  <c r="G48" i="126"/>
  <c r="G668" i="137" s="1"/>
  <c r="F48" i="126"/>
  <c r="F668" i="137" s="1"/>
  <c r="E48" i="126"/>
  <c r="E668" i="137" s="1"/>
  <c r="D48" i="126"/>
  <c r="D668" i="137" s="1"/>
  <c r="C48" i="126"/>
  <c r="C668" i="137" s="1"/>
  <c r="H47" i="126"/>
  <c r="G47" i="126"/>
  <c r="G652" i="137" s="1"/>
  <c r="F47" i="126"/>
  <c r="F652" i="137" s="1"/>
  <c r="E47" i="126"/>
  <c r="E652" i="137" s="1"/>
  <c r="D47" i="126"/>
  <c r="D652" i="137" s="1"/>
  <c r="C47" i="126"/>
  <c r="C652" i="137" s="1"/>
  <c r="B47" i="126"/>
  <c r="H46" i="126"/>
  <c r="G46" i="126"/>
  <c r="G636" i="137" s="1"/>
  <c r="F46" i="126"/>
  <c r="F636" i="137" s="1"/>
  <c r="E46" i="126"/>
  <c r="E636" i="137" s="1"/>
  <c r="D46" i="126"/>
  <c r="D636" i="137" s="1"/>
  <c r="C46" i="126"/>
  <c r="C636" i="137" s="1"/>
  <c r="B46" i="126"/>
  <c r="H45" i="126"/>
  <c r="G45" i="126"/>
  <c r="G620" i="137" s="1"/>
  <c r="F45" i="126"/>
  <c r="F620" i="137" s="1"/>
  <c r="E45" i="126"/>
  <c r="E620" i="137" s="1"/>
  <c r="D45" i="126"/>
  <c r="D620" i="137" s="1"/>
  <c r="C45" i="126"/>
  <c r="C620" i="137" s="1"/>
  <c r="B45" i="126"/>
  <c r="H44" i="126"/>
  <c r="G44" i="126"/>
  <c r="G604" i="137" s="1"/>
  <c r="F44" i="126"/>
  <c r="F604" i="137" s="1"/>
  <c r="E44" i="126"/>
  <c r="E604" i="137" s="1"/>
  <c r="D44" i="126"/>
  <c r="D604" i="137" s="1"/>
  <c r="C44" i="126"/>
  <c r="C604" i="137" s="1"/>
  <c r="B44" i="126"/>
  <c r="H43" i="126"/>
  <c r="G43" i="126"/>
  <c r="G588" i="137" s="1"/>
  <c r="F43" i="126"/>
  <c r="F588" i="137" s="1"/>
  <c r="E43" i="126"/>
  <c r="E588" i="137" s="1"/>
  <c r="D43" i="126"/>
  <c r="D588" i="137" s="1"/>
  <c r="C43" i="126"/>
  <c r="C588" i="137" s="1"/>
  <c r="H42" i="126"/>
  <c r="G42" i="126"/>
  <c r="G572" i="137" s="1"/>
  <c r="F42" i="126"/>
  <c r="F572" i="137" s="1"/>
  <c r="E42" i="126"/>
  <c r="E572" i="137" s="1"/>
  <c r="D42" i="126"/>
  <c r="D572" i="137" s="1"/>
  <c r="C42" i="126"/>
  <c r="C572" i="137" s="1"/>
  <c r="H41" i="126"/>
  <c r="G41" i="126"/>
  <c r="G556" i="137" s="1"/>
  <c r="F41" i="126"/>
  <c r="F556" i="137" s="1"/>
  <c r="E41" i="126"/>
  <c r="E556" i="137" s="1"/>
  <c r="D41" i="126"/>
  <c r="D556" i="137" s="1"/>
  <c r="C41" i="126"/>
  <c r="C556" i="137" s="1"/>
  <c r="H40" i="126"/>
  <c r="G40" i="126"/>
  <c r="G540" i="137" s="1"/>
  <c r="F40" i="126"/>
  <c r="F540" i="137" s="1"/>
  <c r="E40" i="126"/>
  <c r="E540" i="137" s="1"/>
  <c r="D40" i="126"/>
  <c r="D540" i="137" s="1"/>
  <c r="C40" i="126"/>
  <c r="C540" i="137" s="1"/>
  <c r="H39" i="126"/>
  <c r="G39" i="126"/>
  <c r="G524" i="137" s="1"/>
  <c r="F39" i="126"/>
  <c r="F524" i="137" s="1"/>
  <c r="E39" i="126"/>
  <c r="E524" i="137" s="1"/>
  <c r="D39" i="126"/>
  <c r="D524" i="137" s="1"/>
  <c r="C39" i="126"/>
  <c r="C524" i="137" s="1"/>
  <c r="H38" i="126"/>
  <c r="G38" i="126"/>
  <c r="G508" i="137" s="1"/>
  <c r="F38" i="126"/>
  <c r="F508" i="137" s="1"/>
  <c r="E38" i="126"/>
  <c r="E508" i="137" s="1"/>
  <c r="D38" i="126"/>
  <c r="D508" i="137" s="1"/>
  <c r="C38" i="126"/>
  <c r="C508" i="137" s="1"/>
  <c r="H37" i="126"/>
  <c r="G37" i="126"/>
  <c r="G492" i="137" s="1"/>
  <c r="F37" i="126"/>
  <c r="E37" i="126"/>
  <c r="E492" i="137" s="1"/>
  <c r="D37" i="126"/>
  <c r="D492" i="137" s="1"/>
  <c r="C37" i="126"/>
  <c r="C492" i="137" s="1"/>
  <c r="H36" i="126"/>
  <c r="G36" i="126"/>
  <c r="G476" i="137" s="1"/>
  <c r="F36" i="126"/>
  <c r="F476" i="137" s="1"/>
  <c r="E36" i="126"/>
  <c r="E476" i="137" s="1"/>
  <c r="D36" i="126"/>
  <c r="D476" i="137" s="1"/>
  <c r="C36" i="126"/>
  <c r="C476" i="137" s="1"/>
  <c r="H33" i="126"/>
  <c r="G33" i="126"/>
  <c r="G443" i="137" s="1"/>
  <c r="F33" i="126"/>
  <c r="F443" i="137" s="1"/>
  <c r="E33" i="126"/>
  <c r="E443" i="137" s="1"/>
  <c r="D33" i="126"/>
  <c r="D443" i="137" s="1"/>
  <c r="C33" i="126"/>
  <c r="C443" i="137" s="1"/>
  <c r="H32" i="126"/>
  <c r="G32" i="126"/>
  <c r="G427" i="137" s="1"/>
  <c r="F32" i="126"/>
  <c r="F427" i="137" s="1"/>
  <c r="E32" i="126"/>
  <c r="E427" i="137" s="1"/>
  <c r="D32" i="126"/>
  <c r="D427" i="137" s="1"/>
  <c r="C32" i="126"/>
  <c r="C427" i="137" s="1"/>
  <c r="B32" i="126"/>
  <c r="H31" i="126"/>
  <c r="G31" i="126"/>
  <c r="G411" i="137" s="1"/>
  <c r="F31" i="126"/>
  <c r="F411" i="137" s="1"/>
  <c r="E31" i="126"/>
  <c r="E411" i="137" s="1"/>
  <c r="D31" i="126"/>
  <c r="D411" i="137" s="1"/>
  <c r="C31" i="126"/>
  <c r="C411" i="137" s="1"/>
  <c r="B31" i="126"/>
  <c r="H30" i="126"/>
  <c r="G30" i="126"/>
  <c r="G395" i="137" s="1"/>
  <c r="F30" i="126"/>
  <c r="F395" i="137" s="1"/>
  <c r="E30" i="126"/>
  <c r="E395" i="137" s="1"/>
  <c r="D30" i="126"/>
  <c r="D395" i="137" s="1"/>
  <c r="C30" i="126"/>
  <c r="C395" i="137" s="1"/>
  <c r="B30" i="126"/>
  <c r="H29" i="126"/>
  <c r="G29" i="126"/>
  <c r="G379" i="137" s="1"/>
  <c r="F29" i="126"/>
  <c r="F379" i="137" s="1"/>
  <c r="E29" i="126"/>
  <c r="E379" i="137" s="1"/>
  <c r="D29" i="126"/>
  <c r="D379" i="137" s="1"/>
  <c r="C29" i="126"/>
  <c r="C379" i="137" s="1"/>
  <c r="H28" i="126"/>
  <c r="G28" i="126"/>
  <c r="G363" i="137" s="1"/>
  <c r="F28" i="126"/>
  <c r="F363" i="137" s="1"/>
  <c r="E28" i="126"/>
  <c r="E363" i="137" s="1"/>
  <c r="D28" i="126"/>
  <c r="D363" i="137" s="1"/>
  <c r="C28" i="126"/>
  <c r="C363" i="137" s="1"/>
  <c r="H27" i="126"/>
  <c r="G27" i="126"/>
  <c r="G347" i="137" s="1"/>
  <c r="F27" i="126"/>
  <c r="F347" i="137" s="1"/>
  <c r="E27" i="126"/>
  <c r="E347" i="137" s="1"/>
  <c r="D27" i="126"/>
  <c r="D347" i="137" s="1"/>
  <c r="C27" i="126"/>
  <c r="C347" i="137" s="1"/>
  <c r="H26" i="126"/>
  <c r="G26" i="126"/>
  <c r="G331" i="137" s="1"/>
  <c r="F26" i="126"/>
  <c r="F331" i="137" s="1"/>
  <c r="E26" i="126"/>
  <c r="E331" i="137" s="1"/>
  <c r="D26" i="126"/>
  <c r="D331" i="137" s="1"/>
  <c r="C26" i="126"/>
  <c r="C331" i="137" s="1"/>
  <c r="H25" i="126"/>
  <c r="G25" i="126"/>
  <c r="G315" i="137" s="1"/>
  <c r="F25" i="126"/>
  <c r="F315" i="137" s="1"/>
  <c r="E25" i="126"/>
  <c r="E315" i="137" s="1"/>
  <c r="D25" i="126"/>
  <c r="D315" i="137" s="1"/>
  <c r="C25" i="126"/>
  <c r="C315" i="137" s="1"/>
  <c r="H24" i="126"/>
  <c r="G24" i="126"/>
  <c r="G299" i="137" s="1"/>
  <c r="F24" i="126"/>
  <c r="F299" i="137" s="1"/>
  <c r="E24" i="126"/>
  <c r="E299" i="137" s="1"/>
  <c r="D24" i="126"/>
  <c r="D299" i="137" s="1"/>
  <c r="C24" i="126"/>
  <c r="C299" i="137" s="1"/>
  <c r="H23" i="126"/>
  <c r="G23" i="126"/>
  <c r="G283" i="137" s="1"/>
  <c r="F23" i="126"/>
  <c r="F283" i="137" s="1"/>
  <c r="E23" i="126"/>
  <c r="E283" i="137" s="1"/>
  <c r="D23" i="126"/>
  <c r="D283" i="137" s="1"/>
  <c r="C23" i="126"/>
  <c r="C283" i="137" s="1"/>
  <c r="H22" i="126"/>
  <c r="G22" i="126"/>
  <c r="G267" i="137" s="1"/>
  <c r="F22" i="126"/>
  <c r="F267" i="137" s="1"/>
  <c r="E22" i="126"/>
  <c r="E267" i="137" s="1"/>
  <c r="D22" i="126"/>
  <c r="D267" i="137" s="1"/>
  <c r="C22" i="126"/>
  <c r="C267" i="137" s="1"/>
  <c r="H21" i="126"/>
  <c r="G21" i="126"/>
  <c r="G251" i="137" s="1"/>
  <c r="F21" i="126"/>
  <c r="F251" i="137" s="1"/>
  <c r="E21" i="126"/>
  <c r="E251" i="137" s="1"/>
  <c r="D21" i="126"/>
  <c r="C21" i="126"/>
  <c r="C251" i="137" s="1"/>
  <c r="H18" i="126"/>
  <c r="G18" i="126"/>
  <c r="G218" i="137" s="1"/>
  <c r="F18" i="126"/>
  <c r="F218" i="137" s="1"/>
  <c r="E18" i="126"/>
  <c r="E218" i="137" s="1"/>
  <c r="D18" i="126"/>
  <c r="D218" i="137" s="1"/>
  <c r="C18" i="126"/>
  <c r="C218" i="137" s="1"/>
  <c r="H17" i="126"/>
  <c r="G17" i="126"/>
  <c r="G202" i="137" s="1"/>
  <c r="F17" i="126"/>
  <c r="F202" i="137" s="1"/>
  <c r="E17" i="126"/>
  <c r="E202" i="137" s="1"/>
  <c r="D17" i="126"/>
  <c r="D202" i="137" s="1"/>
  <c r="C17" i="126"/>
  <c r="C202" i="137" s="1"/>
  <c r="B17" i="126"/>
  <c r="H16" i="126"/>
  <c r="G16" i="126"/>
  <c r="G186" i="137" s="1"/>
  <c r="F16" i="126"/>
  <c r="F186" i="137" s="1"/>
  <c r="E16" i="126"/>
  <c r="E186" i="137" s="1"/>
  <c r="D16" i="126"/>
  <c r="D186" i="137" s="1"/>
  <c r="C16" i="126"/>
  <c r="C186" i="137" s="1"/>
  <c r="B16" i="126"/>
  <c r="H15" i="126"/>
  <c r="G15" i="126"/>
  <c r="G170" i="137" s="1"/>
  <c r="F15" i="126"/>
  <c r="F170" i="137" s="1"/>
  <c r="E15" i="126"/>
  <c r="E170" i="137" s="1"/>
  <c r="D15" i="126"/>
  <c r="D170" i="137" s="1"/>
  <c r="C15" i="126"/>
  <c r="C170" i="137" s="1"/>
  <c r="B15" i="126"/>
  <c r="H14" i="126"/>
  <c r="G14" i="126"/>
  <c r="G154" i="137" s="1"/>
  <c r="F14" i="126"/>
  <c r="F154" i="137" s="1"/>
  <c r="E14" i="126"/>
  <c r="E154" i="137" s="1"/>
  <c r="D14" i="126"/>
  <c r="D154" i="137" s="1"/>
  <c r="C14" i="126"/>
  <c r="C154" i="137" s="1"/>
  <c r="H13" i="126"/>
  <c r="G13" i="126"/>
  <c r="G138" i="137" s="1"/>
  <c r="F13" i="126"/>
  <c r="F138" i="137" s="1"/>
  <c r="E13" i="126"/>
  <c r="E138" i="137" s="1"/>
  <c r="D13" i="126"/>
  <c r="D138" i="137" s="1"/>
  <c r="C13" i="126"/>
  <c r="C138" i="137" s="1"/>
  <c r="H12" i="126"/>
  <c r="G12" i="126"/>
  <c r="G122" i="137" s="1"/>
  <c r="F12" i="126"/>
  <c r="F122" i="137" s="1"/>
  <c r="E12" i="126"/>
  <c r="E122" i="137" s="1"/>
  <c r="D12" i="126"/>
  <c r="D122" i="137" s="1"/>
  <c r="C12" i="126"/>
  <c r="C122" i="137" s="1"/>
  <c r="H11" i="126"/>
  <c r="G11" i="126"/>
  <c r="G106" i="137" s="1"/>
  <c r="F11" i="126"/>
  <c r="F106" i="137" s="1"/>
  <c r="E11" i="126"/>
  <c r="E106" i="137" s="1"/>
  <c r="D11" i="126"/>
  <c r="D106" i="137" s="1"/>
  <c r="C11" i="126"/>
  <c r="C106" i="137" s="1"/>
  <c r="H10" i="126"/>
  <c r="G10" i="126"/>
  <c r="G90" i="137" s="1"/>
  <c r="F10" i="126"/>
  <c r="F90" i="137" s="1"/>
  <c r="E10" i="126"/>
  <c r="E90" i="137" s="1"/>
  <c r="D10" i="126"/>
  <c r="D90" i="137" s="1"/>
  <c r="C10" i="126"/>
  <c r="C90" i="137" s="1"/>
  <c r="H9" i="126"/>
  <c r="G9" i="126"/>
  <c r="G74" i="137" s="1"/>
  <c r="F9" i="126"/>
  <c r="F74" i="137" s="1"/>
  <c r="E9" i="126"/>
  <c r="E74" i="137" s="1"/>
  <c r="D9" i="126"/>
  <c r="D74" i="137" s="1"/>
  <c r="C9" i="126"/>
  <c r="C74" i="137" s="1"/>
  <c r="H8" i="126"/>
  <c r="G8" i="126"/>
  <c r="G58" i="137" s="1"/>
  <c r="F8" i="126"/>
  <c r="F58" i="137" s="1"/>
  <c r="E8" i="126"/>
  <c r="E58" i="137" s="1"/>
  <c r="D8" i="126"/>
  <c r="D58" i="137" s="1"/>
  <c r="C8" i="126"/>
  <c r="C58" i="137" s="1"/>
  <c r="H7" i="126"/>
  <c r="G7" i="126"/>
  <c r="G42" i="137" s="1"/>
  <c r="F7" i="126"/>
  <c r="F42" i="137" s="1"/>
  <c r="E7" i="126"/>
  <c r="E42" i="137" s="1"/>
  <c r="D7" i="126"/>
  <c r="D42" i="137" s="1"/>
  <c r="C7" i="126"/>
  <c r="C42" i="137" s="1"/>
  <c r="H6" i="126"/>
  <c r="G6" i="126"/>
  <c r="G26" i="137" s="1"/>
  <c r="F6" i="126"/>
  <c r="F26" i="137" s="1"/>
  <c r="E6" i="126"/>
  <c r="D6" i="126"/>
  <c r="D26" i="137" s="1"/>
  <c r="C6" i="126"/>
  <c r="C26" i="137" s="1"/>
  <c r="H5" i="126"/>
  <c r="G5" i="126"/>
  <c r="G10" i="137" s="1"/>
  <c r="F5" i="126"/>
  <c r="F10" i="137" s="1"/>
  <c r="E5" i="126"/>
  <c r="E10" i="137" s="1"/>
  <c r="D5" i="126"/>
  <c r="D10" i="137" s="1"/>
  <c r="C5" i="126"/>
  <c r="C10" i="137" s="1"/>
  <c r="F65" i="125"/>
  <c r="E65" i="125"/>
  <c r="E715" i="138" s="1"/>
  <c r="D65" i="125"/>
  <c r="D715" i="138" s="1"/>
  <c r="C65" i="125"/>
  <c r="C715" i="138" s="1"/>
  <c r="F60" i="125"/>
  <c r="D60" i="125"/>
  <c r="D665" i="138" s="1"/>
  <c r="C60" i="125"/>
  <c r="C665" i="138" s="1"/>
  <c r="F59" i="125"/>
  <c r="E59" i="125"/>
  <c r="E649" i="138" s="1"/>
  <c r="D59" i="125"/>
  <c r="D649" i="138" s="1"/>
  <c r="C59" i="125"/>
  <c r="F58" i="125"/>
  <c r="D58" i="125"/>
  <c r="D633" i="138" s="1"/>
  <c r="C58" i="125"/>
  <c r="C633" i="138" s="1"/>
  <c r="F57" i="125"/>
  <c r="E57" i="125"/>
  <c r="E617" i="138" s="1"/>
  <c r="D57" i="125"/>
  <c r="D617" i="138" s="1"/>
  <c r="C57" i="125"/>
  <c r="C617" i="138" s="1"/>
  <c r="F56" i="125"/>
  <c r="D56" i="125"/>
  <c r="D601" i="138" s="1"/>
  <c r="C56" i="125"/>
  <c r="C601" i="138" s="1"/>
  <c r="F55" i="125"/>
  <c r="E55" i="125"/>
  <c r="E585" i="138" s="1"/>
  <c r="D55" i="125"/>
  <c r="D585" i="138" s="1"/>
  <c r="C55" i="125"/>
  <c r="C585" i="138" s="1"/>
  <c r="F52" i="125"/>
  <c r="E52" i="125"/>
  <c r="E567" i="138" s="1"/>
  <c r="D52" i="125"/>
  <c r="D567" i="138" s="1"/>
  <c r="C52" i="125"/>
  <c r="C567" i="138" s="1"/>
  <c r="F48" i="125"/>
  <c r="E48" i="125"/>
  <c r="D48" i="125"/>
  <c r="C48" i="125"/>
  <c r="C533" i="138" s="1"/>
  <c r="F45" i="125"/>
  <c r="E45" i="125"/>
  <c r="E515" i="138" s="1"/>
  <c r="D45" i="125"/>
  <c r="D515" i="138" s="1"/>
  <c r="C45" i="125"/>
  <c r="C515" i="138" s="1"/>
  <c r="F41" i="125"/>
  <c r="E41" i="125"/>
  <c r="E481" i="138" s="1"/>
  <c r="D41" i="125"/>
  <c r="D481" i="138" s="1"/>
  <c r="C41" i="125"/>
  <c r="C481" i="138" s="1"/>
  <c r="F40" i="125"/>
  <c r="E40" i="125"/>
  <c r="E465" i="138" s="1"/>
  <c r="D40" i="125"/>
  <c r="D465" i="138" s="1"/>
  <c r="C40" i="125"/>
  <c r="F39" i="125"/>
  <c r="E39" i="125"/>
  <c r="E449" i="138" s="1"/>
  <c r="D39" i="125"/>
  <c r="D449" i="138" s="1"/>
  <c r="C39" i="125"/>
  <c r="C449" i="138" s="1"/>
  <c r="F35" i="125"/>
  <c r="E35" i="125"/>
  <c r="E415" i="138" s="1"/>
  <c r="D35" i="125"/>
  <c r="D415" i="138" s="1"/>
  <c r="C35" i="125"/>
  <c r="C415" i="138" s="1"/>
  <c r="F34" i="125"/>
  <c r="E34" i="125"/>
  <c r="E399" i="138" s="1"/>
  <c r="D34" i="125"/>
  <c r="D399" i="138" s="1"/>
  <c r="C34" i="125"/>
  <c r="C399" i="138" s="1"/>
  <c r="F33" i="125"/>
  <c r="E33" i="125"/>
  <c r="E383" i="138" s="1"/>
  <c r="D33" i="125"/>
  <c r="D383" i="138" s="1"/>
  <c r="C33" i="125"/>
  <c r="F32" i="125"/>
  <c r="E32" i="125"/>
  <c r="D32" i="125"/>
  <c r="D367" i="138" s="1"/>
  <c r="C32" i="125"/>
  <c r="C367" i="138" s="1"/>
  <c r="F28" i="125"/>
  <c r="E28" i="125"/>
  <c r="E333" i="138" s="1"/>
  <c r="D28" i="125"/>
  <c r="D333" i="138" s="1"/>
  <c r="C28" i="125"/>
  <c r="C333" i="138" s="1"/>
  <c r="F27" i="125"/>
  <c r="E27" i="125"/>
  <c r="E317" i="138" s="1"/>
  <c r="D27" i="125"/>
  <c r="D317" i="138" s="1"/>
  <c r="C27" i="125"/>
  <c r="C317" i="138" s="1"/>
  <c r="F26" i="125"/>
  <c r="E26" i="125"/>
  <c r="E301" i="138" s="1"/>
  <c r="D26" i="125"/>
  <c r="D301" i="138" s="1"/>
  <c r="C26" i="125"/>
  <c r="C301" i="138" s="1"/>
  <c r="F25" i="125"/>
  <c r="E25" i="125"/>
  <c r="E285" i="138" s="1"/>
  <c r="D25" i="125"/>
  <c r="C25" i="125"/>
  <c r="C285" i="138" s="1"/>
  <c r="F24" i="125"/>
  <c r="E24" i="125"/>
  <c r="D24" i="125"/>
  <c r="D269" i="138" s="1"/>
  <c r="C24" i="125"/>
  <c r="F19" i="125"/>
  <c r="D19" i="125"/>
  <c r="D219" i="138" s="1"/>
  <c r="C19" i="125"/>
  <c r="C219" i="138" s="1"/>
  <c r="F18" i="125"/>
  <c r="E18" i="125"/>
  <c r="E203" i="138" s="1"/>
  <c r="D18" i="125"/>
  <c r="D203" i="138" s="1"/>
  <c r="C18" i="125"/>
  <c r="C203" i="138" s="1"/>
  <c r="F17" i="125"/>
  <c r="D17" i="125"/>
  <c r="D187" i="138" s="1"/>
  <c r="C17" i="125"/>
  <c r="C187" i="138" s="1"/>
  <c r="F16" i="125"/>
  <c r="E16" i="125"/>
  <c r="E171" i="138" s="1"/>
  <c r="D16" i="125"/>
  <c r="D171" i="138" s="1"/>
  <c r="C16" i="125"/>
  <c r="C171" i="138" s="1"/>
  <c r="F15" i="125"/>
  <c r="D15" i="125"/>
  <c r="D155" i="138" s="1"/>
  <c r="C15" i="125"/>
  <c r="C155" i="138" s="1"/>
  <c r="F14" i="125"/>
  <c r="E14" i="125"/>
  <c r="E139" i="138" s="1"/>
  <c r="D14" i="125"/>
  <c r="D139" i="138" s="1"/>
  <c r="C14" i="125"/>
  <c r="C139" i="138" s="1"/>
  <c r="F13" i="125"/>
  <c r="D13" i="125"/>
  <c r="D123" i="138" s="1"/>
  <c r="C13" i="125"/>
  <c r="C123" i="138" s="1"/>
  <c r="F12" i="125"/>
  <c r="E12" i="125"/>
  <c r="E107" i="138" s="1"/>
  <c r="D12" i="125"/>
  <c r="D107" i="138" s="1"/>
  <c r="C12" i="125"/>
  <c r="C107" i="138" s="1"/>
  <c r="F11" i="125"/>
  <c r="D11" i="125"/>
  <c r="D91" i="138" s="1"/>
  <c r="C11" i="125"/>
  <c r="C91" i="138" s="1"/>
  <c r="F10" i="125"/>
  <c r="E10" i="125"/>
  <c r="E75" i="138" s="1"/>
  <c r="D10" i="125"/>
  <c r="D75" i="138" s="1"/>
  <c r="C10" i="125"/>
  <c r="C75" i="138" s="1"/>
  <c r="F9" i="125"/>
  <c r="D9" i="125"/>
  <c r="D59" i="138" s="1"/>
  <c r="C9" i="125"/>
  <c r="C59" i="138" s="1"/>
  <c r="F8" i="125"/>
  <c r="E8" i="125"/>
  <c r="E43" i="138" s="1"/>
  <c r="D8" i="125"/>
  <c r="D43" i="138" s="1"/>
  <c r="C8" i="125"/>
  <c r="C43" i="138" s="1"/>
  <c r="F7" i="125"/>
  <c r="D7" i="125"/>
  <c r="D27" i="138" s="1"/>
  <c r="C7" i="125"/>
  <c r="C27" i="138" s="1"/>
  <c r="F6" i="125"/>
  <c r="E6" i="125"/>
  <c r="E11" i="138" s="1"/>
  <c r="D6" i="125"/>
  <c r="D11" i="138" s="1"/>
  <c r="C6" i="125"/>
  <c r="C11" i="138" s="1"/>
  <c r="B2" i="126"/>
  <c r="B2" i="125"/>
  <c r="H94" i="124"/>
  <c r="G94" i="124"/>
  <c r="G1335" i="137" s="1"/>
  <c r="F94" i="124"/>
  <c r="E94" i="124"/>
  <c r="E1335" i="137" s="1"/>
  <c r="D94" i="124"/>
  <c r="D1335" i="137" s="1"/>
  <c r="C94" i="124"/>
  <c r="C1335" i="137" s="1"/>
  <c r="H93" i="124"/>
  <c r="G93" i="124"/>
  <c r="F93" i="124"/>
  <c r="F1319" i="137" s="1"/>
  <c r="E93" i="124"/>
  <c r="D93" i="124"/>
  <c r="D1319" i="137" s="1"/>
  <c r="C93" i="124"/>
  <c r="C1319" i="137" s="1"/>
  <c r="H89" i="124"/>
  <c r="G89" i="124"/>
  <c r="G1285" i="137" s="1"/>
  <c r="F89" i="124"/>
  <c r="F1285" i="137" s="1"/>
  <c r="E89" i="124"/>
  <c r="E1285" i="137" s="1"/>
  <c r="D89" i="124"/>
  <c r="D1285" i="137" s="1"/>
  <c r="C89" i="124"/>
  <c r="C1285" i="137" s="1"/>
  <c r="B89" i="124"/>
  <c r="H88" i="124"/>
  <c r="G88" i="124"/>
  <c r="G1269" i="137" s="1"/>
  <c r="F88" i="124"/>
  <c r="F1269" i="137" s="1"/>
  <c r="E88" i="124"/>
  <c r="E1269" i="137" s="1"/>
  <c r="D88" i="124"/>
  <c r="C88" i="124"/>
  <c r="C1269" i="137" s="1"/>
  <c r="B88" i="124"/>
  <c r="H87" i="124"/>
  <c r="G87" i="124"/>
  <c r="G1253" i="137" s="1"/>
  <c r="F87" i="124"/>
  <c r="F1253" i="137" s="1"/>
  <c r="E87" i="124"/>
  <c r="E1253" i="137" s="1"/>
  <c r="D87" i="124"/>
  <c r="D1253" i="137" s="1"/>
  <c r="C87" i="124"/>
  <c r="C1253" i="137" s="1"/>
  <c r="B87" i="124"/>
  <c r="H86" i="124"/>
  <c r="G86" i="124"/>
  <c r="G1237" i="137" s="1"/>
  <c r="F86" i="124"/>
  <c r="F1237" i="137" s="1"/>
  <c r="E86" i="124"/>
  <c r="E1237" i="137" s="1"/>
  <c r="D86" i="124"/>
  <c r="D1237" i="137" s="1"/>
  <c r="C86" i="124"/>
  <c r="C1237" i="137" s="1"/>
  <c r="B86" i="124"/>
  <c r="H85" i="124"/>
  <c r="G85" i="124"/>
  <c r="G1221" i="137" s="1"/>
  <c r="F85" i="124"/>
  <c r="F1221" i="137" s="1"/>
  <c r="E85" i="124"/>
  <c r="E1221" i="137" s="1"/>
  <c r="D85" i="124"/>
  <c r="D1221" i="137" s="1"/>
  <c r="C85" i="124"/>
  <c r="C1221" i="137" s="1"/>
  <c r="B85" i="124"/>
  <c r="H84" i="124"/>
  <c r="G84" i="124"/>
  <c r="G1205" i="137" s="1"/>
  <c r="F84" i="124"/>
  <c r="F1205" i="137" s="1"/>
  <c r="E84" i="124"/>
  <c r="E1205" i="137" s="1"/>
  <c r="D84" i="124"/>
  <c r="D1205" i="137" s="1"/>
  <c r="C84" i="124"/>
  <c r="C1205" i="137" s="1"/>
  <c r="B84" i="124"/>
  <c r="H83" i="124"/>
  <c r="G83" i="124"/>
  <c r="G1189" i="137" s="1"/>
  <c r="F83" i="124"/>
  <c r="F1189" i="137" s="1"/>
  <c r="E83" i="124"/>
  <c r="E1189" i="137" s="1"/>
  <c r="D83" i="124"/>
  <c r="D1189" i="137" s="1"/>
  <c r="C83" i="124"/>
  <c r="C1189" i="137" s="1"/>
  <c r="B83" i="124"/>
  <c r="H82" i="124"/>
  <c r="G82" i="124"/>
  <c r="G1173" i="137" s="1"/>
  <c r="F82" i="124"/>
  <c r="E82" i="124"/>
  <c r="E1173" i="137" s="1"/>
  <c r="D82" i="124"/>
  <c r="D1173" i="137" s="1"/>
  <c r="C82" i="124"/>
  <c r="C1173" i="137" s="1"/>
  <c r="B82" i="124"/>
  <c r="H79" i="124"/>
  <c r="G79" i="124"/>
  <c r="G1140" i="137" s="1"/>
  <c r="F79" i="124"/>
  <c r="F1140" i="137" s="1"/>
  <c r="E79" i="124"/>
  <c r="E1140" i="137" s="1"/>
  <c r="D79" i="124"/>
  <c r="D1140" i="137" s="1"/>
  <c r="C79" i="124"/>
  <c r="C1140" i="137" s="1"/>
  <c r="H78" i="124"/>
  <c r="G78" i="124"/>
  <c r="G1124" i="137" s="1"/>
  <c r="F78" i="124"/>
  <c r="F1124" i="137" s="1"/>
  <c r="E78" i="124"/>
  <c r="E1124" i="137" s="1"/>
  <c r="D78" i="124"/>
  <c r="D1124" i="137" s="1"/>
  <c r="C78" i="124"/>
  <c r="C1124" i="137" s="1"/>
  <c r="B78" i="124"/>
  <c r="H77" i="124"/>
  <c r="G77" i="124"/>
  <c r="G1108" i="137" s="1"/>
  <c r="F77" i="124"/>
  <c r="F1108" i="137" s="1"/>
  <c r="E77" i="124"/>
  <c r="E1108" i="137" s="1"/>
  <c r="D77" i="124"/>
  <c r="D1108" i="137" s="1"/>
  <c r="C77" i="124"/>
  <c r="C1108" i="137" s="1"/>
  <c r="B77" i="124"/>
  <c r="H76" i="124"/>
  <c r="G76" i="124"/>
  <c r="G1092" i="137" s="1"/>
  <c r="F76" i="124"/>
  <c r="F1092" i="137" s="1"/>
  <c r="E76" i="124"/>
  <c r="E1092" i="137" s="1"/>
  <c r="D76" i="124"/>
  <c r="D1092" i="137" s="1"/>
  <c r="C76" i="124"/>
  <c r="C1092" i="137" s="1"/>
  <c r="B76" i="124"/>
  <c r="H75" i="124"/>
  <c r="G75" i="124"/>
  <c r="G1076" i="137" s="1"/>
  <c r="F75" i="124"/>
  <c r="F1076" i="137" s="1"/>
  <c r="E75" i="124"/>
  <c r="E1076" i="137" s="1"/>
  <c r="D75" i="124"/>
  <c r="D1076" i="137" s="1"/>
  <c r="C75" i="124"/>
  <c r="C1076" i="137" s="1"/>
  <c r="B75" i="124"/>
  <c r="H74" i="124"/>
  <c r="G74" i="124"/>
  <c r="G1060" i="137" s="1"/>
  <c r="F74" i="124"/>
  <c r="F1060" i="137" s="1"/>
  <c r="E74" i="124"/>
  <c r="E1060" i="137" s="1"/>
  <c r="D74" i="124"/>
  <c r="D1060" i="137" s="1"/>
  <c r="C74" i="124"/>
  <c r="C1060" i="137" s="1"/>
  <c r="B74" i="124"/>
  <c r="H73" i="124"/>
  <c r="G73" i="124"/>
  <c r="G1044" i="137" s="1"/>
  <c r="F73" i="124"/>
  <c r="F1044" i="137" s="1"/>
  <c r="E73" i="124"/>
  <c r="E1044" i="137" s="1"/>
  <c r="D73" i="124"/>
  <c r="D1044" i="137" s="1"/>
  <c r="C73" i="124"/>
  <c r="C1044" i="137" s="1"/>
  <c r="B73" i="124"/>
  <c r="H72" i="124"/>
  <c r="G72" i="124"/>
  <c r="G1028" i="137" s="1"/>
  <c r="F72" i="124"/>
  <c r="F1028" i="137" s="1"/>
  <c r="E72" i="124"/>
  <c r="E1028" i="137" s="1"/>
  <c r="D72" i="124"/>
  <c r="D1028" i="137" s="1"/>
  <c r="C72" i="124"/>
  <c r="C1028" i="137" s="1"/>
  <c r="B72" i="124"/>
  <c r="H71" i="124"/>
  <c r="G71" i="124"/>
  <c r="G1012" i="137" s="1"/>
  <c r="F71" i="124"/>
  <c r="F1012" i="137" s="1"/>
  <c r="E71" i="124"/>
  <c r="E1012" i="137" s="1"/>
  <c r="D71" i="124"/>
  <c r="D1012" i="137" s="1"/>
  <c r="C71" i="124"/>
  <c r="C1012" i="137" s="1"/>
  <c r="B71" i="124"/>
  <c r="H70" i="124"/>
  <c r="G70" i="124"/>
  <c r="G996" i="137" s="1"/>
  <c r="F70" i="124"/>
  <c r="F996" i="137" s="1"/>
  <c r="E70" i="124"/>
  <c r="E996" i="137" s="1"/>
  <c r="D70" i="124"/>
  <c r="D996" i="137" s="1"/>
  <c r="C70" i="124"/>
  <c r="C996" i="137" s="1"/>
  <c r="B70" i="124"/>
  <c r="H69" i="124"/>
  <c r="G69" i="124"/>
  <c r="G980" i="137" s="1"/>
  <c r="F69" i="124"/>
  <c r="F980" i="137" s="1"/>
  <c r="E69" i="124"/>
  <c r="E980" i="137" s="1"/>
  <c r="D69" i="124"/>
  <c r="D980" i="137" s="1"/>
  <c r="C69" i="124"/>
  <c r="C980" i="137" s="1"/>
  <c r="B69" i="124"/>
  <c r="H68" i="124"/>
  <c r="G68" i="124"/>
  <c r="G964" i="137" s="1"/>
  <c r="F68" i="124"/>
  <c r="F964" i="137" s="1"/>
  <c r="E68" i="124"/>
  <c r="E964" i="137" s="1"/>
  <c r="D68" i="124"/>
  <c r="D964" i="137" s="1"/>
  <c r="C68" i="124"/>
  <c r="C964" i="137" s="1"/>
  <c r="B68" i="124"/>
  <c r="H67" i="124"/>
  <c r="G67" i="124"/>
  <c r="G948" i="137" s="1"/>
  <c r="F67" i="124"/>
  <c r="F948" i="137" s="1"/>
  <c r="E67" i="124"/>
  <c r="E948" i="137" s="1"/>
  <c r="D67" i="124"/>
  <c r="D948" i="137" s="1"/>
  <c r="C67" i="124"/>
  <c r="C948" i="137" s="1"/>
  <c r="B67" i="124"/>
  <c r="H66" i="124"/>
  <c r="G66" i="124"/>
  <c r="F66" i="124"/>
  <c r="F932" i="137" s="1"/>
  <c r="E66" i="124"/>
  <c r="E932" i="137" s="1"/>
  <c r="D66" i="124"/>
  <c r="D932" i="137" s="1"/>
  <c r="C66" i="124"/>
  <c r="C932" i="137" s="1"/>
  <c r="B66" i="124"/>
  <c r="H63" i="124"/>
  <c r="G63" i="124"/>
  <c r="G899" i="137" s="1"/>
  <c r="F63" i="124"/>
  <c r="F899" i="137" s="1"/>
  <c r="E63" i="124"/>
  <c r="E899" i="137" s="1"/>
  <c r="D63" i="124"/>
  <c r="D899" i="137" s="1"/>
  <c r="C63" i="124"/>
  <c r="C899" i="137" s="1"/>
  <c r="H62" i="124"/>
  <c r="G62" i="124"/>
  <c r="G883" i="137" s="1"/>
  <c r="F62" i="124"/>
  <c r="F883" i="137" s="1"/>
  <c r="E62" i="124"/>
  <c r="E883" i="137" s="1"/>
  <c r="D62" i="124"/>
  <c r="D883" i="137" s="1"/>
  <c r="C62" i="124"/>
  <c r="C883" i="137" s="1"/>
  <c r="B62" i="124"/>
  <c r="H61" i="124"/>
  <c r="G61" i="124"/>
  <c r="G867" i="137" s="1"/>
  <c r="F61" i="124"/>
  <c r="F867" i="137" s="1"/>
  <c r="E61" i="124"/>
  <c r="E867" i="137" s="1"/>
  <c r="D61" i="124"/>
  <c r="D867" i="137" s="1"/>
  <c r="C61" i="124"/>
  <c r="C867" i="137" s="1"/>
  <c r="B61" i="124"/>
  <c r="H60" i="124"/>
  <c r="G60" i="124"/>
  <c r="G851" i="137" s="1"/>
  <c r="F60" i="124"/>
  <c r="F851" i="137" s="1"/>
  <c r="E60" i="124"/>
  <c r="E851" i="137" s="1"/>
  <c r="D60" i="124"/>
  <c r="D851" i="137" s="1"/>
  <c r="C60" i="124"/>
  <c r="C851" i="137" s="1"/>
  <c r="B60" i="124"/>
  <c r="H59" i="124"/>
  <c r="G59" i="124"/>
  <c r="G835" i="137" s="1"/>
  <c r="F59" i="124"/>
  <c r="F835" i="137" s="1"/>
  <c r="E59" i="124"/>
  <c r="E835" i="137" s="1"/>
  <c r="D59" i="124"/>
  <c r="D835" i="137" s="1"/>
  <c r="C59" i="124"/>
  <c r="C835" i="137" s="1"/>
  <c r="B59" i="124"/>
  <c r="H58" i="124"/>
  <c r="G58" i="124"/>
  <c r="G819" i="137" s="1"/>
  <c r="F58" i="124"/>
  <c r="F819" i="137" s="1"/>
  <c r="E58" i="124"/>
  <c r="E819" i="137" s="1"/>
  <c r="D58" i="124"/>
  <c r="D819" i="137" s="1"/>
  <c r="C58" i="124"/>
  <c r="C819" i="137" s="1"/>
  <c r="B58" i="124"/>
  <c r="H57" i="124"/>
  <c r="G57" i="124"/>
  <c r="F57" i="124"/>
  <c r="F803" i="137" s="1"/>
  <c r="E57" i="124"/>
  <c r="E803" i="137" s="1"/>
  <c r="D57" i="124"/>
  <c r="D803" i="137" s="1"/>
  <c r="C57" i="124"/>
  <c r="C803" i="137" s="1"/>
  <c r="B57" i="124"/>
  <c r="H56" i="124"/>
  <c r="G56" i="124"/>
  <c r="G787" i="137" s="1"/>
  <c r="F56" i="124"/>
  <c r="F787" i="137" s="1"/>
  <c r="E56" i="124"/>
  <c r="E787" i="137" s="1"/>
  <c r="D56" i="124"/>
  <c r="D787" i="137" s="1"/>
  <c r="C56" i="124"/>
  <c r="C787" i="137" s="1"/>
  <c r="B56" i="124"/>
  <c r="H55" i="124"/>
  <c r="G55" i="124"/>
  <c r="G771" i="137" s="1"/>
  <c r="F55" i="124"/>
  <c r="F771" i="137" s="1"/>
  <c r="E55" i="124"/>
  <c r="D55" i="124"/>
  <c r="D771" i="137" s="1"/>
  <c r="C55" i="124"/>
  <c r="C771" i="137" s="1"/>
  <c r="B55" i="124"/>
  <c r="H54" i="124"/>
  <c r="G54" i="124"/>
  <c r="G755" i="137" s="1"/>
  <c r="F54" i="124"/>
  <c r="F755" i="137" s="1"/>
  <c r="E54" i="124"/>
  <c r="E755" i="137" s="1"/>
  <c r="D54" i="124"/>
  <c r="D755" i="137" s="1"/>
  <c r="C54" i="124"/>
  <c r="C755" i="137" s="1"/>
  <c r="B54" i="124"/>
  <c r="H53" i="124"/>
  <c r="G53" i="124"/>
  <c r="G739" i="137" s="1"/>
  <c r="F53" i="124"/>
  <c r="F739" i="137" s="1"/>
  <c r="E53" i="124"/>
  <c r="E739" i="137" s="1"/>
  <c r="D53" i="124"/>
  <c r="D739" i="137" s="1"/>
  <c r="C53" i="124"/>
  <c r="C739" i="137" s="1"/>
  <c r="B53" i="124"/>
  <c r="H52" i="124"/>
  <c r="G52" i="124"/>
  <c r="G723" i="137" s="1"/>
  <c r="F52" i="124"/>
  <c r="F723" i="137" s="1"/>
  <c r="E52" i="124"/>
  <c r="E723" i="137" s="1"/>
  <c r="D52" i="124"/>
  <c r="D723" i="137" s="1"/>
  <c r="C52" i="124"/>
  <c r="C723" i="137" s="1"/>
  <c r="B52" i="124"/>
  <c r="H51" i="124"/>
  <c r="G51" i="124"/>
  <c r="G707" i="137" s="1"/>
  <c r="F51" i="124"/>
  <c r="F707" i="137" s="1"/>
  <c r="E51" i="124"/>
  <c r="E707" i="137" s="1"/>
  <c r="D51" i="124"/>
  <c r="D707" i="137" s="1"/>
  <c r="C51" i="124"/>
  <c r="C707" i="137" s="1"/>
  <c r="B51" i="124"/>
  <c r="H48" i="124"/>
  <c r="G48" i="124"/>
  <c r="G674" i="137" s="1"/>
  <c r="F48" i="124"/>
  <c r="F674" i="137" s="1"/>
  <c r="E48" i="124"/>
  <c r="E674" i="137" s="1"/>
  <c r="D48" i="124"/>
  <c r="D674" i="137" s="1"/>
  <c r="C48" i="124"/>
  <c r="C674" i="137" s="1"/>
  <c r="H47" i="124"/>
  <c r="G47" i="124"/>
  <c r="G658" i="137" s="1"/>
  <c r="F47" i="124"/>
  <c r="F658" i="137" s="1"/>
  <c r="E47" i="124"/>
  <c r="E658" i="137" s="1"/>
  <c r="D47" i="124"/>
  <c r="D658" i="137" s="1"/>
  <c r="C47" i="124"/>
  <c r="C658" i="137" s="1"/>
  <c r="B47" i="124"/>
  <c r="H46" i="124"/>
  <c r="G46" i="124"/>
  <c r="G642" i="137" s="1"/>
  <c r="F46" i="124"/>
  <c r="F642" i="137" s="1"/>
  <c r="E46" i="124"/>
  <c r="E642" i="137" s="1"/>
  <c r="D46" i="124"/>
  <c r="D642" i="137" s="1"/>
  <c r="C46" i="124"/>
  <c r="C642" i="137" s="1"/>
  <c r="B46" i="124"/>
  <c r="H45" i="124"/>
  <c r="G45" i="124"/>
  <c r="G626" i="137" s="1"/>
  <c r="F45" i="124"/>
  <c r="F626" i="137" s="1"/>
  <c r="E45" i="124"/>
  <c r="E626" i="137" s="1"/>
  <c r="D45" i="124"/>
  <c r="D626" i="137" s="1"/>
  <c r="C45" i="124"/>
  <c r="C626" i="137" s="1"/>
  <c r="B45" i="124"/>
  <c r="H44" i="124"/>
  <c r="G44" i="124"/>
  <c r="G610" i="137" s="1"/>
  <c r="F44" i="124"/>
  <c r="F610" i="137" s="1"/>
  <c r="E44" i="124"/>
  <c r="E610" i="137" s="1"/>
  <c r="D44" i="124"/>
  <c r="D610" i="137" s="1"/>
  <c r="C44" i="124"/>
  <c r="C610" i="137" s="1"/>
  <c r="B44" i="124"/>
  <c r="H43" i="124"/>
  <c r="G43" i="124"/>
  <c r="G594" i="137" s="1"/>
  <c r="F43" i="124"/>
  <c r="F594" i="137" s="1"/>
  <c r="E43" i="124"/>
  <c r="E594" i="137" s="1"/>
  <c r="D43" i="124"/>
  <c r="D594" i="137" s="1"/>
  <c r="C43" i="124"/>
  <c r="C594" i="137" s="1"/>
  <c r="H42" i="124"/>
  <c r="G42" i="124"/>
  <c r="G578" i="137" s="1"/>
  <c r="F42" i="124"/>
  <c r="F578" i="137" s="1"/>
  <c r="E42" i="124"/>
  <c r="E578" i="137" s="1"/>
  <c r="D42" i="124"/>
  <c r="D578" i="137" s="1"/>
  <c r="C42" i="124"/>
  <c r="C578" i="137" s="1"/>
  <c r="H41" i="124"/>
  <c r="G41" i="124"/>
  <c r="G562" i="137" s="1"/>
  <c r="F41" i="124"/>
  <c r="F562" i="137" s="1"/>
  <c r="E41" i="124"/>
  <c r="E562" i="137" s="1"/>
  <c r="D41" i="124"/>
  <c r="D562" i="137" s="1"/>
  <c r="C41" i="124"/>
  <c r="C562" i="137" s="1"/>
  <c r="H40" i="124"/>
  <c r="G40" i="124"/>
  <c r="G546" i="137" s="1"/>
  <c r="F40" i="124"/>
  <c r="F546" i="137" s="1"/>
  <c r="E40" i="124"/>
  <c r="E546" i="137" s="1"/>
  <c r="D40" i="124"/>
  <c r="D546" i="137" s="1"/>
  <c r="C40" i="124"/>
  <c r="C546" i="137" s="1"/>
  <c r="H39" i="124"/>
  <c r="G39" i="124"/>
  <c r="G530" i="137" s="1"/>
  <c r="F39" i="124"/>
  <c r="F530" i="137" s="1"/>
  <c r="E39" i="124"/>
  <c r="E530" i="137" s="1"/>
  <c r="D39" i="124"/>
  <c r="D530" i="137" s="1"/>
  <c r="C39" i="124"/>
  <c r="C530" i="137" s="1"/>
  <c r="H38" i="124"/>
  <c r="G38" i="124"/>
  <c r="G514" i="137" s="1"/>
  <c r="F38" i="124"/>
  <c r="F514" i="137" s="1"/>
  <c r="E38" i="124"/>
  <c r="E514" i="137" s="1"/>
  <c r="D38" i="124"/>
  <c r="D514" i="137" s="1"/>
  <c r="C38" i="124"/>
  <c r="C514" i="137" s="1"/>
  <c r="H37" i="124"/>
  <c r="G37" i="124"/>
  <c r="G498" i="137" s="1"/>
  <c r="F37" i="124"/>
  <c r="E37" i="124"/>
  <c r="E498" i="137" s="1"/>
  <c r="D37" i="124"/>
  <c r="D498" i="137" s="1"/>
  <c r="C37" i="124"/>
  <c r="C498" i="137" s="1"/>
  <c r="H36" i="124"/>
  <c r="G36" i="124"/>
  <c r="G482" i="137" s="1"/>
  <c r="F36" i="124"/>
  <c r="F482" i="137" s="1"/>
  <c r="E36" i="124"/>
  <c r="E482" i="137" s="1"/>
  <c r="D36" i="124"/>
  <c r="C36" i="124"/>
  <c r="C482" i="137" s="1"/>
  <c r="H33" i="124"/>
  <c r="G33" i="124"/>
  <c r="G449" i="137" s="1"/>
  <c r="F33" i="124"/>
  <c r="F449" i="137" s="1"/>
  <c r="E33" i="124"/>
  <c r="E449" i="137" s="1"/>
  <c r="D33" i="124"/>
  <c r="D449" i="137" s="1"/>
  <c r="C33" i="124"/>
  <c r="C449" i="137" s="1"/>
  <c r="H32" i="124"/>
  <c r="G32" i="124"/>
  <c r="G433" i="137" s="1"/>
  <c r="F32" i="124"/>
  <c r="F433" i="137" s="1"/>
  <c r="E32" i="124"/>
  <c r="E433" i="137" s="1"/>
  <c r="D32" i="124"/>
  <c r="D433" i="137" s="1"/>
  <c r="C32" i="124"/>
  <c r="C433" i="137" s="1"/>
  <c r="B32" i="124"/>
  <c r="H31" i="124"/>
  <c r="G31" i="124"/>
  <c r="G417" i="137" s="1"/>
  <c r="F31" i="124"/>
  <c r="F417" i="137" s="1"/>
  <c r="E31" i="124"/>
  <c r="E417" i="137" s="1"/>
  <c r="D31" i="124"/>
  <c r="D417" i="137" s="1"/>
  <c r="C31" i="124"/>
  <c r="C417" i="137" s="1"/>
  <c r="B31" i="124"/>
  <c r="H30" i="124"/>
  <c r="G30" i="124"/>
  <c r="G401" i="137" s="1"/>
  <c r="F30" i="124"/>
  <c r="E30" i="124"/>
  <c r="E401" i="137" s="1"/>
  <c r="D30" i="124"/>
  <c r="D401" i="137" s="1"/>
  <c r="C30" i="124"/>
  <c r="C401" i="137" s="1"/>
  <c r="B30" i="124"/>
  <c r="H29" i="124"/>
  <c r="G29" i="124"/>
  <c r="G385" i="137" s="1"/>
  <c r="F29" i="124"/>
  <c r="F385" i="137" s="1"/>
  <c r="E29" i="124"/>
  <c r="E385" i="137" s="1"/>
  <c r="D29" i="124"/>
  <c r="D385" i="137" s="1"/>
  <c r="C29" i="124"/>
  <c r="C385" i="137" s="1"/>
  <c r="H28" i="124"/>
  <c r="G28" i="124"/>
  <c r="G369" i="137" s="1"/>
  <c r="F28" i="124"/>
  <c r="F369" i="137" s="1"/>
  <c r="E28" i="124"/>
  <c r="E369" i="137" s="1"/>
  <c r="D28" i="124"/>
  <c r="D369" i="137" s="1"/>
  <c r="C28" i="124"/>
  <c r="C369" i="137" s="1"/>
  <c r="H27" i="124"/>
  <c r="G27" i="124"/>
  <c r="G353" i="137" s="1"/>
  <c r="F27" i="124"/>
  <c r="F353" i="137" s="1"/>
  <c r="E27" i="124"/>
  <c r="E353" i="137" s="1"/>
  <c r="D27" i="124"/>
  <c r="D353" i="137" s="1"/>
  <c r="C27" i="124"/>
  <c r="C353" i="137" s="1"/>
  <c r="H26" i="124"/>
  <c r="G26" i="124"/>
  <c r="G337" i="137" s="1"/>
  <c r="F26" i="124"/>
  <c r="F337" i="137" s="1"/>
  <c r="E26" i="124"/>
  <c r="E337" i="137" s="1"/>
  <c r="D26" i="124"/>
  <c r="D337" i="137" s="1"/>
  <c r="C26" i="124"/>
  <c r="C337" i="137" s="1"/>
  <c r="H25" i="124"/>
  <c r="G25" i="124"/>
  <c r="G321" i="137" s="1"/>
  <c r="F25" i="124"/>
  <c r="F321" i="137" s="1"/>
  <c r="E25" i="124"/>
  <c r="E321" i="137" s="1"/>
  <c r="D25" i="124"/>
  <c r="D321" i="137" s="1"/>
  <c r="C25" i="124"/>
  <c r="C321" i="137" s="1"/>
  <c r="H24" i="124"/>
  <c r="G24" i="124"/>
  <c r="G305" i="137" s="1"/>
  <c r="F24" i="124"/>
  <c r="F305" i="137" s="1"/>
  <c r="E24" i="124"/>
  <c r="E305" i="137" s="1"/>
  <c r="D24" i="124"/>
  <c r="D305" i="137" s="1"/>
  <c r="C24" i="124"/>
  <c r="C305" i="137" s="1"/>
  <c r="H23" i="124"/>
  <c r="G23" i="124"/>
  <c r="G289" i="137" s="1"/>
  <c r="F23" i="124"/>
  <c r="F289" i="137" s="1"/>
  <c r="E23" i="124"/>
  <c r="E289" i="137" s="1"/>
  <c r="D23" i="124"/>
  <c r="D289" i="137" s="1"/>
  <c r="C23" i="124"/>
  <c r="C289" i="137" s="1"/>
  <c r="H22" i="124"/>
  <c r="G22" i="124"/>
  <c r="F22" i="124"/>
  <c r="F273" i="137" s="1"/>
  <c r="E22" i="124"/>
  <c r="E273" i="137" s="1"/>
  <c r="D22" i="124"/>
  <c r="C22" i="124"/>
  <c r="C273" i="137" s="1"/>
  <c r="H21" i="124"/>
  <c r="G21" i="124"/>
  <c r="G257" i="137" s="1"/>
  <c r="F21" i="124"/>
  <c r="F257" i="137" s="1"/>
  <c r="E21" i="124"/>
  <c r="E257" i="137" s="1"/>
  <c r="D21" i="124"/>
  <c r="D257" i="137" s="1"/>
  <c r="C21" i="124"/>
  <c r="C257" i="137" s="1"/>
  <c r="H18" i="124"/>
  <c r="G18" i="124"/>
  <c r="G224" i="137" s="1"/>
  <c r="F18" i="124"/>
  <c r="F224" i="137" s="1"/>
  <c r="E18" i="124"/>
  <c r="E224" i="137" s="1"/>
  <c r="D18" i="124"/>
  <c r="D224" i="137" s="1"/>
  <c r="C18" i="124"/>
  <c r="C224" i="137" s="1"/>
  <c r="H17" i="124"/>
  <c r="G17" i="124"/>
  <c r="G208" i="137" s="1"/>
  <c r="F17" i="124"/>
  <c r="F208" i="137" s="1"/>
  <c r="E17" i="124"/>
  <c r="E208" i="137" s="1"/>
  <c r="D17" i="124"/>
  <c r="D208" i="137" s="1"/>
  <c r="C17" i="124"/>
  <c r="C208" i="137" s="1"/>
  <c r="B17" i="124"/>
  <c r="H16" i="124"/>
  <c r="G16" i="124"/>
  <c r="G192" i="137" s="1"/>
  <c r="F16" i="124"/>
  <c r="F192" i="137" s="1"/>
  <c r="E16" i="124"/>
  <c r="E192" i="137" s="1"/>
  <c r="D16" i="124"/>
  <c r="D192" i="137" s="1"/>
  <c r="C16" i="124"/>
  <c r="C192" i="137" s="1"/>
  <c r="B16" i="124"/>
  <c r="H15" i="124"/>
  <c r="G15" i="124"/>
  <c r="F15" i="124"/>
  <c r="F176" i="137" s="1"/>
  <c r="E15" i="124"/>
  <c r="E176" i="137" s="1"/>
  <c r="D15" i="124"/>
  <c r="D176" i="137" s="1"/>
  <c r="C15" i="124"/>
  <c r="C176" i="137" s="1"/>
  <c r="B15" i="124"/>
  <c r="H14" i="124"/>
  <c r="G14" i="124"/>
  <c r="G160" i="137" s="1"/>
  <c r="F14" i="124"/>
  <c r="F160" i="137" s="1"/>
  <c r="E14" i="124"/>
  <c r="E160" i="137" s="1"/>
  <c r="D14" i="124"/>
  <c r="D160" i="137" s="1"/>
  <c r="C14" i="124"/>
  <c r="C160" i="137" s="1"/>
  <c r="H13" i="124"/>
  <c r="G13" i="124"/>
  <c r="G144" i="137" s="1"/>
  <c r="F13" i="124"/>
  <c r="F144" i="137" s="1"/>
  <c r="E13" i="124"/>
  <c r="E144" i="137" s="1"/>
  <c r="D13" i="124"/>
  <c r="D144" i="137" s="1"/>
  <c r="C13" i="124"/>
  <c r="C144" i="137" s="1"/>
  <c r="H12" i="124"/>
  <c r="G12" i="124"/>
  <c r="G128" i="137" s="1"/>
  <c r="F12" i="124"/>
  <c r="F128" i="137" s="1"/>
  <c r="E12" i="124"/>
  <c r="E128" i="137" s="1"/>
  <c r="D12" i="124"/>
  <c r="D128" i="137" s="1"/>
  <c r="C12" i="124"/>
  <c r="C128" i="137" s="1"/>
  <c r="H11" i="124"/>
  <c r="G11" i="124"/>
  <c r="G112" i="137" s="1"/>
  <c r="F11" i="124"/>
  <c r="F112" i="137" s="1"/>
  <c r="E11" i="124"/>
  <c r="E112" i="137" s="1"/>
  <c r="D11" i="124"/>
  <c r="D112" i="137" s="1"/>
  <c r="C11" i="124"/>
  <c r="C112" i="137" s="1"/>
  <c r="H10" i="124"/>
  <c r="G10" i="124"/>
  <c r="G96" i="137" s="1"/>
  <c r="F10" i="124"/>
  <c r="F96" i="137" s="1"/>
  <c r="E10" i="124"/>
  <c r="E96" i="137" s="1"/>
  <c r="D10" i="124"/>
  <c r="D96" i="137" s="1"/>
  <c r="C10" i="124"/>
  <c r="C96" i="137" s="1"/>
  <c r="H9" i="124"/>
  <c r="G9" i="124"/>
  <c r="G80" i="137" s="1"/>
  <c r="F9" i="124"/>
  <c r="F80" i="137" s="1"/>
  <c r="E9" i="124"/>
  <c r="E80" i="137" s="1"/>
  <c r="D9" i="124"/>
  <c r="D80" i="137" s="1"/>
  <c r="C9" i="124"/>
  <c r="C80" i="137" s="1"/>
  <c r="H8" i="124"/>
  <c r="G8" i="124"/>
  <c r="G64" i="137" s="1"/>
  <c r="F8" i="124"/>
  <c r="F64" i="137" s="1"/>
  <c r="E8" i="124"/>
  <c r="E64" i="137" s="1"/>
  <c r="D8" i="124"/>
  <c r="D64" i="137" s="1"/>
  <c r="C8" i="124"/>
  <c r="C64" i="137" s="1"/>
  <c r="H7" i="124"/>
  <c r="G7" i="124"/>
  <c r="G48" i="137" s="1"/>
  <c r="F7" i="124"/>
  <c r="F48" i="137" s="1"/>
  <c r="E7" i="124"/>
  <c r="E48" i="137" s="1"/>
  <c r="D7" i="124"/>
  <c r="D48" i="137" s="1"/>
  <c r="C7" i="124"/>
  <c r="C48" i="137" s="1"/>
  <c r="H6" i="124"/>
  <c r="G6" i="124"/>
  <c r="G32" i="137" s="1"/>
  <c r="F6" i="124"/>
  <c r="E6" i="124"/>
  <c r="E32" i="137" s="1"/>
  <c r="D6" i="124"/>
  <c r="D32" i="137" s="1"/>
  <c r="C6" i="124"/>
  <c r="C32" i="137" s="1"/>
  <c r="H5" i="124"/>
  <c r="G5" i="124"/>
  <c r="G16" i="137" s="1"/>
  <c r="F5" i="124"/>
  <c r="F16" i="137" s="1"/>
  <c r="E5" i="124"/>
  <c r="E16" i="137" s="1"/>
  <c r="D5" i="124"/>
  <c r="C5" i="124"/>
  <c r="C16" i="137" s="1"/>
  <c r="F65" i="123"/>
  <c r="E65" i="123"/>
  <c r="E721" i="138" s="1"/>
  <c r="D65" i="123"/>
  <c r="D721" i="138" s="1"/>
  <c r="C65" i="123"/>
  <c r="C721" i="138" s="1"/>
  <c r="F60" i="123"/>
  <c r="D60" i="123"/>
  <c r="D671" i="138" s="1"/>
  <c r="C60" i="123"/>
  <c r="C671" i="138" s="1"/>
  <c r="F59" i="123"/>
  <c r="E59" i="123"/>
  <c r="E655" i="138" s="1"/>
  <c r="D59" i="123"/>
  <c r="D655" i="138" s="1"/>
  <c r="C59" i="123"/>
  <c r="F58" i="123"/>
  <c r="D58" i="123"/>
  <c r="C58" i="123"/>
  <c r="C639" i="138" s="1"/>
  <c r="F57" i="123"/>
  <c r="E57" i="123"/>
  <c r="E623" i="138" s="1"/>
  <c r="D57" i="123"/>
  <c r="D623" i="138" s="1"/>
  <c r="C57" i="123"/>
  <c r="C623" i="138" s="1"/>
  <c r="F56" i="123"/>
  <c r="D56" i="123"/>
  <c r="D607" i="138" s="1"/>
  <c r="C56" i="123"/>
  <c r="C607" i="138" s="1"/>
  <c r="F55" i="123"/>
  <c r="E55" i="123"/>
  <c r="E591" i="138" s="1"/>
  <c r="D55" i="123"/>
  <c r="D591" i="138" s="1"/>
  <c r="C55" i="123"/>
  <c r="C591" i="138" s="1"/>
  <c r="F52" i="123"/>
  <c r="E52" i="123"/>
  <c r="E573" i="138" s="1"/>
  <c r="D52" i="123"/>
  <c r="D573" i="138" s="1"/>
  <c r="C52" i="123"/>
  <c r="C573" i="138" s="1"/>
  <c r="F48" i="123"/>
  <c r="E48" i="123"/>
  <c r="D48" i="123"/>
  <c r="C48" i="123"/>
  <c r="F45" i="123"/>
  <c r="E45" i="123"/>
  <c r="E521" i="138" s="1"/>
  <c r="D45" i="123"/>
  <c r="D521" i="138" s="1"/>
  <c r="C45" i="123"/>
  <c r="C521" i="138" s="1"/>
  <c r="F41" i="123"/>
  <c r="E41" i="123"/>
  <c r="E487" i="138" s="1"/>
  <c r="D41" i="123"/>
  <c r="D487" i="138" s="1"/>
  <c r="C41" i="123"/>
  <c r="C487" i="138" s="1"/>
  <c r="F40" i="123"/>
  <c r="E40" i="123"/>
  <c r="E471" i="138" s="1"/>
  <c r="D40" i="123"/>
  <c r="D471" i="138" s="1"/>
  <c r="C40" i="123"/>
  <c r="F39" i="123"/>
  <c r="E39" i="123"/>
  <c r="D39" i="123"/>
  <c r="D455" i="138" s="1"/>
  <c r="C39" i="123"/>
  <c r="C455" i="138" s="1"/>
  <c r="F35" i="123"/>
  <c r="E35" i="123"/>
  <c r="E421" i="138" s="1"/>
  <c r="D35" i="123"/>
  <c r="D421" i="138" s="1"/>
  <c r="C35" i="123"/>
  <c r="C421" i="138" s="1"/>
  <c r="F34" i="123"/>
  <c r="E34" i="123"/>
  <c r="E405" i="138" s="1"/>
  <c r="D34" i="123"/>
  <c r="D405" i="138" s="1"/>
  <c r="C34" i="123"/>
  <c r="C405" i="138" s="1"/>
  <c r="F33" i="123"/>
  <c r="E33" i="123"/>
  <c r="E389" i="138" s="1"/>
  <c r="D33" i="123"/>
  <c r="D389" i="138" s="1"/>
  <c r="C33" i="123"/>
  <c r="C389" i="138" s="1"/>
  <c r="F32" i="123"/>
  <c r="E32" i="123"/>
  <c r="D32" i="123"/>
  <c r="D373" i="138" s="1"/>
  <c r="C32" i="123"/>
  <c r="C373" i="138" s="1"/>
  <c r="F28" i="123"/>
  <c r="E28" i="123"/>
  <c r="E339" i="138" s="1"/>
  <c r="D28" i="123"/>
  <c r="D339" i="138" s="1"/>
  <c r="C28" i="123"/>
  <c r="C339" i="138" s="1"/>
  <c r="F27" i="123"/>
  <c r="E27" i="123"/>
  <c r="E323" i="138" s="1"/>
  <c r="D27" i="123"/>
  <c r="D323" i="138" s="1"/>
  <c r="C27" i="123"/>
  <c r="C323" i="138" s="1"/>
  <c r="F26" i="123"/>
  <c r="E26" i="123"/>
  <c r="E307" i="138" s="1"/>
  <c r="D26" i="123"/>
  <c r="D307" i="138" s="1"/>
  <c r="C26" i="123"/>
  <c r="C307" i="138" s="1"/>
  <c r="F25" i="123"/>
  <c r="E25" i="123"/>
  <c r="E291" i="138" s="1"/>
  <c r="D25" i="123"/>
  <c r="C25" i="123"/>
  <c r="C291" i="138" s="1"/>
  <c r="F24" i="123"/>
  <c r="E24" i="123"/>
  <c r="E275" i="138" s="1"/>
  <c r="D24" i="123"/>
  <c r="D275" i="138" s="1"/>
  <c r="C24" i="123"/>
  <c r="F19" i="123"/>
  <c r="D19" i="123"/>
  <c r="D225" i="138" s="1"/>
  <c r="C19" i="123"/>
  <c r="C225" i="138" s="1"/>
  <c r="F18" i="123"/>
  <c r="E18" i="123"/>
  <c r="E209" i="138" s="1"/>
  <c r="D18" i="123"/>
  <c r="D209" i="138" s="1"/>
  <c r="C18" i="123"/>
  <c r="C209" i="138" s="1"/>
  <c r="F17" i="123"/>
  <c r="D17" i="123"/>
  <c r="D193" i="138" s="1"/>
  <c r="C17" i="123"/>
  <c r="C193" i="138" s="1"/>
  <c r="F16" i="123"/>
  <c r="E16" i="123"/>
  <c r="E177" i="138" s="1"/>
  <c r="D16" i="123"/>
  <c r="D177" i="138" s="1"/>
  <c r="C16" i="123"/>
  <c r="C177" i="138" s="1"/>
  <c r="F15" i="123"/>
  <c r="D15" i="123"/>
  <c r="D161" i="138" s="1"/>
  <c r="C15" i="123"/>
  <c r="C161" i="138" s="1"/>
  <c r="F14" i="123"/>
  <c r="E14" i="123"/>
  <c r="E145" i="138" s="1"/>
  <c r="D14" i="123"/>
  <c r="D145" i="138" s="1"/>
  <c r="C14" i="123"/>
  <c r="C145" i="138" s="1"/>
  <c r="F13" i="123"/>
  <c r="D13" i="123"/>
  <c r="D129" i="138" s="1"/>
  <c r="C13" i="123"/>
  <c r="C129" i="138" s="1"/>
  <c r="F12" i="123"/>
  <c r="E12" i="123"/>
  <c r="E113" i="138" s="1"/>
  <c r="D12" i="123"/>
  <c r="D113" i="138" s="1"/>
  <c r="C12" i="123"/>
  <c r="C113" i="138" s="1"/>
  <c r="F11" i="123"/>
  <c r="D11" i="123"/>
  <c r="D97" i="138" s="1"/>
  <c r="C11" i="123"/>
  <c r="C97" i="138" s="1"/>
  <c r="F10" i="123"/>
  <c r="E10" i="123"/>
  <c r="E81" i="138" s="1"/>
  <c r="D10" i="123"/>
  <c r="D81" i="138" s="1"/>
  <c r="C10" i="123"/>
  <c r="C81" i="138" s="1"/>
  <c r="F9" i="123"/>
  <c r="D9" i="123"/>
  <c r="D65" i="138" s="1"/>
  <c r="C9" i="123"/>
  <c r="C65" i="138" s="1"/>
  <c r="F8" i="123"/>
  <c r="E8" i="123"/>
  <c r="E49" i="138" s="1"/>
  <c r="D8" i="123"/>
  <c r="D49" i="138" s="1"/>
  <c r="C8" i="123"/>
  <c r="C49" i="138" s="1"/>
  <c r="F7" i="123"/>
  <c r="D7" i="123"/>
  <c r="D33" i="138" s="1"/>
  <c r="C7" i="123"/>
  <c r="C33" i="138" s="1"/>
  <c r="F6" i="123"/>
  <c r="E6" i="123"/>
  <c r="E17" i="138" s="1"/>
  <c r="D6" i="123"/>
  <c r="D17" i="138" s="1"/>
  <c r="C6" i="123"/>
  <c r="C17" i="138" s="1"/>
  <c r="D95" i="124"/>
  <c r="D1351" i="137" s="1"/>
  <c r="B2" i="124"/>
  <c r="B2" i="123"/>
  <c r="H94" i="122"/>
  <c r="G94" i="122"/>
  <c r="G1334" i="137" s="1"/>
  <c r="F94" i="122"/>
  <c r="F1334" i="137" s="1"/>
  <c r="E94" i="122"/>
  <c r="E1334" i="137" s="1"/>
  <c r="D94" i="122"/>
  <c r="D1334" i="137" s="1"/>
  <c r="C94" i="122"/>
  <c r="C1334" i="137" s="1"/>
  <c r="H93" i="122"/>
  <c r="G93" i="122"/>
  <c r="F93" i="122"/>
  <c r="F1318" i="137" s="1"/>
  <c r="E93" i="122"/>
  <c r="D93" i="122"/>
  <c r="D1318" i="137" s="1"/>
  <c r="C93" i="122"/>
  <c r="C1318" i="137" s="1"/>
  <c r="H89" i="122"/>
  <c r="G89" i="122"/>
  <c r="G1284" i="137" s="1"/>
  <c r="F89" i="122"/>
  <c r="F1284" i="137" s="1"/>
  <c r="E89" i="122"/>
  <c r="E1284" i="137" s="1"/>
  <c r="D89" i="122"/>
  <c r="D1284" i="137" s="1"/>
  <c r="C89" i="122"/>
  <c r="C1284" i="137" s="1"/>
  <c r="B89" i="122"/>
  <c r="H88" i="122"/>
  <c r="G88" i="122"/>
  <c r="G1268" i="137" s="1"/>
  <c r="F88" i="122"/>
  <c r="F1268" i="137" s="1"/>
  <c r="E88" i="122"/>
  <c r="E1268" i="137" s="1"/>
  <c r="D88" i="122"/>
  <c r="D1268" i="137" s="1"/>
  <c r="C88" i="122"/>
  <c r="C1268" i="137" s="1"/>
  <c r="B88" i="122"/>
  <c r="H87" i="122"/>
  <c r="G87" i="122"/>
  <c r="G1252" i="137" s="1"/>
  <c r="F87" i="122"/>
  <c r="F1252" i="137" s="1"/>
  <c r="E87" i="122"/>
  <c r="E1252" i="137" s="1"/>
  <c r="D87" i="122"/>
  <c r="D1252" i="137" s="1"/>
  <c r="C87" i="122"/>
  <c r="C1252" i="137" s="1"/>
  <c r="B87" i="122"/>
  <c r="H86" i="122"/>
  <c r="G86" i="122"/>
  <c r="G1236" i="137" s="1"/>
  <c r="F86" i="122"/>
  <c r="F1236" i="137" s="1"/>
  <c r="E86" i="122"/>
  <c r="E1236" i="137" s="1"/>
  <c r="D86" i="122"/>
  <c r="D1236" i="137" s="1"/>
  <c r="C86" i="122"/>
  <c r="C1236" i="137" s="1"/>
  <c r="B86" i="122"/>
  <c r="H85" i="122"/>
  <c r="G85" i="122"/>
  <c r="G1220" i="137" s="1"/>
  <c r="F85" i="122"/>
  <c r="F1220" i="137" s="1"/>
  <c r="E85" i="122"/>
  <c r="E1220" i="137" s="1"/>
  <c r="D85" i="122"/>
  <c r="D1220" i="137" s="1"/>
  <c r="C85" i="122"/>
  <c r="C1220" i="137" s="1"/>
  <c r="B85" i="122"/>
  <c r="H84" i="122"/>
  <c r="G84" i="122"/>
  <c r="G1204" i="137" s="1"/>
  <c r="F84" i="122"/>
  <c r="F1204" i="137" s="1"/>
  <c r="E84" i="122"/>
  <c r="E1204" i="137" s="1"/>
  <c r="D84" i="122"/>
  <c r="D1204" i="137" s="1"/>
  <c r="C84" i="122"/>
  <c r="C1204" i="137" s="1"/>
  <c r="B84" i="122"/>
  <c r="H83" i="122"/>
  <c r="G83" i="122"/>
  <c r="F83" i="122"/>
  <c r="F1188" i="137" s="1"/>
  <c r="E83" i="122"/>
  <c r="E1188" i="137" s="1"/>
  <c r="D83" i="122"/>
  <c r="D1188" i="137" s="1"/>
  <c r="C83" i="122"/>
  <c r="C1188" i="137" s="1"/>
  <c r="B83" i="122"/>
  <c r="H82" i="122"/>
  <c r="G82" i="122"/>
  <c r="G1172" i="137" s="1"/>
  <c r="F82" i="122"/>
  <c r="E82" i="122"/>
  <c r="E1172" i="137" s="1"/>
  <c r="D82" i="122"/>
  <c r="D1172" i="137" s="1"/>
  <c r="C82" i="122"/>
  <c r="C1172" i="137" s="1"/>
  <c r="B82" i="122"/>
  <c r="H79" i="122"/>
  <c r="G79" i="122"/>
  <c r="G1139" i="137" s="1"/>
  <c r="F79" i="122"/>
  <c r="F1139" i="137" s="1"/>
  <c r="E79" i="122"/>
  <c r="E1139" i="137" s="1"/>
  <c r="D79" i="122"/>
  <c r="D1139" i="137" s="1"/>
  <c r="C79" i="122"/>
  <c r="C1139" i="137" s="1"/>
  <c r="H78" i="122"/>
  <c r="G78" i="122"/>
  <c r="G1123" i="137" s="1"/>
  <c r="F78" i="122"/>
  <c r="F1123" i="137" s="1"/>
  <c r="E78" i="122"/>
  <c r="E1123" i="137" s="1"/>
  <c r="D78" i="122"/>
  <c r="D1123" i="137" s="1"/>
  <c r="C78" i="122"/>
  <c r="C1123" i="137" s="1"/>
  <c r="B78" i="122"/>
  <c r="H77" i="122"/>
  <c r="G77" i="122"/>
  <c r="G1107" i="137" s="1"/>
  <c r="F77" i="122"/>
  <c r="F1107" i="137" s="1"/>
  <c r="E77" i="122"/>
  <c r="E1107" i="137" s="1"/>
  <c r="D77" i="122"/>
  <c r="D1107" i="137" s="1"/>
  <c r="C77" i="122"/>
  <c r="C1107" i="137" s="1"/>
  <c r="B77" i="122"/>
  <c r="H76" i="122"/>
  <c r="G76" i="122"/>
  <c r="G1091" i="137" s="1"/>
  <c r="F76" i="122"/>
  <c r="F1091" i="137" s="1"/>
  <c r="E76" i="122"/>
  <c r="E1091" i="137" s="1"/>
  <c r="D76" i="122"/>
  <c r="D1091" i="137" s="1"/>
  <c r="C76" i="122"/>
  <c r="C1091" i="137" s="1"/>
  <c r="B76" i="122"/>
  <c r="H75" i="122"/>
  <c r="G75" i="122"/>
  <c r="G1075" i="137" s="1"/>
  <c r="F75" i="122"/>
  <c r="F1075" i="137" s="1"/>
  <c r="E75" i="122"/>
  <c r="E1075" i="137" s="1"/>
  <c r="D75" i="122"/>
  <c r="D1075" i="137" s="1"/>
  <c r="C75" i="122"/>
  <c r="C1075" i="137" s="1"/>
  <c r="B75" i="122"/>
  <c r="H74" i="122"/>
  <c r="G74" i="122"/>
  <c r="G1059" i="137" s="1"/>
  <c r="F74" i="122"/>
  <c r="F1059" i="137" s="1"/>
  <c r="E74" i="122"/>
  <c r="E1059" i="137" s="1"/>
  <c r="D74" i="122"/>
  <c r="D1059" i="137" s="1"/>
  <c r="C74" i="122"/>
  <c r="C1059" i="137" s="1"/>
  <c r="B74" i="122"/>
  <c r="H73" i="122"/>
  <c r="G73" i="122"/>
  <c r="G1043" i="137" s="1"/>
  <c r="F73" i="122"/>
  <c r="F1043" i="137" s="1"/>
  <c r="E73" i="122"/>
  <c r="E1043" i="137" s="1"/>
  <c r="D73" i="122"/>
  <c r="D1043" i="137" s="1"/>
  <c r="C73" i="122"/>
  <c r="C1043" i="137" s="1"/>
  <c r="B73" i="122"/>
  <c r="H72" i="122"/>
  <c r="G72" i="122"/>
  <c r="G1027" i="137" s="1"/>
  <c r="F72" i="122"/>
  <c r="F1027" i="137" s="1"/>
  <c r="E72" i="122"/>
  <c r="E1027" i="137" s="1"/>
  <c r="D72" i="122"/>
  <c r="D1027" i="137" s="1"/>
  <c r="C72" i="122"/>
  <c r="C1027" i="137" s="1"/>
  <c r="B72" i="122"/>
  <c r="H71" i="122"/>
  <c r="G71" i="122"/>
  <c r="G1011" i="137" s="1"/>
  <c r="F71" i="122"/>
  <c r="F1011" i="137" s="1"/>
  <c r="E71" i="122"/>
  <c r="E1011" i="137" s="1"/>
  <c r="D71" i="122"/>
  <c r="D1011" i="137" s="1"/>
  <c r="C71" i="122"/>
  <c r="C1011" i="137" s="1"/>
  <c r="B71" i="122"/>
  <c r="H70" i="122"/>
  <c r="G70" i="122"/>
  <c r="G995" i="137" s="1"/>
  <c r="F70" i="122"/>
  <c r="F995" i="137" s="1"/>
  <c r="E70" i="122"/>
  <c r="E995" i="137" s="1"/>
  <c r="D70" i="122"/>
  <c r="D995" i="137" s="1"/>
  <c r="C70" i="122"/>
  <c r="C995" i="137" s="1"/>
  <c r="B70" i="122"/>
  <c r="H69" i="122"/>
  <c r="G69" i="122"/>
  <c r="G979" i="137" s="1"/>
  <c r="F69" i="122"/>
  <c r="F979" i="137" s="1"/>
  <c r="E69" i="122"/>
  <c r="E979" i="137" s="1"/>
  <c r="D69" i="122"/>
  <c r="D979" i="137" s="1"/>
  <c r="C69" i="122"/>
  <c r="C979" i="137" s="1"/>
  <c r="B69" i="122"/>
  <c r="H68" i="122"/>
  <c r="G68" i="122"/>
  <c r="G963" i="137" s="1"/>
  <c r="F68" i="122"/>
  <c r="F963" i="137" s="1"/>
  <c r="E68" i="122"/>
  <c r="E963" i="137" s="1"/>
  <c r="D68" i="122"/>
  <c r="D963" i="137" s="1"/>
  <c r="C68" i="122"/>
  <c r="C963" i="137" s="1"/>
  <c r="B68" i="122"/>
  <c r="H67" i="122"/>
  <c r="G67" i="122"/>
  <c r="G947" i="137" s="1"/>
  <c r="F67" i="122"/>
  <c r="F947" i="137" s="1"/>
  <c r="E67" i="122"/>
  <c r="E947" i="137" s="1"/>
  <c r="D67" i="122"/>
  <c r="D947" i="137" s="1"/>
  <c r="C67" i="122"/>
  <c r="C947" i="137" s="1"/>
  <c r="B67" i="122"/>
  <c r="H66" i="122"/>
  <c r="G66" i="122"/>
  <c r="F66" i="122"/>
  <c r="F931" i="137" s="1"/>
  <c r="E66" i="122"/>
  <c r="E931" i="137" s="1"/>
  <c r="D66" i="122"/>
  <c r="D931" i="137" s="1"/>
  <c r="C66" i="122"/>
  <c r="C931" i="137" s="1"/>
  <c r="B66" i="122"/>
  <c r="H63" i="122"/>
  <c r="G63" i="122"/>
  <c r="G898" i="137" s="1"/>
  <c r="F63" i="122"/>
  <c r="F898" i="137" s="1"/>
  <c r="E63" i="122"/>
  <c r="E898" i="137" s="1"/>
  <c r="D63" i="122"/>
  <c r="D898" i="137" s="1"/>
  <c r="C63" i="122"/>
  <c r="C898" i="137" s="1"/>
  <c r="H62" i="122"/>
  <c r="G62" i="122"/>
  <c r="G882" i="137" s="1"/>
  <c r="F62" i="122"/>
  <c r="F882" i="137" s="1"/>
  <c r="E62" i="122"/>
  <c r="E882" i="137" s="1"/>
  <c r="D62" i="122"/>
  <c r="D882" i="137" s="1"/>
  <c r="C62" i="122"/>
  <c r="C882" i="137" s="1"/>
  <c r="B62" i="122"/>
  <c r="H61" i="122"/>
  <c r="G61" i="122"/>
  <c r="G866" i="137" s="1"/>
  <c r="F61" i="122"/>
  <c r="F866" i="137" s="1"/>
  <c r="E61" i="122"/>
  <c r="E866" i="137" s="1"/>
  <c r="D61" i="122"/>
  <c r="D866" i="137" s="1"/>
  <c r="C61" i="122"/>
  <c r="C866" i="137" s="1"/>
  <c r="B61" i="122"/>
  <c r="H60" i="122"/>
  <c r="G60" i="122"/>
  <c r="G850" i="137" s="1"/>
  <c r="F60" i="122"/>
  <c r="F850" i="137" s="1"/>
  <c r="E60" i="122"/>
  <c r="E850" i="137" s="1"/>
  <c r="D60" i="122"/>
  <c r="D850" i="137" s="1"/>
  <c r="C60" i="122"/>
  <c r="C850" i="137" s="1"/>
  <c r="B60" i="122"/>
  <c r="H59" i="122"/>
  <c r="G59" i="122"/>
  <c r="G834" i="137" s="1"/>
  <c r="F59" i="122"/>
  <c r="F834" i="137" s="1"/>
  <c r="E59" i="122"/>
  <c r="E834" i="137" s="1"/>
  <c r="D59" i="122"/>
  <c r="D834" i="137" s="1"/>
  <c r="C59" i="122"/>
  <c r="C834" i="137" s="1"/>
  <c r="B59" i="122"/>
  <c r="H58" i="122"/>
  <c r="G58" i="122"/>
  <c r="G818" i="137" s="1"/>
  <c r="F58" i="122"/>
  <c r="F818" i="137" s="1"/>
  <c r="E58" i="122"/>
  <c r="E818" i="137" s="1"/>
  <c r="D58" i="122"/>
  <c r="D818" i="137" s="1"/>
  <c r="C58" i="122"/>
  <c r="C818" i="137" s="1"/>
  <c r="B58" i="122"/>
  <c r="H57" i="122"/>
  <c r="G57" i="122"/>
  <c r="G802" i="137" s="1"/>
  <c r="F57" i="122"/>
  <c r="F802" i="137" s="1"/>
  <c r="E57" i="122"/>
  <c r="E802" i="137" s="1"/>
  <c r="D57" i="122"/>
  <c r="D802" i="137" s="1"/>
  <c r="C57" i="122"/>
  <c r="C802" i="137" s="1"/>
  <c r="B57" i="122"/>
  <c r="H56" i="122"/>
  <c r="G56" i="122"/>
  <c r="G786" i="137" s="1"/>
  <c r="F56" i="122"/>
  <c r="F786" i="137" s="1"/>
  <c r="E56" i="122"/>
  <c r="E786" i="137" s="1"/>
  <c r="D56" i="122"/>
  <c r="D786" i="137" s="1"/>
  <c r="C56" i="122"/>
  <c r="C786" i="137" s="1"/>
  <c r="B56" i="122"/>
  <c r="H55" i="122"/>
  <c r="G55" i="122"/>
  <c r="G770" i="137" s="1"/>
  <c r="F55" i="122"/>
  <c r="F770" i="137" s="1"/>
  <c r="E55" i="122"/>
  <c r="D55" i="122"/>
  <c r="D770" i="137" s="1"/>
  <c r="C55" i="122"/>
  <c r="C770" i="137" s="1"/>
  <c r="B55" i="122"/>
  <c r="H54" i="122"/>
  <c r="G54" i="122"/>
  <c r="G754" i="137" s="1"/>
  <c r="F54" i="122"/>
  <c r="F754" i="137" s="1"/>
  <c r="E54" i="122"/>
  <c r="E754" i="137" s="1"/>
  <c r="D54" i="122"/>
  <c r="D754" i="137" s="1"/>
  <c r="C54" i="122"/>
  <c r="C754" i="137" s="1"/>
  <c r="B54" i="122"/>
  <c r="H53" i="122"/>
  <c r="G53" i="122"/>
  <c r="G738" i="137" s="1"/>
  <c r="F53" i="122"/>
  <c r="F738" i="137" s="1"/>
  <c r="E53" i="122"/>
  <c r="E738" i="137" s="1"/>
  <c r="D53" i="122"/>
  <c r="D738" i="137" s="1"/>
  <c r="C53" i="122"/>
  <c r="B53" i="122"/>
  <c r="H52" i="122"/>
  <c r="G52" i="122"/>
  <c r="G722" i="137" s="1"/>
  <c r="F52" i="122"/>
  <c r="F722" i="137" s="1"/>
  <c r="E52" i="122"/>
  <c r="E722" i="137" s="1"/>
  <c r="D52" i="122"/>
  <c r="D722" i="137" s="1"/>
  <c r="C52" i="122"/>
  <c r="C722" i="137" s="1"/>
  <c r="B52" i="122"/>
  <c r="H51" i="122"/>
  <c r="G51" i="122"/>
  <c r="G706" i="137" s="1"/>
  <c r="F51" i="122"/>
  <c r="F706" i="137" s="1"/>
  <c r="E51" i="122"/>
  <c r="E706" i="137" s="1"/>
  <c r="D51" i="122"/>
  <c r="D706" i="137" s="1"/>
  <c r="C51" i="122"/>
  <c r="C706" i="137" s="1"/>
  <c r="B51" i="122"/>
  <c r="H48" i="122"/>
  <c r="G48" i="122"/>
  <c r="G673" i="137" s="1"/>
  <c r="F48" i="122"/>
  <c r="F673" i="137" s="1"/>
  <c r="E48" i="122"/>
  <c r="E673" i="137" s="1"/>
  <c r="D48" i="122"/>
  <c r="D673" i="137" s="1"/>
  <c r="C48" i="122"/>
  <c r="C673" i="137" s="1"/>
  <c r="H47" i="122"/>
  <c r="G47" i="122"/>
  <c r="G657" i="137" s="1"/>
  <c r="F47" i="122"/>
  <c r="F657" i="137" s="1"/>
  <c r="E47" i="122"/>
  <c r="E657" i="137" s="1"/>
  <c r="D47" i="122"/>
  <c r="D657" i="137" s="1"/>
  <c r="C47" i="122"/>
  <c r="C657" i="137" s="1"/>
  <c r="B47" i="122"/>
  <c r="H46" i="122"/>
  <c r="G46" i="122"/>
  <c r="G641" i="137" s="1"/>
  <c r="F46" i="122"/>
  <c r="F641" i="137" s="1"/>
  <c r="E46" i="122"/>
  <c r="E641" i="137" s="1"/>
  <c r="D46" i="122"/>
  <c r="D641" i="137" s="1"/>
  <c r="C46" i="122"/>
  <c r="C641" i="137" s="1"/>
  <c r="B46" i="122"/>
  <c r="H45" i="122"/>
  <c r="G45" i="122"/>
  <c r="G625" i="137" s="1"/>
  <c r="F45" i="122"/>
  <c r="F625" i="137" s="1"/>
  <c r="E45" i="122"/>
  <c r="E625" i="137" s="1"/>
  <c r="D45" i="122"/>
  <c r="D625" i="137" s="1"/>
  <c r="C45" i="122"/>
  <c r="C625" i="137" s="1"/>
  <c r="B45" i="122"/>
  <c r="H44" i="122"/>
  <c r="G44" i="122"/>
  <c r="G609" i="137" s="1"/>
  <c r="F44" i="122"/>
  <c r="F609" i="137" s="1"/>
  <c r="E44" i="122"/>
  <c r="E609" i="137" s="1"/>
  <c r="D44" i="122"/>
  <c r="D609" i="137" s="1"/>
  <c r="C44" i="122"/>
  <c r="C609" i="137" s="1"/>
  <c r="B44" i="122"/>
  <c r="H43" i="122"/>
  <c r="G43" i="122"/>
  <c r="G593" i="137" s="1"/>
  <c r="F43" i="122"/>
  <c r="F593" i="137" s="1"/>
  <c r="E43" i="122"/>
  <c r="E593" i="137" s="1"/>
  <c r="D43" i="122"/>
  <c r="D593" i="137" s="1"/>
  <c r="C43" i="122"/>
  <c r="C593" i="137" s="1"/>
  <c r="H42" i="122"/>
  <c r="G42" i="122"/>
  <c r="G577" i="137" s="1"/>
  <c r="F42" i="122"/>
  <c r="F577" i="137" s="1"/>
  <c r="E42" i="122"/>
  <c r="E577" i="137" s="1"/>
  <c r="D42" i="122"/>
  <c r="D577" i="137" s="1"/>
  <c r="C42" i="122"/>
  <c r="C577" i="137" s="1"/>
  <c r="H41" i="122"/>
  <c r="G41" i="122"/>
  <c r="G561" i="137" s="1"/>
  <c r="F41" i="122"/>
  <c r="F561" i="137" s="1"/>
  <c r="E41" i="122"/>
  <c r="E561" i="137" s="1"/>
  <c r="D41" i="122"/>
  <c r="D561" i="137" s="1"/>
  <c r="C41" i="122"/>
  <c r="C561" i="137" s="1"/>
  <c r="H40" i="122"/>
  <c r="G40" i="122"/>
  <c r="G545" i="137" s="1"/>
  <c r="F40" i="122"/>
  <c r="F545" i="137" s="1"/>
  <c r="E40" i="122"/>
  <c r="E545" i="137" s="1"/>
  <c r="D40" i="122"/>
  <c r="D545" i="137" s="1"/>
  <c r="C40" i="122"/>
  <c r="C545" i="137" s="1"/>
  <c r="H39" i="122"/>
  <c r="G39" i="122"/>
  <c r="G529" i="137" s="1"/>
  <c r="F39" i="122"/>
  <c r="F529" i="137" s="1"/>
  <c r="E39" i="122"/>
  <c r="E529" i="137" s="1"/>
  <c r="D39" i="122"/>
  <c r="D529" i="137" s="1"/>
  <c r="C39" i="122"/>
  <c r="C529" i="137" s="1"/>
  <c r="H38" i="122"/>
  <c r="G38" i="122"/>
  <c r="G513" i="137" s="1"/>
  <c r="F38" i="122"/>
  <c r="F513" i="137" s="1"/>
  <c r="E38" i="122"/>
  <c r="E513" i="137" s="1"/>
  <c r="D38" i="122"/>
  <c r="D513" i="137" s="1"/>
  <c r="C38" i="122"/>
  <c r="C513" i="137" s="1"/>
  <c r="H37" i="122"/>
  <c r="G37" i="122"/>
  <c r="G497" i="137" s="1"/>
  <c r="F37" i="122"/>
  <c r="E37" i="122"/>
  <c r="E497" i="137" s="1"/>
  <c r="D37" i="122"/>
  <c r="D497" i="137" s="1"/>
  <c r="C37" i="122"/>
  <c r="C497" i="137" s="1"/>
  <c r="H36" i="122"/>
  <c r="G36" i="122"/>
  <c r="G481" i="137" s="1"/>
  <c r="F36" i="122"/>
  <c r="F481" i="137" s="1"/>
  <c r="E36" i="122"/>
  <c r="E481" i="137" s="1"/>
  <c r="D36" i="122"/>
  <c r="C36" i="122"/>
  <c r="C481" i="137" s="1"/>
  <c r="H33" i="122"/>
  <c r="G33" i="122"/>
  <c r="G448" i="137" s="1"/>
  <c r="F33" i="122"/>
  <c r="F448" i="137" s="1"/>
  <c r="E33" i="122"/>
  <c r="E448" i="137" s="1"/>
  <c r="D33" i="122"/>
  <c r="D448" i="137" s="1"/>
  <c r="C33" i="122"/>
  <c r="C448" i="137" s="1"/>
  <c r="H32" i="122"/>
  <c r="G32" i="122"/>
  <c r="G432" i="137" s="1"/>
  <c r="F32" i="122"/>
  <c r="F432" i="137" s="1"/>
  <c r="E32" i="122"/>
  <c r="E432" i="137" s="1"/>
  <c r="D32" i="122"/>
  <c r="D432" i="137" s="1"/>
  <c r="C32" i="122"/>
  <c r="C432" i="137" s="1"/>
  <c r="B32" i="122"/>
  <c r="H31" i="122"/>
  <c r="G31" i="122"/>
  <c r="G416" i="137" s="1"/>
  <c r="F31" i="122"/>
  <c r="F416" i="137" s="1"/>
  <c r="E31" i="122"/>
  <c r="E416" i="137" s="1"/>
  <c r="D31" i="122"/>
  <c r="D416" i="137" s="1"/>
  <c r="C31" i="122"/>
  <c r="C416" i="137" s="1"/>
  <c r="B31" i="122"/>
  <c r="H30" i="122"/>
  <c r="G30" i="122"/>
  <c r="G400" i="137" s="1"/>
  <c r="F30" i="122"/>
  <c r="F400" i="137" s="1"/>
  <c r="E30" i="122"/>
  <c r="E400" i="137" s="1"/>
  <c r="D30" i="122"/>
  <c r="D400" i="137" s="1"/>
  <c r="C30" i="122"/>
  <c r="C400" i="137" s="1"/>
  <c r="B30" i="122"/>
  <c r="H29" i="122"/>
  <c r="G29" i="122"/>
  <c r="G384" i="137" s="1"/>
  <c r="F29" i="122"/>
  <c r="F384" i="137" s="1"/>
  <c r="E29" i="122"/>
  <c r="E384" i="137" s="1"/>
  <c r="D29" i="122"/>
  <c r="D384" i="137" s="1"/>
  <c r="C29" i="122"/>
  <c r="C384" i="137" s="1"/>
  <c r="H28" i="122"/>
  <c r="G28" i="122"/>
  <c r="G368" i="137" s="1"/>
  <c r="F28" i="122"/>
  <c r="F368" i="137" s="1"/>
  <c r="E28" i="122"/>
  <c r="E368" i="137" s="1"/>
  <c r="D28" i="122"/>
  <c r="D368" i="137" s="1"/>
  <c r="C28" i="122"/>
  <c r="C368" i="137" s="1"/>
  <c r="H27" i="122"/>
  <c r="G27" i="122"/>
  <c r="G352" i="137" s="1"/>
  <c r="F27" i="122"/>
  <c r="F352" i="137" s="1"/>
  <c r="E27" i="122"/>
  <c r="E352" i="137" s="1"/>
  <c r="D27" i="122"/>
  <c r="D352" i="137" s="1"/>
  <c r="C27" i="122"/>
  <c r="C352" i="137" s="1"/>
  <c r="H26" i="122"/>
  <c r="G26" i="122"/>
  <c r="G336" i="137" s="1"/>
  <c r="F26" i="122"/>
  <c r="F336" i="137" s="1"/>
  <c r="E26" i="122"/>
  <c r="E336" i="137" s="1"/>
  <c r="D26" i="122"/>
  <c r="D336" i="137" s="1"/>
  <c r="C26" i="122"/>
  <c r="C336" i="137" s="1"/>
  <c r="H25" i="122"/>
  <c r="G25" i="122"/>
  <c r="G320" i="137" s="1"/>
  <c r="F25" i="122"/>
  <c r="F320" i="137" s="1"/>
  <c r="E25" i="122"/>
  <c r="E320" i="137" s="1"/>
  <c r="D25" i="122"/>
  <c r="D320" i="137" s="1"/>
  <c r="C25" i="122"/>
  <c r="C320" i="137" s="1"/>
  <c r="H24" i="122"/>
  <c r="G24" i="122"/>
  <c r="G304" i="137" s="1"/>
  <c r="F24" i="122"/>
  <c r="F304" i="137" s="1"/>
  <c r="E24" i="122"/>
  <c r="E304" i="137" s="1"/>
  <c r="D24" i="122"/>
  <c r="D304" i="137" s="1"/>
  <c r="C24" i="122"/>
  <c r="H23" i="122"/>
  <c r="G23" i="122"/>
  <c r="G288" i="137" s="1"/>
  <c r="F23" i="122"/>
  <c r="F288" i="137" s="1"/>
  <c r="E23" i="122"/>
  <c r="E288" i="137" s="1"/>
  <c r="D23" i="122"/>
  <c r="D288" i="137" s="1"/>
  <c r="C23" i="122"/>
  <c r="C288" i="137" s="1"/>
  <c r="H22" i="122"/>
  <c r="G22" i="122"/>
  <c r="F22" i="122"/>
  <c r="F272" i="137" s="1"/>
  <c r="E22" i="122"/>
  <c r="E272" i="137" s="1"/>
  <c r="D22" i="122"/>
  <c r="D272" i="137" s="1"/>
  <c r="C22" i="122"/>
  <c r="C272" i="137" s="1"/>
  <c r="H21" i="122"/>
  <c r="G21" i="122"/>
  <c r="G256" i="137" s="1"/>
  <c r="F21" i="122"/>
  <c r="F256" i="137" s="1"/>
  <c r="E21" i="122"/>
  <c r="D21" i="122"/>
  <c r="D256" i="137" s="1"/>
  <c r="C21" i="122"/>
  <c r="C256" i="137" s="1"/>
  <c r="H18" i="122"/>
  <c r="G18" i="122"/>
  <c r="G223" i="137" s="1"/>
  <c r="F18" i="122"/>
  <c r="F223" i="137" s="1"/>
  <c r="E18" i="122"/>
  <c r="E223" i="137" s="1"/>
  <c r="D18" i="122"/>
  <c r="D223" i="137" s="1"/>
  <c r="C18" i="122"/>
  <c r="C223" i="137" s="1"/>
  <c r="H17" i="122"/>
  <c r="G17" i="122"/>
  <c r="G207" i="137" s="1"/>
  <c r="F17" i="122"/>
  <c r="F207" i="137" s="1"/>
  <c r="E17" i="122"/>
  <c r="E207" i="137" s="1"/>
  <c r="D17" i="122"/>
  <c r="D207" i="137" s="1"/>
  <c r="C17" i="122"/>
  <c r="C207" i="137" s="1"/>
  <c r="B17" i="122"/>
  <c r="H16" i="122"/>
  <c r="G16" i="122"/>
  <c r="G191" i="137" s="1"/>
  <c r="F16" i="122"/>
  <c r="F191" i="137" s="1"/>
  <c r="E16" i="122"/>
  <c r="E191" i="137" s="1"/>
  <c r="D16" i="122"/>
  <c r="D191" i="137" s="1"/>
  <c r="C16" i="122"/>
  <c r="C191" i="137" s="1"/>
  <c r="B16" i="122"/>
  <c r="H15" i="122"/>
  <c r="G15" i="122"/>
  <c r="G175" i="137" s="1"/>
  <c r="F15" i="122"/>
  <c r="F175" i="137" s="1"/>
  <c r="E15" i="122"/>
  <c r="E175" i="137" s="1"/>
  <c r="D15" i="122"/>
  <c r="D175" i="137" s="1"/>
  <c r="C15" i="122"/>
  <c r="C175" i="137" s="1"/>
  <c r="B15" i="122"/>
  <c r="H14" i="122"/>
  <c r="G14" i="122"/>
  <c r="G159" i="137" s="1"/>
  <c r="F14" i="122"/>
  <c r="F159" i="137" s="1"/>
  <c r="E14" i="122"/>
  <c r="E159" i="137" s="1"/>
  <c r="D14" i="122"/>
  <c r="D159" i="137" s="1"/>
  <c r="C14" i="122"/>
  <c r="C159" i="137" s="1"/>
  <c r="H13" i="122"/>
  <c r="G13" i="122"/>
  <c r="G143" i="137" s="1"/>
  <c r="F13" i="122"/>
  <c r="F143" i="137" s="1"/>
  <c r="E13" i="122"/>
  <c r="E143" i="137" s="1"/>
  <c r="D13" i="122"/>
  <c r="D143" i="137" s="1"/>
  <c r="C13" i="122"/>
  <c r="C143" i="137" s="1"/>
  <c r="H12" i="122"/>
  <c r="G12" i="122"/>
  <c r="G127" i="137" s="1"/>
  <c r="F12" i="122"/>
  <c r="F127" i="137" s="1"/>
  <c r="E12" i="122"/>
  <c r="E127" i="137" s="1"/>
  <c r="D12" i="122"/>
  <c r="D127" i="137" s="1"/>
  <c r="C12" i="122"/>
  <c r="C127" i="137" s="1"/>
  <c r="H11" i="122"/>
  <c r="G11" i="122"/>
  <c r="G111" i="137" s="1"/>
  <c r="F11" i="122"/>
  <c r="F111" i="137" s="1"/>
  <c r="E11" i="122"/>
  <c r="E111" i="137" s="1"/>
  <c r="D11" i="122"/>
  <c r="D111" i="137" s="1"/>
  <c r="C11" i="122"/>
  <c r="C111" i="137" s="1"/>
  <c r="H10" i="122"/>
  <c r="G10" i="122"/>
  <c r="G95" i="137" s="1"/>
  <c r="F10" i="122"/>
  <c r="F95" i="137" s="1"/>
  <c r="E10" i="122"/>
  <c r="E95" i="137" s="1"/>
  <c r="D10" i="122"/>
  <c r="D95" i="137" s="1"/>
  <c r="C10" i="122"/>
  <c r="C95" i="137" s="1"/>
  <c r="H9" i="122"/>
  <c r="G9" i="122"/>
  <c r="G79" i="137" s="1"/>
  <c r="F9" i="122"/>
  <c r="F79" i="137" s="1"/>
  <c r="E9" i="122"/>
  <c r="E79" i="137" s="1"/>
  <c r="D9" i="122"/>
  <c r="D79" i="137" s="1"/>
  <c r="C9" i="122"/>
  <c r="C79" i="137" s="1"/>
  <c r="H8" i="122"/>
  <c r="G8" i="122"/>
  <c r="G63" i="137" s="1"/>
  <c r="F8" i="122"/>
  <c r="F63" i="137" s="1"/>
  <c r="E8" i="122"/>
  <c r="E63" i="137" s="1"/>
  <c r="D8" i="122"/>
  <c r="D63" i="137" s="1"/>
  <c r="C8" i="122"/>
  <c r="C63" i="137" s="1"/>
  <c r="H7" i="122"/>
  <c r="G7" i="122"/>
  <c r="G47" i="137" s="1"/>
  <c r="F7" i="122"/>
  <c r="F47" i="137" s="1"/>
  <c r="E7" i="122"/>
  <c r="E47" i="137" s="1"/>
  <c r="D7" i="122"/>
  <c r="D47" i="137" s="1"/>
  <c r="C7" i="122"/>
  <c r="C47" i="137" s="1"/>
  <c r="H6" i="122"/>
  <c r="G6" i="122"/>
  <c r="G31" i="137" s="1"/>
  <c r="F6" i="122"/>
  <c r="E6" i="122"/>
  <c r="E31" i="137" s="1"/>
  <c r="D6" i="122"/>
  <c r="D31" i="137" s="1"/>
  <c r="C6" i="122"/>
  <c r="C31" i="137" s="1"/>
  <c r="H5" i="122"/>
  <c r="G5" i="122"/>
  <c r="G15" i="137" s="1"/>
  <c r="F5" i="122"/>
  <c r="F15" i="137" s="1"/>
  <c r="E5" i="122"/>
  <c r="D5" i="122"/>
  <c r="C5" i="122"/>
  <c r="C15" i="137" s="1"/>
  <c r="F65" i="121"/>
  <c r="E65" i="121"/>
  <c r="E720" i="138" s="1"/>
  <c r="D65" i="121"/>
  <c r="D720" i="138" s="1"/>
  <c r="C65" i="121"/>
  <c r="C720" i="138" s="1"/>
  <c r="F60" i="121"/>
  <c r="D60" i="121"/>
  <c r="D670" i="138" s="1"/>
  <c r="C60" i="121"/>
  <c r="C670" i="138" s="1"/>
  <c r="F59" i="121"/>
  <c r="E59" i="121"/>
  <c r="E654" i="138" s="1"/>
  <c r="D59" i="121"/>
  <c r="D654" i="138" s="1"/>
  <c r="C59" i="121"/>
  <c r="C654" i="138" s="1"/>
  <c r="F58" i="121"/>
  <c r="D58" i="121"/>
  <c r="C58" i="121"/>
  <c r="C638" i="138" s="1"/>
  <c r="F57" i="121"/>
  <c r="E57" i="121"/>
  <c r="E622" i="138" s="1"/>
  <c r="D57" i="121"/>
  <c r="D622" i="138" s="1"/>
  <c r="C57" i="121"/>
  <c r="C622" i="138" s="1"/>
  <c r="F56" i="121"/>
  <c r="D56" i="121"/>
  <c r="D606" i="138" s="1"/>
  <c r="C56" i="121"/>
  <c r="C606" i="138" s="1"/>
  <c r="F55" i="121"/>
  <c r="E55" i="121"/>
  <c r="E590" i="138" s="1"/>
  <c r="D55" i="121"/>
  <c r="D590" i="138" s="1"/>
  <c r="C55" i="121"/>
  <c r="C590" i="138" s="1"/>
  <c r="F52" i="121"/>
  <c r="E52" i="121"/>
  <c r="E572" i="138" s="1"/>
  <c r="D52" i="121"/>
  <c r="D572" i="138" s="1"/>
  <c r="C52" i="121"/>
  <c r="C572" i="138" s="1"/>
  <c r="F48" i="121"/>
  <c r="E48" i="121"/>
  <c r="D48" i="121"/>
  <c r="C48" i="121"/>
  <c r="F45" i="121"/>
  <c r="E45" i="121"/>
  <c r="E520" i="138" s="1"/>
  <c r="D45" i="121"/>
  <c r="D520" i="138" s="1"/>
  <c r="C45" i="121"/>
  <c r="C520" i="138" s="1"/>
  <c r="F41" i="121"/>
  <c r="E41" i="121"/>
  <c r="E486" i="138" s="1"/>
  <c r="D41" i="121"/>
  <c r="D486" i="138" s="1"/>
  <c r="C41" i="121"/>
  <c r="C486" i="138" s="1"/>
  <c r="F40" i="121"/>
  <c r="E40" i="121"/>
  <c r="E470" i="138" s="1"/>
  <c r="D40" i="121"/>
  <c r="D470" i="138" s="1"/>
  <c r="C40" i="121"/>
  <c r="C470" i="138" s="1"/>
  <c r="F39" i="121"/>
  <c r="E39" i="121"/>
  <c r="D39" i="121"/>
  <c r="C39" i="121"/>
  <c r="C454" i="138" s="1"/>
  <c r="F35" i="121"/>
  <c r="E35" i="121"/>
  <c r="E420" i="138" s="1"/>
  <c r="D35" i="121"/>
  <c r="D420" i="138" s="1"/>
  <c r="C35" i="121"/>
  <c r="C420" i="138" s="1"/>
  <c r="F34" i="121"/>
  <c r="E34" i="121"/>
  <c r="E404" i="138" s="1"/>
  <c r="D34" i="121"/>
  <c r="D404" i="138" s="1"/>
  <c r="C34" i="121"/>
  <c r="C404" i="138" s="1"/>
  <c r="F33" i="121"/>
  <c r="E33" i="121"/>
  <c r="E388" i="138" s="1"/>
  <c r="D33" i="121"/>
  <c r="D388" i="138" s="1"/>
  <c r="C33" i="121"/>
  <c r="C388" i="138" s="1"/>
  <c r="F32" i="121"/>
  <c r="E32" i="121"/>
  <c r="E372" i="138" s="1"/>
  <c r="D32" i="121"/>
  <c r="C32" i="121"/>
  <c r="C372" i="138" s="1"/>
  <c r="F28" i="121"/>
  <c r="E28" i="121"/>
  <c r="E338" i="138" s="1"/>
  <c r="D28" i="121"/>
  <c r="D338" i="138" s="1"/>
  <c r="C28" i="121"/>
  <c r="C338" i="138" s="1"/>
  <c r="F27" i="121"/>
  <c r="E27" i="121"/>
  <c r="E322" i="138" s="1"/>
  <c r="D27" i="121"/>
  <c r="D322" i="138" s="1"/>
  <c r="C27" i="121"/>
  <c r="C322" i="138" s="1"/>
  <c r="F26" i="121"/>
  <c r="E26" i="121"/>
  <c r="E306" i="138" s="1"/>
  <c r="D26" i="121"/>
  <c r="D306" i="138" s="1"/>
  <c r="C26" i="121"/>
  <c r="C306" i="138" s="1"/>
  <c r="F25" i="121"/>
  <c r="E25" i="121"/>
  <c r="D25" i="121"/>
  <c r="C25" i="121"/>
  <c r="C290" i="138" s="1"/>
  <c r="F24" i="121"/>
  <c r="E24" i="121"/>
  <c r="E274" i="138" s="1"/>
  <c r="D24" i="121"/>
  <c r="D274" i="138" s="1"/>
  <c r="C24" i="121"/>
  <c r="C274" i="138" s="1"/>
  <c r="F19" i="121"/>
  <c r="D19" i="121"/>
  <c r="D224" i="138" s="1"/>
  <c r="C19" i="121"/>
  <c r="C224" i="138" s="1"/>
  <c r="F18" i="121"/>
  <c r="E18" i="121"/>
  <c r="E208" i="138" s="1"/>
  <c r="D18" i="121"/>
  <c r="D208" i="138" s="1"/>
  <c r="C18" i="121"/>
  <c r="C208" i="138" s="1"/>
  <c r="F17" i="121"/>
  <c r="D17" i="121"/>
  <c r="D192" i="138" s="1"/>
  <c r="C17" i="121"/>
  <c r="C192" i="138" s="1"/>
  <c r="F16" i="121"/>
  <c r="E16" i="121"/>
  <c r="E176" i="138" s="1"/>
  <c r="D16" i="121"/>
  <c r="D176" i="138" s="1"/>
  <c r="C16" i="121"/>
  <c r="C176" i="138" s="1"/>
  <c r="F15" i="121"/>
  <c r="D15" i="121"/>
  <c r="D160" i="138" s="1"/>
  <c r="C15" i="121"/>
  <c r="C160" i="138" s="1"/>
  <c r="F14" i="121"/>
  <c r="E14" i="121"/>
  <c r="E144" i="138" s="1"/>
  <c r="D14" i="121"/>
  <c r="D144" i="138" s="1"/>
  <c r="C14" i="121"/>
  <c r="C144" i="138" s="1"/>
  <c r="F13" i="121"/>
  <c r="D13" i="121"/>
  <c r="D128" i="138" s="1"/>
  <c r="C13" i="121"/>
  <c r="F12" i="121"/>
  <c r="E12" i="121"/>
  <c r="E112" i="138" s="1"/>
  <c r="D12" i="121"/>
  <c r="D112" i="138" s="1"/>
  <c r="C12" i="121"/>
  <c r="C112" i="138" s="1"/>
  <c r="F11" i="121"/>
  <c r="D11" i="121"/>
  <c r="D96" i="138" s="1"/>
  <c r="C11" i="121"/>
  <c r="C96" i="138" s="1"/>
  <c r="F10" i="121"/>
  <c r="E10" i="121"/>
  <c r="E80" i="138" s="1"/>
  <c r="D10" i="121"/>
  <c r="D80" i="138" s="1"/>
  <c r="C10" i="121"/>
  <c r="C80" i="138" s="1"/>
  <c r="F9" i="121"/>
  <c r="D9" i="121"/>
  <c r="D64" i="138" s="1"/>
  <c r="C9" i="121"/>
  <c r="C64" i="138" s="1"/>
  <c r="F8" i="121"/>
  <c r="E8" i="121"/>
  <c r="E48" i="138" s="1"/>
  <c r="D8" i="121"/>
  <c r="D48" i="138" s="1"/>
  <c r="C8" i="121"/>
  <c r="C48" i="138" s="1"/>
  <c r="F7" i="121"/>
  <c r="D7" i="121"/>
  <c r="D32" i="138" s="1"/>
  <c r="C7" i="121"/>
  <c r="C32" i="138" s="1"/>
  <c r="F6" i="121"/>
  <c r="E6" i="121"/>
  <c r="E16" i="138" s="1"/>
  <c r="D6" i="121"/>
  <c r="D16" i="138" s="1"/>
  <c r="C6" i="121"/>
  <c r="C16" i="138" s="1"/>
  <c r="B2" i="122"/>
  <c r="B2" i="121"/>
  <c r="H94" i="120"/>
  <c r="G94" i="120"/>
  <c r="G1337" i="137" s="1"/>
  <c r="F94" i="120"/>
  <c r="F1337" i="137" s="1"/>
  <c r="E94" i="120"/>
  <c r="E1337" i="137" s="1"/>
  <c r="D94" i="120"/>
  <c r="D1337" i="137" s="1"/>
  <c r="C94" i="120"/>
  <c r="C1337" i="137" s="1"/>
  <c r="H93" i="120"/>
  <c r="G93" i="120"/>
  <c r="G1321" i="137" s="1"/>
  <c r="F93" i="120"/>
  <c r="F1321" i="137" s="1"/>
  <c r="E93" i="120"/>
  <c r="D93" i="120"/>
  <c r="C93" i="120"/>
  <c r="C1321" i="137" s="1"/>
  <c r="H89" i="120"/>
  <c r="G89" i="120"/>
  <c r="G1287" i="137" s="1"/>
  <c r="F89" i="120"/>
  <c r="F1287" i="137" s="1"/>
  <c r="E89" i="120"/>
  <c r="E1287" i="137" s="1"/>
  <c r="D89" i="120"/>
  <c r="D1287" i="137" s="1"/>
  <c r="C89" i="120"/>
  <c r="C1287" i="137" s="1"/>
  <c r="B89" i="120"/>
  <c r="H88" i="120"/>
  <c r="G88" i="120"/>
  <c r="G1271" i="137" s="1"/>
  <c r="F88" i="120"/>
  <c r="F1271" i="137" s="1"/>
  <c r="E88" i="120"/>
  <c r="E1271" i="137" s="1"/>
  <c r="D88" i="120"/>
  <c r="D1271" i="137" s="1"/>
  <c r="C88" i="120"/>
  <c r="C1271" i="137" s="1"/>
  <c r="B88" i="120"/>
  <c r="H87" i="120"/>
  <c r="G87" i="120"/>
  <c r="G1255" i="137" s="1"/>
  <c r="F87" i="120"/>
  <c r="F1255" i="137" s="1"/>
  <c r="E87" i="120"/>
  <c r="E1255" i="137" s="1"/>
  <c r="D87" i="120"/>
  <c r="D1255" i="137" s="1"/>
  <c r="C87" i="120"/>
  <c r="C1255" i="137" s="1"/>
  <c r="B87" i="120"/>
  <c r="H86" i="120"/>
  <c r="G86" i="120"/>
  <c r="G1239" i="137" s="1"/>
  <c r="F86" i="120"/>
  <c r="F1239" i="137" s="1"/>
  <c r="E86" i="120"/>
  <c r="E1239" i="137" s="1"/>
  <c r="D86" i="120"/>
  <c r="D1239" i="137" s="1"/>
  <c r="C86" i="120"/>
  <c r="C1239" i="137" s="1"/>
  <c r="B86" i="120"/>
  <c r="H85" i="120"/>
  <c r="G85" i="120"/>
  <c r="G1223" i="137" s="1"/>
  <c r="F85" i="120"/>
  <c r="F1223" i="137" s="1"/>
  <c r="E85" i="120"/>
  <c r="E1223" i="137" s="1"/>
  <c r="D85" i="120"/>
  <c r="D1223" i="137" s="1"/>
  <c r="C85" i="120"/>
  <c r="C1223" i="137" s="1"/>
  <c r="B85" i="120"/>
  <c r="H84" i="120"/>
  <c r="G84" i="120"/>
  <c r="G1207" i="137" s="1"/>
  <c r="F84" i="120"/>
  <c r="F1207" i="137" s="1"/>
  <c r="E84" i="120"/>
  <c r="E1207" i="137" s="1"/>
  <c r="D84" i="120"/>
  <c r="D1207" i="137" s="1"/>
  <c r="C84" i="120"/>
  <c r="C1207" i="137" s="1"/>
  <c r="B84" i="120"/>
  <c r="H83" i="120"/>
  <c r="G83" i="120"/>
  <c r="G1191" i="137" s="1"/>
  <c r="F83" i="120"/>
  <c r="F1191" i="137" s="1"/>
  <c r="E83" i="120"/>
  <c r="E1191" i="137" s="1"/>
  <c r="D83" i="120"/>
  <c r="D1191" i="137" s="1"/>
  <c r="C83" i="120"/>
  <c r="C1191" i="137" s="1"/>
  <c r="B83" i="120"/>
  <c r="H82" i="120"/>
  <c r="G82" i="120"/>
  <c r="G1175" i="137" s="1"/>
  <c r="F82" i="120"/>
  <c r="F1175" i="137" s="1"/>
  <c r="E82" i="120"/>
  <c r="E1175" i="137" s="1"/>
  <c r="D82" i="120"/>
  <c r="D1175" i="137" s="1"/>
  <c r="C82" i="120"/>
  <c r="C1175" i="137" s="1"/>
  <c r="B82" i="120"/>
  <c r="H79" i="120"/>
  <c r="G79" i="120"/>
  <c r="G1142" i="137" s="1"/>
  <c r="F79" i="120"/>
  <c r="F1142" i="137" s="1"/>
  <c r="E79" i="120"/>
  <c r="E1142" i="137" s="1"/>
  <c r="D79" i="120"/>
  <c r="D1142" i="137" s="1"/>
  <c r="C79" i="120"/>
  <c r="C1142" i="137" s="1"/>
  <c r="H78" i="120"/>
  <c r="G78" i="120"/>
  <c r="G1126" i="137" s="1"/>
  <c r="F78" i="120"/>
  <c r="F1126" i="137" s="1"/>
  <c r="E78" i="120"/>
  <c r="E1126" i="137" s="1"/>
  <c r="D78" i="120"/>
  <c r="D1126" i="137" s="1"/>
  <c r="C78" i="120"/>
  <c r="C1126" i="137" s="1"/>
  <c r="B78" i="120"/>
  <c r="H77" i="120"/>
  <c r="G77" i="120"/>
  <c r="G1110" i="137" s="1"/>
  <c r="F77" i="120"/>
  <c r="F1110" i="137" s="1"/>
  <c r="E77" i="120"/>
  <c r="E1110" i="137" s="1"/>
  <c r="D77" i="120"/>
  <c r="D1110" i="137" s="1"/>
  <c r="C77" i="120"/>
  <c r="C1110" i="137" s="1"/>
  <c r="B77" i="120"/>
  <c r="H76" i="120"/>
  <c r="G76" i="120"/>
  <c r="G1094" i="137" s="1"/>
  <c r="F76" i="120"/>
  <c r="F1094" i="137" s="1"/>
  <c r="E76" i="120"/>
  <c r="E1094" i="137" s="1"/>
  <c r="D76" i="120"/>
  <c r="D1094" i="137" s="1"/>
  <c r="C76" i="120"/>
  <c r="C1094" i="137" s="1"/>
  <c r="B76" i="120"/>
  <c r="H75" i="120"/>
  <c r="G75" i="120"/>
  <c r="G1078" i="137" s="1"/>
  <c r="F75" i="120"/>
  <c r="F1078" i="137" s="1"/>
  <c r="E75" i="120"/>
  <c r="E1078" i="137" s="1"/>
  <c r="D75" i="120"/>
  <c r="D1078" i="137" s="1"/>
  <c r="C75" i="120"/>
  <c r="C1078" i="137" s="1"/>
  <c r="B75" i="120"/>
  <c r="H74" i="120"/>
  <c r="G74" i="120"/>
  <c r="G1062" i="137" s="1"/>
  <c r="F74" i="120"/>
  <c r="F1062" i="137" s="1"/>
  <c r="E74" i="120"/>
  <c r="E1062" i="137" s="1"/>
  <c r="D74" i="120"/>
  <c r="D1062" i="137" s="1"/>
  <c r="C74" i="120"/>
  <c r="C1062" i="137" s="1"/>
  <c r="B74" i="120"/>
  <c r="H73" i="120"/>
  <c r="G73" i="120"/>
  <c r="G1046" i="137" s="1"/>
  <c r="F73" i="120"/>
  <c r="F1046" i="137" s="1"/>
  <c r="E73" i="120"/>
  <c r="E1046" i="137" s="1"/>
  <c r="D73" i="120"/>
  <c r="D1046" i="137" s="1"/>
  <c r="C73" i="120"/>
  <c r="C1046" i="137" s="1"/>
  <c r="B73" i="120"/>
  <c r="H72" i="120"/>
  <c r="G72" i="120"/>
  <c r="G1030" i="137" s="1"/>
  <c r="F72" i="120"/>
  <c r="F1030" i="137" s="1"/>
  <c r="E72" i="120"/>
  <c r="E1030" i="137" s="1"/>
  <c r="D72" i="120"/>
  <c r="D1030" i="137" s="1"/>
  <c r="C72" i="120"/>
  <c r="C1030" i="137" s="1"/>
  <c r="B72" i="120"/>
  <c r="H71" i="120"/>
  <c r="G71" i="120"/>
  <c r="G1014" i="137" s="1"/>
  <c r="F71" i="120"/>
  <c r="F1014" i="137" s="1"/>
  <c r="E71" i="120"/>
  <c r="E1014" i="137" s="1"/>
  <c r="D71" i="120"/>
  <c r="D1014" i="137" s="1"/>
  <c r="C71" i="120"/>
  <c r="C1014" i="137" s="1"/>
  <c r="B71" i="120"/>
  <c r="H70" i="120"/>
  <c r="G70" i="120"/>
  <c r="G998" i="137" s="1"/>
  <c r="F70" i="120"/>
  <c r="F998" i="137" s="1"/>
  <c r="E70" i="120"/>
  <c r="E998" i="137" s="1"/>
  <c r="D70" i="120"/>
  <c r="D998" i="137" s="1"/>
  <c r="C70" i="120"/>
  <c r="C998" i="137" s="1"/>
  <c r="B70" i="120"/>
  <c r="H69" i="120"/>
  <c r="G69" i="120"/>
  <c r="G982" i="137" s="1"/>
  <c r="F69" i="120"/>
  <c r="F982" i="137" s="1"/>
  <c r="E69" i="120"/>
  <c r="E982" i="137" s="1"/>
  <c r="D69" i="120"/>
  <c r="D982" i="137" s="1"/>
  <c r="C69" i="120"/>
  <c r="C982" i="137" s="1"/>
  <c r="B69" i="120"/>
  <c r="H68" i="120"/>
  <c r="G68" i="120"/>
  <c r="G966" i="137" s="1"/>
  <c r="F68" i="120"/>
  <c r="F966" i="137" s="1"/>
  <c r="E68" i="120"/>
  <c r="E966" i="137" s="1"/>
  <c r="D68" i="120"/>
  <c r="D966" i="137" s="1"/>
  <c r="C68" i="120"/>
  <c r="C966" i="137" s="1"/>
  <c r="B68" i="120"/>
  <c r="H67" i="120"/>
  <c r="G67" i="120"/>
  <c r="G950" i="137" s="1"/>
  <c r="F67" i="120"/>
  <c r="F950" i="137" s="1"/>
  <c r="E67" i="120"/>
  <c r="E950" i="137" s="1"/>
  <c r="D67" i="120"/>
  <c r="D950" i="137" s="1"/>
  <c r="C67" i="120"/>
  <c r="C950" i="137" s="1"/>
  <c r="B67" i="120"/>
  <c r="H66" i="120"/>
  <c r="G66" i="120"/>
  <c r="G934" i="137" s="1"/>
  <c r="F66" i="120"/>
  <c r="F934" i="137" s="1"/>
  <c r="E66" i="120"/>
  <c r="E934" i="137" s="1"/>
  <c r="D66" i="120"/>
  <c r="D934" i="137" s="1"/>
  <c r="C66" i="120"/>
  <c r="C934" i="137" s="1"/>
  <c r="B66" i="120"/>
  <c r="H63" i="120"/>
  <c r="G63" i="120"/>
  <c r="G901" i="137" s="1"/>
  <c r="F63" i="120"/>
  <c r="F901" i="137" s="1"/>
  <c r="E63" i="120"/>
  <c r="E901" i="137" s="1"/>
  <c r="D63" i="120"/>
  <c r="D901" i="137" s="1"/>
  <c r="C63" i="120"/>
  <c r="C901" i="137" s="1"/>
  <c r="H62" i="120"/>
  <c r="G62" i="120"/>
  <c r="G885" i="137" s="1"/>
  <c r="F62" i="120"/>
  <c r="F885" i="137" s="1"/>
  <c r="E62" i="120"/>
  <c r="E885" i="137" s="1"/>
  <c r="D62" i="120"/>
  <c r="D885" i="137" s="1"/>
  <c r="C62" i="120"/>
  <c r="C885" i="137" s="1"/>
  <c r="B62" i="120"/>
  <c r="H61" i="120"/>
  <c r="G61" i="120"/>
  <c r="G869" i="137" s="1"/>
  <c r="F61" i="120"/>
  <c r="F869" i="137" s="1"/>
  <c r="E61" i="120"/>
  <c r="E869" i="137" s="1"/>
  <c r="D61" i="120"/>
  <c r="D869" i="137" s="1"/>
  <c r="C61" i="120"/>
  <c r="C869" i="137" s="1"/>
  <c r="B61" i="120"/>
  <c r="H60" i="120"/>
  <c r="G60" i="120"/>
  <c r="G853" i="137" s="1"/>
  <c r="F60" i="120"/>
  <c r="F853" i="137" s="1"/>
  <c r="E60" i="120"/>
  <c r="E853" i="137" s="1"/>
  <c r="D60" i="120"/>
  <c r="D853" i="137" s="1"/>
  <c r="C60" i="120"/>
  <c r="C853" i="137" s="1"/>
  <c r="B60" i="120"/>
  <c r="H59" i="120"/>
  <c r="G59" i="120"/>
  <c r="G837" i="137" s="1"/>
  <c r="F59" i="120"/>
  <c r="F837" i="137" s="1"/>
  <c r="E59" i="120"/>
  <c r="E837" i="137" s="1"/>
  <c r="D59" i="120"/>
  <c r="D837" i="137" s="1"/>
  <c r="C59" i="120"/>
  <c r="C837" i="137" s="1"/>
  <c r="B59" i="120"/>
  <c r="H58" i="120"/>
  <c r="G58" i="120"/>
  <c r="G821" i="137" s="1"/>
  <c r="F58" i="120"/>
  <c r="F821" i="137" s="1"/>
  <c r="E58" i="120"/>
  <c r="E821" i="137" s="1"/>
  <c r="D58" i="120"/>
  <c r="D821" i="137" s="1"/>
  <c r="C58" i="120"/>
  <c r="C821" i="137" s="1"/>
  <c r="B58" i="120"/>
  <c r="H57" i="120"/>
  <c r="G57" i="120"/>
  <c r="G805" i="137" s="1"/>
  <c r="F57" i="120"/>
  <c r="F805" i="137" s="1"/>
  <c r="E57" i="120"/>
  <c r="E805" i="137" s="1"/>
  <c r="D57" i="120"/>
  <c r="D805" i="137" s="1"/>
  <c r="C57" i="120"/>
  <c r="C805" i="137" s="1"/>
  <c r="B57" i="120"/>
  <c r="H56" i="120"/>
  <c r="G56" i="120"/>
  <c r="G789" i="137" s="1"/>
  <c r="F56" i="120"/>
  <c r="F789" i="137" s="1"/>
  <c r="E56" i="120"/>
  <c r="E789" i="137" s="1"/>
  <c r="D56" i="120"/>
  <c r="D789" i="137" s="1"/>
  <c r="C56" i="120"/>
  <c r="C789" i="137" s="1"/>
  <c r="B56" i="120"/>
  <c r="H55" i="120"/>
  <c r="G55" i="120"/>
  <c r="G773" i="137" s="1"/>
  <c r="F55" i="120"/>
  <c r="F773" i="137" s="1"/>
  <c r="E55" i="120"/>
  <c r="E773" i="137" s="1"/>
  <c r="D55" i="120"/>
  <c r="D773" i="137" s="1"/>
  <c r="C55" i="120"/>
  <c r="C773" i="137" s="1"/>
  <c r="B55" i="120"/>
  <c r="H54" i="120"/>
  <c r="G54" i="120"/>
  <c r="G757" i="137" s="1"/>
  <c r="F54" i="120"/>
  <c r="F757" i="137" s="1"/>
  <c r="E54" i="120"/>
  <c r="E757" i="137" s="1"/>
  <c r="D54" i="120"/>
  <c r="D757" i="137" s="1"/>
  <c r="C54" i="120"/>
  <c r="C757" i="137" s="1"/>
  <c r="B54" i="120"/>
  <c r="H53" i="120"/>
  <c r="G53" i="120"/>
  <c r="G741" i="137" s="1"/>
  <c r="F53" i="120"/>
  <c r="F741" i="137" s="1"/>
  <c r="E53" i="120"/>
  <c r="E741" i="137" s="1"/>
  <c r="D53" i="120"/>
  <c r="D741" i="137" s="1"/>
  <c r="C53" i="120"/>
  <c r="C741" i="137" s="1"/>
  <c r="B53" i="120"/>
  <c r="H52" i="120"/>
  <c r="G52" i="120"/>
  <c r="G725" i="137" s="1"/>
  <c r="F52" i="120"/>
  <c r="F725" i="137" s="1"/>
  <c r="E52" i="120"/>
  <c r="E725" i="137" s="1"/>
  <c r="D52" i="120"/>
  <c r="D725" i="137" s="1"/>
  <c r="C52" i="120"/>
  <c r="C725" i="137" s="1"/>
  <c r="B52" i="120"/>
  <c r="H51" i="120"/>
  <c r="G51" i="120"/>
  <c r="G709" i="137" s="1"/>
  <c r="F51" i="120"/>
  <c r="F709" i="137" s="1"/>
  <c r="E51" i="120"/>
  <c r="E709" i="137" s="1"/>
  <c r="D51" i="120"/>
  <c r="D709" i="137" s="1"/>
  <c r="C51" i="120"/>
  <c r="C709" i="137" s="1"/>
  <c r="B51" i="120"/>
  <c r="H48" i="120"/>
  <c r="G48" i="120"/>
  <c r="G676" i="137" s="1"/>
  <c r="F48" i="120"/>
  <c r="F676" i="137" s="1"/>
  <c r="E48" i="120"/>
  <c r="E676" i="137" s="1"/>
  <c r="D48" i="120"/>
  <c r="D676" i="137" s="1"/>
  <c r="C48" i="120"/>
  <c r="C676" i="137" s="1"/>
  <c r="H47" i="120"/>
  <c r="G47" i="120"/>
  <c r="G660" i="137" s="1"/>
  <c r="F47" i="120"/>
  <c r="F660" i="137" s="1"/>
  <c r="E47" i="120"/>
  <c r="E660" i="137" s="1"/>
  <c r="D47" i="120"/>
  <c r="D660" i="137" s="1"/>
  <c r="C47" i="120"/>
  <c r="C660" i="137" s="1"/>
  <c r="B47" i="120"/>
  <c r="H46" i="120"/>
  <c r="G46" i="120"/>
  <c r="G644" i="137" s="1"/>
  <c r="F46" i="120"/>
  <c r="F644" i="137" s="1"/>
  <c r="E46" i="120"/>
  <c r="E644" i="137" s="1"/>
  <c r="D46" i="120"/>
  <c r="D644" i="137" s="1"/>
  <c r="C46" i="120"/>
  <c r="C644" i="137" s="1"/>
  <c r="B46" i="120"/>
  <c r="H45" i="120"/>
  <c r="G45" i="120"/>
  <c r="G628" i="137" s="1"/>
  <c r="F45" i="120"/>
  <c r="F628" i="137" s="1"/>
  <c r="E45" i="120"/>
  <c r="E628" i="137" s="1"/>
  <c r="D45" i="120"/>
  <c r="D628" i="137" s="1"/>
  <c r="C45" i="120"/>
  <c r="C628" i="137" s="1"/>
  <c r="B45" i="120"/>
  <c r="H44" i="120"/>
  <c r="G44" i="120"/>
  <c r="G612" i="137" s="1"/>
  <c r="F44" i="120"/>
  <c r="F612" i="137" s="1"/>
  <c r="E44" i="120"/>
  <c r="E612" i="137" s="1"/>
  <c r="D44" i="120"/>
  <c r="D612" i="137" s="1"/>
  <c r="C44" i="120"/>
  <c r="C612" i="137" s="1"/>
  <c r="B44" i="120"/>
  <c r="H43" i="120"/>
  <c r="G43" i="120"/>
  <c r="G596" i="137" s="1"/>
  <c r="F43" i="120"/>
  <c r="F596" i="137" s="1"/>
  <c r="E43" i="120"/>
  <c r="E596" i="137" s="1"/>
  <c r="D43" i="120"/>
  <c r="D596" i="137" s="1"/>
  <c r="C43" i="120"/>
  <c r="C596" i="137" s="1"/>
  <c r="H42" i="120"/>
  <c r="G42" i="120"/>
  <c r="G580" i="137" s="1"/>
  <c r="F42" i="120"/>
  <c r="F580" i="137" s="1"/>
  <c r="E42" i="120"/>
  <c r="E580" i="137" s="1"/>
  <c r="D42" i="120"/>
  <c r="D580" i="137" s="1"/>
  <c r="C42" i="120"/>
  <c r="C580" i="137" s="1"/>
  <c r="H41" i="120"/>
  <c r="G41" i="120"/>
  <c r="G564" i="137" s="1"/>
  <c r="F41" i="120"/>
  <c r="F564" i="137" s="1"/>
  <c r="E41" i="120"/>
  <c r="E564" i="137" s="1"/>
  <c r="D41" i="120"/>
  <c r="D564" i="137" s="1"/>
  <c r="C41" i="120"/>
  <c r="C564" i="137" s="1"/>
  <c r="H40" i="120"/>
  <c r="G40" i="120"/>
  <c r="G548" i="137" s="1"/>
  <c r="F40" i="120"/>
  <c r="F548" i="137" s="1"/>
  <c r="E40" i="120"/>
  <c r="E548" i="137" s="1"/>
  <c r="D40" i="120"/>
  <c r="D548" i="137" s="1"/>
  <c r="C40" i="120"/>
  <c r="C548" i="137" s="1"/>
  <c r="H39" i="120"/>
  <c r="G39" i="120"/>
  <c r="G532" i="137" s="1"/>
  <c r="F39" i="120"/>
  <c r="F532" i="137" s="1"/>
  <c r="E39" i="120"/>
  <c r="E532" i="137" s="1"/>
  <c r="D39" i="120"/>
  <c r="D532" i="137" s="1"/>
  <c r="C39" i="120"/>
  <c r="C532" i="137" s="1"/>
  <c r="H38" i="120"/>
  <c r="G38" i="120"/>
  <c r="G516" i="137" s="1"/>
  <c r="F38" i="120"/>
  <c r="F516" i="137" s="1"/>
  <c r="E38" i="120"/>
  <c r="E516" i="137" s="1"/>
  <c r="D38" i="120"/>
  <c r="D516" i="137" s="1"/>
  <c r="C38" i="120"/>
  <c r="C516" i="137" s="1"/>
  <c r="H37" i="120"/>
  <c r="G37" i="120"/>
  <c r="G500" i="137" s="1"/>
  <c r="F37" i="120"/>
  <c r="F500" i="137" s="1"/>
  <c r="E37" i="120"/>
  <c r="E500" i="137" s="1"/>
  <c r="D37" i="120"/>
  <c r="D500" i="137" s="1"/>
  <c r="C37" i="120"/>
  <c r="C500" i="137" s="1"/>
  <c r="H36" i="120"/>
  <c r="G36" i="120"/>
  <c r="G484" i="137" s="1"/>
  <c r="F36" i="120"/>
  <c r="F484" i="137" s="1"/>
  <c r="E36" i="120"/>
  <c r="E484" i="137" s="1"/>
  <c r="D36" i="120"/>
  <c r="D484" i="137" s="1"/>
  <c r="C36" i="120"/>
  <c r="C484" i="137" s="1"/>
  <c r="H33" i="120"/>
  <c r="G33" i="120"/>
  <c r="G451" i="137" s="1"/>
  <c r="F33" i="120"/>
  <c r="F451" i="137" s="1"/>
  <c r="E33" i="120"/>
  <c r="E451" i="137" s="1"/>
  <c r="D33" i="120"/>
  <c r="D451" i="137" s="1"/>
  <c r="C33" i="120"/>
  <c r="C451" i="137" s="1"/>
  <c r="H32" i="120"/>
  <c r="G32" i="120"/>
  <c r="G435" i="137" s="1"/>
  <c r="F32" i="120"/>
  <c r="F435" i="137" s="1"/>
  <c r="E32" i="120"/>
  <c r="E435" i="137" s="1"/>
  <c r="D32" i="120"/>
  <c r="D435" i="137" s="1"/>
  <c r="C32" i="120"/>
  <c r="C435" i="137" s="1"/>
  <c r="B32" i="120"/>
  <c r="H31" i="120"/>
  <c r="G31" i="120"/>
  <c r="G419" i="137" s="1"/>
  <c r="F31" i="120"/>
  <c r="F419" i="137" s="1"/>
  <c r="E31" i="120"/>
  <c r="E419" i="137" s="1"/>
  <c r="D31" i="120"/>
  <c r="D419" i="137" s="1"/>
  <c r="C31" i="120"/>
  <c r="C419" i="137" s="1"/>
  <c r="B31" i="120"/>
  <c r="H30" i="120"/>
  <c r="G30" i="120"/>
  <c r="G403" i="137" s="1"/>
  <c r="F30" i="120"/>
  <c r="F403" i="137" s="1"/>
  <c r="E30" i="120"/>
  <c r="E403" i="137" s="1"/>
  <c r="D30" i="120"/>
  <c r="D403" i="137" s="1"/>
  <c r="C30" i="120"/>
  <c r="C403" i="137" s="1"/>
  <c r="B30" i="120"/>
  <c r="H29" i="120"/>
  <c r="G29" i="120"/>
  <c r="G387" i="137" s="1"/>
  <c r="F29" i="120"/>
  <c r="F387" i="137" s="1"/>
  <c r="E29" i="120"/>
  <c r="E387" i="137" s="1"/>
  <c r="D29" i="120"/>
  <c r="D387" i="137" s="1"/>
  <c r="C29" i="120"/>
  <c r="C387" i="137" s="1"/>
  <c r="H28" i="120"/>
  <c r="G28" i="120"/>
  <c r="G371" i="137" s="1"/>
  <c r="F28" i="120"/>
  <c r="F371" i="137" s="1"/>
  <c r="E28" i="120"/>
  <c r="E371" i="137" s="1"/>
  <c r="D28" i="120"/>
  <c r="D371" i="137" s="1"/>
  <c r="C28" i="120"/>
  <c r="C371" i="137" s="1"/>
  <c r="H27" i="120"/>
  <c r="G27" i="120"/>
  <c r="G355" i="137" s="1"/>
  <c r="F27" i="120"/>
  <c r="F355" i="137" s="1"/>
  <c r="E27" i="120"/>
  <c r="E355" i="137" s="1"/>
  <c r="D27" i="120"/>
  <c r="D355" i="137" s="1"/>
  <c r="C27" i="120"/>
  <c r="C355" i="137" s="1"/>
  <c r="H26" i="120"/>
  <c r="G26" i="120"/>
  <c r="G339" i="137" s="1"/>
  <c r="F26" i="120"/>
  <c r="F339" i="137" s="1"/>
  <c r="E26" i="120"/>
  <c r="E339" i="137" s="1"/>
  <c r="D26" i="120"/>
  <c r="D339" i="137" s="1"/>
  <c r="C26" i="120"/>
  <c r="C339" i="137" s="1"/>
  <c r="H25" i="120"/>
  <c r="G25" i="120"/>
  <c r="G323" i="137" s="1"/>
  <c r="F25" i="120"/>
  <c r="F323" i="137" s="1"/>
  <c r="E25" i="120"/>
  <c r="E323" i="137" s="1"/>
  <c r="D25" i="120"/>
  <c r="D323" i="137" s="1"/>
  <c r="C25" i="120"/>
  <c r="C323" i="137" s="1"/>
  <c r="H24" i="120"/>
  <c r="G24" i="120"/>
  <c r="G307" i="137" s="1"/>
  <c r="F24" i="120"/>
  <c r="F307" i="137" s="1"/>
  <c r="E24" i="120"/>
  <c r="E307" i="137" s="1"/>
  <c r="D24" i="120"/>
  <c r="D307" i="137" s="1"/>
  <c r="C24" i="120"/>
  <c r="C307" i="137" s="1"/>
  <c r="H23" i="120"/>
  <c r="G23" i="120"/>
  <c r="G291" i="137" s="1"/>
  <c r="F23" i="120"/>
  <c r="F291" i="137" s="1"/>
  <c r="E23" i="120"/>
  <c r="E291" i="137" s="1"/>
  <c r="D23" i="120"/>
  <c r="D291" i="137" s="1"/>
  <c r="C23" i="120"/>
  <c r="C291" i="137" s="1"/>
  <c r="H22" i="120"/>
  <c r="G22" i="120"/>
  <c r="G275" i="137" s="1"/>
  <c r="F22" i="120"/>
  <c r="F275" i="137" s="1"/>
  <c r="E22" i="120"/>
  <c r="E275" i="137" s="1"/>
  <c r="D22" i="120"/>
  <c r="D275" i="137" s="1"/>
  <c r="C22" i="120"/>
  <c r="C275" i="137" s="1"/>
  <c r="H21" i="120"/>
  <c r="G21" i="120"/>
  <c r="G259" i="137" s="1"/>
  <c r="F21" i="120"/>
  <c r="F259" i="137" s="1"/>
  <c r="E21" i="120"/>
  <c r="E259" i="137" s="1"/>
  <c r="D21" i="120"/>
  <c r="D259" i="137" s="1"/>
  <c r="C21" i="120"/>
  <c r="C259" i="137" s="1"/>
  <c r="H18" i="120"/>
  <c r="G18" i="120"/>
  <c r="G226" i="137" s="1"/>
  <c r="F18" i="120"/>
  <c r="F226" i="137" s="1"/>
  <c r="E18" i="120"/>
  <c r="E226" i="137" s="1"/>
  <c r="D18" i="120"/>
  <c r="D226" i="137" s="1"/>
  <c r="C18" i="120"/>
  <c r="C226" i="137" s="1"/>
  <c r="H17" i="120"/>
  <c r="G17" i="120"/>
  <c r="G210" i="137" s="1"/>
  <c r="F17" i="120"/>
  <c r="F210" i="137" s="1"/>
  <c r="E17" i="120"/>
  <c r="E210" i="137" s="1"/>
  <c r="D17" i="120"/>
  <c r="D210" i="137" s="1"/>
  <c r="C17" i="120"/>
  <c r="C210" i="137" s="1"/>
  <c r="B17" i="120"/>
  <c r="H16" i="120"/>
  <c r="G16" i="120"/>
  <c r="G194" i="137" s="1"/>
  <c r="F16" i="120"/>
  <c r="F194" i="137" s="1"/>
  <c r="E16" i="120"/>
  <c r="E194" i="137" s="1"/>
  <c r="D16" i="120"/>
  <c r="D194" i="137" s="1"/>
  <c r="C16" i="120"/>
  <c r="C194" i="137" s="1"/>
  <c r="B16" i="120"/>
  <c r="H15" i="120"/>
  <c r="G15" i="120"/>
  <c r="G178" i="137" s="1"/>
  <c r="F15" i="120"/>
  <c r="F178" i="137" s="1"/>
  <c r="E15" i="120"/>
  <c r="E178" i="137" s="1"/>
  <c r="D15" i="120"/>
  <c r="D178" i="137" s="1"/>
  <c r="C15" i="120"/>
  <c r="C178" i="137" s="1"/>
  <c r="B15" i="120"/>
  <c r="H14" i="120"/>
  <c r="G14" i="120"/>
  <c r="G162" i="137" s="1"/>
  <c r="F14" i="120"/>
  <c r="F162" i="137" s="1"/>
  <c r="E14" i="120"/>
  <c r="E162" i="137" s="1"/>
  <c r="D14" i="120"/>
  <c r="D162" i="137" s="1"/>
  <c r="C14" i="120"/>
  <c r="C162" i="137" s="1"/>
  <c r="H13" i="120"/>
  <c r="G13" i="120"/>
  <c r="G146" i="137" s="1"/>
  <c r="F13" i="120"/>
  <c r="F146" i="137" s="1"/>
  <c r="E13" i="120"/>
  <c r="E146" i="137" s="1"/>
  <c r="D13" i="120"/>
  <c r="D146" i="137" s="1"/>
  <c r="C13" i="120"/>
  <c r="C146" i="137" s="1"/>
  <c r="H12" i="120"/>
  <c r="G12" i="120"/>
  <c r="G130" i="137" s="1"/>
  <c r="F12" i="120"/>
  <c r="F130" i="137" s="1"/>
  <c r="E12" i="120"/>
  <c r="E130" i="137" s="1"/>
  <c r="D12" i="120"/>
  <c r="D130" i="137" s="1"/>
  <c r="C12" i="120"/>
  <c r="C130" i="137" s="1"/>
  <c r="H11" i="120"/>
  <c r="G11" i="120"/>
  <c r="G114" i="137" s="1"/>
  <c r="F11" i="120"/>
  <c r="F114" i="137" s="1"/>
  <c r="E11" i="120"/>
  <c r="E114" i="137" s="1"/>
  <c r="D11" i="120"/>
  <c r="D114" i="137" s="1"/>
  <c r="C11" i="120"/>
  <c r="C114" i="137" s="1"/>
  <c r="H10" i="120"/>
  <c r="G10" i="120"/>
  <c r="G98" i="137" s="1"/>
  <c r="F10" i="120"/>
  <c r="F98" i="137" s="1"/>
  <c r="E10" i="120"/>
  <c r="E98" i="137" s="1"/>
  <c r="D10" i="120"/>
  <c r="D98" i="137" s="1"/>
  <c r="C10" i="120"/>
  <c r="C98" i="137" s="1"/>
  <c r="H9" i="120"/>
  <c r="G9" i="120"/>
  <c r="G82" i="137" s="1"/>
  <c r="F9" i="120"/>
  <c r="F82" i="137" s="1"/>
  <c r="E9" i="120"/>
  <c r="E82" i="137" s="1"/>
  <c r="D9" i="120"/>
  <c r="D82" i="137" s="1"/>
  <c r="C9" i="120"/>
  <c r="C82" i="137" s="1"/>
  <c r="H8" i="120"/>
  <c r="G8" i="120"/>
  <c r="G66" i="137" s="1"/>
  <c r="F8" i="120"/>
  <c r="F66" i="137" s="1"/>
  <c r="E8" i="120"/>
  <c r="E66" i="137" s="1"/>
  <c r="D8" i="120"/>
  <c r="D66" i="137" s="1"/>
  <c r="C8" i="120"/>
  <c r="C66" i="137" s="1"/>
  <c r="H7" i="120"/>
  <c r="G7" i="120"/>
  <c r="G50" i="137" s="1"/>
  <c r="F7" i="120"/>
  <c r="F50" i="137" s="1"/>
  <c r="E7" i="120"/>
  <c r="E50" i="137" s="1"/>
  <c r="D7" i="120"/>
  <c r="D50" i="137" s="1"/>
  <c r="C7" i="120"/>
  <c r="C50" i="137" s="1"/>
  <c r="H6" i="120"/>
  <c r="G6" i="120"/>
  <c r="G34" i="137" s="1"/>
  <c r="F6" i="120"/>
  <c r="F34" i="137" s="1"/>
  <c r="E6" i="120"/>
  <c r="E34" i="137" s="1"/>
  <c r="D6" i="120"/>
  <c r="D34" i="137" s="1"/>
  <c r="C6" i="120"/>
  <c r="C34" i="137" s="1"/>
  <c r="H5" i="120"/>
  <c r="G5" i="120"/>
  <c r="G18" i="137" s="1"/>
  <c r="F5" i="120"/>
  <c r="F18" i="137" s="1"/>
  <c r="E5" i="120"/>
  <c r="E18" i="137" s="1"/>
  <c r="D5" i="120"/>
  <c r="D18" i="137" s="1"/>
  <c r="C5" i="120"/>
  <c r="C18" i="137" s="1"/>
  <c r="F65" i="119"/>
  <c r="E65" i="119"/>
  <c r="E723" i="138" s="1"/>
  <c r="D65" i="119"/>
  <c r="D723" i="138" s="1"/>
  <c r="C65" i="119"/>
  <c r="C723" i="138" s="1"/>
  <c r="F60" i="119"/>
  <c r="D60" i="119"/>
  <c r="D673" i="138" s="1"/>
  <c r="C60" i="119"/>
  <c r="F59" i="119"/>
  <c r="E59" i="119"/>
  <c r="E657" i="138" s="1"/>
  <c r="D59" i="119"/>
  <c r="D657" i="138" s="1"/>
  <c r="C59" i="119"/>
  <c r="C657" i="138" s="1"/>
  <c r="F58" i="119"/>
  <c r="D58" i="119"/>
  <c r="D641" i="138" s="1"/>
  <c r="C58" i="119"/>
  <c r="C641" i="138" s="1"/>
  <c r="F57" i="119"/>
  <c r="E57" i="119"/>
  <c r="E625" i="138" s="1"/>
  <c r="D57" i="119"/>
  <c r="D625" i="138" s="1"/>
  <c r="C57" i="119"/>
  <c r="C625" i="138" s="1"/>
  <c r="F56" i="119"/>
  <c r="D56" i="119"/>
  <c r="D609" i="138" s="1"/>
  <c r="C56" i="119"/>
  <c r="C609" i="138" s="1"/>
  <c r="F55" i="119"/>
  <c r="E55" i="119"/>
  <c r="E593" i="138" s="1"/>
  <c r="D55" i="119"/>
  <c r="D593" i="138" s="1"/>
  <c r="C55" i="119"/>
  <c r="C593" i="138" s="1"/>
  <c r="F52" i="119"/>
  <c r="E52" i="119"/>
  <c r="E575" i="138" s="1"/>
  <c r="D52" i="119"/>
  <c r="D575" i="138" s="1"/>
  <c r="C52" i="119"/>
  <c r="C575" i="138" s="1"/>
  <c r="F48" i="119"/>
  <c r="E48" i="119"/>
  <c r="E541" i="138" s="1"/>
  <c r="D48" i="119"/>
  <c r="C48" i="119"/>
  <c r="C541" i="138" s="1"/>
  <c r="F45" i="119"/>
  <c r="E45" i="119"/>
  <c r="E523" i="138" s="1"/>
  <c r="D45" i="119"/>
  <c r="D523" i="138" s="1"/>
  <c r="C45" i="119"/>
  <c r="C523" i="138" s="1"/>
  <c r="F41" i="119"/>
  <c r="E41" i="119"/>
  <c r="E489" i="138" s="1"/>
  <c r="D41" i="119"/>
  <c r="D489" i="138" s="1"/>
  <c r="C41" i="119"/>
  <c r="C489" i="138" s="1"/>
  <c r="F40" i="119"/>
  <c r="E40" i="119"/>
  <c r="E473" i="138" s="1"/>
  <c r="D40" i="119"/>
  <c r="D473" i="138" s="1"/>
  <c r="C40" i="119"/>
  <c r="C473" i="138" s="1"/>
  <c r="F39" i="119"/>
  <c r="E39" i="119"/>
  <c r="E457" i="138" s="1"/>
  <c r="D39" i="119"/>
  <c r="C39" i="119"/>
  <c r="C457" i="138" s="1"/>
  <c r="F35" i="119"/>
  <c r="E35" i="119"/>
  <c r="E423" i="138" s="1"/>
  <c r="D35" i="119"/>
  <c r="D423" i="138" s="1"/>
  <c r="C35" i="119"/>
  <c r="C423" i="138" s="1"/>
  <c r="F34" i="119"/>
  <c r="E34" i="119"/>
  <c r="E407" i="138" s="1"/>
  <c r="D34" i="119"/>
  <c r="D407" i="138" s="1"/>
  <c r="C34" i="119"/>
  <c r="C407" i="138" s="1"/>
  <c r="F33" i="119"/>
  <c r="E33" i="119"/>
  <c r="E391" i="138" s="1"/>
  <c r="D33" i="119"/>
  <c r="D391" i="138" s="1"/>
  <c r="C33" i="119"/>
  <c r="F32" i="119"/>
  <c r="E32" i="119"/>
  <c r="E375" i="138" s="1"/>
  <c r="D32" i="119"/>
  <c r="D375" i="138" s="1"/>
  <c r="C32" i="119"/>
  <c r="C375" i="138" s="1"/>
  <c r="F28" i="119"/>
  <c r="E28" i="119"/>
  <c r="E341" i="138" s="1"/>
  <c r="D28" i="119"/>
  <c r="D341" i="138" s="1"/>
  <c r="C28" i="119"/>
  <c r="C341" i="138" s="1"/>
  <c r="F27" i="119"/>
  <c r="E27" i="119"/>
  <c r="E325" i="138" s="1"/>
  <c r="D27" i="119"/>
  <c r="D325" i="138" s="1"/>
  <c r="C27" i="119"/>
  <c r="C325" i="138" s="1"/>
  <c r="F26" i="119"/>
  <c r="E26" i="119"/>
  <c r="E309" i="138" s="1"/>
  <c r="D26" i="119"/>
  <c r="D309" i="138" s="1"/>
  <c r="C26" i="119"/>
  <c r="C309" i="138" s="1"/>
  <c r="F25" i="119"/>
  <c r="E25" i="119"/>
  <c r="E293" i="138" s="1"/>
  <c r="D25" i="119"/>
  <c r="C25" i="119"/>
  <c r="C293" i="138" s="1"/>
  <c r="F24" i="119"/>
  <c r="E24" i="119"/>
  <c r="E277" i="138" s="1"/>
  <c r="D24" i="119"/>
  <c r="D277" i="138" s="1"/>
  <c r="C24" i="119"/>
  <c r="F19" i="119"/>
  <c r="D19" i="119"/>
  <c r="D227" i="138" s="1"/>
  <c r="C19" i="119"/>
  <c r="C227" i="138" s="1"/>
  <c r="F18" i="119"/>
  <c r="E18" i="119"/>
  <c r="E211" i="138" s="1"/>
  <c r="D18" i="119"/>
  <c r="D211" i="138" s="1"/>
  <c r="C18" i="119"/>
  <c r="C211" i="138" s="1"/>
  <c r="F17" i="119"/>
  <c r="D17" i="119"/>
  <c r="D195" i="138" s="1"/>
  <c r="C17" i="119"/>
  <c r="C195" i="138" s="1"/>
  <c r="F16" i="119"/>
  <c r="E16" i="119"/>
  <c r="E179" i="138" s="1"/>
  <c r="D16" i="119"/>
  <c r="D179" i="138" s="1"/>
  <c r="C16" i="119"/>
  <c r="C179" i="138" s="1"/>
  <c r="F15" i="119"/>
  <c r="D15" i="119"/>
  <c r="D163" i="138" s="1"/>
  <c r="C15" i="119"/>
  <c r="C163" i="138" s="1"/>
  <c r="F14" i="119"/>
  <c r="E14" i="119"/>
  <c r="E147" i="138" s="1"/>
  <c r="D14" i="119"/>
  <c r="D147" i="138" s="1"/>
  <c r="C14" i="119"/>
  <c r="C147" i="138" s="1"/>
  <c r="F13" i="119"/>
  <c r="D13" i="119"/>
  <c r="D131" i="138" s="1"/>
  <c r="C13" i="119"/>
  <c r="C131" i="138" s="1"/>
  <c r="F12" i="119"/>
  <c r="E12" i="119"/>
  <c r="E115" i="138" s="1"/>
  <c r="D12" i="119"/>
  <c r="D115" i="138" s="1"/>
  <c r="C12" i="119"/>
  <c r="C115" i="138" s="1"/>
  <c r="F11" i="119"/>
  <c r="D11" i="119"/>
  <c r="D99" i="138" s="1"/>
  <c r="C11" i="119"/>
  <c r="C99" i="138" s="1"/>
  <c r="F10" i="119"/>
  <c r="E10" i="119"/>
  <c r="E83" i="138" s="1"/>
  <c r="D10" i="119"/>
  <c r="D83" i="138" s="1"/>
  <c r="C10" i="119"/>
  <c r="C83" i="138" s="1"/>
  <c r="F9" i="119"/>
  <c r="D9" i="119"/>
  <c r="D67" i="138" s="1"/>
  <c r="C9" i="119"/>
  <c r="C67" i="138" s="1"/>
  <c r="F8" i="119"/>
  <c r="E8" i="119"/>
  <c r="E51" i="138" s="1"/>
  <c r="D8" i="119"/>
  <c r="D51" i="138" s="1"/>
  <c r="C8" i="119"/>
  <c r="C51" i="138" s="1"/>
  <c r="F7" i="119"/>
  <c r="D7" i="119"/>
  <c r="D35" i="138" s="1"/>
  <c r="C7" i="119"/>
  <c r="C35" i="138" s="1"/>
  <c r="F6" i="119"/>
  <c r="E6" i="119"/>
  <c r="E19" i="138" s="1"/>
  <c r="D6" i="119"/>
  <c r="D19" i="138" s="1"/>
  <c r="C6" i="119"/>
  <c r="C19" i="138" s="1"/>
  <c r="C95" i="120"/>
  <c r="C1353" i="137" s="1"/>
  <c r="B2" i="120"/>
  <c r="E49" i="119"/>
  <c r="E557" i="138" s="1"/>
  <c r="B2" i="119"/>
  <c r="H94" i="118"/>
  <c r="G94" i="118"/>
  <c r="G1332" i="137" s="1"/>
  <c r="F94" i="118"/>
  <c r="F1332" i="137" s="1"/>
  <c r="E94" i="118"/>
  <c r="E1332" i="137" s="1"/>
  <c r="D94" i="118"/>
  <c r="D1332" i="137" s="1"/>
  <c r="C94" i="118"/>
  <c r="H93" i="118"/>
  <c r="G93" i="118"/>
  <c r="F93" i="118"/>
  <c r="E93" i="118"/>
  <c r="E1316" i="137" s="1"/>
  <c r="D93" i="118"/>
  <c r="D1316" i="137" s="1"/>
  <c r="C93" i="118"/>
  <c r="C1316" i="137" s="1"/>
  <c r="H89" i="118"/>
  <c r="G89" i="118"/>
  <c r="G1282" i="137" s="1"/>
  <c r="F89" i="118"/>
  <c r="F1282" i="137" s="1"/>
  <c r="E89" i="118"/>
  <c r="E1282" i="137" s="1"/>
  <c r="D89" i="118"/>
  <c r="D1282" i="137" s="1"/>
  <c r="C89" i="118"/>
  <c r="C1282" i="137" s="1"/>
  <c r="B89" i="118"/>
  <c r="H88" i="118"/>
  <c r="G88" i="118"/>
  <c r="G1266" i="137" s="1"/>
  <c r="F88" i="118"/>
  <c r="F1266" i="137" s="1"/>
  <c r="E88" i="118"/>
  <c r="E1266" i="137" s="1"/>
  <c r="D88" i="118"/>
  <c r="D1266" i="137" s="1"/>
  <c r="C88" i="118"/>
  <c r="C1266" i="137" s="1"/>
  <c r="B88" i="118"/>
  <c r="H87" i="118"/>
  <c r="G87" i="118"/>
  <c r="G1250" i="137" s="1"/>
  <c r="F87" i="118"/>
  <c r="F1250" i="137" s="1"/>
  <c r="E87" i="118"/>
  <c r="E1250" i="137" s="1"/>
  <c r="D87" i="118"/>
  <c r="D1250" i="137" s="1"/>
  <c r="C87" i="118"/>
  <c r="C1250" i="137" s="1"/>
  <c r="B87" i="118"/>
  <c r="H86" i="118"/>
  <c r="G86" i="118"/>
  <c r="G1234" i="137" s="1"/>
  <c r="F86" i="118"/>
  <c r="F1234" i="137" s="1"/>
  <c r="E86" i="118"/>
  <c r="E1234" i="137" s="1"/>
  <c r="D86" i="118"/>
  <c r="D1234" i="137" s="1"/>
  <c r="C86" i="118"/>
  <c r="C1234" i="137" s="1"/>
  <c r="B86" i="118"/>
  <c r="H85" i="118"/>
  <c r="G85" i="118"/>
  <c r="G1218" i="137" s="1"/>
  <c r="F85" i="118"/>
  <c r="F1218" i="137" s="1"/>
  <c r="E85" i="118"/>
  <c r="E1218" i="137" s="1"/>
  <c r="D85" i="118"/>
  <c r="D1218" i="137" s="1"/>
  <c r="C85" i="118"/>
  <c r="C1218" i="137" s="1"/>
  <c r="B85" i="118"/>
  <c r="H84" i="118"/>
  <c r="G84" i="118"/>
  <c r="G1202" i="137" s="1"/>
  <c r="F84" i="118"/>
  <c r="F1202" i="137" s="1"/>
  <c r="E84" i="118"/>
  <c r="E1202" i="137" s="1"/>
  <c r="D84" i="118"/>
  <c r="D1202" i="137" s="1"/>
  <c r="C84" i="118"/>
  <c r="C1202" i="137" s="1"/>
  <c r="B84" i="118"/>
  <c r="H83" i="118"/>
  <c r="G83" i="118"/>
  <c r="G1186" i="137" s="1"/>
  <c r="F83" i="118"/>
  <c r="F1186" i="137" s="1"/>
  <c r="E83" i="118"/>
  <c r="E1186" i="137" s="1"/>
  <c r="D83" i="118"/>
  <c r="D1186" i="137" s="1"/>
  <c r="C83" i="118"/>
  <c r="C1186" i="137" s="1"/>
  <c r="B83" i="118"/>
  <c r="H82" i="118"/>
  <c r="G82" i="118"/>
  <c r="G1170" i="137" s="1"/>
  <c r="F82" i="118"/>
  <c r="E82" i="118"/>
  <c r="E1170" i="137" s="1"/>
  <c r="D82" i="118"/>
  <c r="D1170" i="137" s="1"/>
  <c r="C82" i="118"/>
  <c r="C1170" i="137" s="1"/>
  <c r="B82" i="118"/>
  <c r="H79" i="118"/>
  <c r="G79" i="118"/>
  <c r="G1137" i="137" s="1"/>
  <c r="F79" i="118"/>
  <c r="F1137" i="137" s="1"/>
  <c r="E79" i="118"/>
  <c r="E1137" i="137" s="1"/>
  <c r="D79" i="118"/>
  <c r="D1137" i="137" s="1"/>
  <c r="C79" i="118"/>
  <c r="C1137" i="137" s="1"/>
  <c r="H78" i="118"/>
  <c r="G78" i="118"/>
  <c r="G1121" i="137" s="1"/>
  <c r="F78" i="118"/>
  <c r="F1121" i="137" s="1"/>
  <c r="E78" i="118"/>
  <c r="E1121" i="137" s="1"/>
  <c r="D78" i="118"/>
  <c r="D1121" i="137" s="1"/>
  <c r="C78" i="118"/>
  <c r="C1121" i="137" s="1"/>
  <c r="B78" i="118"/>
  <c r="H77" i="118"/>
  <c r="G77" i="118"/>
  <c r="G1105" i="137" s="1"/>
  <c r="F77" i="118"/>
  <c r="F1105" i="137" s="1"/>
  <c r="E77" i="118"/>
  <c r="E1105" i="137" s="1"/>
  <c r="D77" i="118"/>
  <c r="D1105" i="137" s="1"/>
  <c r="C77" i="118"/>
  <c r="C1105" i="137" s="1"/>
  <c r="B77" i="118"/>
  <c r="H76" i="118"/>
  <c r="G76" i="118"/>
  <c r="G1089" i="137" s="1"/>
  <c r="F76" i="118"/>
  <c r="F1089" i="137" s="1"/>
  <c r="E76" i="118"/>
  <c r="E1089" i="137" s="1"/>
  <c r="D76" i="118"/>
  <c r="D1089" i="137" s="1"/>
  <c r="C76" i="118"/>
  <c r="C1089" i="137" s="1"/>
  <c r="B76" i="118"/>
  <c r="H75" i="118"/>
  <c r="G75" i="118"/>
  <c r="G1073" i="137" s="1"/>
  <c r="F75" i="118"/>
  <c r="F1073" i="137" s="1"/>
  <c r="E75" i="118"/>
  <c r="E1073" i="137" s="1"/>
  <c r="D75" i="118"/>
  <c r="D1073" i="137" s="1"/>
  <c r="C75" i="118"/>
  <c r="C1073" i="137" s="1"/>
  <c r="B75" i="118"/>
  <c r="H74" i="118"/>
  <c r="G74" i="118"/>
  <c r="G1057" i="137" s="1"/>
  <c r="F74" i="118"/>
  <c r="F1057" i="137" s="1"/>
  <c r="E74" i="118"/>
  <c r="E1057" i="137" s="1"/>
  <c r="D74" i="118"/>
  <c r="D1057" i="137" s="1"/>
  <c r="C74" i="118"/>
  <c r="C1057" i="137" s="1"/>
  <c r="B74" i="118"/>
  <c r="H73" i="118"/>
  <c r="G73" i="118"/>
  <c r="G1041" i="137" s="1"/>
  <c r="F73" i="118"/>
  <c r="E73" i="118"/>
  <c r="E1041" i="137" s="1"/>
  <c r="D73" i="118"/>
  <c r="D1041" i="137" s="1"/>
  <c r="C73" i="118"/>
  <c r="C1041" i="137" s="1"/>
  <c r="B73" i="118"/>
  <c r="H72" i="118"/>
  <c r="G72" i="118"/>
  <c r="G1025" i="137" s="1"/>
  <c r="F72" i="118"/>
  <c r="F1025" i="137" s="1"/>
  <c r="E72" i="118"/>
  <c r="D72" i="118"/>
  <c r="D1025" i="137" s="1"/>
  <c r="C72" i="118"/>
  <c r="C1025" i="137" s="1"/>
  <c r="B72" i="118"/>
  <c r="H71" i="118"/>
  <c r="G71" i="118"/>
  <c r="G1009" i="137" s="1"/>
  <c r="F71" i="118"/>
  <c r="F1009" i="137" s="1"/>
  <c r="E71" i="118"/>
  <c r="E1009" i="137" s="1"/>
  <c r="D71" i="118"/>
  <c r="C71" i="118"/>
  <c r="C1009" i="137" s="1"/>
  <c r="B71" i="118"/>
  <c r="H70" i="118"/>
  <c r="G70" i="118"/>
  <c r="G993" i="137" s="1"/>
  <c r="F70" i="118"/>
  <c r="F993" i="137" s="1"/>
  <c r="E70" i="118"/>
  <c r="E993" i="137" s="1"/>
  <c r="D70" i="118"/>
  <c r="D993" i="137" s="1"/>
  <c r="C70" i="118"/>
  <c r="B70" i="118"/>
  <c r="H69" i="118"/>
  <c r="G69" i="118"/>
  <c r="G977" i="137" s="1"/>
  <c r="F69" i="118"/>
  <c r="F977" i="137" s="1"/>
  <c r="E69" i="118"/>
  <c r="E977" i="137" s="1"/>
  <c r="D69" i="118"/>
  <c r="D977" i="137" s="1"/>
  <c r="C69" i="118"/>
  <c r="C977" i="137" s="1"/>
  <c r="B69" i="118"/>
  <c r="H68" i="118"/>
  <c r="G68" i="118"/>
  <c r="G961" i="137" s="1"/>
  <c r="F68" i="118"/>
  <c r="F961" i="137" s="1"/>
  <c r="E68" i="118"/>
  <c r="E961" i="137" s="1"/>
  <c r="D68" i="118"/>
  <c r="D961" i="137" s="1"/>
  <c r="C68" i="118"/>
  <c r="C961" i="137" s="1"/>
  <c r="B68" i="118"/>
  <c r="H67" i="118"/>
  <c r="G67" i="118"/>
  <c r="G945" i="137" s="1"/>
  <c r="F67" i="118"/>
  <c r="F945" i="137" s="1"/>
  <c r="E67" i="118"/>
  <c r="E945" i="137" s="1"/>
  <c r="D67" i="118"/>
  <c r="D945" i="137" s="1"/>
  <c r="C67" i="118"/>
  <c r="C945" i="137" s="1"/>
  <c r="B67" i="118"/>
  <c r="H66" i="118"/>
  <c r="G66" i="118"/>
  <c r="F66" i="118"/>
  <c r="F929" i="137" s="1"/>
  <c r="E66" i="118"/>
  <c r="E929" i="137" s="1"/>
  <c r="D66" i="118"/>
  <c r="D929" i="137" s="1"/>
  <c r="C66" i="118"/>
  <c r="C929" i="137" s="1"/>
  <c r="B66" i="118"/>
  <c r="H63" i="118"/>
  <c r="G63" i="118"/>
  <c r="G896" i="137" s="1"/>
  <c r="F63" i="118"/>
  <c r="F896" i="137" s="1"/>
  <c r="E63" i="118"/>
  <c r="E896" i="137" s="1"/>
  <c r="D63" i="118"/>
  <c r="D896" i="137" s="1"/>
  <c r="C63" i="118"/>
  <c r="C896" i="137" s="1"/>
  <c r="H62" i="118"/>
  <c r="G62" i="118"/>
  <c r="G880" i="137" s="1"/>
  <c r="F62" i="118"/>
  <c r="F880" i="137" s="1"/>
  <c r="E62" i="118"/>
  <c r="E880" i="137" s="1"/>
  <c r="D62" i="118"/>
  <c r="D880" i="137" s="1"/>
  <c r="C62" i="118"/>
  <c r="C880" i="137" s="1"/>
  <c r="B62" i="118"/>
  <c r="H61" i="118"/>
  <c r="G61" i="118"/>
  <c r="G864" i="137" s="1"/>
  <c r="F61" i="118"/>
  <c r="F864" i="137" s="1"/>
  <c r="E61" i="118"/>
  <c r="E864" i="137" s="1"/>
  <c r="D61" i="118"/>
  <c r="D864" i="137" s="1"/>
  <c r="C61" i="118"/>
  <c r="C864" i="137" s="1"/>
  <c r="B61" i="118"/>
  <c r="H60" i="118"/>
  <c r="G60" i="118"/>
  <c r="G848" i="137" s="1"/>
  <c r="F60" i="118"/>
  <c r="F848" i="137" s="1"/>
  <c r="E60" i="118"/>
  <c r="E848" i="137" s="1"/>
  <c r="D60" i="118"/>
  <c r="D848" i="137" s="1"/>
  <c r="C60" i="118"/>
  <c r="C848" i="137" s="1"/>
  <c r="B60" i="118"/>
  <c r="H59" i="118"/>
  <c r="G59" i="118"/>
  <c r="G832" i="137" s="1"/>
  <c r="F59" i="118"/>
  <c r="F832" i="137" s="1"/>
  <c r="E59" i="118"/>
  <c r="E832" i="137" s="1"/>
  <c r="D59" i="118"/>
  <c r="D832" i="137" s="1"/>
  <c r="C59" i="118"/>
  <c r="C832" i="137" s="1"/>
  <c r="B59" i="118"/>
  <c r="H58" i="118"/>
  <c r="G58" i="118"/>
  <c r="G816" i="137" s="1"/>
  <c r="F58" i="118"/>
  <c r="F816" i="137" s="1"/>
  <c r="E58" i="118"/>
  <c r="E816" i="137" s="1"/>
  <c r="D58" i="118"/>
  <c r="D816" i="137" s="1"/>
  <c r="C58" i="118"/>
  <c r="C816" i="137" s="1"/>
  <c r="B58" i="118"/>
  <c r="H57" i="118"/>
  <c r="G57" i="118"/>
  <c r="G800" i="137" s="1"/>
  <c r="F57" i="118"/>
  <c r="F800" i="137" s="1"/>
  <c r="E57" i="118"/>
  <c r="E800" i="137" s="1"/>
  <c r="D57" i="118"/>
  <c r="D800" i="137" s="1"/>
  <c r="C57" i="118"/>
  <c r="C800" i="137" s="1"/>
  <c r="B57" i="118"/>
  <c r="H56" i="118"/>
  <c r="G56" i="118"/>
  <c r="G784" i="137" s="1"/>
  <c r="F56" i="118"/>
  <c r="E56" i="118"/>
  <c r="E784" i="137" s="1"/>
  <c r="D56" i="118"/>
  <c r="D784" i="137" s="1"/>
  <c r="C56" i="118"/>
  <c r="C784" i="137" s="1"/>
  <c r="B56" i="118"/>
  <c r="H55" i="118"/>
  <c r="G55" i="118"/>
  <c r="G768" i="137" s="1"/>
  <c r="F55" i="118"/>
  <c r="F768" i="137" s="1"/>
  <c r="E55" i="118"/>
  <c r="E768" i="137" s="1"/>
  <c r="D55" i="118"/>
  <c r="D768" i="137" s="1"/>
  <c r="C55" i="118"/>
  <c r="C768" i="137" s="1"/>
  <c r="B55" i="118"/>
  <c r="H54" i="118"/>
  <c r="G54" i="118"/>
  <c r="G752" i="137" s="1"/>
  <c r="F54" i="118"/>
  <c r="F752" i="137" s="1"/>
  <c r="E54" i="118"/>
  <c r="E752" i="137" s="1"/>
  <c r="D54" i="118"/>
  <c r="C54" i="118"/>
  <c r="C752" i="137" s="1"/>
  <c r="B54" i="118"/>
  <c r="H53" i="118"/>
  <c r="G53" i="118"/>
  <c r="G736" i="137" s="1"/>
  <c r="F53" i="118"/>
  <c r="F736" i="137" s="1"/>
  <c r="E53" i="118"/>
  <c r="E736" i="137" s="1"/>
  <c r="D53" i="118"/>
  <c r="D736" i="137" s="1"/>
  <c r="C53" i="118"/>
  <c r="B53" i="118"/>
  <c r="H52" i="118"/>
  <c r="G52" i="118"/>
  <c r="G720" i="137" s="1"/>
  <c r="F52" i="118"/>
  <c r="F720" i="137" s="1"/>
  <c r="E52" i="118"/>
  <c r="E720" i="137" s="1"/>
  <c r="D52" i="118"/>
  <c r="D720" i="137" s="1"/>
  <c r="C52" i="118"/>
  <c r="C720" i="137" s="1"/>
  <c r="B52" i="118"/>
  <c r="H51" i="118"/>
  <c r="G51" i="118"/>
  <c r="G704" i="137" s="1"/>
  <c r="F51" i="118"/>
  <c r="F704" i="137" s="1"/>
  <c r="E51" i="118"/>
  <c r="E704" i="137" s="1"/>
  <c r="D51" i="118"/>
  <c r="D704" i="137" s="1"/>
  <c r="C51" i="118"/>
  <c r="C704" i="137" s="1"/>
  <c r="B51" i="118"/>
  <c r="H48" i="118"/>
  <c r="G48" i="118"/>
  <c r="G671" i="137" s="1"/>
  <c r="F48" i="118"/>
  <c r="F671" i="137" s="1"/>
  <c r="E48" i="118"/>
  <c r="E671" i="137" s="1"/>
  <c r="D48" i="118"/>
  <c r="D671" i="137" s="1"/>
  <c r="C48" i="118"/>
  <c r="C671" i="137" s="1"/>
  <c r="H47" i="118"/>
  <c r="G47" i="118"/>
  <c r="G655" i="137" s="1"/>
  <c r="F47" i="118"/>
  <c r="F655" i="137" s="1"/>
  <c r="E47" i="118"/>
  <c r="E655" i="137" s="1"/>
  <c r="D47" i="118"/>
  <c r="D655" i="137" s="1"/>
  <c r="C47" i="118"/>
  <c r="C655" i="137" s="1"/>
  <c r="B47" i="118"/>
  <c r="H46" i="118"/>
  <c r="G46" i="118"/>
  <c r="G639" i="137" s="1"/>
  <c r="F46" i="118"/>
  <c r="F639" i="137" s="1"/>
  <c r="E46" i="118"/>
  <c r="D46" i="118"/>
  <c r="D639" i="137" s="1"/>
  <c r="C46" i="118"/>
  <c r="C639" i="137" s="1"/>
  <c r="B46" i="118"/>
  <c r="H45" i="118"/>
  <c r="G45" i="118"/>
  <c r="G623" i="137" s="1"/>
  <c r="F45" i="118"/>
  <c r="F623" i="137" s="1"/>
  <c r="E45" i="118"/>
  <c r="E623" i="137" s="1"/>
  <c r="D45" i="118"/>
  <c r="D623" i="137" s="1"/>
  <c r="C45" i="118"/>
  <c r="C623" i="137" s="1"/>
  <c r="B45" i="118"/>
  <c r="H44" i="118"/>
  <c r="G44" i="118"/>
  <c r="G607" i="137" s="1"/>
  <c r="F44" i="118"/>
  <c r="F607" i="137" s="1"/>
  <c r="E44" i="118"/>
  <c r="E607" i="137" s="1"/>
  <c r="D44" i="118"/>
  <c r="D607" i="137" s="1"/>
  <c r="C44" i="118"/>
  <c r="B44" i="118"/>
  <c r="H43" i="118"/>
  <c r="G43" i="118"/>
  <c r="G591" i="137" s="1"/>
  <c r="F43" i="118"/>
  <c r="F591" i="137" s="1"/>
  <c r="E43" i="118"/>
  <c r="E591" i="137" s="1"/>
  <c r="D43" i="118"/>
  <c r="D591" i="137" s="1"/>
  <c r="C43" i="118"/>
  <c r="C591" i="137" s="1"/>
  <c r="H42" i="118"/>
  <c r="G42" i="118"/>
  <c r="G575" i="137" s="1"/>
  <c r="F42" i="118"/>
  <c r="F575" i="137" s="1"/>
  <c r="E42" i="118"/>
  <c r="E575" i="137" s="1"/>
  <c r="D42" i="118"/>
  <c r="D575" i="137" s="1"/>
  <c r="C42" i="118"/>
  <c r="C575" i="137" s="1"/>
  <c r="H41" i="118"/>
  <c r="G41" i="118"/>
  <c r="G559" i="137" s="1"/>
  <c r="F41" i="118"/>
  <c r="F559" i="137" s="1"/>
  <c r="E41" i="118"/>
  <c r="E559" i="137" s="1"/>
  <c r="D41" i="118"/>
  <c r="D559" i="137" s="1"/>
  <c r="C41" i="118"/>
  <c r="C559" i="137" s="1"/>
  <c r="H40" i="118"/>
  <c r="G40" i="118"/>
  <c r="G543" i="137" s="1"/>
  <c r="F40" i="118"/>
  <c r="F543" i="137" s="1"/>
  <c r="E40" i="118"/>
  <c r="E543" i="137" s="1"/>
  <c r="D40" i="118"/>
  <c r="D543" i="137" s="1"/>
  <c r="C40" i="118"/>
  <c r="C543" i="137" s="1"/>
  <c r="H39" i="118"/>
  <c r="G39" i="118"/>
  <c r="G527" i="137" s="1"/>
  <c r="F39" i="118"/>
  <c r="F527" i="137" s="1"/>
  <c r="E39" i="118"/>
  <c r="E527" i="137" s="1"/>
  <c r="D39" i="118"/>
  <c r="D527" i="137" s="1"/>
  <c r="C39" i="118"/>
  <c r="C527" i="137" s="1"/>
  <c r="H38" i="118"/>
  <c r="G38" i="118"/>
  <c r="G511" i="137" s="1"/>
  <c r="F38" i="118"/>
  <c r="F511" i="137" s="1"/>
  <c r="E38" i="118"/>
  <c r="E511" i="137" s="1"/>
  <c r="D38" i="118"/>
  <c r="D511" i="137" s="1"/>
  <c r="C38" i="118"/>
  <c r="C511" i="137" s="1"/>
  <c r="H37" i="118"/>
  <c r="G37" i="118"/>
  <c r="G495" i="137" s="1"/>
  <c r="F37" i="118"/>
  <c r="E37" i="118"/>
  <c r="E495" i="137" s="1"/>
  <c r="D37" i="118"/>
  <c r="D495" i="137" s="1"/>
  <c r="C37" i="118"/>
  <c r="C495" i="137" s="1"/>
  <c r="H36" i="118"/>
  <c r="G36" i="118"/>
  <c r="G479" i="137" s="1"/>
  <c r="F36" i="118"/>
  <c r="F479" i="137" s="1"/>
  <c r="E36" i="118"/>
  <c r="E479" i="137" s="1"/>
  <c r="D36" i="118"/>
  <c r="D479" i="137" s="1"/>
  <c r="C36" i="118"/>
  <c r="C479" i="137" s="1"/>
  <c r="H33" i="118"/>
  <c r="G33" i="118"/>
  <c r="G446" i="137" s="1"/>
  <c r="F33" i="118"/>
  <c r="F446" i="137" s="1"/>
  <c r="E33" i="118"/>
  <c r="E446" i="137" s="1"/>
  <c r="D33" i="118"/>
  <c r="D446" i="137" s="1"/>
  <c r="C33" i="118"/>
  <c r="C446" i="137" s="1"/>
  <c r="H32" i="118"/>
  <c r="G32" i="118"/>
  <c r="G430" i="137" s="1"/>
  <c r="F32" i="118"/>
  <c r="F430" i="137" s="1"/>
  <c r="E32" i="118"/>
  <c r="E430" i="137" s="1"/>
  <c r="D32" i="118"/>
  <c r="D430" i="137" s="1"/>
  <c r="C32" i="118"/>
  <c r="C430" i="137" s="1"/>
  <c r="B32" i="118"/>
  <c r="H31" i="118"/>
  <c r="G31" i="118"/>
  <c r="G414" i="137" s="1"/>
  <c r="F31" i="118"/>
  <c r="F414" i="137" s="1"/>
  <c r="E31" i="118"/>
  <c r="E414" i="137" s="1"/>
  <c r="D31" i="118"/>
  <c r="D414" i="137" s="1"/>
  <c r="C31" i="118"/>
  <c r="C414" i="137" s="1"/>
  <c r="B31" i="118"/>
  <c r="H30" i="118"/>
  <c r="G30" i="118"/>
  <c r="G398" i="137" s="1"/>
  <c r="F30" i="118"/>
  <c r="F398" i="137" s="1"/>
  <c r="E30" i="118"/>
  <c r="E398" i="137" s="1"/>
  <c r="D30" i="118"/>
  <c r="D398" i="137" s="1"/>
  <c r="C30" i="118"/>
  <c r="C398" i="137" s="1"/>
  <c r="B30" i="118"/>
  <c r="H29" i="118"/>
  <c r="G29" i="118"/>
  <c r="G382" i="137" s="1"/>
  <c r="F29" i="118"/>
  <c r="F382" i="137" s="1"/>
  <c r="E29" i="118"/>
  <c r="E382" i="137" s="1"/>
  <c r="D29" i="118"/>
  <c r="D382" i="137" s="1"/>
  <c r="C29" i="118"/>
  <c r="C382" i="137" s="1"/>
  <c r="H28" i="118"/>
  <c r="G28" i="118"/>
  <c r="G366" i="137" s="1"/>
  <c r="F28" i="118"/>
  <c r="F366" i="137" s="1"/>
  <c r="E28" i="118"/>
  <c r="E366" i="137" s="1"/>
  <c r="D28" i="118"/>
  <c r="D366" i="137" s="1"/>
  <c r="C28" i="118"/>
  <c r="C366" i="137" s="1"/>
  <c r="H27" i="118"/>
  <c r="G27" i="118"/>
  <c r="G350" i="137" s="1"/>
  <c r="F27" i="118"/>
  <c r="F350" i="137" s="1"/>
  <c r="E27" i="118"/>
  <c r="E350" i="137" s="1"/>
  <c r="D27" i="118"/>
  <c r="D350" i="137" s="1"/>
  <c r="C27" i="118"/>
  <c r="C350" i="137" s="1"/>
  <c r="H26" i="118"/>
  <c r="G26" i="118"/>
  <c r="G334" i="137" s="1"/>
  <c r="F26" i="118"/>
  <c r="F334" i="137" s="1"/>
  <c r="E26" i="118"/>
  <c r="E334" i="137" s="1"/>
  <c r="D26" i="118"/>
  <c r="D334" i="137" s="1"/>
  <c r="C26" i="118"/>
  <c r="C334" i="137" s="1"/>
  <c r="H25" i="118"/>
  <c r="G25" i="118"/>
  <c r="G318" i="137" s="1"/>
  <c r="F25" i="118"/>
  <c r="F318" i="137" s="1"/>
  <c r="E25" i="118"/>
  <c r="E318" i="137" s="1"/>
  <c r="D25" i="118"/>
  <c r="D318" i="137" s="1"/>
  <c r="C25" i="118"/>
  <c r="C318" i="137" s="1"/>
  <c r="H24" i="118"/>
  <c r="G24" i="118"/>
  <c r="G302" i="137" s="1"/>
  <c r="F24" i="118"/>
  <c r="F302" i="137" s="1"/>
  <c r="E24" i="118"/>
  <c r="E302" i="137" s="1"/>
  <c r="D24" i="118"/>
  <c r="D302" i="137" s="1"/>
  <c r="C24" i="118"/>
  <c r="C302" i="137" s="1"/>
  <c r="H23" i="118"/>
  <c r="G23" i="118"/>
  <c r="G286" i="137" s="1"/>
  <c r="F23" i="118"/>
  <c r="F286" i="137" s="1"/>
  <c r="E23" i="118"/>
  <c r="E286" i="137" s="1"/>
  <c r="D23" i="118"/>
  <c r="D286" i="137" s="1"/>
  <c r="C23" i="118"/>
  <c r="C286" i="137" s="1"/>
  <c r="H22" i="118"/>
  <c r="G22" i="118"/>
  <c r="G270" i="137" s="1"/>
  <c r="F22" i="118"/>
  <c r="F270" i="137" s="1"/>
  <c r="E22" i="118"/>
  <c r="E270" i="137" s="1"/>
  <c r="D22" i="118"/>
  <c r="D270" i="137" s="1"/>
  <c r="C22" i="118"/>
  <c r="C270" i="137" s="1"/>
  <c r="H21" i="118"/>
  <c r="G21" i="118"/>
  <c r="G254" i="137" s="1"/>
  <c r="F21" i="118"/>
  <c r="F254" i="137" s="1"/>
  <c r="E21" i="118"/>
  <c r="D21" i="118"/>
  <c r="D254" i="137" s="1"/>
  <c r="C21" i="118"/>
  <c r="C254" i="137" s="1"/>
  <c r="H18" i="118"/>
  <c r="G18" i="118"/>
  <c r="G221" i="137" s="1"/>
  <c r="F18" i="118"/>
  <c r="F221" i="137" s="1"/>
  <c r="E18" i="118"/>
  <c r="E221" i="137" s="1"/>
  <c r="D18" i="118"/>
  <c r="D221" i="137" s="1"/>
  <c r="C18" i="118"/>
  <c r="C221" i="137" s="1"/>
  <c r="H17" i="118"/>
  <c r="G17" i="118"/>
  <c r="G205" i="137" s="1"/>
  <c r="F17" i="118"/>
  <c r="F205" i="137" s="1"/>
  <c r="E17" i="118"/>
  <c r="E205" i="137" s="1"/>
  <c r="D17" i="118"/>
  <c r="D205" i="137" s="1"/>
  <c r="C17" i="118"/>
  <c r="C205" i="137" s="1"/>
  <c r="B17" i="118"/>
  <c r="H16" i="118"/>
  <c r="G16" i="118"/>
  <c r="G189" i="137" s="1"/>
  <c r="F16" i="118"/>
  <c r="F189" i="137" s="1"/>
  <c r="E16" i="118"/>
  <c r="E189" i="137" s="1"/>
  <c r="D16" i="118"/>
  <c r="D189" i="137" s="1"/>
  <c r="C16" i="118"/>
  <c r="C189" i="137" s="1"/>
  <c r="B16" i="118"/>
  <c r="H15" i="118"/>
  <c r="G15" i="118"/>
  <c r="G173" i="137" s="1"/>
  <c r="F15" i="118"/>
  <c r="F173" i="137" s="1"/>
  <c r="E15" i="118"/>
  <c r="E173" i="137" s="1"/>
  <c r="D15" i="118"/>
  <c r="D173" i="137" s="1"/>
  <c r="C15" i="118"/>
  <c r="C173" i="137" s="1"/>
  <c r="B15" i="118"/>
  <c r="H14" i="118"/>
  <c r="G14" i="118"/>
  <c r="G157" i="137" s="1"/>
  <c r="F14" i="118"/>
  <c r="F157" i="137" s="1"/>
  <c r="E14" i="118"/>
  <c r="E157" i="137" s="1"/>
  <c r="D14" i="118"/>
  <c r="D157" i="137" s="1"/>
  <c r="C14" i="118"/>
  <c r="C157" i="137" s="1"/>
  <c r="H13" i="118"/>
  <c r="G13" i="118"/>
  <c r="G141" i="137" s="1"/>
  <c r="F13" i="118"/>
  <c r="F141" i="137" s="1"/>
  <c r="E13" i="118"/>
  <c r="E141" i="137" s="1"/>
  <c r="D13" i="118"/>
  <c r="D141" i="137" s="1"/>
  <c r="C13" i="118"/>
  <c r="C141" i="137" s="1"/>
  <c r="H12" i="118"/>
  <c r="G12" i="118"/>
  <c r="G125" i="137" s="1"/>
  <c r="F12" i="118"/>
  <c r="F125" i="137" s="1"/>
  <c r="E12" i="118"/>
  <c r="E125" i="137" s="1"/>
  <c r="D12" i="118"/>
  <c r="D125" i="137" s="1"/>
  <c r="C12" i="118"/>
  <c r="C125" i="137" s="1"/>
  <c r="H11" i="118"/>
  <c r="G11" i="118"/>
  <c r="G109" i="137" s="1"/>
  <c r="F11" i="118"/>
  <c r="F109" i="137" s="1"/>
  <c r="E11" i="118"/>
  <c r="E109" i="137" s="1"/>
  <c r="D11" i="118"/>
  <c r="D109" i="137" s="1"/>
  <c r="C11" i="118"/>
  <c r="C109" i="137" s="1"/>
  <c r="H10" i="118"/>
  <c r="G10" i="118"/>
  <c r="G93" i="137" s="1"/>
  <c r="F10" i="118"/>
  <c r="F93" i="137" s="1"/>
  <c r="E10" i="118"/>
  <c r="E93" i="137" s="1"/>
  <c r="D10" i="118"/>
  <c r="D93" i="137" s="1"/>
  <c r="C10" i="118"/>
  <c r="C93" i="137" s="1"/>
  <c r="H9" i="118"/>
  <c r="G9" i="118"/>
  <c r="G77" i="137" s="1"/>
  <c r="F9" i="118"/>
  <c r="F77" i="137" s="1"/>
  <c r="E9" i="118"/>
  <c r="E77" i="137" s="1"/>
  <c r="D9" i="118"/>
  <c r="D77" i="137" s="1"/>
  <c r="C9" i="118"/>
  <c r="C77" i="137" s="1"/>
  <c r="H8" i="118"/>
  <c r="G8" i="118"/>
  <c r="G61" i="137" s="1"/>
  <c r="F8" i="118"/>
  <c r="F61" i="137" s="1"/>
  <c r="E8" i="118"/>
  <c r="E61" i="137" s="1"/>
  <c r="D8" i="118"/>
  <c r="D61" i="137" s="1"/>
  <c r="C8" i="118"/>
  <c r="C61" i="137" s="1"/>
  <c r="H7" i="118"/>
  <c r="G7" i="118"/>
  <c r="G45" i="137" s="1"/>
  <c r="F7" i="118"/>
  <c r="F45" i="137" s="1"/>
  <c r="E7" i="118"/>
  <c r="E45" i="137" s="1"/>
  <c r="D7" i="118"/>
  <c r="D45" i="137" s="1"/>
  <c r="C7" i="118"/>
  <c r="C45" i="137" s="1"/>
  <c r="H6" i="118"/>
  <c r="G6" i="118"/>
  <c r="G29" i="137" s="1"/>
  <c r="F6" i="118"/>
  <c r="E6" i="118"/>
  <c r="E29" i="137" s="1"/>
  <c r="D6" i="118"/>
  <c r="D29" i="137" s="1"/>
  <c r="C6" i="118"/>
  <c r="C29" i="137" s="1"/>
  <c r="H5" i="118"/>
  <c r="G5" i="118"/>
  <c r="G13" i="137" s="1"/>
  <c r="F5" i="118"/>
  <c r="F13" i="137" s="1"/>
  <c r="E5" i="118"/>
  <c r="E13" i="137" s="1"/>
  <c r="D5" i="118"/>
  <c r="C5" i="118"/>
  <c r="C13" i="137" s="1"/>
  <c r="F65" i="117"/>
  <c r="E65" i="117"/>
  <c r="E718" i="138" s="1"/>
  <c r="D65" i="117"/>
  <c r="D718" i="138" s="1"/>
  <c r="C65" i="117"/>
  <c r="C718" i="138" s="1"/>
  <c r="F60" i="117"/>
  <c r="D60" i="117"/>
  <c r="D668" i="138" s="1"/>
  <c r="C60" i="117"/>
  <c r="C668" i="138" s="1"/>
  <c r="F59" i="117"/>
  <c r="E59" i="117"/>
  <c r="E652" i="138" s="1"/>
  <c r="D59" i="117"/>
  <c r="D652" i="138" s="1"/>
  <c r="C59" i="117"/>
  <c r="C652" i="138" s="1"/>
  <c r="F58" i="117"/>
  <c r="D58" i="117"/>
  <c r="C58" i="117"/>
  <c r="C636" i="138" s="1"/>
  <c r="F57" i="117"/>
  <c r="E57" i="117"/>
  <c r="E620" i="138" s="1"/>
  <c r="D57" i="117"/>
  <c r="D620" i="138" s="1"/>
  <c r="C57" i="117"/>
  <c r="C620" i="138" s="1"/>
  <c r="F56" i="117"/>
  <c r="D56" i="117"/>
  <c r="D604" i="138" s="1"/>
  <c r="C56" i="117"/>
  <c r="F55" i="117"/>
  <c r="E55" i="117"/>
  <c r="E588" i="138" s="1"/>
  <c r="D55" i="117"/>
  <c r="D588" i="138" s="1"/>
  <c r="C55" i="117"/>
  <c r="C588" i="138" s="1"/>
  <c r="F52" i="117"/>
  <c r="E52" i="117"/>
  <c r="E570" i="138" s="1"/>
  <c r="D52" i="117"/>
  <c r="D570" i="138" s="1"/>
  <c r="C52" i="117"/>
  <c r="C570" i="138" s="1"/>
  <c r="F48" i="117"/>
  <c r="E48" i="117"/>
  <c r="D48" i="117"/>
  <c r="C48" i="117"/>
  <c r="C536" i="138" s="1"/>
  <c r="F45" i="117"/>
  <c r="E45" i="117"/>
  <c r="E518" i="138" s="1"/>
  <c r="D45" i="117"/>
  <c r="D518" i="138" s="1"/>
  <c r="C45" i="117"/>
  <c r="C518" i="138" s="1"/>
  <c r="F41" i="117"/>
  <c r="E41" i="117"/>
  <c r="E484" i="138" s="1"/>
  <c r="D41" i="117"/>
  <c r="D484" i="138" s="1"/>
  <c r="C41" i="117"/>
  <c r="C484" i="138" s="1"/>
  <c r="F40" i="117"/>
  <c r="E40" i="117"/>
  <c r="E468" i="138" s="1"/>
  <c r="D40" i="117"/>
  <c r="D468" i="138" s="1"/>
  <c r="C40" i="117"/>
  <c r="C468" i="138" s="1"/>
  <c r="F39" i="117"/>
  <c r="E39" i="117"/>
  <c r="E452" i="138" s="1"/>
  <c r="D39" i="117"/>
  <c r="C39" i="117"/>
  <c r="C452" i="138" s="1"/>
  <c r="F35" i="117"/>
  <c r="E35" i="117"/>
  <c r="E418" i="138" s="1"/>
  <c r="D35" i="117"/>
  <c r="D418" i="138" s="1"/>
  <c r="C35" i="117"/>
  <c r="C418" i="138" s="1"/>
  <c r="F34" i="117"/>
  <c r="E34" i="117"/>
  <c r="E402" i="138" s="1"/>
  <c r="D34" i="117"/>
  <c r="D402" i="138" s="1"/>
  <c r="C34" i="117"/>
  <c r="C402" i="138" s="1"/>
  <c r="F33" i="117"/>
  <c r="E33" i="117"/>
  <c r="E386" i="138" s="1"/>
  <c r="D33" i="117"/>
  <c r="D386" i="138" s="1"/>
  <c r="C33" i="117"/>
  <c r="C386" i="138" s="1"/>
  <c r="F32" i="117"/>
  <c r="E32" i="117"/>
  <c r="E370" i="138" s="1"/>
  <c r="D32" i="117"/>
  <c r="C32" i="117"/>
  <c r="C370" i="138" s="1"/>
  <c r="F28" i="117"/>
  <c r="E28" i="117"/>
  <c r="E336" i="138" s="1"/>
  <c r="D28" i="117"/>
  <c r="D336" i="138" s="1"/>
  <c r="C28" i="117"/>
  <c r="C336" i="138" s="1"/>
  <c r="F27" i="117"/>
  <c r="E27" i="117"/>
  <c r="E320" i="138" s="1"/>
  <c r="D27" i="117"/>
  <c r="D320" i="138" s="1"/>
  <c r="C27" i="117"/>
  <c r="C320" i="138" s="1"/>
  <c r="F26" i="117"/>
  <c r="E26" i="117"/>
  <c r="E304" i="138" s="1"/>
  <c r="D26" i="117"/>
  <c r="D304" i="138" s="1"/>
  <c r="C26" i="117"/>
  <c r="C304" i="138" s="1"/>
  <c r="F25" i="117"/>
  <c r="E25" i="117"/>
  <c r="E288" i="138" s="1"/>
  <c r="D25" i="117"/>
  <c r="C25" i="117"/>
  <c r="C288" i="138" s="1"/>
  <c r="F24" i="117"/>
  <c r="E24" i="117"/>
  <c r="D24" i="117"/>
  <c r="D272" i="138" s="1"/>
  <c r="C24" i="117"/>
  <c r="F19" i="117"/>
  <c r="D19" i="117"/>
  <c r="D222" i="138" s="1"/>
  <c r="C19" i="117"/>
  <c r="C222" i="138" s="1"/>
  <c r="F18" i="117"/>
  <c r="E18" i="117"/>
  <c r="E206" i="138" s="1"/>
  <c r="D18" i="117"/>
  <c r="D206" i="138" s="1"/>
  <c r="C18" i="117"/>
  <c r="C206" i="138" s="1"/>
  <c r="F17" i="117"/>
  <c r="D17" i="117"/>
  <c r="D190" i="138" s="1"/>
  <c r="C17" i="117"/>
  <c r="C190" i="138" s="1"/>
  <c r="F16" i="117"/>
  <c r="E16" i="117"/>
  <c r="E174" i="138" s="1"/>
  <c r="D16" i="117"/>
  <c r="D174" i="138" s="1"/>
  <c r="C16" i="117"/>
  <c r="C174" i="138" s="1"/>
  <c r="F15" i="117"/>
  <c r="D15" i="117"/>
  <c r="D158" i="138" s="1"/>
  <c r="C15" i="117"/>
  <c r="C158" i="138" s="1"/>
  <c r="F14" i="117"/>
  <c r="E14" i="117"/>
  <c r="E142" i="138" s="1"/>
  <c r="D14" i="117"/>
  <c r="D142" i="138" s="1"/>
  <c r="C14" i="117"/>
  <c r="C142" i="138" s="1"/>
  <c r="F13" i="117"/>
  <c r="D13" i="117"/>
  <c r="D126" i="138" s="1"/>
  <c r="C13" i="117"/>
  <c r="C126" i="138" s="1"/>
  <c r="F12" i="117"/>
  <c r="E12" i="117"/>
  <c r="E110" i="138" s="1"/>
  <c r="D12" i="117"/>
  <c r="D110" i="138" s="1"/>
  <c r="C12" i="117"/>
  <c r="C110" i="138" s="1"/>
  <c r="F11" i="117"/>
  <c r="D11" i="117"/>
  <c r="D94" i="138" s="1"/>
  <c r="C11" i="117"/>
  <c r="C94" i="138" s="1"/>
  <c r="F10" i="117"/>
  <c r="E10" i="117"/>
  <c r="E78" i="138" s="1"/>
  <c r="D10" i="117"/>
  <c r="D78" i="138" s="1"/>
  <c r="C10" i="117"/>
  <c r="C78" i="138" s="1"/>
  <c r="F9" i="117"/>
  <c r="D9" i="117"/>
  <c r="D62" i="138" s="1"/>
  <c r="C9" i="117"/>
  <c r="C62" i="138" s="1"/>
  <c r="F8" i="117"/>
  <c r="E8" i="117"/>
  <c r="D8" i="117"/>
  <c r="D46" i="138" s="1"/>
  <c r="C8" i="117"/>
  <c r="C46" i="138" s="1"/>
  <c r="F7" i="117"/>
  <c r="D7" i="117"/>
  <c r="D30" i="138" s="1"/>
  <c r="C7" i="117"/>
  <c r="C30" i="138" s="1"/>
  <c r="F6" i="117"/>
  <c r="E6" i="117"/>
  <c r="E14" i="138" s="1"/>
  <c r="D6" i="117"/>
  <c r="C6" i="117"/>
  <c r="C14" i="138" s="1"/>
  <c r="B2" i="118"/>
  <c r="B2" i="117"/>
  <c r="F65" i="115"/>
  <c r="E65" i="115"/>
  <c r="E719" i="138" s="1"/>
  <c r="D65" i="115"/>
  <c r="D719" i="138" s="1"/>
  <c r="C65" i="115"/>
  <c r="C719" i="138" s="1"/>
  <c r="F60" i="115"/>
  <c r="D60" i="115"/>
  <c r="D669" i="138" s="1"/>
  <c r="C60" i="115"/>
  <c r="C669" i="138" s="1"/>
  <c r="F59" i="115"/>
  <c r="E59" i="115"/>
  <c r="E653" i="138" s="1"/>
  <c r="D59" i="115"/>
  <c r="D653" i="138" s="1"/>
  <c r="C59" i="115"/>
  <c r="C653" i="138" s="1"/>
  <c r="F58" i="115"/>
  <c r="D58" i="115"/>
  <c r="D637" i="138" s="1"/>
  <c r="C58" i="115"/>
  <c r="C637" i="138" s="1"/>
  <c r="F57" i="115"/>
  <c r="E57" i="115"/>
  <c r="E621" i="138" s="1"/>
  <c r="D57" i="115"/>
  <c r="D621" i="138" s="1"/>
  <c r="C57" i="115"/>
  <c r="F56" i="115"/>
  <c r="D56" i="115"/>
  <c r="D605" i="138" s="1"/>
  <c r="C56" i="115"/>
  <c r="C605" i="138" s="1"/>
  <c r="F55" i="115"/>
  <c r="E55" i="115"/>
  <c r="E589" i="138" s="1"/>
  <c r="D55" i="115"/>
  <c r="D589" i="138" s="1"/>
  <c r="C55" i="115"/>
  <c r="C589" i="138" s="1"/>
  <c r="F52" i="115"/>
  <c r="E52" i="115"/>
  <c r="E571" i="138" s="1"/>
  <c r="D52" i="115"/>
  <c r="D571" i="138" s="1"/>
  <c r="C52" i="115"/>
  <c r="C571" i="138" s="1"/>
  <c r="F48" i="115"/>
  <c r="E48" i="115"/>
  <c r="D48" i="115"/>
  <c r="C48" i="115"/>
  <c r="C537" i="138" s="1"/>
  <c r="F45" i="115"/>
  <c r="E45" i="115"/>
  <c r="E519" i="138" s="1"/>
  <c r="D45" i="115"/>
  <c r="D519" i="138" s="1"/>
  <c r="C45" i="115"/>
  <c r="C519" i="138" s="1"/>
  <c r="F41" i="115"/>
  <c r="E41" i="115"/>
  <c r="E485" i="138" s="1"/>
  <c r="D41" i="115"/>
  <c r="D485" i="138" s="1"/>
  <c r="C41" i="115"/>
  <c r="C485" i="138" s="1"/>
  <c r="F40" i="115"/>
  <c r="E40" i="115"/>
  <c r="E469" i="138" s="1"/>
  <c r="D40" i="115"/>
  <c r="D469" i="138" s="1"/>
  <c r="C40" i="115"/>
  <c r="C469" i="138" s="1"/>
  <c r="F39" i="115"/>
  <c r="E39" i="115"/>
  <c r="D39" i="115"/>
  <c r="D453" i="138" s="1"/>
  <c r="C39" i="115"/>
  <c r="C453" i="138" s="1"/>
  <c r="F35" i="115"/>
  <c r="E35" i="115"/>
  <c r="E419" i="138" s="1"/>
  <c r="D35" i="115"/>
  <c r="D419" i="138" s="1"/>
  <c r="C35" i="115"/>
  <c r="C419" i="138" s="1"/>
  <c r="F34" i="115"/>
  <c r="E34" i="115"/>
  <c r="E403" i="138" s="1"/>
  <c r="D34" i="115"/>
  <c r="D403" i="138" s="1"/>
  <c r="C34" i="115"/>
  <c r="C403" i="138" s="1"/>
  <c r="F33" i="115"/>
  <c r="E33" i="115"/>
  <c r="E387" i="138" s="1"/>
  <c r="D33" i="115"/>
  <c r="D387" i="138" s="1"/>
  <c r="C33" i="115"/>
  <c r="C387" i="138" s="1"/>
  <c r="F32" i="115"/>
  <c r="E32" i="115"/>
  <c r="D32" i="115"/>
  <c r="D371" i="138" s="1"/>
  <c r="C32" i="115"/>
  <c r="C371" i="138" s="1"/>
  <c r="F28" i="115"/>
  <c r="E28" i="115"/>
  <c r="E337" i="138" s="1"/>
  <c r="D28" i="115"/>
  <c r="D337" i="138" s="1"/>
  <c r="C28" i="115"/>
  <c r="C337" i="138" s="1"/>
  <c r="F27" i="115"/>
  <c r="E27" i="115"/>
  <c r="E321" i="138" s="1"/>
  <c r="D27" i="115"/>
  <c r="D321" i="138" s="1"/>
  <c r="C27" i="115"/>
  <c r="C321" i="138" s="1"/>
  <c r="F26" i="115"/>
  <c r="E26" i="115"/>
  <c r="E305" i="138" s="1"/>
  <c r="D26" i="115"/>
  <c r="D305" i="138" s="1"/>
  <c r="C26" i="115"/>
  <c r="C305" i="138" s="1"/>
  <c r="F25" i="115"/>
  <c r="E25" i="115"/>
  <c r="D25" i="115"/>
  <c r="D289" i="138" s="1"/>
  <c r="C25" i="115"/>
  <c r="C289" i="138" s="1"/>
  <c r="F24" i="115"/>
  <c r="E24" i="115"/>
  <c r="E273" i="138" s="1"/>
  <c r="D24" i="115"/>
  <c r="D273" i="138" s="1"/>
  <c r="C24" i="115"/>
  <c r="F19" i="115"/>
  <c r="D19" i="115"/>
  <c r="D223" i="138" s="1"/>
  <c r="C19" i="115"/>
  <c r="C223" i="138" s="1"/>
  <c r="F18" i="115"/>
  <c r="E18" i="115"/>
  <c r="E207" i="138" s="1"/>
  <c r="D18" i="115"/>
  <c r="D207" i="138" s="1"/>
  <c r="C18" i="115"/>
  <c r="C207" i="138" s="1"/>
  <c r="F17" i="115"/>
  <c r="D17" i="115"/>
  <c r="D191" i="138" s="1"/>
  <c r="C17" i="115"/>
  <c r="C191" i="138" s="1"/>
  <c r="F16" i="115"/>
  <c r="E16" i="115"/>
  <c r="E175" i="138" s="1"/>
  <c r="D16" i="115"/>
  <c r="D175" i="138" s="1"/>
  <c r="C16" i="115"/>
  <c r="C175" i="138" s="1"/>
  <c r="F15" i="115"/>
  <c r="D15" i="115"/>
  <c r="D159" i="138" s="1"/>
  <c r="C15" i="115"/>
  <c r="C159" i="138" s="1"/>
  <c r="F14" i="115"/>
  <c r="E14" i="115"/>
  <c r="E143" i="138" s="1"/>
  <c r="D14" i="115"/>
  <c r="D143" i="138" s="1"/>
  <c r="C14" i="115"/>
  <c r="C143" i="138" s="1"/>
  <c r="F13" i="115"/>
  <c r="D13" i="115"/>
  <c r="D127" i="138" s="1"/>
  <c r="C13" i="115"/>
  <c r="F12" i="115"/>
  <c r="E12" i="115"/>
  <c r="E111" i="138" s="1"/>
  <c r="D12" i="115"/>
  <c r="D111" i="138" s="1"/>
  <c r="C12" i="115"/>
  <c r="C111" i="138" s="1"/>
  <c r="F11" i="115"/>
  <c r="D11" i="115"/>
  <c r="D95" i="138" s="1"/>
  <c r="C11" i="115"/>
  <c r="C95" i="138" s="1"/>
  <c r="F10" i="115"/>
  <c r="E10" i="115"/>
  <c r="E79" i="138" s="1"/>
  <c r="D10" i="115"/>
  <c r="D79" i="138" s="1"/>
  <c r="C10" i="115"/>
  <c r="C79" i="138" s="1"/>
  <c r="F9" i="115"/>
  <c r="D9" i="115"/>
  <c r="D63" i="138" s="1"/>
  <c r="C9" i="115"/>
  <c r="C63" i="138" s="1"/>
  <c r="F8" i="115"/>
  <c r="E8" i="115"/>
  <c r="E47" i="138" s="1"/>
  <c r="D8" i="115"/>
  <c r="D47" i="138" s="1"/>
  <c r="C8" i="115"/>
  <c r="C47" i="138" s="1"/>
  <c r="F7" i="115"/>
  <c r="D7" i="115"/>
  <c r="D31" i="138" s="1"/>
  <c r="C7" i="115"/>
  <c r="C31" i="138" s="1"/>
  <c r="F6" i="115"/>
  <c r="E6" i="115"/>
  <c r="E15" i="138" s="1"/>
  <c r="D6" i="115"/>
  <c r="D15" i="138" s="1"/>
  <c r="C6" i="115"/>
  <c r="C15" i="138" s="1"/>
  <c r="H94" i="116"/>
  <c r="G94" i="116"/>
  <c r="G1333" i="137" s="1"/>
  <c r="F94" i="116"/>
  <c r="F1333" i="137" s="1"/>
  <c r="E94" i="116"/>
  <c r="E1333" i="137" s="1"/>
  <c r="D94" i="116"/>
  <c r="C94" i="116"/>
  <c r="C1333" i="137" s="1"/>
  <c r="H93" i="116"/>
  <c r="G93" i="116"/>
  <c r="G1317" i="137" s="1"/>
  <c r="F93" i="116"/>
  <c r="F1317" i="137" s="1"/>
  <c r="E93" i="116"/>
  <c r="E1317" i="137" s="1"/>
  <c r="D93" i="116"/>
  <c r="D1317" i="137" s="1"/>
  <c r="C93" i="116"/>
  <c r="C1317" i="137" s="1"/>
  <c r="H89" i="116"/>
  <c r="G89" i="116"/>
  <c r="G1283" i="137" s="1"/>
  <c r="F89" i="116"/>
  <c r="F1283" i="137" s="1"/>
  <c r="E89" i="116"/>
  <c r="E1283" i="137" s="1"/>
  <c r="D89" i="116"/>
  <c r="D1283" i="137" s="1"/>
  <c r="C89" i="116"/>
  <c r="C1283" i="137" s="1"/>
  <c r="B89" i="116"/>
  <c r="H88" i="116"/>
  <c r="G88" i="116"/>
  <c r="G1267" i="137" s="1"/>
  <c r="F88" i="116"/>
  <c r="F1267" i="137" s="1"/>
  <c r="E88" i="116"/>
  <c r="E1267" i="137" s="1"/>
  <c r="D88" i="116"/>
  <c r="D1267" i="137" s="1"/>
  <c r="C88" i="116"/>
  <c r="C1267" i="137" s="1"/>
  <c r="B88" i="116"/>
  <c r="H87" i="116"/>
  <c r="G87" i="116"/>
  <c r="G1251" i="137" s="1"/>
  <c r="F87" i="116"/>
  <c r="F1251" i="137" s="1"/>
  <c r="E87" i="116"/>
  <c r="E1251" i="137" s="1"/>
  <c r="D87" i="116"/>
  <c r="D1251" i="137" s="1"/>
  <c r="C87" i="116"/>
  <c r="C1251" i="137" s="1"/>
  <c r="B87" i="116"/>
  <c r="H86" i="116"/>
  <c r="G86" i="116"/>
  <c r="G1235" i="137" s="1"/>
  <c r="F86" i="116"/>
  <c r="F1235" i="137" s="1"/>
  <c r="E86" i="116"/>
  <c r="E1235" i="137" s="1"/>
  <c r="D86" i="116"/>
  <c r="D1235" i="137" s="1"/>
  <c r="C86" i="116"/>
  <c r="C1235" i="137" s="1"/>
  <c r="B86" i="116"/>
  <c r="H85" i="116"/>
  <c r="G85" i="116"/>
  <c r="G1219" i="137" s="1"/>
  <c r="F85" i="116"/>
  <c r="F1219" i="137" s="1"/>
  <c r="E85" i="116"/>
  <c r="E1219" i="137" s="1"/>
  <c r="D85" i="116"/>
  <c r="D1219" i="137" s="1"/>
  <c r="C85" i="116"/>
  <c r="C1219" i="137" s="1"/>
  <c r="B85" i="116"/>
  <c r="H84" i="116"/>
  <c r="G84" i="116"/>
  <c r="G1203" i="137" s="1"/>
  <c r="F84" i="116"/>
  <c r="F1203" i="137" s="1"/>
  <c r="E84" i="116"/>
  <c r="E1203" i="137" s="1"/>
  <c r="D84" i="116"/>
  <c r="D1203" i="137" s="1"/>
  <c r="C84" i="116"/>
  <c r="C1203" i="137" s="1"/>
  <c r="B84" i="116"/>
  <c r="H83" i="116"/>
  <c r="G83" i="116"/>
  <c r="G1187" i="137" s="1"/>
  <c r="F83" i="116"/>
  <c r="F1187" i="137" s="1"/>
  <c r="E83" i="116"/>
  <c r="E1187" i="137" s="1"/>
  <c r="D83" i="116"/>
  <c r="D1187" i="137" s="1"/>
  <c r="C83" i="116"/>
  <c r="C1187" i="137" s="1"/>
  <c r="B83" i="116"/>
  <c r="H82" i="116"/>
  <c r="G82" i="116"/>
  <c r="G1171" i="137" s="1"/>
  <c r="F82" i="116"/>
  <c r="F1171" i="137" s="1"/>
  <c r="E82" i="116"/>
  <c r="E1171" i="137" s="1"/>
  <c r="D82" i="116"/>
  <c r="D1171" i="137" s="1"/>
  <c r="C82" i="116"/>
  <c r="C1171" i="137" s="1"/>
  <c r="B82" i="116"/>
  <c r="H79" i="116"/>
  <c r="G79" i="116"/>
  <c r="G1138" i="137" s="1"/>
  <c r="F79" i="116"/>
  <c r="F1138" i="137" s="1"/>
  <c r="E79" i="116"/>
  <c r="E1138" i="137" s="1"/>
  <c r="D79" i="116"/>
  <c r="D1138" i="137" s="1"/>
  <c r="C79" i="116"/>
  <c r="C1138" i="137" s="1"/>
  <c r="H78" i="116"/>
  <c r="G78" i="116"/>
  <c r="G1122" i="137" s="1"/>
  <c r="F78" i="116"/>
  <c r="F1122" i="137" s="1"/>
  <c r="E78" i="116"/>
  <c r="E1122" i="137" s="1"/>
  <c r="D78" i="116"/>
  <c r="D1122" i="137" s="1"/>
  <c r="C78" i="116"/>
  <c r="C1122" i="137" s="1"/>
  <c r="B78" i="116"/>
  <c r="H77" i="116"/>
  <c r="G77" i="116"/>
  <c r="G1106" i="137" s="1"/>
  <c r="F77" i="116"/>
  <c r="F1106" i="137" s="1"/>
  <c r="E77" i="116"/>
  <c r="E1106" i="137" s="1"/>
  <c r="D77" i="116"/>
  <c r="D1106" i="137" s="1"/>
  <c r="C77" i="116"/>
  <c r="C1106" i="137" s="1"/>
  <c r="B77" i="116"/>
  <c r="H76" i="116"/>
  <c r="G76" i="116"/>
  <c r="G1090" i="137" s="1"/>
  <c r="F76" i="116"/>
  <c r="F1090" i="137" s="1"/>
  <c r="E76" i="116"/>
  <c r="E1090" i="137" s="1"/>
  <c r="D76" i="116"/>
  <c r="D1090" i="137" s="1"/>
  <c r="C76" i="116"/>
  <c r="C1090" i="137" s="1"/>
  <c r="B76" i="116"/>
  <c r="H75" i="116"/>
  <c r="G75" i="116"/>
  <c r="G1074" i="137" s="1"/>
  <c r="F75" i="116"/>
  <c r="F1074" i="137" s="1"/>
  <c r="E75" i="116"/>
  <c r="E1074" i="137" s="1"/>
  <c r="D75" i="116"/>
  <c r="D1074" i="137" s="1"/>
  <c r="C75" i="116"/>
  <c r="C1074" i="137" s="1"/>
  <c r="B75" i="116"/>
  <c r="H74" i="116"/>
  <c r="G74" i="116"/>
  <c r="G1058" i="137" s="1"/>
  <c r="F74" i="116"/>
  <c r="F1058" i="137" s="1"/>
  <c r="E74" i="116"/>
  <c r="E1058" i="137" s="1"/>
  <c r="D74" i="116"/>
  <c r="D1058" i="137" s="1"/>
  <c r="C74" i="116"/>
  <c r="C1058" i="137" s="1"/>
  <c r="B74" i="116"/>
  <c r="H73" i="116"/>
  <c r="G73" i="116"/>
  <c r="G1042" i="137" s="1"/>
  <c r="F73" i="116"/>
  <c r="F1042" i="137" s="1"/>
  <c r="E73" i="116"/>
  <c r="E1042" i="137" s="1"/>
  <c r="D73" i="116"/>
  <c r="D1042" i="137" s="1"/>
  <c r="C73" i="116"/>
  <c r="C1042" i="137" s="1"/>
  <c r="B73" i="116"/>
  <c r="H72" i="116"/>
  <c r="G72" i="116"/>
  <c r="G1026" i="137" s="1"/>
  <c r="F72" i="116"/>
  <c r="F1026" i="137" s="1"/>
  <c r="E72" i="116"/>
  <c r="E1026" i="137" s="1"/>
  <c r="D72" i="116"/>
  <c r="D1026" i="137" s="1"/>
  <c r="C72" i="116"/>
  <c r="C1026" i="137" s="1"/>
  <c r="B72" i="116"/>
  <c r="H71" i="116"/>
  <c r="G71" i="116"/>
  <c r="G1010" i="137" s="1"/>
  <c r="F71" i="116"/>
  <c r="F1010" i="137" s="1"/>
  <c r="E71" i="116"/>
  <c r="E1010" i="137" s="1"/>
  <c r="D71" i="116"/>
  <c r="D1010" i="137" s="1"/>
  <c r="C71" i="116"/>
  <c r="C1010" i="137" s="1"/>
  <c r="B71" i="116"/>
  <c r="H70" i="116"/>
  <c r="G70" i="116"/>
  <c r="G994" i="137" s="1"/>
  <c r="F70" i="116"/>
  <c r="F994" i="137" s="1"/>
  <c r="E70" i="116"/>
  <c r="E994" i="137" s="1"/>
  <c r="D70" i="116"/>
  <c r="D994" i="137" s="1"/>
  <c r="C70" i="116"/>
  <c r="C994" i="137" s="1"/>
  <c r="B70" i="116"/>
  <c r="H69" i="116"/>
  <c r="G69" i="116"/>
  <c r="G978" i="137" s="1"/>
  <c r="F69" i="116"/>
  <c r="F978" i="137" s="1"/>
  <c r="E69" i="116"/>
  <c r="E978" i="137" s="1"/>
  <c r="D69" i="116"/>
  <c r="D978" i="137" s="1"/>
  <c r="C69" i="116"/>
  <c r="C978" i="137" s="1"/>
  <c r="B69" i="116"/>
  <c r="H68" i="116"/>
  <c r="G68" i="116"/>
  <c r="G962" i="137" s="1"/>
  <c r="F68" i="116"/>
  <c r="F962" i="137" s="1"/>
  <c r="E68" i="116"/>
  <c r="E962" i="137" s="1"/>
  <c r="D68" i="116"/>
  <c r="D962" i="137" s="1"/>
  <c r="C68" i="116"/>
  <c r="C962" i="137" s="1"/>
  <c r="B68" i="116"/>
  <c r="H67" i="116"/>
  <c r="G67" i="116"/>
  <c r="G946" i="137" s="1"/>
  <c r="F67" i="116"/>
  <c r="F946" i="137" s="1"/>
  <c r="E67" i="116"/>
  <c r="E946" i="137" s="1"/>
  <c r="D67" i="116"/>
  <c r="D946" i="137" s="1"/>
  <c r="C67" i="116"/>
  <c r="C946" i="137" s="1"/>
  <c r="B67" i="116"/>
  <c r="H66" i="116"/>
  <c r="G66" i="116"/>
  <c r="G930" i="137" s="1"/>
  <c r="F66" i="116"/>
  <c r="F930" i="137" s="1"/>
  <c r="E66" i="116"/>
  <c r="E930" i="137" s="1"/>
  <c r="D66" i="116"/>
  <c r="D930" i="137" s="1"/>
  <c r="C66" i="116"/>
  <c r="C930" i="137" s="1"/>
  <c r="B66" i="116"/>
  <c r="H63" i="116"/>
  <c r="G63" i="116"/>
  <c r="G897" i="137" s="1"/>
  <c r="F63" i="116"/>
  <c r="F897" i="137" s="1"/>
  <c r="E63" i="116"/>
  <c r="E897" i="137" s="1"/>
  <c r="D63" i="116"/>
  <c r="D897" i="137" s="1"/>
  <c r="C63" i="116"/>
  <c r="C897" i="137" s="1"/>
  <c r="H62" i="116"/>
  <c r="G62" i="116"/>
  <c r="G881" i="137" s="1"/>
  <c r="F62" i="116"/>
  <c r="F881" i="137" s="1"/>
  <c r="E62" i="116"/>
  <c r="E881" i="137" s="1"/>
  <c r="D62" i="116"/>
  <c r="D881" i="137" s="1"/>
  <c r="C62" i="116"/>
  <c r="C881" i="137" s="1"/>
  <c r="B62" i="116"/>
  <c r="H61" i="116"/>
  <c r="G61" i="116"/>
  <c r="G865" i="137" s="1"/>
  <c r="F61" i="116"/>
  <c r="F865" i="137" s="1"/>
  <c r="E61" i="116"/>
  <c r="E865" i="137" s="1"/>
  <c r="D61" i="116"/>
  <c r="D865" i="137" s="1"/>
  <c r="C61" i="116"/>
  <c r="C865" i="137" s="1"/>
  <c r="B61" i="116"/>
  <c r="H60" i="116"/>
  <c r="G60" i="116"/>
  <c r="G849" i="137" s="1"/>
  <c r="F60" i="116"/>
  <c r="F849" i="137" s="1"/>
  <c r="E60" i="116"/>
  <c r="E849" i="137" s="1"/>
  <c r="D60" i="116"/>
  <c r="D849" i="137" s="1"/>
  <c r="C60" i="116"/>
  <c r="C849" i="137" s="1"/>
  <c r="B60" i="116"/>
  <c r="H59" i="116"/>
  <c r="G59" i="116"/>
  <c r="G833" i="137" s="1"/>
  <c r="F59" i="116"/>
  <c r="F833" i="137" s="1"/>
  <c r="E59" i="116"/>
  <c r="E833" i="137" s="1"/>
  <c r="D59" i="116"/>
  <c r="D833" i="137" s="1"/>
  <c r="C59" i="116"/>
  <c r="C833" i="137" s="1"/>
  <c r="B59" i="116"/>
  <c r="H58" i="116"/>
  <c r="G58" i="116"/>
  <c r="G817" i="137" s="1"/>
  <c r="F58" i="116"/>
  <c r="F817" i="137" s="1"/>
  <c r="E58" i="116"/>
  <c r="E817" i="137" s="1"/>
  <c r="D58" i="116"/>
  <c r="D817" i="137" s="1"/>
  <c r="C58" i="116"/>
  <c r="C817" i="137" s="1"/>
  <c r="B58" i="116"/>
  <c r="H57" i="116"/>
  <c r="G57" i="116"/>
  <c r="G801" i="137" s="1"/>
  <c r="F57" i="116"/>
  <c r="F801" i="137" s="1"/>
  <c r="E57" i="116"/>
  <c r="E801" i="137" s="1"/>
  <c r="D57" i="116"/>
  <c r="D801" i="137" s="1"/>
  <c r="C57" i="116"/>
  <c r="C801" i="137" s="1"/>
  <c r="B57" i="116"/>
  <c r="H56" i="116"/>
  <c r="G56" i="116"/>
  <c r="G785" i="137" s="1"/>
  <c r="F56" i="116"/>
  <c r="F785" i="137" s="1"/>
  <c r="E56" i="116"/>
  <c r="E785" i="137" s="1"/>
  <c r="D56" i="116"/>
  <c r="D785" i="137" s="1"/>
  <c r="C56" i="116"/>
  <c r="C785" i="137" s="1"/>
  <c r="B56" i="116"/>
  <c r="H55" i="116"/>
  <c r="G55" i="116"/>
  <c r="G769" i="137" s="1"/>
  <c r="F55" i="116"/>
  <c r="F769" i="137" s="1"/>
  <c r="E55" i="116"/>
  <c r="E769" i="137" s="1"/>
  <c r="D55" i="116"/>
  <c r="D769" i="137" s="1"/>
  <c r="C55" i="116"/>
  <c r="C769" i="137" s="1"/>
  <c r="B55" i="116"/>
  <c r="H54" i="116"/>
  <c r="G54" i="116"/>
  <c r="G753" i="137" s="1"/>
  <c r="F54" i="116"/>
  <c r="F753" i="137" s="1"/>
  <c r="E54" i="116"/>
  <c r="E753" i="137" s="1"/>
  <c r="D54" i="116"/>
  <c r="D753" i="137" s="1"/>
  <c r="C54" i="116"/>
  <c r="C753" i="137" s="1"/>
  <c r="B54" i="116"/>
  <c r="H53" i="116"/>
  <c r="G53" i="116"/>
  <c r="G737" i="137" s="1"/>
  <c r="F53" i="116"/>
  <c r="F737" i="137" s="1"/>
  <c r="E53" i="116"/>
  <c r="E737" i="137" s="1"/>
  <c r="D53" i="116"/>
  <c r="D737" i="137" s="1"/>
  <c r="C53" i="116"/>
  <c r="C737" i="137" s="1"/>
  <c r="B53" i="116"/>
  <c r="H52" i="116"/>
  <c r="G52" i="116"/>
  <c r="G721" i="137" s="1"/>
  <c r="F52" i="116"/>
  <c r="F721" i="137" s="1"/>
  <c r="E52" i="116"/>
  <c r="E721" i="137" s="1"/>
  <c r="D52" i="116"/>
  <c r="D721" i="137" s="1"/>
  <c r="C52" i="116"/>
  <c r="C721" i="137" s="1"/>
  <c r="B52" i="116"/>
  <c r="H51" i="116"/>
  <c r="G51" i="116"/>
  <c r="G705" i="137" s="1"/>
  <c r="F51" i="116"/>
  <c r="F705" i="137" s="1"/>
  <c r="E51" i="116"/>
  <c r="E705" i="137" s="1"/>
  <c r="D51" i="116"/>
  <c r="D705" i="137" s="1"/>
  <c r="C51" i="116"/>
  <c r="C705" i="137" s="1"/>
  <c r="B51" i="116"/>
  <c r="H48" i="116"/>
  <c r="G48" i="116"/>
  <c r="G672" i="137" s="1"/>
  <c r="F48" i="116"/>
  <c r="F672" i="137" s="1"/>
  <c r="E48" i="116"/>
  <c r="E672" i="137" s="1"/>
  <c r="D48" i="116"/>
  <c r="D672" i="137" s="1"/>
  <c r="C48" i="116"/>
  <c r="C672" i="137" s="1"/>
  <c r="H47" i="116"/>
  <c r="G47" i="116"/>
  <c r="G656" i="137" s="1"/>
  <c r="F47" i="116"/>
  <c r="F656" i="137" s="1"/>
  <c r="E47" i="116"/>
  <c r="E656" i="137" s="1"/>
  <c r="D47" i="116"/>
  <c r="D656" i="137" s="1"/>
  <c r="C47" i="116"/>
  <c r="C656" i="137" s="1"/>
  <c r="B47" i="116"/>
  <c r="H46" i="116"/>
  <c r="G46" i="116"/>
  <c r="G640" i="137" s="1"/>
  <c r="F46" i="116"/>
  <c r="F640" i="137" s="1"/>
  <c r="E46" i="116"/>
  <c r="E640" i="137" s="1"/>
  <c r="D46" i="116"/>
  <c r="D640" i="137" s="1"/>
  <c r="C46" i="116"/>
  <c r="C640" i="137" s="1"/>
  <c r="B46" i="116"/>
  <c r="H45" i="116"/>
  <c r="G45" i="116"/>
  <c r="G624" i="137" s="1"/>
  <c r="F45" i="116"/>
  <c r="F624" i="137" s="1"/>
  <c r="E45" i="116"/>
  <c r="E624" i="137" s="1"/>
  <c r="D45" i="116"/>
  <c r="D624" i="137" s="1"/>
  <c r="C45" i="116"/>
  <c r="C624" i="137" s="1"/>
  <c r="B45" i="116"/>
  <c r="H44" i="116"/>
  <c r="G44" i="116"/>
  <c r="G608" i="137" s="1"/>
  <c r="F44" i="116"/>
  <c r="F608" i="137" s="1"/>
  <c r="E44" i="116"/>
  <c r="E608" i="137" s="1"/>
  <c r="D44" i="116"/>
  <c r="D608" i="137" s="1"/>
  <c r="C44" i="116"/>
  <c r="C608" i="137" s="1"/>
  <c r="B44" i="116"/>
  <c r="H43" i="116"/>
  <c r="G43" i="116"/>
  <c r="G592" i="137" s="1"/>
  <c r="F43" i="116"/>
  <c r="F592" i="137" s="1"/>
  <c r="E43" i="116"/>
  <c r="E592" i="137" s="1"/>
  <c r="D43" i="116"/>
  <c r="D592" i="137" s="1"/>
  <c r="C43" i="116"/>
  <c r="C592" i="137" s="1"/>
  <c r="H42" i="116"/>
  <c r="G42" i="116"/>
  <c r="G576" i="137" s="1"/>
  <c r="F42" i="116"/>
  <c r="F576" i="137" s="1"/>
  <c r="E42" i="116"/>
  <c r="E576" i="137" s="1"/>
  <c r="D42" i="116"/>
  <c r="D576" i="137" s="1"/>
  <c r="C42" i="116"/>
  <c r="C576" i="137" s="1"/>
  <c r="H41" i="116"/>
  <c r="G41" i="116"/>
  <c r="G560" i="137" s="1"/>
  <c r="F41" i="116"/>
  <c r="F560" i="137" s="1"/>
  <c r="E41" i="116"/>
  <c r="E560" i="137" s="1"/>
  <c r="D41" i="116"/>
  <c r="D560" i="137" s="1"/>
  <c r="C41" i="116"/>
  <c r="C560" i="137" s="1"/>
  <c r="H40" i="116"/>
  <c r="G40" i="116"/>
  <c r="G544" i="137" s="1"/>
  <c r="F40" i="116"/>
  <c r="F544" i="137" s="1"/>
  <c r="E40" i="116"/>
  <c r="E544" i="137" s="1"/>
  <c r="D40" i="116"/>
  <c r="D544" i="137" s="1"/>
  <c r="C40" i="116"/>
  <c r="C544" i="137" s="1"/>
  <c r="H39" i="116"/>
  <c r="G39" i="116"/>
  <c r="G528" i="137" s="1"/>
  <c r="F39" i="116"/>
  <c r="F528" i="137" s="1"/>
  <c r="E39" i="116"/>
  <c r="E528" i="137" s="1"/>
  <c r="D39" i="116"/>
  <c r="D528" i="137" s="1"/>
  <c r="C39" i="116"/>
  <c r="C528" i="137" s="1"/>
  <c r="H38" i="116"/>
  <c r="G38" i="116"/>
  <c r="G512" i="137" s="1"/>
  <c r="F38" i="116"/>
  <c r="F512" i="137" s="1"/>
  <c r="E38" i="116"/>
  <c r="E512" i="137" s="1"/>
  <c r="D38" i="116"/>
  <c r="D512" i="137" s="1"/>
  <c r="C38" i="116"/>
  <c r="C512" i="137" s="1"/>
  <c r="H37" i="116"/>
  <c r="G37" i="116"/>
  <c r="G496" i="137" s="1"/>
  <c r="F37" i="116"/>
  <c r="F496" i="137" s="1"/>
  <c r="E37" i="116"/>
  <c r="E496" i="137" s="1"/>
  <c r="D37" i="116"/>
  <c r="D496" i="137" s="1"/>
  <c r="C37" i="116"/>
  <c r="C496" i="137" s="1"/>
  <c r="H36" i="116"/>
  <c r="G36" i="116"/>
  <c r="F36" i="116"/>
  <c r="F480" i="137" s="1"/>
  <c r="E36" i="116"/>
  <c r="E480" i="137" s="1"/>
  <c r="D36" i="116"/>
  <c r="D480" i="137" s="1"/>
  <c r="C36" i="116"/>
  <c r="C480" i="137" s="1"/>
  <c r="H33" i="116"/>
  <c r="G33" i="116"/>
  <c r="G447" i="137" s="1"/>
  <c r="F33" i="116"/>
  <c r="F447" i="137" s="1"/>
  <c r="E33" i="116"/>
  <c r="E447" i="137" s="1"/>
  <c r="D33" i="116"/>
  <c r="D447" i="137" s="1"/>
  <c r="C33" i="116"/>
  <c r="C447" i="137" s="1"/>
  <c r="H32" i="116"/>
  <c r="G32" i="116"/>
  <c r="G431" i="137" s="1"/>
  <c r="F32" i="116"/>
  <c r="F431" i="137" s="1"/>
  <c r="E32" i="116"/>
  <c r="E431" i="137" s="1"/>
  <c r="D32" i="116"/>
  <c r="D431" i="137" s="1"/>
  <c r="C32" i="116"/>
  <c r="C431" i="137" s="1"/>
  <c r="B32" i="116"/>
  <c r="H31" i="116"/>
  <c r="G31" i="116"/>
  <c r="G415" i="137" s="1"/>
  <c r="F31" i="116"/>
  <c r="F415" i="137" s="1"/>
  <c r="E31" i="116"/>
  <c r="E415" i="137" s="1"/>
  <c r="D31" i="116"/>
  <c r="D415" i="137" s="1"/>
  <c r="C31" i="116"/>
  <c r="C415" i="137" s="1"/>
  <c r="B31" i="116"/>
  <c r="H30" i="116"/>
  <c r="G30" i="116"/>
  <c r="G399" i="137" s="1"/>
  <c r="F30" i="116"/>
  <c r="F399" i="137" s="1"/>
  <c r="E30" i="116"/>
  <c r="E399" i="137" s="1"/>
  <c r="D30" i="116"/>
  <c r="D399" i="137" s="1"/>
  <c r="C30" i="116"/>
  <c r="C399" i="137" s="1"/>
  <c r="B30" i="116"/>
  <c r="H29" i="116"/>
  <c r="G29" i="116"/>
  <c r="G383" i="137" s="1"/>
  <c r="F29" i="116"/>
  <c r="F383" i="137" s="1"/>
  <c r="E29" i="116"/>
  <c r="E383" i="137" s="1"/>
  <c r="D29" i="116"/>
  <c r="D383" i="137" s="1"/>
  <c r="C29" i="116"/>
  <c r="C383" i="137" s="1"/>
  <c r="H28" i="116"/>
  <c r="G28" i="116"/>
  <c r="G367" i="137" s="1"/>
  <c r="F28" i="116"/>
  <c r="F367" i="137" s="1"/>
  <c r="E28" i="116"/>
  <c r="E367" i="137" s="1"/>
  <c r="D28" i="116"/>
  <c r="D367" i="137" s="1"/>
  <c r="C28" i="116"/>
  <c r="C367" i="137" s="1"/>
  <c r="H27" i="116"/>
  <c r="G27" i="116"/>
  <c r="G351" i="137" s="1"/>
  <c r="F27" i="116"/>
  <c r="F351" i="137" s="1"/>
  <c r="E27" i="116"/>
  <c r="E351" i="137" s="1"/>
  <c r="D27" i="116"/>
  <c r="D351" i="137" s="1"/>
  <c r="C27" i="116"/>
  <c r="C351" i="137" s="1"/>
  <c r="H26" i="116"/>
  <c r="G26" i="116"/>
  <c r="G335" i="137" s="1"/>
  <c r="F26" i="116"/>
  <c r="F335" i="137" s="1"/>
  <c r="E26" i="116"/>
  <c r="E335" i="137" s="1"/>
  <c r="D26" i="116"/>
  <c r="D335" i="137" s="1"/>
  <c r="C26" i="116"/>
  <c r="C335" i="137" s="1"/>
  <c r="H25" i="116"/>
  <c r="G25" i="116"/>
  <c r="G319" i="137" s="1"/>
  <c r="F25" i="116"/>
  <c r="F319" i="137" s="1"/>
  <c r="E25" i="116"/>
  <c r="E319" i="137" s="1"/>
  <c r="D25" i="116"/>
  <c r="D319" i="137" s="1"/>
  <c r="C25" i="116"/>
  <c r="C319" i="137" s="1"/>
  <c r="H24" i="116"/>
  <c r="G24" i="116"/>
  <c r="G303" i="137" s="1"/>
  <c r="F24" i="116"/>
  <c r="F303" i="137" s="1"/>
  <c r="E24" i="116"/>
  <c r="E303" i="137" s="1"/>
  <c r="D24" i="116"/>
  <c r="D303" i="137" s="1"/>
  <c r="C24" i="116"/>
  <c r="C303" i="137" s="1"/>
  <c r="H23" i="116"/>
  <c r="G23" i="116"/>
  <c r="G287" i="137" s="1"/>
  <c r="F23" i="116"/>
  <c r="F287" i="137" s="1"/>
  <c r="E23" i="116"/>
  <c r="E287" i="137" s="1"/>
  <c r="D23" i="116"/>
  <c r="D287" i="137" s="1"/>
  <c r="C23" i="116"/>
  <c r="C287" i="137" s="1"/>
  <c r="H22" i="116"/>
  <c r="G22" i="116"/>
  <c r="G271" i="137" s="1"/>
  <c r="F22" i="116"/>
  <c r="F271" i="137" s="1"/>
  <c r="E22" i="116"/>
  <c r="E271" i="137" s="1"/>
  <c r="D22" i="116"/>
  <c r="D271" i="137" s="1"/>
  <c r="C22" i="116"/>
  <c r="C271" i="137" s="1"/>
  <c r="H21" i="116"/>
  <c r="G21" i="116"/>
  <c r="G255" i="137" s="1"/>
  <c r="F21" i="116"/>
  <c r="F255" i="137" s="1"/>
  <c r="E21" i="116"/>
  <c r="E255" i="137" s="1"/>
  <c r="D21" i="116"/>
  <c r="D255" i="137" s="1"/>
  <c r="C21" i="116"/>
  <c r="C255" i="137" s="1"/>
  <c r="H18" i="116"/>
  <c r="G18" i="116"/>
  <c r="G222" i="137" s="1"/>
  <c r="F18" i="116"/>
  <c r="F222" i="137" s="1"/>
  <c r="E18" i="116"/>
  <c r="E222" i="137" s="1"/>
  <c r="D18" i="116"/>
  <c r="D222" i="137" s="1"/>
  <c r="C18" i="116"/>
  <c r="C222" i="137" s="1"/>
  <c r="H17" i="116"/>
  <c r="G17" i="116"/>
  <c r="G206" i="137" s="1"/>
  <c r="F17" i="116"/>
  <c r="F206" i="137" s="1"/>
  <c r="E17" i="116"/>
  <c r="E206" i="137" s="1"/>
  <c r="D17" i="116"/>
  <c r="D206" i="137" s="1"/>
  <c r="C17" i="116"/>
  <c r="C206" i="137" s="1"/>
  <c r="B17" i="116"/>
  <c r="H16" i="116"/>
  <c r="G16" i="116"/>
  <c r="G190" i="137" s="1"/>
  <c r="F16" i="116"/>
  <c r="F190" i="137" s="1"/>
  <c r="E16" i="116"/>
  <c r="E190" i="137" s="1"/>
  <c r="D16" i="116"/>
  <c r="D190" i="137" s="1"/>
  <c r="C16" i="116"/>
  <c r="C190" i="137" s="1"/>
  <c r="B16" i="116"/>
  <c r="H15" i="116"/>
  <c r="G15" i="116"/>
  <c r="G174" i="137" s="1"/>
  <c r="F15" i="116"/>
  <c r="F174" i="137" s="1"/>
  <c r="E15" i="116"/>
  <c r="E174" i="137" s="1"/>
  <c r="D15" i="116"/>
  <c r="D174" i="137" s="1"/>
  <c r="C15" i="116"/>
  <c r="C174" i="137" s="1"/>
  <c r="B15" i="116"/>
  <c r="H14" i="116"/>
  <c r="G14" i="116"/>
  <c r="G158" i="137" s="1"/>
  <c r="F14" i="116"/>
  <c r="F158" i="137" s="1"/>
  <c r="E14" i="116"/>
  <c r="E158" i="137" s="1"/>
  <c r="D14" i="116"/>
  <c r="D158" i="137" s="1"/>
  <c r="C14" i="116"/>
  <c r="C158" i="137" s="1"/>
  <c r="H13" i="116"/>
  <c r="G13" i="116"/>
  <c r="G142" i="137" s="1"/>
  <c r="F13" i="116"/>
  <c r="F142" i="137" s="1"/>
  <c r="E13" i="116"/>
  <c r="E142" i="137" s="1"/>
  <c r="D13" i="116"/>
  <c r="D142" i="137" s="1"/>
  <c r="C13" i="116"/>
  <c r="C142" i="137" s="1"/>
  <c r="H12" i="116"/>
  <c r="G12" i="116"/>
  <c r="G126" i="137" s="1"/>
  <c r="F12" i="116"/>
  <c r="F126" i="137" s="1"/>
  <c r="E12" i="116"/>
  <c r="E126" i="137" s="1"/>
  <c r="D12" i="116"/>
  <c r="D126" i="137" s="1"/>
  <c r="C12" i="116"/>
  <c r="C126" i="137" s="1"/>
  <c r="H11" i="116"/>
  <c r="G11" i="116"/>
  <c r="G110" i="137" s="1"/>
  <c r="F11" i="116"/>
  <c r="F110" i="137" s="1"/>
  <c r="E11" i="116"/>
  <c r="E110" i="137" s="1"/>
  <c r="D11" i="116"/>
  <c r="D110" i="137" s="1"/>
  <c r="C11" i="116"/>
  <c r="C110" i="137" s="1"/>
  <c r="H10" i="116"/>
  <c r="G10" i="116"/>
  <c r="G94" i="137" s="1"/>
  <c r="F10" i="116"/>
  <c r="F94" i="137" s="1"/>
  <c r="E10" i="116"/>
  <c r="E94" i="137" s="1"/>
  <c r="D10" i="116"/>
  <c r="D94" i="137" s="1"/>
  <c r="C10" i="116"/>
  <c r="C94" i="137" s="1"/>
  <c r="H9" i="116"/>
  <c r="G9" i="116"/>
  <c r="G78" i="137" s="1"/>
  <c r="F9" i="116"/>
  <c r="F78" i="137" s="1"/>
  <c r="E9" i="116"/>
  <c r="E78" i="137" s="1"/>
  <c r="D9" i="116"/>
  <c r="D78" i="137" s="1"/>
  <c r="C9" i="116"/>
  <c r="C78" i="137" s="1"/>
  <c r="H8" i="116"/>
  <c r="G8" i="116"/>
  <c r="G62" i="137" s="1"/>
  <c r="F8" i="116"/>
  <c r="F62" i="137" s="1"/>
  <c r="E8" i="116"/>
  <c r="E62" i="137" s="1"/>
  <c r="D8" i="116"/>
  <c r="D62" i="137" s="1"/>
  <c r="C8" i="116"/>
  <c r="C62" i="137" s="1"/>
  <c r="H7" i="116"/>
  <c r="G7" i="116"/>
  <c r="G46" i="137" s="1"/>
  <c r="F7" i="116"/>
  <c r="F46" i="137" s="1"/>
  <c r="E7" i="116"/>
  <c r="E46" i="137" s="1"/>
  <c r="D7" i="116"/>
  <c r="D46" i="137" s="1"/>
  <c r="C7" i="116"/>
  <c r="C46" i="137" s="1"/>
  <c r="H6" i="116"/>
  <c r="G6" i="116"/>
  <c r="G30" i="137" s="1"/>
  <c r="F6" i="116"/>
  <c r="F30" i="137" s="1"/>
  <c r="E6" i="116"/>
  <c r="E30" i="137" s="1"/>
  <c r="D6" i="116"/>
  <c r="D30" i="137" s="1"/>
  <c r="C6" i="116"/>
  <c r="C30" i="137" s="1"/>
  <c r="H5" i="116"/>
  <c r="G5" i="116"/>
  <c r="G14" i="137" s="1"/>
  <c r="F5" i="116"/>
  <c r="F14" i="137" s="1"/>
  <c r="E5" i="116"/>
  <c r="E14" i="137" s="1"/>
  <c r="D5" i="116"/>
  <c r="D14" i="137" s="1"/>
  <c r="C5" i="116"/>
  <c r="C14" i="137" s="1"/>
  <c r="F95" i="116"/>
  <c r="F1349" i="137" s="1"/>
  <c r="B2" i="116"/>
  <c r="B2" i="115"/>
  <c r="H94" i="114"/>
  <c r="G94" i="114"/>
  <c r="G1328" i="137" s="1"/>
  <c r="F94" i="114"/>
  <c r="F1328" i="137" s="1"/>
  <c r="E94" i="114"/>
  <c r="E1328" i="137" s="1"/>
  <c r="D94" i="114"/>
  <c r="D1328" i="137" s="1"/>
  <c r="C94" i="114"/>
  <c r="C1328" i="137" s="1"/>
  <c r="H93" i="114"/>
  <c r="G93" i="114"/>
  <c r="F93" i="114"/>
  <c r="E93" i="114"/>
  <c r="E1312" i="137" s="1"/>
  <c r="D93" i="114"/>
  <c r="D1312" i="137" s="1"/>
  <c r="C93" i="114"/>
  <c r="C1312" i="137" s="1"/>
  <c r="H89" i="114"/>
  <c r="G89" i="114"/>
  <c r="G1278" i="137" s="1"/>
  <c r="F89" i="114"/>
  <c r="F1278" i="137" s="1"/>
  <c r="E89" i="114"/>
  <c r="E1278" i="137" s="1"/>
  <c r="D89" i="114"/>
  <c r="D1278" i="137" s="1"/>
  <c r="C89" i="114"/>
  <c r="C1278" i="137" s="1"/>
  <c r="B89" i="114"/>
  <c r="H88" i="114"/>
  <c r="G88" i="114"/>
  <c r="G1262" i="137" s="1"/>
  <c r="F88" i="114"/>
  <c r="F1262" i="137" s="1"/>
  <c r="E88" i="114"/>
  <c r="E1262" i="137" s="1"/>
  <c r="D88" i="114"/>
  <c r="D1262" i="137" s="1"/>
  <c r="C88" i="114"/>
  <c r="C1262" i="137" s="1"/>
  <c r="B88" i="114"/>
  <c r="H87" i="114"/>
  <c r="G87" i="114"/>
  <c r="G1246" i="137" s="1"/>
  <c r="F87" i="114"/>
  <c r="F1246" i="137" s="1"/>
  <c r="E87" i="114"/>
  <c r="E1246" i="137" s="1"/>
  <c r="D87" i="114"/>
  <c r="D1246" i="137" s="1"/>
  <c r="C87" i="114"/>
  <c r="C1246" i="137" s="1"/>
  <c r="B87" i="114"/>
  <c r="H86" i="114"/>
  <c r="G86" i="114"/>
  <c r="G1230" i="137" s="1"/>
  <c r="F86" i="114"/>
  <c r="F1230" i="137" s="1"/>
  <c r="E86" i="114"/>
  <c r="E1230" i="137" s="1"/>
  <c r="D86" i="114"/>
  <c r="D1230" i="137" s="1"/>
  <c r="C86" i="114"/>
  <c r="C1230" i="137" s="1"/>
  <c r="B86" i="114"/>
  <c r="H85" i="114"/>
  <c r="G85" i="114"/>
  <c r="G1214" i="137" s="1"/>
  <c r="F85" i="114"/>
  <c r="F1214" i="137" s="1"/>
  <c r="E85" i="114"/>
  <c r="E1214" i="137" s="1"/>
  <c r="D85" i="114"/>
  <c r="D1214" i="137" s="1"/>
  <c r="C85" i="114"/>
  <c r="C1214" i="137" s="1"/>
  <c r="B85" i="114"/>
  <c r="H84" i="114"/>
  <c r="G84" i="114"/>
  <c r="G1198" i="137" s="1"/>
  <c r="F84" i="114"/>
  <c r="F1198" i="137" s="1"/>
  <c r="E84" i="114"/>
  <c r="E1198" i="137" s="1"/>
  <c r="D84" i="114"/>
  <c r="D1198" i="137" s="1"/>
  <c r="C84" i="114"/>
  <c r="C1198" i="137" s="1"/>
  <c r="B84" i="114"/>
  <c r="H83" i="114"/>
  <c r="G83" i="114"/>
  <c r="G1182" i="137" s="1"/>
  <c r="F83" i="114"/>
  <c r="F1182" i="137" s="1"/>
  <c r="E83" i="114"/>
  <c r="E1182" i="137" s="1"/>
  <c r="D83" i="114"/>
  <c r="D1182" i="137" s="1"/>
  <c r="C83" i="114"/>
  <c r="C1182" i="137" s="1"/>
  <c r="B83" i="114"/>
  <c r="H82" i="114"/>
  <c r="G82" i="114"/>
  <c r="G1166" i="137" s="1"/>
  <c r="F82" i="114"/>
  <c r="F1166" i="137" s="1"/>
  <c r="E82" i="114"/>
  <c r="E1166" i="137" s="1"/>
  <c r="D82" i="114"/>
  <c r="D1166" i="137" s="1"/>
  <c r="C82" i="114"/>
  <c r="C1166" i="137" s="1"/>
  <c r="B82" i="114"/>
  <c r="H79" i="114"/>
  <c r="G79" i="114"/>
  <c r="G1133" i="137" s="1"/>
  <c r="F79" i="114"/>
  <c r="F1133" i="137" s="1"/>
  <c r="E79" i="114"/>
  <c r="E1133" i="137" s="1"/>
  <c r="D79" i="114"/>
  <c r="D1133" i="137" s="1"/>
  <c r="C79" i="114"/>
  <c r="C1133" i="137" s="1"/>
  <c r="H78" i="114"/>
  <c r="G78" i="114"/>
  <c r="G1117" i="137" s="1"/>
  <c r="F78" i="114"/>
  <c r="F1117" i="137" s="1"/>
  <c r="E78" i="114"/>
  <c r="E1117" i="137" s="1"/>
  <c r="D78" i="114"/>
  <c r="D1117" i="137" s="1"/>
  <c r="C78" i="114"/>
  <c r="C1117" i="137" s="1"/>
  <c r="B78" i="114"/>
  <c r="H77" i="114"/>
  <c r="G77" i="114"/>
  <c r="G1101" i="137" s="1"/>
  <c r="F77" i="114"/>
  <c r="F1101" i="137" s="1"/>
  <c r="E77" i="114"/>
  <c r="E1101" i="137" s="1"/>
  <c r="D77" i="114"/>
  <c r="D1101" i="137" s="1"/>
  <c r="C77" i="114"/>
  <c r="C1101" i="137" s="1"/>
  <c r="B77" i="114"/>
  <c r="H76" i="114"/>
  <c r="G76" i="114"/>
  <c r="G1085" i="137" s="1"/>
  <c r="F76" i="114"/>
  <c r="F1085" i="137" s="1"/>
  <c r="E76" i="114"/>
  <c r="E1085" i="137" s="1"/>
  <c r="D76" i="114"/>
  <c r="D1085" i="137" s="1"/>
  <c r="C76" i="114"/>
  <c r="C1085" i="137" s="1"/>
  <c r="B76" i="114"/>
  <c r="H75" i="114"/>
  <c r="G75" i="114"/>
  <c r="G1069" i="137" s="1"/>
  <c r="F75" i="114"/>
  <c r="F1069" i="137" s="1"/>
  <c r="E75" i="114"/>
  <c r="E1069" i="137" s="1"/>
  <c r="D75" i="114"/>
  <c r="D1069" i="137" s="1"/>
  <c r="C75" i="114"/>
  <c r="C1069" i="137" s="1"/>
  <c r="B75" i="114"/>
  <c r="H74" i="114"/>
  <c r="G74" i="114"/>
  <c r="G1053" i="137" s="1"/>
  <c r="F74" i="114"/>
  <c r="F1053" i="137" s="1"/>
  <c r="E74" i="114"/>
  <c r="E1053" i="137" s="1"/>
  <c r="D74" i="114"/>
  <c r="D1053" i="137" s="1"/>
  <c r="C74" i="114"/>
  <c r="C1053" i="137" s="1"/>
  <c r="B74" i="114"/>
  <c r="H73" i="114"/>
  <c r="G73" i="114"/>
  <c r="G1037" i="137" s="1"/>
  <c r="F73" i="114"/>
  <c r="F1037" i="137" s="1"/>
  <c r="E73" i="114"/>
  <c r="E1037" i="137" s="1"/>
  <c r="D73" i="114"/>
  <c r="D1037" i="137" s="1"/>
  <c r="C73" i="114"/>
  <c r="C1037" i="137" s="1"/>
  <c r="B73" i="114"/>
  <c r="H72" i="114"/>
  <c r="G72" i="114"/>
  <c r="G1021" i="137" s="1"/>
  <c r="F72" i="114"/>
  <c r="F1021" i="137" s="1"/>
  <c r="E72" i="114"/>
  <c r="E1021" i="137" s="1"/>
  <c r="D72" i="114"/>
  <c r="D1021" i="137" s="1"/>
  <c r="C72" i="114"/>
  <c r="C1021" i="137" s="1"/>
  <c r="B72" i="114"/>
  <c r="H71" i="114"/>
  <c r="G71" i="114"/>
  <c r="G1005" i="137" s="1"/>
  <c r="F71" i="114"/>
  <c r="F1005" i="137" s="1"/>
  <c r="E71" i="114"/>
  <c r="E1005" i="137" s="1"/>
  <c r="D71" i="114"/>
  <c r="D1005" i="137" s="1"/>
  <c r="C71" i="114"/>
  <c r="C1005" i="137" s="1"/>
  <c r="B71" i="114"/>
  <c r="H70" i="114"/>
  <c r="G70" i="114"/>
  <c r="G989" i="137" s="1"/>
  <c r="F70" i="114"/>
  <c r="F989" i="137" s="1"/>
  <c r="E70" i="114"/>
  <c r="E989" i="137" s="1"/>
  <c r="D70" i="114"/>
  <c r="D989" i="137" s="1"/>
  <c r="C70" i="114"/>
  <c r="C989" i="137" s="1"/>
  <c r="B70" i="114"/>
  <c r="H69" i="114"/>
  <c r="G69" i="114"/>
  <c r="G973" i="137" s="1"/>
  <c r="F69" i="114"/>
  <c r="F973" i="137" s="1"/>
  <c r="E69" i="114"/>
  <c r="E973" i="137" s="1"/>
  <c r="D69" i="114"/>
  <c r="D973" i="137" s="1"/>
  <c r="C69" i="114"/>
  <c r="C973" i="137" s="1"/>
  <c r="B69" i="114"/>
  <c r="H68" i="114"/>
  <c r="G68" i="114"/>
  <c r="G957" i="137" s="1"/>
  <c r="F68" i="114"/>
  <c r="F957" i="137" s="1"/>
  <c r="E68" i="114"/>
  <c r="E957" i="137" s="1"/>
  <c r="D68" i="114"/>
  <c r="D957" i="137" s="1"/>
  <c r="C68" i="114"/>
  <c r="C957" i="137" s="1"/>
  <c r="B68" i="114"/>
  <c r="H67" i="114"/>
  <c r="G67" i="114"/>
  <c r="G941" i="137" s="1"/>
  <c r="F67" i="114"/>
  <c r="F941" i="137" s="1"/>
  <c r="E67" i="114"/>
  <c r="E941" i="137" s="1"/>
  <c r="D67" i="114"/>
  <c r="D941" i="137" s="1"/>
  <c r="C67" i="114"/>
  <c r="C941" i="137" s="1"/>
  <c r="B67" i="114"/>
  <c r="H66" i="114"/>
  <c r="G66" i="114"/>
  <c r="G925" i="137" s="1"/>
  <c r="F66" i="114"/>
  <c r="F925" i="137" s="1"/>
  <c r="E66" i="114"/>
  <c r="E925" i="137" s="1"/>
  <c r="D66" i="114"/>
  <c r="D925" i="137" s="1"/>
  <c r="C66" i="114"/>
  <c r="C925" i="137" s="1"/>
  <c r="B66" i="114"/>
  <c r="H63" i="114"/>
  <c r="G63" i="114"/>
  <c r="G892" i="137" s="1"/>
  <c r="F63" i="114"/>
  <c r="F892" i="137" s="1"/>
  <c r="E63" i="114"/>
  <c r="E892" i="137" s="1"/>
  <c r="D63" i="114"/>
  <c r="D892" i="137" s="1"/>
  <c r="C63" i="114"/>
  <c r="C892" i="137" s="1"/>
  <c r="H62" i="114"/>
  <c r="G62" i="114"/>
  <c r="G876" i="137" s="1"/>
  <c r="F62" i="114"/>
  <c r="F876" i="137" s="1"/>
  <c r="E62" i="114"/>
  <c r="E876" i="137" s="1"/>
  <c r="D62" i="114"/>
  <c r="D876" i="137" s="1"/>
  <c r="C62" i="114"/>
  <c r="C876" i="137" s="1"/>
  <c r="B62" i="114"/>
  <c r="H61" i="114"/>
  <c r="G61" i="114"/>
  <c r="G860" i="137" s="1"/>
  <c r="F61" i="114"/>
  <c r="F860" i="137" s="1"/>
  <c r="E61" i="114"/>
  <c r="E860" i="137" s="1"/>
  <c r="D61" i="114"/>
  <c r="D860" i="137" s="1"/>
  <c r="C61" i="114"/>
  <c r="C860" i="137" s="1"/>
  <c r="B61" i="114"/>
  <c r="H60" i="114"/>
  <c r="G60" i="114"/>
  <c r="G844" i="137" s="1"/>
  <c r="F60" i="114"/>
  <c r="F844" i="137" s="1"/>
  <c r="E60" i="114"/>
  <c r="E844" i="137" s="1"/>
  <c r="D60" i="114"/>
  <c r="D844" i="137" s="1"/>
  <c r="C60" i="114"/>
  <c r="C844" i="137" s="1"/>
  <c r="B60" i="114"/>
  <c r="H59" i="114"/>
  <c r="G59" i="114"/>
  <c r="G828" i="137" s="1"/>
  <c r="F59" i="114"/>
  <c r="F828" i="137" s="1"/>
  <c r="E59" i="114"/>
  <c r="E828" i="137" s="1"/>
  <c r="D59" i="114"/>
  <c r="D828" i="137" s="1"/>
  <c r="C59" i="114"/>
  <c r="C828" i="137" s="1"/>
  <c r="B59" i="114"/>
  <c r="H58" i="114"/>
  <c r="G58" i="114"/>
  <c r="G812" i="137" s="1"/>
  <c r="F58" i="114"/>
  <c r="F812" i="137" s="1"/>
  <c r="E58" i="114"/>
  <c r="E812" i="137" s="1"/>
  <c r="D58" i="114"/>
  <c r="D812" i="137" s="1"/>
  <c r="C58" i="114"/>
  <c r="C812" i="137" s="1"/>
  <c r="B58" i="114"/>
  <c r="H57" i="114"/>
  <c r="G57" i="114"/>
  <c r="G796" i="137" s="1"/>
  <c r="F57" i="114"/>
  <c r="F796" i="137" s="1"/>
  <c r="E57" i="114"/>
  <c r="E796" i="137" s="1"/>
  <c r="D57" i="114"/>
  <c r="D796" i="137" s="1"/>
  <c r="C57" i="114"/>
  <c r="C796" i="137" s="1"/>
  <c r="B57" i="114"/>
  <c r="H56" i="114"/>
  <c r="G56" i="114"/>
  <c r="G780" i="137" s="1"/>
  <c r="F56" i="114"/>
  <c r="F780" i="137" s="1"/>
  <c r="E56" i="114"/>
  <c r="E780" i="137" s="1"/>
  <c r="D56" i="114"/>
  <c r="D780" i="137" s="1"/>
  <c r="C56" i="114"/>
  <c r="C780" i="137" s="1"/>
  <c r="B56" i="114"/>
  <c r="H55" i="114"/>
  <c r="G55" i="114"/>
  <c r="G764" i="137" s="1"/>
  <c r="F55" i="114"/>
  <c r="F764" i="137" s="1"/>
  <c r="E55" i="114"/>
  <c r="E764" i="137" s="1"/>
  <c r="D55" i="114"/>
  <c r="D764" i="137" s="1"/>
  <c r="C55" i="114"/>
  <c r="C764" i="137" s="1"/>
  <c r="B55" i="114"/>
  <c r="H54" i="114"/>
  <c r="G54" i="114"/>
  <c r="G748" i="137" s="1"/>
  <c r="F54" i="114"/>
  <c r="F748" i="137" s="1"/>
  <c r="E54" i="114"/>
  <c r="E748" i="137" s="1"/>
  <c r="D54" i="114"/>
  <c r="D748" i="137" s="1"/>
  <c r="C54" i="114"/>
  <c r="C748" i="137" s="1"/>
  <c r="B54" i="114"/>
  <c r="H53" i="114"/>
  <c r="G53" i="114"/>
  <c r="G732" i="137" s="1"/>
  <c r="F53" i="114"/>
  <c r="F732" i="137" s="1"/>
  <c r="E53" i="114"/>
  <c r="E732" i="137" s="1"/>
  <c r="D53" i="114"/>
  <c r="D732" i="137" s="1"/>
  <c r="C53" i="114"/>
  <c r="C732" i="137" s="1"/>
  <c r="B53" i="114"/>
  <c r="H52" i="114"/>
  <c r="G52" i="114"/>
  <c r="G716" i="137" s="1"/>
  <c r="F52" i="114"/>
  <c r="F716" i="137" s="1"/>
  <c r="E52" i="114"/>
  <c r="E716" i="137" s="1"/>
  <c r="D52" i="114"/>
  <c r="D716" i="137" s="1"/>
  <c r="C52" i="114"/>
  <c r="C716" i="137" s="1"/>
  <c r="B52" i="114"/>
  <c r="H51" i="114"/>
  <c r="G51" i="114"/>
  <c r="G700" i="137" s="1"/>
  <c r="F51" i="114"/>
  <c r="F700" i="137" s="1"/>
  <c r="E51" i="114"/>
  <c r="E700" i="137" s="1"/>
  <c r="D51" i="114"/>
  <c r="D700" i="137" s="1"/>
  <c r="C51" i="114"/>
  <c r="C700" i="137" s="1"/>
  <c r="B51" i="114"/>
  <c r="H48" i="114"/>
  <c r="G48" i="114"/>
  <c r="G667" i="137" s="1"/>
  <c r="F48" i="114"/>
  <c r="F667" i="137" s="1"/>
  <c r="E48" i="114"/>
  <c r="E667" i="137" s="1"/>
  <c r="D48" i="114"/>
  <c r="D667" i="137" s="1"/>
  <c r="C48" i="114"/>
  <c r="C667" i="137" s="1"/>
  <c r="H47" i="114"/>
  <c r="G47" i="114"/>
  <c r="G651" i="137" s="1"/>
  <c r="F47" i="114"/>
  <c r="F651" i="137" s="1"/>
  <c r="E47" i="114"/>
  <c r="E651" i="137" s="1"/>
  <c r="D47" i="114"/>
  <c r="D651" i="137" s="1"/>
  <c r="C47" i="114"/>
  <c r="C651" i="137" s="1"/>
  <c r="B47" i="114"/>
  <c r="H46" i="114"/>
  <c r="G46" i="114"/>
  <c r="G635" i="137" s="1"/>
  <c r="F46" i="114"/>
  <c r="F635" i="137" s="1"/>
  <c r="E46" i="114"/>
  <c r="E635" i="137" s="1"/>
  <c r="D46" i="114"/>
  <c r="D635" i="137" s="1"/>
  <c r="C46" i="114"/>
  <c r="C635" i="137" s="1"/>
  <c r="B46" i="114"/>
  <c r="H45" i="114"/>
  <c r="G45" i="114"/>
  <c r="G619" i="137" s="1"/>
  <c r="F45" i="114"/>
  <c r="F619" i="137" s="1"/>
  <c r="E45" i="114"/>
  <c r="E619" i="137" s="1"/>
  <c r="D45" i="114"/>
  <c r="D619" i="137" s="1"/>
  <c r="C45" i="114"/>
  <c r="C619" i="137" s="1"/>
  <c r="B45" i="114"/>
  <c r="H44" i="114"/>
  <c r="G44" i="114"/>
  <c r="F44" i="114"/>
  <c r="F603" i="137" s="1"/>
  <c r="E44" i="114"/>
  <c r="E603" i="137" s="1"/>
  <c r="D44" i="114"/>
  <c r="D603" i="137" s="1"/>
  <c r="C44" i="114"/>
  <c r="C603" i="137" s="1"/>
  <c r="B44" i="114"/>
  <c r="H43" i="114"/>
  <c r="G43" i="114"/>
  <c r="G587" i="137" s="1"/>
  <c r="F43" i="114"/>
  <c r="F587" i="137" s="1"/>
  <c r="E43" i="114"/>
  <c r="E587" i="137" s="1"/>
  <c r="D43" i="114"/>
  <c r="D587" i="137" s="1"/>
  <c r="C43" i="114"/>
  <c r="C587" i="137" s="1"/>
  <c r="H42" i="114"/>
  <c r="G42" i="114"/>
  <c r="G571" i="137" s="1"/>
  <c r="F42" i="114"/>
  <c r="F571" i="137" s="1"/>
  <c r="E42" i="114"/>
  <c r="E571" i="137" s="1"/>
  <c r="D42" i="114"/>
  <c r="D571" i="137" s="1"/>
  <c r="C42" i="114"/>
  <c r="C571" i="137" s="1"/>
  <c r="H41" i="114"/>
  <c r="G41" i="114"/>
  <c r="G555" i="137" s="1"/>
  <c r="F41" i="114"/>
  <c r="F555" i="137" s="1"/>
  <c r="E41" i="114"/>
  <c r="E555" i="137" s="1"/>
  <c r="D41" i="114"/>
  <c r="D555" i="137" s="1"/>
  <c r="C41" i="114"/>
  <c r="C555" i="137" s="1"/>
  <c r="H40" i="114"/>
  <c r="G40" i="114"/>
  <c r="G539" i="137" s="1"/>
  <c r="F40" i="114"/>
  <c r="F539" i="137" s="1"/>
  <c r="E40" i="114"/>
  <c r="E539" i="137" s="1"/>
  <c r="D40" i="114"/>
  <c r="D539" i="137" s="1"/>
  <c r="C40" i="114"/>
  <c r="C539" i="137" s="1"/>
  <c r="H39" i="114"/>
  <c r="G39" i="114"/>
  <c r="G523" i="137" s="1"/>
  <c r="F39" i="114"/>
  <c r="E39" i="114"/>
  <c r="E523" i="137" s="1"/>
  <c r="D39" i="114"/>
  <c r="D523" i="137" s="1"/>
  <c r="C39" i="114"/>
  <c r="C523" i="137" s="1"/>
  <c r="H38" i="114"/>
  <c r="G38" i="114"/>
  <c r="G507" i="137" s="1"/>
  <c r="F38" i="114"/>
  <c r="F507" i="137" s="1"/>
  <c r="E38" i="114"/>
  <c r="E507" i="137" s="1"/>
  <c r="D38" i="114"/>
  <c r="D507" i="137" s="1"/>
  <c r="C38" i="114"/>
  <c r="C507" i="137" s="1"/>
  <c r="H37" i="114"/>
  <c r="G37" i="114"/>
  <c r="G491" i="137" s="1"/>
  <c r="F37" i="114"/>
  <c r="F491" i="137" s="1"/>
  <c r="E37" i="114"/>
  <c r="E491" i="137" s="1"/>
  <c r="D37" i="114"/>
  <c r="D491" i="137" s="1"/>
  <c r="C37" i="114"/>
  <c r="C491" i="137" s="1"/>
  <c r="H36" i="114"/>
  <c r="G36" i="114"/>
  <c r="G475" i="137" s="1"/>
  <c r="F36" i="114"/>
  <c r="F475" i="137" s="1"/>
  <c r="E36" i="114"/>
  <c r="E475" i="137" s="1"/>
  <c r="D36" i="114"/>
  <c r="D475" i="137" s="1"/>
  <c r="C36" i="114"/>
  <c r="C475" i="137" s="1"/>
  <c r="H33" i="114"/>
  <c r="G33" i="114"/>
  <c r="G442" i="137" s="1"/>
  <c r="F33" i="114"/>
  <c r="F442" i="137" s="1"/>
  <c r="E33" i="114"/>
  <c r="E442" i="137" s="1"/>
  <c r="D33" i="114"/>
  <c r="D442" i="137" s="1"/>
  <c r="C33" i="114"/>
  <c r="C442" i="137" s="1"/>
  <c r="H32" i="114"/>
  <c r="G32" i="114"/>
  <c r="G426" i="137" s="1"/>
  <c r="F32" i="114"/>
  <c r="F426" i="137" s="1"/>
  <c r="E32" i="114"/>
  <c r="E426" i="137" s="1"/>
  <c r="D32" i="114"/>
  <c r="D426" i="137" s="1"/>
  <c r="C32" i="114"/>
  <c r="C426" i="137" s="1"/>
  <c r="B32" i="114"/>
  <c r="H31" i="114"/>
  <c r="G31" i="114"/>
  <c r="G410" i="137" s="1"/>
  <c r="F31" i="114"/>
  <c r="F410" i="137" s="1"/>
  <c r="E31" i="114"/>
  <c r="E410" i="137" s="1"/>
  <c r="D31" i="114"/>
  <c r="D410" i="137" s="1"/>
  <c r="C31" i="114"/>
  <c r="C410" i="137" s="1"/>
  <c r="B31" i="114"/>
  <c r="H30" i="114"/>
  <c r="G30" i="114"/>
  <c r="G394" i="137" s="1"/>
  <c r="F30" i="114"/>
  <c r="F394" i="137" s="1"/>
  <c r="E30" i="114"/>
  <c r="E394" i="137" s="1"/>
  <c r="D30" i="114"/>
  <c r="D394" i="137" s="1"/>
  <c r="C30" i="114"/>
  <c r="C394" i="137" s="1"/>
  <c r="B30" i="114"/>
  <c r="H29" i="114"/>
  <c r="G29" i="114"/>
  <c r="G378" i="137" s="1"/>
  <c r="F29" i="114"/>
  <c r="F378" i="137" s="1"/>
  <c r="E29" i="114"/>
  <c r="E378" i="137" s="1"/>
  <c r="D29" i="114"/>
  <c r="D378" i="137" s="1"/>
  <c r="C29" i="114"/>
  <c r="C378" i="137" s="1"/>
  <c r="H28" i="114"/>
  <c r="G28" i="114"/>
  <c r="G362" i="137" s="1"/>
  <c r="F28" i="114"/>
  <c r="F362" i="137" s="1"/>
  <c r="E28" i="114"/>
  <c r="E362" i="137" s="1"/>
  <c r="D28" i="114"/>
  <c r="D362" i="137" s="1"/>
  <c r="C28" i="114"/>
  <c r="C362" i="137" s="1"/>
  <c r="H27" i="114"/>
  <c r="G27" i="114"/>
  <c r="G346" i="137" s="1"/>
  <c r="F27" i="114"/>
  <c r="F346" i="137" s="1"/>
  <c r="E27" i="114"/>
  <c r="E346" i="137" s="1"/>
  <c r="D27" i="114"/>
  <c r="D346" i="137" s="1"/>
  <c r="C27" i="114"/>
  <c r="C346" i="137" s="1"/>
  <c r="H26" i="114"/>
  <c r="G26" i="114"/>
  <c r="G330" i="137" s="1"/>
  <c r="F26" i="114"/>
  <c r="F330" i="137" s="1"/>
  <c r="E26" i="114"/>
  <c r="E330" i="137" s="1"/>
  <c r="D26" i="114"/>
  <c r="D330" i="137" s="1"/>
  <c r="C26" i="114"/>
  <c r="C330" i="137" s="1"/>
  <c r="H25" i="114"/>
  <c r="G25" i="114"/>
  <c r="G314" i="137" s="1"/>
  <c r="F25" i="114"/>
  <c r="F314" i="137" s="1"/>
  <c r="E25" i="114"/>
  <c r="E314" i="137" s="1"/>
  <c r="D25" i="114"/>
  <c r="D314" i="137" s="1"/>
  <c r="C25" i="114"/>
  <c r="C314" i="137" s="1"/>
  <c r="H24" i="114"/>
  <c r="G24" i="114"/>
  <c r="G298" i="137" s="1"/>
  <c r="F24" i="114"/>
  <c r="F298" i="137" s="1"/>
  <c r="E24" i="114"/>
  <c r="E298" i="137" s="1"/>
  <c r="D24" i="114"/>
  <c r="D298" i="137" s="1"/>
  <c r="C24" i="114"/>
  <c r="C298" i="137" s="1"/>
  <c r="H23" i="114"/>
  <c r="G23" i="114"/>
  <c r="G282" i="137" s="1"/>
  <c r="F23" i="114"/>
  <c r="F282" i="137" s="1"/>
  <c r="E23" i="114"/>
  <c r="E282" i="137" s="1"/>
  <c r="D23" i="114"/>
  <c r="D282" i="137" s="1"/>
  <c r="C23" i="114"/>
  <c r="C282" i="137" s="1"/>
  <c r="H22" i="114"/>
  <c r="G22" i="114"/>
  <c r="G266" i="137" s="1"/>
  <c r="F22" i="114"/>
  <c r="F266" i="137" s="1"/>
  <c r="E22" i="114"/>
  <c r="E266" i="137" s="1"/>
  <c r="D22" i="114"/>
  <c r="D266" i="137" s="1"/>
  <c r="C22" i="114"/>
  <c r="C266" i="137" s="1"/>
  <c r="H21" i="114"/>
  <c r="G21" i="114"/>
  <c r="G250" i="137" s="1"/>
  <c r="F21" i="114"/>
  <c r="F250" i="137" s="1"/>
  <c r="E21" i="114"/>
  <c r="E250" i="137" s="1"/>
  <c r="D21" i="114"/>
  <c r="D250" i="137" s="1"/>
  <c r="C21" i="114"/>
  <c r="C250" i="137" s="1"/>
  <c r="H18" i="114"/>
  <c r="G18" i="114"/>
  <c r="G217" i="137" s="1"/>
  <c r="F18" i="114"/>
  <c r="F217" i="137" s="1"/>
  <c r="E18" i="114"/>
  <c r="E217" i="137" s="1"/>
  <c r="D18" i="114"/>
  <c r="D217" i="137" s="1"/>
  <c r="C18" i="114"/>
  <c r="C217" i="137" s="1"/>
  <c r="H17" i="114"/>
  <c r="G17" i="114"/>
  <c r="G201" i="137" s="1"/>
  <c r="F17" i="114"/>
  <c r="F201" i="137" s="1"/>
  <c r="E17" i="114"/>
  <c r="E201" i="137" s="1"/>
  <c r="D17" i="114"/>
  <c r="D201" i="137" s="1"/>
  <c r="C17" i="114"/>
  <c r="C201" i="137" s="1"/>
  <c r="B17" i="114"/>
  <c r="H16" i="114"/>
  <c r="G16" i="114"/>
  <c r="G185" i="137" s="1"/>
  <c r="F16" i="114"/>
  <c r="F185" i="137" s="1"/>
  <c r="E16" i="114"/>
  <c r="E185" i="137" s="1"/>
  <c r="D16" i="114"/>
  <c r="D185" i="137" s="1"/>
  <c r="C16" i="114"/>
  <c r="C185" i="137" s="1"/>
  <c r="B16" i="114"/>
  <c r="H15" i="114"/>
  <c r="G15" i="114"/>
  <c r="G169" i="137" s="1"/>
  <c r="F15" i="114"/>
  <c r="F169" i="137" s="1"/>
  <c r="E15" i="114"/>
  <c r="E169" i="137" s="1"/>
  <c r="D15" i="114"/>
  <c r="D169" i="137" s="1"/>
  <c r="C15" i="114"/>
  <c r="C169" i="137" s="1"/>
  <c r="B15" i="114"/>
  <c r="H14" i="114"/>
  <c r="G14" i="114"/>
  <c r="G153" i="137" s="1"/>
  <c r="F14" i="114"/>
  <c r="F153" i="137" s="1"/>
  <c r="E14" i="114"/>
  <c r="E153" i="137" s="1"/>
  <c r="D14" i="114"/>
  <c r="D153" i="137" s="1"/>
  <c r="C14" i="114"/>
  <c r="C153" i="137" s="1"/>
  <c r="H13" i="114"/>
  <c r="G13" i="114"/>
  <c r="G137" i="137" s="1"/>
  <c r="F13" i="114"/>
  <c r="F137" i="137" s="1"/>
  <c r="E13" i="114"/>
  <c r="E137" i="137" s="1"/>
  <c r="D13" i="114"/>
  <c r="D137" i="137" s="1"/>
  <c r="C13" i="114"/>
  <c r="C137" i="137" s="1"/>
  <c r="H12" i="114"/>
  <c r="G12" i="114"/>
  <c r="G121" i="137" s="1"/>
  <c r="F12" i="114"/>
  <c r="F121" i="137" s="1"/>
  <c r="E12" i="114"/>
  <c r="E121" i="137" s="1"/>
  <c r="D12" i="114"/>
  <c r="D121" i="137" s="1"/>
  <c r="C12" i="114"/>
  <c r="C121" i="137" s="1"/>
  <c r="H11" i="114"/>
  <c r="G11" i="114"/>
  <c r="G105" i="137" s="1"/>
  <c r="F11" i="114"/>
  <c r="F105" i="137" s="1"/>
  <c r="E11" i="114"/>
  <c r="E105" i="137" s="1"/>
  <c r="D11" i="114"/>
  <c r="D105" i="137" s="1"/>
  <c r="C11" i="114"/>
  <c r="C105" i="137" s="1"/>
  <c r="H10" i="114"/>
  <c r="G10" i="114"/>
  <c r="G89" i="137" s="1"/>
  <c r="F10" i="114"/>
  <c r="F89" i="137" s="1"/>
  <c r="E10" i="114"/>
  <c r="E89" i="137" s="1"/>
  <c r="D10" i="114"/>
  <c r="D89" i="137" s="1"/>
  <c r="C10" i="114"/>
  <c r="C89" i="137" s="1"/>
  <c r="H9" i="114"/>
  <c r="G9" i="114"/>
  <c r="G73" i="137" s="1"/>
  <c r="F9" i="114"/>
  <c r="F73" i="137" s="1"/>
  <c r="E9" i="114"/>
  <c r="E73" i="137" s="1"/>
  <c r="D9" i="114"/>
  <c r="D73" i="137" s="1"/>
  <c r="C9" i="114"/>
  <c r="C73" i="137" s="1"/>
  <c r="H8" i="114"/>
  <c r="G8" i="114"/>
  <c r="G57" i="137" s="1"/>
  <c r="F8" i="114"/>
  <c r="F57" i="137" s="1"/>
  <c r="E8" i="114"/>
  <c r="E57" i="137" s="1"/>
  <c r="D8" i="114"/>
  <c r="D57" i="137" s="1"/>
  <c r="C8" i="114"/>
  <c r="C57" i="137" s="1"/>
  <c r="H7" i="114"/>
  <c r="G7" i="114"/>
  <c r="G41" i="137" s="1"/>
  <c r="F7" i="114"/>
  <c r="F41" i="137" s="1"/>
  <c r="E7" i="114"/>
  <c r="E41" i="137" s="1"/>
  <c r="D7" i="114"/>
  <c r="D41" i="137" s="1"/>
  <c r="C7" i="114"/>
  <c r="C41" i="137" s="1"/>
  <c r="H6" i="114"/>
  <c r="G6" i="114"/>
  <c r="G25" i="137" s="1"/>
  <c r="F6" i="114"/>
  <c r="F25" i="137" s="1"/>
  <c r="E6" i="114"/>
  <c r="E25" i="137" s="1"/>
  <c r="D6" i="114"/>
  <c r="D25" i="137" s="1"/>
  <c r="C6" i="114"/>
  <c r="C25" i="137" s="1"/>
  <c r="H5" i="114"/>
  <c r="G5" i="114"/>
  <c r="G9" i="137" s="1"/>
  <c r="F5" i="114"/>
  <c r="F9" i="137" s="1"/>
  <c r="E5" i="114"/>
  <c r="E9" i="137" s="1"/>
  <c r="D5" i="114"/>
  <c r="D9" i="137" s="1"/>
  <c r="C5" i="114"/>
  <c r="C9" i="137" s="1"/>
  <c r="F65" i="113"/>
  <c r="E65" i="113"/>
  <c r="E714" i="138" s="1"/>
  <c r="D65" i="113"/>
  <c r="D714" i="138" s="1"/>
  <c r="C65" i="113"/>
  <c r="C714" i="138" s="1"/>
  <c r="F60" i="113"/>
  <c r="D60" i="113"/>
  <c r="D664" i="138" s="1"/>
  <c r="C60" i="113"/>
  <c r="C664" i="138" s="1"/>
  <c r="F59" i="113"/>
  <c r="E59" i="113"/>
  <c r="E648" i="138" s="1"/>
  <c r="D59" i="113"/>
  <c r="D648" i="138" s="1"/>
  <c r="C59" i="113"/>
  <c r="F58" i="113"/>
  <c r="D58" i="113"/>
  <c r="D632" i="138" s="1"/>
  <c r="C58" i="113"/>
  <c r="C632" i="138" s="1"/>
  <c r="F57" i="113"/>
  <c r="E57" i="113"/>
  <c r="E616" i="138" s="1"/>
  <c r="D57" i="113"/>
  <c r="D616" i="138" s="1"/>
  <c r="C57" i="113"/>
  <c r="C616" i="138" s="1"/>
  <c r="F56" i="113"/>
  <c r="D56" i="113"/>
  <c r="D600" i="138" s="1"/>
  <c r="C56" i="113"/>
  <c r="C600" i="138" s="1"/>
  <c r="F55" i="113"/>
  <c r="E55" i="113"/>
  <c r="E584" i="138" s="1"/>
  <c r="D55" i="113"/>
  <c r="D584" i="138" s="1"/>
  <c r="C55" i="113"/>
  <c r="C584" i="138" s="1"/>
  <c r="F52" i="113"/>
  <c r="E52" i="113"/>
  <c r="E566" i="138" s="1"/>
  <c r="D52" i="113"/>
  <c r="D566" i="138" s="1"/>
  <c r="C52" i="113"/>
  <c r="C566" i="138" s="1"/>
  <c r="F48" i="113"/>
  <c r="E48" i="113"/>
  <c r="E532" i="138" s="1"/>
  <c r="D48" i="113"/>
  <c r="C48" i="113"/>
  <c r="C532" i="138" s="1"/>
  <c r="F45" i="113"/>
  <c r="E45" i="113"/>
  <c r="E514" i="138" s="1"/>
  <c r="D45" i="113"/>
  <c r="D514" i="138" s="1"/>
  <c r="C45" i="113"/>
  <c r="C514" i="138" s="1"/>
  <c r="F41" i="113"/>
  <c r="E41" i="113"/>
  <c r="E480" i="138" s="1"/>
  <c r="D41" i="113"/>
  <c r="D480" i="138" s="1"/>
  <c r="C41" i="113"/>
  <c r="C480" i="138" s="1"/>
  <c r="F40" i="113"/>
  <c r="E40" i="113"/>
  <c r="E464" i="138" s="1"/>
  <c r="D40" i="113"/>
  <c r="D464" i="138" s="1"/>
  <c r="C40" i="113"/>
  <c r="C464" i="138" s="1"/>
  <c r="F39" i="113"/>
  <c r="E39" i="113"/>
  <c r="E448" i="138" s="1"/>
  <c r="D39" i="113"/>
  <c r="C39" i="113"/>
  <c r="C448" i="138" s="1"/>
  <c r="F35" i="113"/>
  <c r="E35" i="113"/>
  <c r="E414" i="138" s="1"/>
  <c r="D35" i="113"/>
  <c r="D414" i="138" s="1"/>
  <c r="C35" i="113"/>
  <c r="C414" i="138" s="1"/>
  <c r="F34" i="113"/>
  <c r="E34" i="113"/>
  <c r="E398" i="138" s="1"/>
  <c r="D34" i="113"/>
  <c r="D398" i="138" s="1"/>
  <c r="C34" i="113"/>
  <c r="C398" i="138" s="1"/>
  <c r="F33" i="113"/>
  <c r="E33" i="113"/>
  <c r="E382" i="138" s="1"/>
  <c r="D33" i="113"/>
  <c r="D382" i="138" s="1"/>
  <c r="C33" i="113"/>
  <c r="C382" i="138" s="1"/>
  <c r="F32" i="113"/>
  <c r="E32" i="113"/>
  <c r="E366" i="138" s="1"/>
  <c r="D32" i="113"/>
  <c r="C32" i="113"/>
  <c r="F28" i="113"/>
  <c r="E28" i="113"/>
  <c r="E332" i="138" s="1"/>
  <c r="D28" i="113"/>
  <c r="D332" i="138" s="1"/>
  <c r="C28" i="113"/>
  <c r="C332" i="138" s="1"/>
  <c r="F27" i="113"/>
  <c r="E27" i="113"/>
  <c r="E316" i="138" s="1"/>
  <c r="D27" i="113"/>
  <c r="D316" i="138" s="1"/>
  <c r="C27" i="113"/>
  <c r="C316" i="138" s="1"/>
  <c r="F26" i="113"/>
  <c r="E26" i="113"/>
  <c r="E300" i="138" s="1"/>
  <c r="D26" i="113"/>
  <c r="D300" i="138" s="1"/>
  <c r="C26" i="113"/>
  <c r="C300" i="138" s="1"/>
  <c r="F25" i="113"/>
  <c r="E25" i="113"/>
  <c r="E284" i="138" s="1"/>
  <c r="D25" i="113"/>
  <c r="D284" i="138" s="1"/>
  <c r="C25" i="113"/>
  <c r="C284" i="138" s="1"/>
  <c r="F24" i="113"/>
  <c r="E24" i="113"/>
  <c r="D24" i="113"/>
  <c r="D268" i="138" s="1"/>
  <c r="C24" i="113"/>
  <c r="C268" i="138" s="1"/>
  <c r="F19" i="113"/>
  <c r="D19" i="113"/>
  <c r="D218" i="138" s="1"/>
  <c r="C19" i="113"/>
  <c r="C218" i="138" s="1"/>
  <c r="F18" i="113"/>
  <c r="E18" i="113"/>
  <c r="E202" i="138" s="1"/>
  <c r="D18" i="113"/>
  <c r="D202" i="138" s="1"/>
  <c r="C18" i="113"/>
  <c r="C202" i="138" s="1"/>
  <c r="F17" i="113"/>
  <c r="D17" i="113"/>
  <c r="D186" i="138" s="1"/>
  <c r="C17" i="113"/>
  <c r="C186" i="138" s="1"/>
  <c r="F16" i="113"/>
  <c r="E16" i="113"/>
  <c r="E170" i="138" s="1"/>
  <c r="D16" i="113"/>
  <c r="D170" i="138" s="1"/>
  <c r="C16" i="113"/>
  <c r="C170" i="138" s="1"/>
  <c r="F15" i="113"/>
  <c r="D15" i="113"/>
  <c r="D154" i="138" s="1"/>
  <c r="C15" i="113"/>
  <c r="C154" i="138" s="1"/>
  <c r="F14" i="113"/>
  <c r="E14" i="113"/>
  <c r="E138" i="138" s="1"/>
  <c r="D14" i="113"/>
  <c r="D138" i="138" s="1"/>
  <c r="C14" i="113"/>
  <c r="C138" i="138" s="1"/>
  <c r="F13" i="113"/>
  <c r="D13" i="113"/>
  <c r="D122" i="138" s="1"/>
  <c r="C13" i="113"/>
  <c r="C122" i="138" s="1"/>
  <c r="F12" i="113"/>
  <c r="E12" i="113"/>
  <c r="E106" i="138" s="1"/>
  <c r="D12" i="113"/>
  <c r="D106" i="138" s="1"/>
  <c r="C12" i="113"/>
  <c r="C106" i="138" s="1"/>
  <c r="F11" i="113"/>
  <c r="D11" i="113"/>
  <c r="D90" i="138" s="1"/>
  <c r="C11" i="113"/>
  <c r="C90" i="138" s="1"/>
  <c r="F10" i="113"/>
  <c r="E10" i="113"/>
  <c r="E74" i="138" s="1"/>
  <c r="D10" i="113"/>
  <c r="D74" i="138" s="1"/>
  <c r="C10" i="113"/>
  <c r="C74" i="138" s="1"/>
  <c r="F9" i="113"/>
  <c r="D9" i="113"/>
  <c r="D58" i="138" s="1"/>
  <c r="C9" i="113"/>
  <c r="C58" i="138" s="1"/>
  <c r="F8" i="113"/>
  <c r="E8" i="113"/>
  <c r="E42" i="138" s="1"/>
  <c r="D8" i="113"/>
  <c r="D42" i="138" s="1"/>
  <c r="C8" i="113"/>
  <c r="C42" i="138" s="1"/>
  <c r="F7" i="113"/>
  <c r="D7" i="113"/>
  <c r="D26" i="138" s="1"/>
  <c r="C7" i="113"/>
  <c r="C26" i="138" s="1"/>
  <c r="F6" i="113"/>
  <c r="E6" i="113"/>
  <c r="E10" i="138" s="1"/>
  <c r="D6" i="113"/>
  <c r="D10" i="138" s="1"/>
  <c r="C6" i="113"/>
  <c r="C10" i="138" s="1"/>
  <c r="D95" i="114"/>
  <c r="D1344" i="137" s="1"/>
  <c r="B2" i="114"/>
  <c r="C49" i="113"/>
  <c r="C548" i="138" s="1"/>
  <c r="B2" i="113"/>
  <c r="H94" i="112"/>
  <c r="G94" i="112"/>
  <c r="G1326" i="137" s="1"/>
  <c r="F94" i="112"/>
  <c r="F1326" i="137" s="1"/>
  <c r="E94" i="112"/>
  <c r="E1326" i="137" s="1"/>
  <c r="D94" i="112"/>
  <c r="D1326" i="137" s="1"/>
  <c r="C94" i="112"/>
  <c r="C1326" i="137" s="1"/>
  <c r="H93" i="112"/>
  <c r="G93" i="112"/>
  <c r="G1310" i="137" s="1"/>
  <c r="F93" i="112"/>
  <c r="F1310" i="137" s="1"/>
  <c r="E93" i="112"/>
  <c r="E1310" i="137" s="1"/>
  <c r="D93" i="112"/>
  <c r="D1310" i="137" s="1"/>
  <c r="C93" i="112"/>
  <c r="C1310" i="137" s="1"/>
  <c r="H89" i="112"/>
  <c r="G89" i="112"/>
  <c r="G1276" i="137" s="1"/>
  <c r="F89" i="112"/>
  <c r="F1276" i="137" s="1"/>
  <c r="E89" i="112"/>
  <c r="E1276" i="137" s="1"/>
  <c r="D89" i="112"/>
  <c r="D1276" i="137" s="1"/>
  <c r="C89" i="112"/>
  <c r="C1276" i="137" s="1"/>
  <c r="B89" i="112"/>
  <c r="H88" i="112"/>
  <c r="G88" i="112"/>
  <c r="G1260" i="137" s="1"/>
  <c r="F88" i="112"/>
  <c r="F1260" i="137" s="1"/>
  <c r="E88" i="112"/>
  <c r="E1260" i="137" s="1"/>
  <c r="D88" i="112"/>
  <c r="D1260" i="137" s="1"/>
  <c r="C88" i="112"/>
  <c r="C1260" i="137" s="1"/>
  <c r="B88" i="112"/>
  <c r="H87" i="112"/>
  <c r="G87" i="112"/>
  <c r="G1244" i="137" s="1"/>
  <c r="F87" i="112"/>
  <c r="F1244" i="137" s="1"/>
  <c r="E87" i="112"/>
  <c r="E1244" i="137" s="1"/>
  <c r="D87" i="112"/>
  <c r="D1244" i="137" s="1"/>
  <c r="C87" i="112"/>
  <c r="C1244" i="137" s="1"/>
  <c r="B87" i="112"/>
  <c r="H86" i="112"/>
  <c r="G86" i="112"/>
  <c r="G1228" i="137" s="1"/>
  <c r="F86" i="112"/>
  <c r="F1228" i="137" s="1"/>
  <c r="E86" i="112"/>
  <c r="E1228" i="137" s="1"/>
  <c r="D86" i="112"/>
  <c r="D1228" i="137" s="1"/>
  <c r="C86" i="112"/>
  <c r="C1228" i="137" s="1"/>
  <c r="B86" i="112"/>
  <c r="H85" i="112"/>
  <c r="G85" i="112"/>
  <c r="G1212" i="137" s="1"/>
  <c r="F85" i="112"/>
  <c r="F1212" i="137" s="1"/>
  <c r="E85" i="112"/>
  <c r="E1212" i="137" s="1"/>
  <c r="D85" i="112"/>
  <c r="D1212" i="137" s="1"/>
  <c r="C85" i="112"/>
  <c r="C1212" i="137" s="1"/>
  <c r="B85" i="112"/>
  <c r="H84" i="112"/>
  <c r="G84" i="112"/>
  <c r="G1196" i="137" s="1"/>
  <c r="F84" i="112"/>
  <c r="F1196" i="137" s="1"/>
  <c r="E84" i="112"/>
  <c r="E1196" i="137" s="1"/>
  <c r="D84" i="112"/>
  <c r="D1196" i="137" s="1"/>
  <c r="C84" i="112"/>
  <c r="C1196" i="137" s="1"/>
  <c r="B84" i="112"/>
  <c r="H83" i="112"/>
  <c r="G83" i="112"/>
  <c r="G1180" i="137" s="1"/>
  <c r="F83" i="112"/>
  <c r="F1180" i="137" s="1"/>
  <c r="E83" i="112"/>
  <c r="E1180" i="137" s="1"/>
  <c r="D83" i="112"/>
  <c r="D1180" i="137" s="1"/>
  <c r="C83" i="112"/>
  <c r="C1180" i="137" s="1"/>
  <c r="B83" i="112"/>
  <c r="H82" i="112"/>
  <c r="G82" i="112"/>
  <c r="G1164" i="137" s="1"/>
  <c r="F82" i="112"/>
  <c r="F1164" i="137" s="1"/>
  <c r="E82" i="112"/>
  <c r="E1164" i="137" s="1"/>
  <c r="D82" i="112"/>
  <c r="D1164" i="137" s="1"/>
  <c r="C82" i="112"/>
  <c r="C1164" i="137" s="1"/>
  <c r="B82" i="112"/>
  <c r="H79" i="112"/>
  <c r="G79" i="112"/>
  <c r="G1131" i="137" s="1"/>
  <c r="F79" i="112"/>
  <c r="F1131" i="137" s="1"/>
  <c r="E79" i="112"/>
  <c r="E1131" i="137" s="1"/>
  <c r="D79" i="112"/>
  <c r="D1131" i="137" s="1"/>
  <c r="C79" i="112"/>
  <c r="C1131" i="137" s="1"/>
  <c r="H78" i="112"/>
  <c r="G78" i="112"/>
  <c r="G1115" i="137" s="1"/>
  <c r="F78" i="112"/>
  <c r="F1115" i="137" s="1"/>
  <c r="E78" i="112"/>
  <c r="E1115" i="137" s="1"/>
  <c r="D78" i="112"/>
  <c r="D1115" i="137" s="1"/>
  <c r="C78" i="112"/>
  <c r="C1115" i="137" s="1"/>
  <c r="B78" i="112"/>
  <c r="H77" i="112"/>
  <c r="G77" i="112"/>
  <c r="G1099" i="137" s="1"/>
  <c r="F77" i="112"/>
  <c r="F1099" i="137" s="1"/>
  <c r="E77" i="112"/>
  <c r="E1099" i="137" s="1"/>
  <c r="D77" i="112"/>
  <c r="D1099" i="137" s="1"/>
  <c r="C77" i="112"/>
  <c r="C1099" i="137" s="1"/>
  <c r="B77" i="112"/>
  <c r="H76" i="112"/>
  <c r="G76" i="112"/>
  <c r="G1083" i="137" s="1"/>
  <c r="F76" i="112"/>
  <c r="F1083" i="137" s="1"/>
  <c r="E76" i="112"/>
  <c r="E1083" i="137" s="1"/>
  <c r="D76" i="112"/>
  <c r="D1083" i="137" s="1"/>
  <c r="C76" i="112"/>
  <c r="C1083" i="137" s="1"/>
  <c r="B76" i="112"/>
  <c r="H75" i="112"/>
  <c r="G75" i="112"/>
  <c r="G1067" i="137" s="1"/>
  <c r="F75" i="112"/>
  <c r="F1067" i="137" s="1"/>
  <c r="E75" i="112"/>
  <c r="E1067" i="137" s="1"/>
  <c r="D75" i="112"/>
  <c r="D1067" i="137" s="1"/>
  <c r="C75" i="112"/>
  <c r="C1067" i="137" s="1"/>
  <c r="B75" i="112"/>
  <c r="H74" i="112"/>
  <c r="G74" i="112"/>
  <c r="G1051" i="137" s="1"/>
  <c r="F74" i="112"/>
  <c r="F1051" i="137" s="1"/>
  <c r="E74" i="112"/>
  <c r="E1051" i="137" s="1"/>
  <c r="D74" i="112"/>
  <c r="D1051" i="137" s="1"/>
  <c r="C74" i="112"/>
  <c r="C1051" i="137" s="1"/>
  <c r="B74" i="112"/>
  <c r="H73" i="112"/>
  <c r="G73" i="112"/>
  <c r="G1035" i="137" s="1"/>
  <c r="F73" i="112"/>
  <c r="F1035" i="137" s="1"/>
  <c r="E73" i="112"/>
  <c r="E1035" i="137" s="1"/>
  <c r="D73" i="112"/>
  <c r="D1035" i="137" s="1"/>
  <c r="C73" i="112"/>
  <c r="C1035" i="137" s="1"/>
  <c r="B73" i="112"/>
  <c r="H72" i="112"/>
  <c r="G72" i="112"/>
  <c r="G1019" i="137" s="1"/>
  <c r="F72" i="112"/>
  <c r="F1019" i="137" s="1"/>
  <c r="E72" i="112"/>
  <c r="E1019" i="137" s="1"/>
  <c r="D72" i="112"/>
  <c r="D1019" i="137" s="1"/>
  <c r="C72" i="112"/>
  <c r="C1019" i="137" s="1"/>
  <c r="B72" i="112"/>
  <c r="H71" i="112"/>
  <c r="G71" i="112"/>
  <c r="G1003" i="137" s="1"/>
  <c r="F71" i="112"/>
  <c r="F1003" i="137" s="1"/>
  <c r="E71" i="112"/>
  <c r="E1003" i="137" s="1"/>
  <c r="D71" i="112"/>
  <c r="D1003" i="137" s="1"/>
  <c r="C71" i="112"/>
  <c r="C1003" i="137" s="1"/>
  <c r="B71" i="112"/>
  <c r="H70" i="112"/>
  <c r="G70" i="112"/>
  <c r="G987" i="137" s="1"/>
  <c r="F70" i="112"/>
  <c r="F987" i="137" s="1"/>
  <c r="E70" i="112"/>
  <c r="E987" i="137" s="1"/>
  <c r="D70" i="112"/>
  <c r="D987" i="137" s="1"/>
  <c r="C70" i="112"/>
  <c r="C987" i="137" s="1"/>
  <c r="B70" i="112"/>
  <c r="H69" i="112"/>
  <c r="G69" i="112"/>
  <c r="G971" i="137" s="1"/>
  <c r="F69" i="112"/>
  <c r="F971" i="137" s="1"/>
  <c r="E69" i="112"/>
  <c r="E971" i="137" s="1"/>
  <c r="D69" i="112"/>
  <c r="D971" i="137" s="1"/>
  <c r="C69" i="112"/>
  <c r="C971" i="137" s="1"/>
  <c r="B69" i="112"/>
  <c r="H68" i="112"/>
  <c r="G68" i="112"/>
  <c r="G955" i="137" s="1"/>
  <c r="F68" i="112"/>
  <c r="F955" i="137" s="1"/>
  <c r="E68" i="112"/>
  <c r="D68" i="112"/>
  <c r="D955" i="137" s="1"/>
  <c r="C68" i="112"/>
  <c r="C955" i="137" s="1"/>
  <c r="B68" i="112"/>
  <c r="H67" i="112"/>
  <c r="G67" i="112"/>
  <c r="G939" i="137" s="1"/>
  <c r="F67" i="112"/>
  <c r="F939" i="137" s="1"/>
  <c r="E67" i="112"/>
  <c r="E939" i="137" s="1"/>
  <c r="D67" i="112"/>
  <c r="D939" i="137" s="1"/>
  <c r="C67" i="112"/>
  <c r="C939" i="137" s="1"/>
  <c r="B67" i="112"/>
  <c r="H66" i="112"/>
  <c r="G66" i="112"/>
  <c r="G923" i="137" s="1"/>
  <c r="F66" i="112"/>
  <c r="F923" i="137" s="1"/>
  <c r="E66" i="112"/>
  <c r="E923" i="137" s="1"/>
  <c r="D66" i="112"/>
  <c r="D923" i="137" s="1"/>
  <c r="C66" i="112"/>
  <c r="C923" i="137" s="1"/>
  <c r="B66" i="112"/>
  <c r="H63" i="112"/>
  <c r="G63" i="112"/>
  <c r="G890" i="137" s="1"/>
  <c r="F63" i="112"/>
  <c r="F890" i="137" s="1"/>
  <c r="E63" i="112"/>
  <c r="E890" i="137" s="1"/>
  <c r="D63" i="112"/>
  <c r="D890" i="137" s="1"/>
  <c r="C63" i="112"/>
  <c r="C890" i="137" s="1"/>
  <c r="H62" i="112"/>
  <c r="G62" i="112"/>
  <c r="G874" i="137" s="1"/>
  <c r="F62" i="112"/>
  <c r="F874" i="137" s="1"/>
  <c r="E62" i="112"/>
  <c r="E874" i="137" s="1"/>
  <c r="D62" i="112"/>
  <c r="D874" i="137" s="1"/>
  <c r="C62" i="112"/>
  <c r="C874" i="137" s="1"/>
  <c r="B62" i="112"/>
  <c r="H61" i="112"/>
  <c r="G61" i="112"/>
  <c r="G858" i="137" s="1"/>
  <c r="F61" i="112"/>
  <c r="F858" i="137" s="1"/>
  <c r="E61" i="112"/>
  <c r="E858" i="137" s="1"/>
  <c r="D61" i="112"/>
  <c r="D858" i="137" s="1"/>
  <c r="C61" i="112"/>
  <c r="C858" i="137" s="1"/>
  <c r="B61" i="112"/>
  <c r="H60" i="112"/>
  <c r="G60" i="112"/>
  <c r="G842" i="137" s="1"/>
  <c r="F60" i="112"/>
  <c r="F842" i="137" s="1"/>
  <c r="E60" i="112"/>
  <c r="E842" i="137" s="1"/>
  <c r="D60" i="112"/>
  <c r="D842" i="137" s="1"/>
  <c r="C60" i="112"/>
  <c r="C842" i="137" s="1"/>
  <c r="B60" i="112"/>
  <c r="H59" i="112"/>
  <c r="G59" i="112"/>
  <c r="G826" i="137" s="1"/>
  <c r="F59" i="112"/>
  <c r="F826" i="137" s="1"/>
  <c r="E59" i="112"/>
  <c r="E826" i="137" s="1"/>
  <c r="D59" i="112"/>
  <c r="D826" i="137" s="1"/>
  <c r="C59" i="112"/>
  <c r="C826" i="137" s="1"/>
  <c r="B59" i="112"/>
  <c r="H58" i="112"/>
  <c r="G58" i="112"/>
  <c r="G810" i="137" s="1"/>
  <c r="F58" i="112"/>
  <c r="F810" i="137" s="1"/>
  <c r="E58" i="112"/>
  <c r="E810" i="137" s="1"/>
  <c r="D58" i="112"/>
  <c r="D810" i="137" s="1"/>
  <c r="C58" i="112"/>
  <c r="C810" i="137" s="1"/>
  <c r="B58" i="112"/>
  <c r="H57" i="112"/>
  <c r="G57" i="112"/>
  <c r="G794" i="137" s="1"/>
  <c r="F57" i="112"/>
  <c r="F794" i="137" s="1"/>
  <c r="E57" i="112"/>
  <c r="E794" i="137" s="1"/>
  <c r="D57" i="112"/>
  <c r="D794" i="137" s="1"/>
  <c r="C57" i="112"/>
  <c r="C794" i="137" s="1"/>
  <c r="B57" i="112"/>
  <c r="H56" i="112"/>
  <c r="G56" i="112"/>
  <c r="G778" i="137" s="1"/>
  <c r="F56" i="112"/>
  <c r="F778" i="137" s="1"/>
  <c r="E56" i="112"/>
  <c r="E778" i="137" s="1"/>
  <c r="D56" i="112"/>
  <c r="D778" i="137" s="1"/>
  <c r="C56" i="112"/>
  <c r="C778" i="137" s="1"/>
  <c r="B56" i="112"/>
  <c r="H55" i="112"/>
  <c r="G55" i="112"/>
  <c r="G762" i="137" s="1"/>
  <c r="F55" i="112"/>
  <c r="F762" i="137" s="1"/>
  <c r="E55" i="112"/>
  <c r="E762" i="137" s="1"/>
  <c r="D55" i="112"/>
  <c r="D762" i="137" s="1"/>
  <c r="C55" i="112"/>
  <c r="C762" i="137" s="1"/>
  <c r="B55" i="112"/>
  <c r="H54" i="112"/>
  <c r="G54" i="112"/>
  <c r="G746" i="137" s="1"/>
  <c r="F54" i="112"/>
  <c r="F746" i="137" s="1"/>
  <c r="E54" i="112"/>
  <c r="E746" i="137" s="1"/>
  <c r="D54" i="112"/>
  <c r="D746" i="137" s="1"/>
  <c r="C54" i="112"/>
  <c r="C746" i="137" s="1"/>
  <c r="B54" i="112"/>
  <c r="H53" i="112"/>
  <c r="G53" i="112"/>
  <c r="G730" i="137" s="1"/>
  <c r="F53" i="112"/>
  <c r="F730" i="137" s="1"/>
  <c r="E53" i="112"/>
  <c r="E730" i="137" s="1"/>
  <c r="D53" i="112"/>
  <c r="D730" i="137" s="1"/>
  <c r="C53" i="112"/>
  <c r="C730" i="137" s="1"/>
  <c r="B53" i="112"/>
  <c r="H52" i="112"/>
  <c r="G52" i="112"/>
  <c r="G714" i="137" s="1"/>
  <c r="F52" i="112"/>
  <c r="F714" i="137" s="1"/>
  <c r="E52" i="112"/>
  <c r="E714" i="137" s="1"/>
  <c r="D52" i="112"/>
  <c r="D714" i="137" s="1"/>
  <c r="C52" i="112"/>
  <c r="C714" i="137" s="1"/>
  <c r="B52" i="112"/>
  <c r="H51" i="112"/>
  <c r="G51" i="112"/>
  <c r="G698" i="137" s="1"/>
  <c r="F51" i="112"/>
  <c r="F698" i="137" s="1"/>
  <c r="E51" i="112"/>
  <c r="E698" i="137" s="1"/>
  <c r="D51" i="112"/>
  <c r="D698" i="137" s="1"/>
  <c r="C51" i="112"/>
  <c r="C698" i="137" s="1"/>
  <c r="B51" i="112"/>
  <c r="H48" i="112"/>
  <c r="G48" i="112"/>
  <c r="G665" i="137" s="1"/>
  <c r="F48" i="112"/>
  <c r="F665" i="137" s="1"/>
  <c r="E48" i="112"/>
  <c r="E665" i="137" s="1"/>
  <c r="D48" i="112"/>
  <c r="D665" i="137" s="1"/>
  <c r="C48" i="112"/>
  <c r="C665" i="137" s="1"/>
  <c r="H47" i="112"/>
  <c r="G47" i="112"/>
  <c r="G649" i="137" s="1"/>
  <c r="F47" i="112"/>
  <c r="F649" i="137" s="1"/>
  <c r="E47" i="112"/>
  <c r="E649" i="137" s="1"/>
  <c r="D47" i="112"/>
  <c r="D649" i="137" s="1"/>
  <c r="C47" i="112"/>
  <c r="C649" i="137" s="1"/>
  <c r="B47" i="112"/>
  <c r="H46" i="112"/>
  <c r="G46" i="112"/>
  <c r="G633" i="137" s="1"/>
  <c r="F46" i="112"/>
  <c r="F633" i="137" s="1"/>
  <c r="E46" i="112"/>
  <c r="E633" i="137" s="1"/>
  <c r="D46" i="112"/>
  <c r="D633" i="137" s="1"/>
  <c r="C46" i="112"/>
  <c r="C633" i="137" s="1"/>
  <c r="B46" i="112"/>
  <c r="H45" i="112"/>
  <c r="G45" i="112"/>
  <c r="G617" i="137" s="1"/>
  <c r="F45" i="112"/>
  <c r="F617" i="137" s="1"/>
  <c r="E45" i="112"/>
  <c r="E617" i="137" s="1"/>
  <c r="D45" i="112"/>
  <c r="D617" i="137" s="1"/>
  <c r="C45" i="112"/>
  <c r="C617" i="137" s="1"/>
  <c r="B45" i="112"/>
  <c r="H44" i="112"/>
  <c r="G44" i="112"/>
  <c r="G601" i="137" s="1"/>
  <c r="F44" i="112"/>
  <c r="F601" i="137" s="1"/>
  <c r="E44" i="112"/>
  <c r="E601" i="137" s="1"/>
  <c r="D44" i="112"/>
  <c r="D601" i="137" s="1"/>
  <c r="C44" i="112"/>
  <c r="C601" i="137" s="1"/>
  <c r="B44" i="112"/>
  <c r="H43" i="112"/>
  <c r="G43" i="112"/>
  <c r="G585" i="137" s="1"/>
  <c r="F43" i="112"/>
  <c r="F585" i="137" s="1"/>
  <c r="E43" i="112"/>
  <c r="E585" i="137" s="1"/>
  <c r="D43" i="112"/>
  <c r="D585" i="137" s="1"/>
  <c r="C43" i="112"/>
  <c r="C585" i="137" s="1"/>
  <c r="H42" i="112"/>
  <c r="G42" i="112"/>
  <c r="G569" i="137" s="1"/>
  <c r="F42" i="112"/>
  <c r="F569" i="137" s="1"/>
  <c r="E42" i="112"/>
  <c r="E569" i="137" s="1"/>
  <c r="D42" i="112"/>
  <c r="D569" i="137" s="1"/>
  <c r="C42" i="112"/>
  <c r="C569" i="137" s="1"/>
  <c r="H41" i="112"/>
  <c r="G41" i="112"/>
  <c r="G553" i="137" s="1"/>
  <c r="F41" i="112"/>
  <c r="F553" i="137" s="1"/>
  <c r="E41" i="112"/>
  <c r="E553" i="137" s="1"/>
  <c r="D41" i="112"/>
  <c r="D553" i="137" s="1"/>
  <c r="C41" i="112"/>
  <c r="C553" i="137" s="1"/>
  <c r="H40" i="112"/>
  <c r="G40" i="112"/>
  <c r="G537" i="137" s="1"/>
  <c r="F40" i="112"/>
  <c r="F537" i="137" s="1"/>
  <c r="E40" i="112"/>
  <c r="E537" i="137" s="1"/>
  <c r="D40" i="112"/>
  <c r="D537" i="137" s="1"/>
  <c r="C40" i="112"/>
  <c r="C537" i="137" s="1"/>
  <c r="H39" i="112"/>
  <c r="G39" i="112"/>
  <c r="G521" i="137" s="1"/>
  <c r="F39" i="112"/>
  <c r="F521" i="137" s="1"/>
  <c r="E39" i="112"/>
  <c r="E521" i="137" s="1"/>
  <c r="D39" i="112"/>
  <c r="D521" i="137" s="1"/>
  <c r="C39" i="112"/>
  <c r="C521" i="137" s="1"/>
  <c r="H38" i="112"/>
  <c r="G38" i="112"/>
  <c r="G505" i="137" s="1"/>
  <c r="F38" i="112"/>
  <c r="F505" i="137" s="1"/>
  <c r="E38" i="112"/>
  <c r="E505" i="137" s="1"/>
  <c r="D38" i="112"/>
  <c r="D505" i="137" s="1"/>
  <c r="C38" i="112"/>
  <c r="C505" i="137" s="1"/>
  <c r="H37" i="112"/>
  <c r="G37" i="112"/>
  <c r="G489" i="137" s="1"/>
  <c r="F37" i="112"/>
  <c r="F489" i="137" s="1"/>
  <c r="E37" i="112"/>
  <c r="E489" i="137" s="1"/>
  <c r="D37" i="112"/>
  <c r="D489" i="137" s="1"/>
  <c r="C37" i="112"/>
  <c r="C489" i="137" s="1"/>
  <c r="H36" i="112"/>
  <c r="G36" i="112"/>
  <c r="G473" i="137" s="1"/>
  <c r="F36" i="112"/>
  <c r="F473" i="137" s="1"/>
  <c r="E36" i="112"/>
  <c r="E473" i="137" s="1"/>
  <c r="D36" i="112"/>
  <c r="D473" i="137" s="1"/>
  <c r="C36" i="112"/>
  <c r="C473" i="137" s="1"/>
  <c r="H33" i="112"/>
  <c r="G33" i="112"/>
  <c r="G440" i="137" s="1"/>
  <c r="F33" i="112"/>
  <c r="F440" i="137" s="1"/>
  <c r="E33" i="112"/>
  <c r="E440" i="137" s="1"/>
  <c r="D33" i="112"/>
  <c r="D440" i="137" s="1"/>
  <c r="C33" i="112"/>
  <c r="C440" i="137" s="1"/>
  <c r="H32" i="112"/>
  <c r="G32" i="112"/>
  <c r="G424" i="137" s="1"/>
  <c r="F32" i="112"/>
  <c r="F424" i="137" s="1"/>
  <c r="E32" i="112"/>
  <c r="E424" i="137" s="1"/>
  <c r="D32" i="112"/>
  <c r="D424" i="137" s="1"/>
  <c r="C32" i="112"/>
  <c r="C424" i="137" s="1"/>
  <c r="B32" i="112"/>
  <c r="H31" i="112"/>
  <c r="G31" i="112"/>
  <c r="G408" i="137" s="1"/>
  <c r="F31" i="112"/>
  <c r="F408" i="137" s="1"/>
  <c r="E31" i="112"/>
  <c r="E408" i="137" s="1"/>
  <c r="D31" i="112"/>
  <c r="D408" i="137" s="1"/>
  <c r="C31" i="112"/>
  <c r="C408" i="137" s="1"/>
  <c r="B31" i="112"/>
  <c r="H30" i="112"/>
  <c r="G30" i="112"/>
  <c r="G392" i="137" s="1"/>
  <c r="F30" i="112"/>
  <c r="F392" i="137" s="1"/>
  <c r="E30" i="112"/>
  <c r="E392" i="137" s="1"/>
  <c r="D30" i="112"/>
  <c r="D392" i="137" s="1"/>
  <c r="C30" i="112"/>
  <c r="C392" i="137" s="1"/>
  <c r="B30" i="112"/>
  <c r="H29" i="112"/>
  <c r="G29" i="112"/>
  <c r="G376" i="137" s="1"/>
  <c r="F29" i="112"/>
  <c r="F376" i="137" s="1"/>
  <c r="E29" i="112"/>
  <c r="E376" i="137" s="1"/>
  <c r="D29" i="112"/>
  <c r="D376" i="137" s="1"/>
  <c r="C29" i="112"/>
  <c r="C376" i="137" s="1"/>
  <c r="H28" i="112"/>
  <c r="G28" i="112"/>
  <c r="G360" i="137" s="1"/>
  <c r="F28" i="112"/>
  <c r="F360" i="137" s="1"/>
  <c r="E28" i="112"/>
  <c r="E360" i="137" s="1"/>
  <c r="D28" i="112"/>
  <c r="D360" i="137" s="1"/>
  <c r="C28" i="112"/>
  <c r="C360" i="137" s="1"/>
  <c r="H27" i="112"/>
  <c r="G27" i="112"/>
  <c r="G344" i="137" s="1"/>
  <c r="F27" i="112"/>
  <c r="F344" i="137" s="1"/>
  <c r="E27" i="112"/>
  <c r="E344" i="137" s="1"/>
  <c r="D27" i="112"/>
  <c r="D344" i="137" s="1"/>
  <c r="C27" i="112"/>
  <c r="C344" i="137" s="1"/>
  <c r="H26" i="112"/>
  <c r="G26" i="112"/>
  <c r="G328" i="137" s="1"/>
  <c r="F26" i="112"/>
  <c r="F328" i="137" s="1"/>
  <c r="E26" i="112"/>
  <c r="E328" i="137" s="1"/>
  <c r="D26" i="112"/>
  <c r="D328" i="137" s="1"/>
  <c r="C26" i="112"/>
  <c r="C328" i="137" s="1"/>
  <c r="H25" i="112"/>
  <c r="G25" i="112"/>
  <c r="G312" i="137" s="1"/>
  <c r="F25" i="112"/>
  <c r="F312" i="137" s="1"/>
  <c r="E25" i="112"/>
  <c r="E312" i="137" s="1"/>
  <c r="D25" i="112"/>
  <c r="D312" i="137" s="1"/>
  <c r="C25" i="112"/>
  <c r="C312" i="137" s="1"/>
  <c r="H24" i="112"/>
  <c r="G24" i="112"/>
  <c r="G296" i="137" s="1"/>
  <c r="F24" i="112"/>
  <c r="F296" i="137" s="1"/>
  <c r="E24" i="112"/>
  <c r="E296" i="137" s="1"/>
  <c r="D24" i="112"/>
  <c r="D296" i="137" s="1"/>
  <c r="C24" i="112"/>
  <c r="C296" i="137" s="1"/>
  <c r="H23" i="112"/>
  <c r="G23" i="112"/>
  <c r="G280" i="137" s="1"/>
  <c r="F23" i="112"/>
  <c r="F280" i="137" s="1"/>
  <c r="E23" i="112"/>
  <c r="E280" i="137" s="1"/>
  <c r="D23" i="112"/>
  <c r="D280" i="137" s="1"/>
  <c r="C23" i="112"/>
  <c r="C280" i="137" s="1"/>
  <c r="H22" i="112"/>
  <c r="G22" i="112"/>
  <c r="G264" i="137" s="1"/>
  <c r="F22" i="112"/>
  <c r="F264" i="137" s="1"/>
  <c r="E22" i="112"/>
  <c r="E264" i="137" s="1"/>
  <c r="D22" i="112"/>
  <c r="D264" i="137" s="1"/>
  <c r="C22" i="112"/>
  <c r="C264" i="137" s="1"/>
  <c r="H21" i="112"/>
  <c r="G21" i="112"/>
  <c r="G248" i="137" s="1"/>
  <c r="F21" i="112"/>
  <c r="F248" i="137" s="1"/>
  <c r="E21" i="112"/>
  <c r="E248" i="137" s="1"/>
  <c r="D21" i="112"/>
  <c r="D248" i="137" s="1"/>
  <c r="C21" i="112"/>
  <c r="C248" i="137" s="1"/>
  <c r="H18" i="112"/>
  <c r="G18" i="112"/>
  <c r="G215" i="137" s="1"/>
  <c r="F18" i="112"/>
  <c r="F215" i="137" s="1"/>
  <c r="E18" i="112"/>
  <c r="E215" i="137" s="1"/>
  <c r="D18" i="112"/>
  <c r="D215" i="137" s="1"/>
  <c r="C18" i="112"/>
  <c r="C215" i="137" s="1"/>
  <c r="H17" i="112"/>
  <c r="G17" i="112"/>
  <c r="G199" i="137" s="1"/>
  <c r="F17" i="112"/>
  <c r="F199" i="137" s="1"/>
  <c r="E17" i="112"/>
  <c r="E199" i="137" s="1"/>
  <c r="D17" i="112"/>
  <c r="D199" i="137" s="1"/>
  <c r="C17" i="112"/>
  <c r="C199" i="137" s="1"/>
  <c r="B17" i="112"/>
  <c r="H16" i="112"/>
  <c r="G16" i="112"/>
  <c r="G183" i="137" s="1"/>
  <c r="F16" i="112"/>
  <c r="F183" i="137" s="1"/>
  <c r="E16" i="112"/>
  <c r="E183" i="137" s="1"/>
  <c r="D16" i="112"/>
  <c r="D183" i="137" s="1"/>
  <c r="C16" i="112"/>
  <c r="C183" i="137" s="1"/>
  <c r="B16" i="112"/>
  <c r="H15" i="112"/>
  <c r="G15" i="112"/>
  <c r="G167" i="137" s="1"/>
  <c r="F15" i="112"/>
  <c r="F167" i="137" s="1"/>
  <c r="E15" i="112"/>
  <c r="E167" i="137" s="1"/>
  <c r="D15" i="112"/>
  <c r="D167" i="137" s="1"/>
  <c r="C15" i="112"/>
  <c r="C167" i="137" s="1"/>
  <c r="B15" i="112"/>
  <c r="H14" i="112"/>
  <c r="G14" i="112"/>
  <c r="G151" i="137" s="1"/>
  <c r="F14" i="112"/>
  <c r="F151" i="137" s="1"/>
  <c r="E14" i="112"/>
  <c r="E151" i="137" s="1"/>
  <c r="D14" i="112"/>
  <c r="D151" i="137" s="1"/>
  <c r="C14" i="112"/>
  <c r="C151" i="137" s="1"/>
  <c r="H13" i="112"/>
  <c r="G13" i="112"/>
  <c r="G135" i="137" s="1"/>
  <c r="F13" i="112"/>
  <c r="F135" i="137" s="1"/>
  <c r="E13" i="112"/>
  <c r="E135" i="137" s="1"/>
  <c r="D13" i="112"/>
  <c r="D135" i="137" s="1"/>
  <c r="C13" i="112"/>
  <c r="C135" i="137" s="1"/>
  <c r="H12" i="112"/>
  <c r="G12" i="112"/>
  <c r="G119" i="137" s="1"/>
  <c r="F12" i="112"/>
  <c r="F119" i="137" s="1"/>
  <c r="E12" i="112"/>
  <c r="E119" i="137" s="1"/>
  <c r="D12" i="112"/>
  <c r="D119" i="137" s="1"/>
  <c r="C12" i="112"/>
  <c r="C119" i="137" s="1"/>
  <c r="H11" i="112"/>
  <c r="G11" i="112"/>
  <c r="G103" i="137" s="1"/>
  <c r="F11" i="112"/>
  <c r="F103" i="137" s="1"/>
  <c r="E11" i="112"/>
  <c r="E103" i="137" s="1"/>
  <c r="D11" i="112"/>
  <c r="D103" i="137" s="1"/>
  <c r="C11" i="112"/>
  <c r="C103" i="137" s="1"/>
  <c r="H10" i="112"/>
  <c r="G10" i="112"/>
  <c r="G87" i="137" s="1"/>
  <c r="F10" i="112"/>
  <c r="F87" i="137" s="1"/>
  <c r="E10" i="112"/>
  <c r="E87" i="137" s="1"/>
  <c r="D10" i="112"/>
  <c r="D87" i="137" s="1"/>
  <c r="C10" i="112"/>
  <c r="C87" i="137" s="1"/>
  <c r="H9" i="112"/>
  <c r="G9" i="112"/>
  <c r="G71" i="137" s="1"/>
  <c r="F9" i="112"/>
  <c r="F71" i="137" s="1"/>
  <c r="E9" i="112"/>
  <c r="E71" i="137" s="1"/>
  <c r="D9" i="112"/>
  <c r="D71" i="137" s="1"/>
  <c r="C9" i="112"/>
  <c r="C71" i="137" s="1"/>
  <c r="H8" i="112"/>
  <c r="G8" i="112"/>
  <c r="G55" i="137" s="1"/>
  <c r="F8" i="112"/>
  <c r="F55" i="137" s="1"/>
  <c r="E8" i="112"/>
  <c r="E55" i="137" s="1"/>
  <c r="D8" i="112"/>
  <c r="D55" i="137" s="1"/>
  <c r="C8" i="112"/>
  <c r="C55" i="137" s="1"/>
  <c r="H7" i="112"/>
  <c r="G7" i="112"/>
  <c r="G39" i="137" s="1"/>
  <c r="F7" i="112"/>
  <c r="F39" i="137" s="1"/>
  <c r="E7" i="112"/>
  <c r="E39" i="137" s="1"/>
  <c r="D7" i="112"/>
  <c r="D39" i="137" s="1"/>
  <c r="C7" i="112"/>
  <c r="C39" i="137" s="1"/>
  <c r="H6" i="112"/>
  <c r="G6" i="112"/>
  <c r="G23" i="137" s="1"/>
  <c r="F6" i="112"/>
  <c r="F23" i="137" s="1"/>
  <c r="E6" i="112"/>
  <c r="E23" i="137" s="1"/>
  <c r="D6" i="112"/>
  <c r="D23" i="137" s="1"/>
  <c r="C6" i="112"/>
  <c r="C23" i="137" s="1"/>
  <c r="H5" i="112"/>
  <c r="G5" i="112"/>
  <c r="G7" i="137" s="1"/>
  <c r="F5" i="112"/>
  <c r="F7" i="137" s="1"/>
  <c r="E5" i="112"/>
  <c r="E7" i="137" s="1"/>
  <c r="D5" i="112"/>
  <c r="D7" i="137" s="1"/>
  <c r="C5" i="112"/>
  <c r="C7" i="137" s="1"/>
  <c r="F65" i="111"/>
  <c r="E65" i="111"/>
  <c r="E712" i="138" s="1"/>
  <c r="D65" i="111"/>
  <c r="D712" i="138" s="1"/>
  <c r="C65" i="111"/>
  <c r="C712" i="138" s="1"/>
  <c r="F60" i="111"/>
  <c r="D60" i="111"/>
  <c r="D662" i="138" s="1"/>
  <c r="C60" i="111"/>
  <c r="C662" i="138" s="1"/>
  <c r="F59" i="111"/>
  <c r="E59" i="111"/>
  <c r="E646" i="138" s="1"/>
  <c r="D59" i="111"/>
  <c r="D646" i="138" s="1"/>
  <c r="C59" i="111"/>
  <c r="F58" i="111"/>
  <c r="D58" i="111"/>
  <c r="D630" i="138" s="1"/>
  <c r="C58" i="111"/>
  <c r="C630" i="138" s="1"/>
  <c r="F57" i="111"/>
  <c r="E57" i="111"/>
  <c r="E614" i="138" s="1"/>
  <c r="D57" i="111"/>
  <c r="D614" i="138" s="1"/>
  <c r="C57" i="111"/>
  <c r="C614" i="138" s="1"/>
  <c r="F56" i="111"/>
  <c r="D56" i="111"/>
  <c r="D598" i="138" s="1"/>
  <c r="C56" i="111"/>
  <c r="C598" i="138" s="1"/>
  <c r="F55" i="111"/>
  <c r="E55" i="111"/>
  <c r="D55" i="111"/>
  <c r="D582" i="138" s="1"/>
  <c r="C55" i="111"/>
  <c r="C582" i="138" s="1"/>
  <c r="F52" i="111"/>
  <c r="E52" i="111"/>
  <c r="E564" i="138" s="1"/>
  <c r="D52" i="111"/>
  <c r="D564" i="138" s="1"/>
  <c r="C52" i="111"/>
  <c r="C564" i="138" s="1"/>
  <c r="F48" i="111"/>
  <c r="E48" i="111"/>
  <c r="E530" i="138" s="1"/>
  <c r="D48" i="111"/>
  <c r="D530" i="138" s="1"/>
  <c r="C48" i="111"/>
  <c r="F45" i="111"/>
  <c r="E45" i="111"/>
  <c r="E512" i="138" s="1"/>
  <c r="D45" i="111"/>
  <c r="D512" i="138" s="1"/>
  <c r="C45" i="111"/>
  <c r="C512" i="138" s="1"/>
  <c r="F41" i="111"/>
  <c r="E41" i="111"/>
  <c r="E478" i="138" s="1"/>
  <c r="D41" i="111"/>
  <c r="D478" i="138" s="1"/>
  <c r="C41" i="111"/>
  <c r="C478" i="138" s="1"/>
  <c r="F40" i="111"/>
  <c r="E40" i="111"/>
  <c r="E462" i="138" s="1"/>
  <c r="D40" i="111"/>
  <c r="D462" i="138" s="1"/>
  <c r="C40" i="111"/>
  <c r="C462" i="138" s="1"/>
  <c r="F39" i="111"/>
  <c r="E39" i="111"/>
  <c r="E446" i="138" s="1"/>
  <c r="D39" i="111"/>
  <c r="D446" i="138" s="1"/>
  <c r="C39" i="111"/>
  <c r="C446" i="138" s="1"/>
  <c r="F35" i="111"/>
  <c r="E35" i="111"/>
  <c r="E412" i="138" s="1"/>
  <c r="D35" i="111"/>
  <c r="D412" i="138" s="1"/>
  <c r="C35" i="111"/>
  <c r="C412" i="138" s="1"/>
  <c r="F34" i="111"/>
  <c r="E34" i="111"/>
  <c r="E396" i="138" s="1"/>
  <c r="D34" i="111"/>
  <c r="D396" i="138" s="1"/>
  <c r="C34" i="111"/>
  <c r="C396" i="138" s="1"/>
  <c r="F33" i="111"/>
  <c r="E33" i="111"/>
  <c r="E380" i="138" s="1"/>
  <c r="D33" i="111"/>
  <c r="D380" i="138" s="1"/>
  <c r="C33" i="111"/>
  <c r="C380" i="138" s="1"/>
  <c r="F32" i="111"/>
  <c r="E32" i="111"/>
  <c r="E364" i="138" s="1"/>
  <c r="D32" i="111"/>
  <c r="D364" i="138" s="1"/>
  <c r="C32" i="111"/>
  <c r="C364" i="138" s="1"/>
  <c r="F28" i="111"/>
  <c r="E28" i="111"/>
  <c r="E330" i="138" s="1"/>
  <c r="D28" i="111"/>
  <c r="D330" i="138" s="1"/>
  <c r="C28" i="111"/>
  <c r="C330" i="138" s="1"/>
  <c r="F27" i="111"/>
  <c r="E27" i="111"/>
  <c r="E314" i="138" s="1"/>
  <c r="D27" i="111"/>
  <c r="D314" i="138" s="1"/>
  <c r="C27" i="111"/>
  <c r="C314" i="138" s="1"/>
  <c r="F26" i="111"/>
  <c r="E26" i="111"/>
  <c r="E298" i="138" s="1"/>
  <c r="D26" i="111"/>
  <c r="D298" i="138" s="1"/>
  <c r="C26" i="111"/>
  <c r="C298" i="138" s="1"/>
  <c r="F25" i="111"/>
  <c r="E25" i="111"/>
  <c r="E282" i="138" s="1"/>
  <c r="D25" i="111"/>
  <c r="D282" i="138" s="1"/>
  <c r="C25" i="111"/>
  <c r="C282" i="138" s="1"/>
  <c r="F24" i="111"/>
  <c r="E24" i="111"/>
  <c r="D24" i="111"/>
  <c r="D266" i="138" s="1"/>
  <c r="C24" i="111"/>
  <c r="F19" i="111"/>
  <c r="D19" i="111"/>
  <c r="D216" i="138" s="1"/>
  <c r="C19" i="111"/>
  <c r="C216" i="138" s="1"/>
  <c r="F18" i="111"/>
  <c r="E18" i="111"/>
  <c r="E200" i="138" s="1"/>
  <c r="D18" i="111"/>
  <c r="D200" i="138" s="1"/>
  <c r="C18" i="111"/>
  <c r="C200" i="138" s="1"/>
  <c r="F17" i="111"/>
  <c r="D17" i="111"/>
  <c r="D184" i="138" s="1"/>
  <c r="C17" i="111"/>
  <c r="C184" i="138" s="1"/>
  <c r="F16" i="111"/>
  <c r="E16" i="111"/>
  <c r="E168" i="138" s="1"/>
  <c r="D16" i="111"/>
  <c r="D168" i="138" s="1"/>
  <c r="C16" i="111"/>
  <c r="C168" i="138" s="1"/>
  <c r="F15" i="111"/>
  <c r="D15" i="111"/>
  <c r="D152" i="138" s="1"/>
  <c r="C15" i="111"/>
  <c r="C152" i="138" s="1"/>
  <c r="F14" i="111"/>
  <c r="E14" i="111"/>
  <c r="E136" i="138" s="1"/>
  <c r="D14" i="111"/>
  <c r="D136" i="138" s="1"/>
  <c r="C14" i="111"/>
  <c r="C136" i="138" s="1"/>
  <c r="F13" i="111"/>
  <c r="D13" i="111"/>
  <c r="D120" i="138" s="1"/>
  <c r="C13" i="111"/>
  <c r="C120" i="138" s="1"/>
  <c r="F12" i="111"/>
  <c r="E12" i="111"/>
  <c r="E104" i="138" s="1"/>
  <c r="D12" i="111"/>
  <c r="D104" i="138" s="1"/>
  <c r="C12" i="111"/>
  <c r="C104" i="138" s="1"/>
  <c r="F11" i="111"/>
  <c r="D11" i="111"/>
  <c r="D88" i="138" s="1"/>
  <c r="C11" i="111"/>
  <c r="C88" i="138" s="1"/>
  <c r="F10" i="111"/>
  <c r="E10" i="111"/>
  <c r="E72" i="138" s="1"/>
  <c r="D10" i="111"/>
  <c r="D72" i="138" s="1"/>
  <c r="C10" i="111"/>
  <c r="C72" i="138" s="1"/>
  <c r="F9" i="111"/>
  <c r="D9" i="111"/>
  <c r="D56" i="138" s="1"/>
  <c r="C9" i="111"/>
  <c r="C56" i="138" s="1"/>
  <c r="F8" i="111"/>
  <c r="E8" i="111"/>
  <c r="E40" i="138" s="1"/>
  <c r="D8" i="111"/>
  <c r="D40" i="138" s="1"/>
  <c r="C8" i="111"/>
  <c r="C40" i="138" s="1"/>
  <c r="F7" i="111"/>
  <c r="D7" i="111"/>
  <c r="D24" i="138" s="1"/>
  <c r="C7" i="111"/>
  <c r="C24" i="138" s="1"/>
  <c r="F6" i="111"/>
  <c r="E6" i="111"/>
  <c r="E8" i="138" s="1"/>
  <c r="D6" i="111"/>
  <c r="D8" i="138" s="1"/>
  <c r="C6" i="111"/>
  <c r="C8" i="138" s="1"/>
  <c r="E95" i="112"/>
  <c r="E1342" i="137" s="1"/>
  <c r="B2" i="112"/>
  <c r="B2" i="111"/>
  <c r="H94" i="110"/>
  <c r="G94" i="110"/>
  <c r="G1325" i="137" s="1"/>
  <c r="F94" i="110"/>
  <c r="F1325" i="137" s="1"/>
  <c r="E94" i="110"/>
  <c r="E1325" i="137" s="1"/>
  <c r="D94" i="110"/>
  <c r="D1325" i="137" s="1"/>
  <c r="C94" i="110"/>
  <c r="H93" i="110"/>
  <c r="G93" i="110"/>
  <c r="F93" i="110"/>
  <c r="E93" i="110"/>
  <c r="D93" i="110"/>
  <c r="D1309" i="137" s="1"/>
  <c r="C93" i="110"/>
  <c r="C1309" i="137" s="1"/>
  <c r="H89" i="110"/>
  <c r="G89" i="110"/>
  <c r="G1275" i="137" s="1"/>
  <c r="F89" i="110"/>
  <c r="F1275" i="137" s="1"/>
  <c r="E89" i="110"/>
  <c r="E1275" i="137" s="1"/>
  <c r="D89" i="110"/>
  <c r="D1275" i="137" s="1"/>
  <c r="C89" i="110"/>
  <c r="C1275" i="137" s="1"/>
  <c r="B89" i="110"/>
  <c r="H88" i="110"/>
  <c r="G88" i="110"/>
  <c r="G1259" i="137" s="1"/>
  <c r="F88" i="110"/>
  <c r="F1259" i="137" s="1"/>
  <c r="E88" i="110"/>
  <c r="E1259" i="137" s="1"/>
  <c r="D88" i="110"/>
  <c r="D1259" i="137" s="1"/>
  <c r="C88" i="110"/>
  <c r="C1259" i="137" s="1"/>
  <c r="B88" i="110"/>
  <c r="H87" i="110"/>
  <c r="G87" i="110"/>
  <c r="G1243" i="137" s="1"/>
  <c r="F87" i="110"/>
  <c r="F1243" i="137" s="1"/>
  <c r="E87" i="110"/>
  <c r="E1243" i="137" s="1"/>
  <c r="D87" i="110"/>
  <c r="D1243" i="137" s="1"/>
  <c r="C87" i="110"/>
  <c r="C1243" i="137" s="1"/>
  <c r="B87" i="110"/>
  <c r="H86" i="110"/>
  <c r="G86" i="110"/>
  <c r="G1227" i="137" s="1"/>
  <c r="F86" i="110"/>
  <c r="F1227" i="137" s="1"/>
  <c r="E86" i="110"/>
  <c r="E1227" i="137" s="1"/>
  <c r="D86" i="110"/>
  <c r="D1227" i="137" s="1"/>
  <c r="C86" i="110"/>
  <c r="C1227" i="137" s="1"/>
  <c r="B86" i="110"/>
  <c r="H85" i="110"/>
  <c r="G85" i="110"/>
  <c r="G1211" i="137" s="1"/>
  <c r="F85" i="110"/>
  <c r="F1211" i="137" s="1"/>
  <c r="E85" i="110"/>
  <c r="E1211" i="137" s="1"/>
  <c r="D85" i="110"/>
  <c r="D1211" i="137" s="1"/>
  <c r="C85" i="110"/>
  <c r="C1211" i="137" s="1"/>
  <c r="B85" i="110"/>
  <c r="H84" i="110"/>
  <c r="G84" i="110"/>
  <c r="G1195" i="137" s="1"/>
  <c r="F84" i="110"/>
  <c r="F1195" i="137" s="1"/>
  <c r="E84" i="110"/>
  <c r="E1195" i="137" s="1"/>
  <c r="D84" i="110"/>
  <c r="D1195" i="137" s="1"/>
  <c r="C84" i="110"/>
  <c r="C1195" i="137" s="1"/>
  <c r="B84" i="110"/>
  <c r="H83" i="110"/>
  <c r="G83" i="110"/>
  <c r="G1179" i="137" s="1"/>
  <c r="F83" i="110"/>
  <c r="F1179" i="137" s="1"/>
  <c r="E83" i="110"/>
  <c r="E1179" i="137" s="1"/>
  <c r="D83" i="110"/>
  <c r="D1179" i="137" s="1"/>
  <c r="C83" i="110"/>
  <c r="C1179" i="137" s="1"/>
  <c r="B83" i="110"/>
  <c r="H82" i="110"/>
  <c r="G82" i="110"/>
  <c r="G1163" i="137" s="1"/>
  <c r="F82" i="110"/>
  <c r="F1163" i="137" s="1"/>
  <c r="E82" i="110"/>
  <c r="E1163" i="137" s="1"/>
  <c r="D82" i="110"/>
  <c r="D1163" i="137" s="1"/>
  <c r="C82" i="110"/>
  <c r="C1163" i="137" s="1"/>
  <c r="B82" i="110"/>
  <c r="H79" i="110"/>
  <c r="G79" i="110"/>
  <c r="G1130" i="137" s="1"/>
  <c r="F79" i="110"/>
  <c r="F1130" i="137" s="1"/>
  <c r="E79" i="110"/>
  <c r="E1130" i="137" s="1"/>
  <c r="D79" i="110"/>
  <c r="D1130" i="137" s="1"/>
  <c r="C79" i="110"/>
  <c r="C1130" i="137" s="1"/>
  <c r="H78" i="110"/>
  <c r="G78" i="110"/>
  <c r="G1114" i="137" s="1"/>
  <c r="F78" i="110"/>
  <c r="F1114" i="137" s="1"/>
  <c r="E78" i="110"/>
  <c r="E1114" i="137" s="1"/>
  <c r="D78" i="110"/>
  <c r="D1114" i="137" s="1"/>
  <c r="C78" i="110"/>
  <c r="C1114" i="137" s="1"/>
  <c r="B78" i="110"/>
  <c r="H77" i="110"/>
  <c r="G77" i="110"/>
  <c r="G1098" i="137" s="1"/>
  <c r="F77" i="110"/>
  <c r="F1098" i="137" s="1"/>
  <c r="E77" i="110"/>
  <c r="E1098" i="137" s="1"/>
  <c r="D77" i="110"/>
  <c r="D1098" i="137" s="1"/>
  <c r="C77" i="110"/>
  <c r="C1098" i="137" s="1"/>
  <c r="B77" i="110"/>
  <c r="H76" i="110"/>
  <c r="G76" i="110"/>
  <c r="G1082" i="137" s="1"/>
  <c r="F76" i="110"/>
  <c r="F1082" i="137" s="1"/>
  <c r="E76" i="110"/>
  <c r="E1082" i="137" s="1"/>
  <c r="D76" i="110"/>
  <c r="D1082" i="137" s="1"/>
  <c r="C76" i="110"/>
  <c r="C1082" i="137" s="1"/>
  <c r="B76" i="110"/>
  <c r="H75" i="110"/>
  <c r="G75" i="110"/>
  <c r="G1066" i="137" s="1"/>
  <c r="F75" i="110"/>
  <c r="F1066" i="137" s="1"/>
  <c r="E75" i="110"/>
  <c r="E1066" i="137" s="1"/>
  <c r="D75" i="110"/>
  <c r="D1066" i="137" s="1"/>
  <c r="C75" i="110"/>
  <c r="C1066" i="137" s="1"/>
  <c r="B75" i="110"/>
  <c r="H74" i="110"/>
  <c r="G74" i="110"/>
  <c r="G1050" i="137" s="1"/>
  <c r="F74" i="110"/>
  <c r="F1050" i="137" s="1"/>
  <c r="E74" i="110"/>
  <c r="E1050" i="137" s="1"/>
  <c r="D74" i="110"/>
  <c r="D1050" i="137" s="1"/>
  <c r="C74" i="110"/>
  <c r="C1050" i="137" s="1"/>
  <c r="B74" i="110"/>
  <c r="H73" i="110"/>
  <c r="G73" i="110"/>
  <c r="G1034" i="137" s="1"/>
  <c r="F73" i="110"/>
  <c r="F1034" i="137" s="1"/>
  <c r="E73" i="110"/>
  <c r="E1034" i="137" s="1"/>
  <c r="D73" i="110"/>
  <c r="D1034" i="137" s="1"/>
  <c r="C73" i="110"/>
  <c r="C1034" i="137" s="1"/>
  <c r="B73" i="110"/>
  <c r="H72" i="110"/>
  <c r="G72" i="110"/>
  <c r="G1018" i="137" s="1"/>
  <c r="F72" i="110"/>
  <c r="F1018" i="137" s="1"/>
  <c r="E72" i="110"/>
  <c r="E1018" i="137" s="1"/>
  <c r="D72" i="110"/>
  <c r="D1018" i="137" s="1"/>
  <c r="C72" i="110"/>
  <c r="C1018" i="137" s="1"/>
  <c r="B72" i="110"/>
  <c r="H71" i="110"/>
  <c r="G71" i="110"/>
  <c r="G1002" i="137" s="1"/>
  <c r="F71" i="110"/>
  <c r="F1002" i="137" s="1"/>
  <c r="E71" i="110"/>
  <c r="E1002" i="137" s="1"/>
  <c r="D71" i="110"/>
  <c r="D1002" i="137" s="1"/>
  <c r="C71" i="110"/>
  <c r="C1002" i="137" s="1"/>
  <c r="B71" i="110"/>
  <c r="H70" i="110"/>
  <c r="G70" i="110"/>
  <c r="G986" i="137" s="1"/>
  <c r="F70" i="110"/>
  <c r="F986" i="137" s="1"/>
  <c r="E70" i="110"/>
  <c r="E986" i="137" s="1"/>
  <c r="D70" i="110"/>
  <c r="D986" i="137" s="1"/>
  <c r="C70" i="110"/>
  <c r="C986" i="137" s="1"/>
  <c r="B70" i="110"/>
  <c r="H69" i="110"/>
  <c r="G69" i="110"/>
  <c r="G970" i="137" s="1"/>
  <c r="F69" i="110"/>
  <c r="F970" i="137" s="1"/>
  <c r="E69" i="110"/>
  <c r="E970" i="137" s="1"/>
  <c r="D69" i="110"/>
  <c r="D970" i="137" s="1"/>
  <c r="C69" i="110"/>
  <c r="C970" i="137" s="1"/>
  <c r="B69" i="110"/>
  <c r="H68" i="110"/>
  <c r="G68" i="110"/>
  <c r="G954" i="137" s="1"/>
  <c r="F68" i="110"/>
  <c r="F954" i="137" s="1"/>
  <c r="E68" i="110"/>
  <c r="E954" i="137" s="1"/>
  <c r="D68" i="110"/>
  <c r="D954" i="137" s="1"/>
  <c r="C68" i="110"/>
  <c r="C954" i="137" s="1"/>
  <c r="B68" i="110"/>
  <c r="H67" i="110"/>
  <c r="G67" i="110"/>
  <c r="G938" i="137" s="1"/>
  <c r="F67" i="110"/>
  <c r="F938" i="137" s="1"/>
  <c r="E67" i="110"/>
  <c r="E938" i="137" s="1"/>
  <c r="D67" i="110"/>
  <c r="D938" i="137" s="1"/>
  <c r="C67" i="110"/>
  <c r="C938" i="137" s="1"/>
  <c r="B67" i="110"/>
  <c r="H66" i="110"/>
  <c r="G66" i="110"/>
  <c r="G922" i="137" s="1"/>
  <c r="F66" i="110"/>
  <c r="F922" i="137" s="1"/>
  <c r="E66" i="110"/>
  <c r="E922" i="137" s="1"/>
  <c r="D66" i="110"/>
  <c r="D922" i="137" s="1"/>
  <c r="C66" i="110"/>
  <c r="C922" i="137" s="1"/>
  <c r="B66" i="110"/>
  <c r="H63" i="110"/>
  <c r="G63" i="110"/>
  <c r="G889" i="137" s="1"/>
  <c r="F63" i="110"/>
  <c r="F889" i="137" s="1"/>
  <c r="E63" i="110"/>
  <c r="E889" i="137" s="1"/>
  <c r="D63" i="110"/>
  <c r="D889" i="137" s="1"/>
  <c r="C63" i="110"/>
  <c r="C889" i="137" s="1"/>
  <c r="H62" i="110"/>
  <c r="G62" i="110"/>
  <c r="G873" i="137" s="1"/>
  <c r="F62" i="110"/>
  <c r="F873" i="137" s="1"/>
  <c r="E62" i="110"/>
  <c r="E873" i="137" s="1"/>
  <c r="D62" i="110"/>
  <c r="D873" i="137" s="1"/>
  <c r="C62" i="110"/>
  <c r="C873" i="137" s="1"/>
  <c r="B62" i="110"/>
  <c r="H61" i="110"/>
  <c r="G61" i="110"/>
  <c r="G857" i="137" s="1"/>
  <c r="F61" i="110"/>
  <c r="F857" i="137" s="1"/>
  <c r="E61" i="110"/>
  <c r="E857" i="137" s="1"/>
  <c r="D61" i="110"/>
  <c r="D857" i="137" s="1"/>
  <c r="C61" i="110"/>
  <c r="C857" i="137" s="1"/>
  <c r="B61" i="110"/>
  <c r="H60" i="110"/>
  <c r="G60" i="110"/>
  <c r="G841" i="137" s="1"/>
  <c r="F60" i="110"/>
  <c r="F841" i="137" s="1"/>
  <c r="E60" i="110"/>
  <c r="E841" i="137" s="1"/>
  <c r="D60" i="110"/>
  <c r="D841" i="137" s="1"/>
  <c r="C60" i="110"/>
  <c r="C841" i="137" s="1"/>
  <c r="B60" i="110"/>
  <c r="H59" i="110"/>
  <c r="G59" i="110"/>
  <c r="G825" i="137" s="1"/>
  <c r="F59" i="110"/>
  <c r="F825" i="137" s="1"/>
  <c r="E59" i="110"/>
  <c r="E825" i="137" s="1"/>
  <c r="D59" i="110"/>
  <c r="D825" i="137" s="1"/>
  <c r="C59" i="110"/>
  <c r="C825" i="137" s="1"/>
  <c r="B59" i="110"/>
  <c r="H58" i="110"/>
  <c r="G58" i="110"/>
  <c r="G809" i="137" s="1"/>
  <c r="F58" i="110"/>
  <c r="F809" i="137" s="1"/>
  <c r="E58" i="110"/>
  <c r="E809" i="137" s="1"/>
  <c r="D58" i="110"/>
  <c r="D809" i="137" s="1"/>
  <c r="C58" i="110"/>
  <c r="C809" i="137" s="1"/>
  <c r="B58" i="110"/>
  <c r="H57" i="110"/>
  <c r="G57" i="110"/>
  <c r="G793" i="137" s="1"/>
  <c r="F57" i="110"/>
  <c r="F793" i="137" s="1"/>
  <c r="E57" i="110"/>
  <c r="E793" i="137" s="1"/>
  <c r="D57" i="110"/>
  <c r="D793" i="137" s="1"/>
  <c r="C57" i="110"/>
  <c r="C793" i="137" s="1"/>
  <c r="B57" i="110"/>
  <c r="H56" i="110"/>
  <c r="G56" i="110"/>
  <c r="G777" i="137" s="1"/>
  <c r="F56" i="110"/>
  <c r="F777" i="137" s="1"/>
  <c r="E56" i="110"/>
  <c r="E777" i="137" s="1"/>
  <c r="D56" i="110"/>
  <c r="D777" i="137" s="1"/>
  <c r="C56" i="110"/>
  <c r="C777" i="137" s="1"/>
  <c r="B56" i="110"/>
  <c r="H55" i="110"/>
  <c r="G55" i="110"/>
  <c r="G761" i="137" s="1"/>
  <c r="F55" i="110"/>
  <c r="F761" i="137" s="1"/>
  <c r="E55" i="110"/>
  <c r="E761" i="137" s="1"/>
  <c r="D55" i="110"/>
  <c r="D761" i="137" s="1"/>
  <c r="C55" i="110"/>
  <c r="C761" i="137" s="1"/>
  <c r="B55" i="110"/>
  <c r="H54" i="110"/>
  <c r="G54" i="110"/>
  <c r="G745" i="137" s="1"/>
  <c r="F54" i="110"/>
  <c r="F745" i="137" s="1"/>
  <c r="E54" i="110"/>
  <c r="E745" i="137" s="1"/>
  <c r="D54" i="110"/>
  <c r="D745" i="137" s="1"/>
  <c r="C54" i="110"/>
  <c r="C745" i="137" s="1"/>
  <c r="B54" i="110"/>
  <c r="H53" i="110"/>
  <c r="G53" i="110"/>
  <c r="G729" i="137" s="1"/>
  <c r="F53" i="110"/>
  <c r="F729" i="137" s="1"/>
  <c r="E53" i="110"/>
  <c r="E729" i="137" s="1"/>
  <c r="D53" i="110"/>
  <c r="D729" i="137" s="1"/>
  <c r="C53" i="110"/>
  <c r="C729" i="137" s="1"/>
  <c r="B53" i="110"/>
  <c r="H52" i="110"/>
  <c r="G52" i="110"/>
  <c r="G713" i="137" s="1"/>
  <c r="F52" i="110"/>
  <c r="F713" i="137" s="1"/>
  <c r="E52" i="110"/>
  <c r="E713" i="137" s="1"/>
  <c r="D52" i="110"/>
  <c r="D713" i="137" s="1"/>
  <c r="C52" i="110"/>
  <c r="C713" i="137" s="1"/>
  <c r="B52" i="110"/>
  <c r="H51" i="110"/>
  <c r="G51" i="110"/>
  <c r="G697" i="137" s="1"/>
  <c r="F51" i="110"/>
  <c r="F697" i="137" s="1"/>
  <c r="E51" i="110"/>
  <c r="E697" i="137" s="1"/>
  <c r="D51" i="110"/>
  <c r="D697" i="137" s="1"/>
  <c r="C51" i="110"/>
  <c r="C697" i="137" s="1"/>
  <c r="B51" i="110"/>
  <c r="H48" i="110"/>
  <c r="G48" i="110"/>
  <c r="G664" i="137" s="1"/>
  <c r="F48" i="110"/>
  <c r="F664" i="137" s="1"/>
  <c r="E48" i="110"/>
  <c r="E664" i="137" s="1"/>
  <c r="D48" i="110"/>
  <c r="D664" i="137" s="1"/>
  <c r="C48" i="110"/>
  <c r="C664" i="137" s="1"/>
  <c r="H47" i="110"/>
  <c r="G47" i="110"/>
  <c r="G648" i="137" s="1"/>
  <c r="F47" i="110"/>
  <c r="F648" i="137" s="1"/>
  <c r="E47" i="110"/>
  <c r="E648" i="137" s="1"/>
  <c r="D47" i="110"/>
  <c r="D648" i="137" s="1"/>
  <c r="C47" i="110"/>
  <c r="C648" i="137" s="1"/>
  <c r="B47" i="110"/>
  <c r="H46" i="110"/>
  <c r="G46" i="110"/>
  <c r="G632" i="137" s="1"/>
  <c r="F46" i="110"/>
  <c r="F632" i="137" s="1"/>
  <c r="E46" i="110"/>
  <c r="E632" i="137" s="1"/>
  <c r="D46" i="110"/>
  <c r="D632" i="137" s="1"/>
  <c r="C46" i="110"/>
  <c r="C632" i="137" s="1"/>
  <c r="B46" i="110"/>
  <c r="H45" i="110"/>
  <c r="G45" i="110"/>
  <c r="G616" i="137" s="1"/>
  <c r="F45" i="110"/>
  <c r="F616" i="137" s="1"/>
  <c r="E45" i="110"/>
  <c r="E616" i="137" s="1"/>
  <c r="D45" i="110"/>
  <c r="D616" i="137" s="1"/>
  <c r="C45" i="110"/>
  <c r="C616" i="137" s="1"/>
  <c r="B45" i="110"/>
  <c r="H44" i="110"/>
  <c r="G44" i="110"/>
  <c r="G600" i="137" s="1"/>
  <c r="F44" i="110"/>
  <c r="F600" i="137" s="1"/>
  <c r="E44" i="110"/>
  <c r="E600" i="137" s="1"/>
  <c r="D44" i="110"/>
  <c r="D600" i="137" s="1"/>
  <c r="C44" i="110"/>
  <c r="C600" i="137" s="1"/>
  <c r="B44" i="110"/>
  <c r="H43" i="110"/>
  <c r="G43" i="110"/>
  <c r="G584" i="137" s="1"/>
  <c r="F43" i="110"/>
  <c r="F584" i="137" s="1"/>
  <c r="E43" i="110"/>
  <c r="E584" i="137" s="1"/>
  <c r="D43" i="110"/>
  <c r="D584" i="137" s="1"/>
  <c r="C43" i="110"/>
  <c r="C584" i="137" s="1"/>
  <c r="H42" i="110"/>
  <c r="G42" i="110"/>
  <c r="G568" i="137" s="1"/>
  <c r="F42" i="110"/>
  <c r="F568" i="137" s="1"/>
  <c r="E42" i="110"/>
  <c r="E568" i="137" s="1"/>
  <c r="D42" i="110"/>
  <c r="D568" i="137" s="1"/>
  <c r="C42" i="110"/>
  <c r="C568" i="137" s="1"/>
  <c r="H41" i="110"/>
  <c r="G41" i="110"/>
  <c r="G552" i="137" s="1"/>
  <c r="F41" i="110"/>
  <c r="F552" i="137" s="1"/>
  <c r="E41" i="110"/>
  <c r="E552" i="137" s="1"/>
  <c r="D41" i="110"/>
  <c r="D552" i="137" s="1"/>
  <c r="C41" i="110"/>
  <c r="C552" i="137" s="1"/>
  <c r="H40" i="110"/>
  <c r="G40" i="110"/>
  <c r="G536" i="137" s="1"/>
  <c r="F40" i="110"/>
  <c r="F536" i="137" s="1"/>
  <c r="E40" i="110"/>
  <c r="E536" i="137" s="1"/>
  <c r="D40" i="110"/>
  <c r="D536" i="137" s="1"/>
  <c r="C40" i="110"/>
  <c r="C536" i="137" s="1"/>
  <c r="H39" i="110"/>
  <c r="G39" i="110"/>
  <c r="G520" i="137" s="1"/>
  <c r="F39" i="110"/>
  <c r="F520" i="137" s="1"/>
  <c r="E39" i="110"/>
  <c r="E520" i="137" s="1"/>
  <c r="D39" i="110"/>
  <c r="D520" i="137" s="1"/>
  <c r="C39" i="110"/>
  <c r="C520" i="137" s="1"/>
  <c r="H38" i="110"/>
  <c r="G38" i="110"/>
  <c r="G504" i="137" s="1"/>
  <c r="F38" i="110"/>
  <c r="F504" i="137" s="1"/>
  <c r="E38" i="110"/>
  <c r="E504" i="137" s="1"/>
  <c r="D38" i="110"/>
  <c r="D504" i="137" s="1"/>
  <c r="C38" i="110"/>
  <c r="C504" i="137" s="1"/>
  <c r="H37" i="110"/>
  <c r="G37" i="110"/>
  <c r="G488" i="137" s="1"/>
  <c r="F37" i="110"/>
  <c r="E37" i="110"/>
  <c r="E488" i="137" s="1"/>
  <c r="D37" i="110"/>
  <c r="D488" i="137" s="1"/>
  <c r="C37" i="110"/>
  <c r="C488" i="137" s="1"/>
  <c r="H36" i="110"/>
  <c r="G36" i="110"/>
  <c r="G472" i="137" s="1"/>
  <c r="F36" i="110"/>
  <c r="F472" i="137" s="1"/>
  <c r="E36" i="110"/>
  <c r="E472" i="137" s="1"/>
  <c r="D36" i="110"/>
  <c r="D472" i="137" s="1"/>
  <c r="C36" i="110"/>
  <c r="C472" i="137" s="1"/>
  <c r="H33" i="110"/>
  <c r="G33" i="110"/>
  <c r="G439" i="137" s="1"/>
  <c r="F33" i="110"/>
  <c r="F439" i="137" s="1"/>
  <c r="E33" i="110"/>
  <c r="E439" i="137" s="1"/>
  <c r="D33" i="110"/>
  <c r="D439" i="137" s="1"/>
  <c r="C33" i="110"/>
  <c r="C439" i="137" s="1"/>
  <c r="H32" i="110"/>
  <c r="G32" i="110"/>
  <c r="G423" i="137" s="1"/>
  <c r="F32" i="110"/>
  <c r="F423" i="137" s="1"/>
  <c r="E32" i="110"/>
  <c r="E423" i="137" s="1"/>
  <c r="D32" i="110"/>
  <c r="D423" i="137" s="1"/>
  <c r="C32" i="110"/>
  <c r="C423" i="137" s="1"/>
  <c r="B32" i="110"/>
  <c r="H31" i="110"/>
  <c r="G31" i="110"/>
  <c r="G407" i="137" s="1"/>
  <c r="F31" i="110"/>
  <c r="F407" i="137" s="1"/>
  <c r="E31" i="110"/>
  <c r="E407" i="137" s="1"/>
  <c r="D31" i="110"/>
  <c r="D407" i="137" s="1"/>
  <c r="C31" i="110"/>
  <c r="C407" i="137" s="1"/>
  <c r="B31" i="110"/>
  <c r="H30" i="110"/>
  <c r="G30" i="110"/>
  <c r="G391" i="137" s="1"/>
  <c r="F30" i="110"/>
  <c r="F391" i="137" s="1"/>
  <c r="E30" i="110"/>
  <c r="E391" i="137" s="1"/>
  <c r="D30" i="110"/>
  <c r="D391" i="137" s="1"/>
  <c r="C30" i="110"/>
  <c r="C391" i="137" s="1"/>
  <c r="B30" i="110"/>
  <c r="H29" i="110"/>
  <c r="G29" i="110"/>
  <c r="G375" i="137" s="1"/>
  <c r="F29" i="110"/>
  <c r="F375" i="137" s="1"/>
  <c r="E29" i="110"/>
  <c r="E375" i="137" s="1"/>
  <c r="D29" i="110"/>
  <c r="D375" i="137" s="1"/>
  <c r="C29" i="110"/>
  <c r="C375" i="137" s="1"/>
  <c r="H28" i="110"/>
  <c r="G28" i="110"/>
  <c r="G359" i="137" s="1"/>
  <c r="F28" i="110"/>
  <c r="F359" i="137" s="1"/>
  <c r="E28" i="110"/>
  <c r="E359" i="137" s="1"/>
  <c r="D28" i="110"/>
  <c r="D359" i="137" s="1"/>
  <c r="C28" i="110"/>
  <c r="C359" i="137" s="1"/>
  <c r="H27" i="110"/>
  <c r="G27" i="110"/>
  <c r="G343" i="137" s="1"/>
  <c r="F27" i="110"/>
  <c r="F343" i="137" s="1"/>
  <c r="E27" i="110"/>
  <c r="E343" i="137" s="1"/>
  <c r="D27" i="110"/>
  <c r="D343" i="137" s="1"/>
  <c r="C27" i="110"/>
  <c r="C343" i="137" s="1"/>
  <c r="H26" i="110"/>
  <c r="G26" i="110"/>
  <c r="G327" i="137" s="1"/>
  <c r="F26" i="110"/>
  <c r="F327" i="137" s="1"/>
  <c r="E26" i="110"/>
  <c r="E327" i="137" s="1"/>
  <c r="D26" i="110"/>
  <c r="D327" i="137" s="1"/>
  <c r="C26" i="110"/>
  <c r="C327" i="137" s="1"/>
  <c r="H25" i="110"/>
  <c r="G25" i="110"/>
  <c r="G311" i="137" s="1"/>
  <c r="F25" i="110"/>
  <c r="F311" i="137" s="1"/>
  <c r="E25" i="110"/>
  <c r="E311" i="137" s="1"/>
  <c r="D25" i="110"/>
  <c r="D311" i="137" s="1"/>
  <c r="C25" i="110"/>
  <c r="C311" i="137" s="1"/>
  <c r="H24" i="110"/>
  <c r="G24" i="110"/>
  <c r="G295" i="137" s="1"/>
  <c r="F24" i="110"/>
  <c r="F295" i="137" s="1"/>
  <c r="E24" i="110"/>
  <c r="E295" i="137" s="1"/>
  <c r="D24" i="110"/>
  <c r="D295" i="137" s="1"/>
  <c r="C24" i="110"/>
  <c r="C295" i="137" s="1"/>
  <c r="H23" i="110"/>
  <c r="G23" i="110"/>
  <c r="G279" i="137" s="1"/>
  <c r="F23" i="110"/>
  <c r="F279" i="137" s="1"/>
  <c r="E23" i="110"/>
  <c r="E279" i="137" s="1"/>
  <c r="D23" i="110"/>
  <c r="D279" i="137" s="1"/>
  <c r="C23" i="110"/>
  <c r="C279" i="137" s="1"/>
  <c r="H22" i="110"/>
  <c r="G22" i="110"/>
  <c r="G263" i="137" s="1"/>
  <c r="F22" i="110"/>
  <c r="F263" i="137" s="1"/>
  <c r="E22" i="110"/>
  <c r="E263" i="137" s="1"/>
  <c r="D22" i="110"/>
  <c r="D263" i="137" s="1"/>
  <c r="C22" i="110"/>
  <c r="C263" i="137" s="1"/>
  <c r="H21" i="110"/>
  <c r="G21" i="110"/>
  <c r="G247" i="137" s="1"/>
  <c r="F21" i="110"/>
  <c r="F247" i="137" s="1"/>
  <c r="E21" i="110"/>
  <c r="E247" i="137" s="1"/>
  <c r="D21" i="110"/>
  <c r="D247" i="137" s="1"/>
  <c r="C21" i="110"/>
  <c r="C247" i="137" s="1"/>
  <c r="H18" i="110"/>
  <c r="G18" i="110"/>
  <c r="G214" i="137" s="1"/>
  <c r="F18" i="110"/>
  <c r="F214" i="137" s="1"/>
  <c r="E18" i="110"/>
  <c r="E214" i="137" s="1"/>
  <c r="D18" i="110"/>
  <c r="D214" i="137" s="1"/>
  <c r="C18" i="110"/>
  <c r="C214" i="137" s="1"/>
  <c r="H17" i="110"/>
  <c r="G17" i="110"/>
  <c r="G198" i="137" s="1"/>
  <c r="F17" i="110"/>
  <c r="F198" i="137" s="1"/>
  <c r="E17" i="110"/>
  <c r="E198" i="137" s="1"/>
  <c r="D17" i="110"/>
  <c r="D198" i="137" s="1"/>
  <c r="C17" i="110"/>
  <c r="C198" i="137" s="1"/>
  <c r="B17" i="110"/>
  <c r="H16" i="110"/>
  <c r="G16" i="110"/>
  <c r="G182" i="137" s="1"/>
  <c r="F16" i="110"/>
  <c r="F182" i="137" s="1"/>
  <c r="E16" i="110"/>
  <c r="E182" i="137" s="1"/>
  <c r="D16" i="110"/>
  <c r="D182" i="137" s="1"/>
  <c r="C16" i="110"/>
  <c r="C182" i="137" s="1"/>
  <c r="B16" i="110"/>
  <c r="H15" i="110"/>
  <c r="G15" i="110"/>
  <c r="G166" i="137" s="1"/>
  <c r="F15" i="110"/>
  <c r="F166" i="137" s="1"/>
  <c r="E15" i="110"/>
  <c r="E166" i="137" s="1"/>
  <c r="D15" i="110"/>
  <c r="D166" i="137" s="1"/>
  <c r="C15" i="110"/>
  <c r="C166" i="137" s="1"/>
  <c r="B15" i="110"/>
  <c r="H14" i="110"/>
  <c r="G14" i="110"/>
  <c r="G150" i="137" s="1"/>
  <c r="F14" i="110"/>
  <c r="F150" i="137" s="1"/>
  <c r="E14" i="110"/>
  <c r="E150" i="137" s="1"/>
  <c r="D14" i="110"/>
  <c r="D150" i="137" s="1"/>
  <c r="C14" i="110"/>
  <c r="C150" i="137" s="1"/>
  <c r="H13" i="110"/>
  <c r="G13" i="110"/>
  <c r="G134" i="137" s="1"/>
  <c r="F13" i="110"/>
  <c r="F134" i="137" s="1"/>
  <c r="E13" i="110"/>
  <c r="E134" i="137" s="1"/>
  <c r="D13" i="110"/>
  <c r="D134" i="137" s="1"/>
  <c r="C13" i="110"/>
  <c r="C134" i="137" s="1"/>
  <c r="H12" i="110"/>
  <c r="G12" i="110"/>
  <c r="G118" i="137" s="1"/>
  <c r="F12" i="110"/>
  <c r="F118" i="137" s="1"/>
  <c r="E12" i="110"/>
  <c r="E118" i="137" s="1"/>
  <c r="D12" i="110"/>
  <c r="D118" i="137" s="1"/>
  <c r="C12" i="110"/>
  <c r="C118" i="137" s="1"/>
  <c r="H11" i="110"/>
  <c r="G11" i="110"/>
  <c r="G102" i="137" s="1"/>
  <c r="F11" i="110"/>
  <c r="F102" i="137" s="1"/>
  <c r="E11" i="110"/>
  <c r="E102" i="137" s="1"/>
  <c r="D11" i="110"/>
  <c r="D102" i="137" s="1"/>
  <c r="C11" i="110"/>
  <c r="C102" i="137" s="1"/>
  <c r="H10" i="110"/>
  <c r="G10" i="110"/>
  <c r="G86" i="137" s="1"/>
  <c r="F10" i="110"/>
  <c r="F86" i="137" s="1"/>
  <c r="E10" i="110"/>
  <c r="E86" i="137" s="1"/>
  <c r="D10" i="110"/>
  <c r="D86" i="137" s="1"/>
  <c r="C10" i="110"/>
  <c r="C86" i="137" s="1"/>
  <c r="H9" i="110"/>
  <c r="G9" i="110"/>
  <c r="G70" i="137" s="1"/>
  <c r="F9" i="110"/>
  <c r="F70" i="137" s="1"/>
  <c r="E9" i="110"/>
  <c r="E70" i="137" s="1"/>
  <c r="D9" i="110"/>
  <c r="D70" i="137" s="1"/>
  <c r="C9" i="110"/>
  <c r="C70" i="137" s="1"/>
  <c r="H8" i="110"/>
  <c r="G8" i="110"/>
  <c r="G54" i="137" s="1"/>
  <c r="F8" i="110"/>
  <c r="F54" i="137" s="1"/>
  <c r="E8" i="110"/>
  <c r="E54" i="137" s="1"/>
  <c r="D8" i="110"/>
  <c r="D54" i="137" s="1"/>
  <c r="C8" i="110"/>
  <c r="C54" i="137" s="1"/>
  <c r="H7" i="110"/>
  <c r="G7" i="110"/>
  <c r="G38" i="137" s="1"/>
  <c r="F7" i="110"/>
  <c r="F38" i="137" s="1"/>
  <c r="E7" i="110"/>
  <c r="E38" i="137" s="1"/>
  <c r="D7" i="110"/>
  <c r="D38" i="137" s="1"/>
  <c r="C7" i="110"/>
  <c r="C38" i="137" s="1"/>
  <c r="H6" i="110"/>
  <c r="G6" i="110"/>
  <c r="G22" i="137" s="1"/>
  <c r="F6" i="110"/>
  <c r="F22" i="137" s="1"/>
  <c r="E6" i="110"/>
  <c r="E22" i="137" s="1"/>
  <c r="D6" i="110"/>
  <c r="D22" i="137" s="1"/>
  <c r="C6" i="110"/>
  <c r="C22" i="137" s="1"/>
  <c r="H5" i="110"/>
  <c r="G5" i="110"/>
  <c r="G6" i="137" s="1"/>
  <c r="F5" i="110"/>
  <c r="F6" i="137" s="1"/>
  <c r="E5" i="110"/>
  <c r="E6" i="137" s="1"/>
  <c r="D5" i="110"/>
  <c r="D6" i="137" s="1"/>
  <c r="C5" i="110"/>
  <c r="C6" i="137" s="1"/>
  <c r="F65" i="109"/>
  <c r="E65" i="109"/>
  <c r="E711" i="138" s="1"/>
  <c r="D65" i="109"/>
  <c r="D711" i="138" s="1"/>
  <c r="C65" i="109"/>
  <c r="C711" i="138" s="1"/>
  <c r="F60" i="109"/>
  <c r="D60" i="109"/>
  <c r="D661" i="138" s="1"/>
  <c r="C60" i="109"/>
  <c r="C661" i="138" s="1"/>
  <c r="F59" i="109"/>
  <c r="E59" i="109"/>
  <c r="E645" i="138" s="1"/>
  <c r="D59" i="109"/>
  <c r="D645" i="138" s="1"/>
  <c r="C59" i="109"/>
  <c r="C645" i="138" s="1"/>
  <c r="F58" i="109"/>
  <c r="D58" i="109"/>
  <c r="C58" i="109"/>
  <c r="C629" i="138" s="1"/>
  <c r="F57" i="109"/>
  <c r="E57" i="109"/>
  <c r="E613" i="138" s="1"/>
  <c r="D57" i="109"/>
  <c r="D613" i="138" s="1"/>
  <c r="C57" i="109"/>
  <c r="C613" i="138" s="1"/>
  <c r="F56" i="109"/>
  <c r="D56" i="109"/>
  <c r="D597" i="138" s="1"/>
  <c r="C56" i="109"/>
  <c r="C597" i="138" s="1"/>
  <c r="F55" i="109"/>
  <c r="E55" i="109"/>
  <c r="E581" i="138" s="1"/>
  <c r="D55" i="109"/>
  <c r="D581" i="138" s="1"/>
  <c r="C55" i="109"/>
  <c r="C581" i="138" s="1"/>
  <c r="F52" i="109"/>
  <c r="E52" i="109"/>
  <c r="E563" i="138" s="1"/>
  <c r="D52" i="109"/>
  <c r="D563" i="138" s="1"/>
  <c r="C52" i="109"/>
  <c r="C563" i="138" s="1"/>
  <c r="F48" i="109"/>
  <c r="E48" i="109"/>
  <c r="D48" i="109"/>
  <c r="C48" i="109"/>
  <c r="F45" i="109"/>
  <c r="E45" i="109"/>
  <c r="E511" i="138" s="1"/>
  <c r="D45" i="109"/>
  <c r="D511" i="138" s="1"/>
  <c r="C45" i="109"/>
  <c r="C511" i="138" s="1"/>
  <c r="F41" i="109"/>
  <c r="E41" i="109"/>
  <c r="E477" i="138" s="1"/>
  <c r="D41" i="109"/>
  <c r="D477" i="138" s="1"/>
  <c r="C41" i="109"/>
  <c r="C477" i="138" s="1"/>
  <c r="F40" i="109"/>
  <c r="E40" i="109"/>
  <c r="E461" i="138" s="1"/>
  <c r="D40" i="109"/>
  <c r="D461" i="138" s="1"/>
  <c r="C40" i="109"/>
  <c r="C461" i="138" s="1"/>
  <c r="F39" i="109"/>
  <c r="E39" i="109"/>
  <c r="E445" i="138" s="1"/>
  <c r="D39" i="109"/>
  <c r="C39" i="109"/>
  <c r="C445" i="138" s="1"/>
  <c r="F35" i="109"/>
  <c r="E35" i="109"/>
  <c r="E411" i="138" s="1"/>
  <c r="D35" i="109"/>
  <c r="D411" i="138" s="1"/>
  <c r="C35" i="109"/>
  <c r="C411" i="138" s="1"/>
  <c r="F34" i="109"/>
  <c r="E34" i="109"/>
  <c r="E395" i="138" s="1"/>
  <c r="D34" i="109"/>
  <c r="D395" i="138" s="1"/>
  <c r="C34" i="109"/>
  <c r="C395" i="138" s="1"/>
  <c r="F33" i="109"/>
  <c r="E33" i="109"/>
  <c r="E379" i="138" s="1"/>
  <c r="D33" i="109"/>
  <c r="D379" i="138" s="1"/>
  <c r="C33" i="109"/>
  <c r="C379" i="138" s="1"/>
  <c r="F32" i="109"/>
  <c r="E32" i="109"/>
  <c r="D32" i="109"/>
  <c r="C32" i="109"/>
  <c r="C363" i="138" s="1"/>
  <c r="F28" i="109"/>
  <c r="E28" i="109"/>
  <c r="E329" i="138" s="1"/>
  <c r="D28" i="109"/>
  <c r="D329" i="138" s="1"/>
  <c r="C28" i="109"/>
  <c r="C329" i="138" s="1"/>
  <c r="F27" i="109"/>
  <c r="E27" i="109"/>
  <c r="E313" i="138" s="1"/>
  <c r="D27" i="109"/>
  <c r="D313" i="138" s="1"/>
  <c r="C27" i="109"/>
  <c r="C313" i="138" s="1"/>
  <c r="F26" i="109"/>
  <c r="E26" i="109"/>
  <c r="E297" i="138" s="1"/>
  <c r="D26" i="109"/>
  <c r="D297" i="138" s="1"/>
  <c r="C26" i="109"/>
  <c r="C297" i="138" s="1"/>
  <c r="F25" i="109"/>
  <c r="E25" i="109"/>
  <c r="E281" i="138" s="1"/>
  <c r="D25" i="109"/>
  <c r="D281" i="138" s="1"/>
  <c r="C25" i="109"/>
  <c r="C281" i="138" s="1"/>
  <c r="F24" i="109"/>
  <c r="E24" i="109"/>
  <c r="E265" i="138" s="1"/>
  <c r="D24" i="109"/>
  <c r="D265" i="138" s="1"/>
  <c r="C24" i="109"/>
  <c r="F19" i="109"/>
  <c r="D19" i="109"/>
  <c r="C19" i="109"/>
  <c r="C215" i="138" s="1"/>
  <c r="F18" i="109"/>
  <c r="E18" i="109"/>
  <c r="E199" i="138" s="1"/>
  <c r="D18" i="109"/>
  <c r="D199" i="138" s="1"/>
  <c r="C18" i="109"/>
  <c r="C199" i="138" s="1"/>
  <c r="F17" i="109"/>
  <c r="D17" i="109"/>
  <c r="D183" i="138" s="1"/>
  <c r="C17" i="109"/>
  <c r="C183" i="138" s="1"/>
  <c r="F16" i="109"/>
  <c r="E16" i="109"/>
  <c r="E167" i="138" s="1"/>
  <c r="D16" i="109"/>
  <c r="D167" i="138" s="1"/>
  <c r="C16" i="109"/>
  <c r="C167" i="138" s="1"/>
  <c r="F15" i="109"/>
  <c r="D15" i="109"/>
  <c r="D151" i="138" s="1"/>
  <c r="C15" i="109"/>
  <c r="C151" i="138" s="1"/>
  <c r="F14" i="109"/>
  <c r="E14" i="109"/>
  <c r="E135" i="138" s="1"/>
  <c r="D14" i="109"/>
  <c r="D135" i="138" s="1"/>
  <c r="C14" i="109"/>
  <c r="C135" i="138" s="1"/>
  <c r="F13" i="109"/>
  <c r="D13" i="109"/>
  <c r="D119" i="138" s="1"/>
  <c r="C13" i="109"/>
  <c r="C119" i="138" s="1"/>
  <c r="F12" i="109"/>
  <c r="E12" i="109"/>
  <c r="E103" i="138" s="1"/>
  <c r="D12" i="109"/>
  <c r="D103" i="138" s="1"/>
  <c r="C12" i="109"/>
  <c r="C103" i="138" s="1"/>
  <c r="F11" i="109"/>
  <c r="D11" i="109"/>
  <c r="D87" i="138" s="1"/>
  <c r="C11" i="109"/>
  <c r="C87" i="138" s="1"/>
  <c r="F10" i="109"/>
  <c r="E10" i="109"/>
  <c r="E71" i="138" s="1"/>
  <c r="D10" i="109"/>
  <c r="D71" i="138" s="1"/>
  <c r="C10" i="109"/>
  <c r="C71" i="138" s="1"/>
  <c r="F9" i="109"/>
  <c r="D9" i="109"/>
  <c r="D55" i="138" s="1"/>
  <c r="C9" i="109"/>
  <c r="C55" i="138" s="1"/>
  <c r="F8" i="109"/>
  <c r="E8" i="109"/>
  <c r="E39" i="138" s="1"/>
  <c r="D8" i="109"/>
  <c r="D39" i="138" s="1"/>
  <c r="C8" i="109"/>
  <c r="C39" i="138" s="1"/>
  <c r="F7" i="109"/>
  <c r="D7" i="109"/>
  <c r="D23" i="138" s="1"/>
  <c r="C7" i="109"/>
  <c r="C23" i="138" s="1"/>
  <c r="F6" i="109"/>
  <c r="E6" i="109"/>
  <c r="E7" i="138" s="1"/>
  <c r="D6" i="109"/>
  <c r="D7" i="138" s="1"/>
  <c r="C6" i="109"/>
  <c r="C7" i="138" s="1"/>
  <c r="B2" i="110"/>
  <c r="B2" i="109"/>
  <c r="H94" i="108"/>
  <c r="G94" i="108"/>
  <c r="G1327" i="137" s="1"/>
  <c r="F94" i="108"/>
  <c r="F1327" i="137" s="1"/>
  <c r="E94" i="108"/>
  <c r="D94" i="108"/>
  <c r="D1327" i="137" s="1"/>
  <c r="C94" i="108"/>
  <c r="C1327" i="137" s="1"/>
  <c r="H93" i="108"/>
  <c r="G93" i="108"/>
  <c r="G1311" i="137" s="1"/>
  <c r="F93" i="108"/>
  <c r="F1311" i="137" s="1"/>
  <c r="E93" i="108"/>
  <c r="E1311" i="137" s="1"/>
  <c r="D93" i="108"/>
  <c r="D1311" i="137" s="1"/>
  <c r="C93" i="108"/>
  <c r="C1311" i="137" s="1"/>
  <c r="H89" i="108"/>
  <c r="G89" i="108"/>
  <c r="G1277" i="137" s="1"/>
  <c r="F89" i="108"/>
  <c r="F1277" i="137" s="1"/>
  <c r="E89" i="108"/>
  <c r="E1277" i="137" s="1"/>
  <c r="D89" i="108"/>
  <c r="D1277" i="137" s="1"/>
  <c r="C89" i="108"/>
  <c r="C1277" i="137" s="1"/>
  <c r="B89" i="108"/>
  <c r="H88" i="108"/>
  <c r="G88" i="108"/>
  <c r="G1261" i="137" s="1"/>
  <c r="F88" i="108"/>
  <c r="F1261" i="137" s="1"/>
  <c r="E88" i="108"/>
  <c r="E1261" i="137" s="1"/>
  <c r="D88" i="108"/>
  <c r="D1261" i="137" s="1"/>
  <c r="C88" i="108"/>
  <c r="C1261" i="137" s="1"/>
  <c r="B88" i="108"/>
  <c r="H87" i="108"/>
  <c r="G87" i="108"/>
  <c r="G1245" i="137" s="1"/>
  <c r="F87" i="108"/>
  <c r="F1245" i="137" s="1"/>
  <c r="E87" i="108"/>
  <c r="E1245" i="137" s="1"/>
  <c r="D87" i="108"/>
  <c r="D1245" i="137" s="1"/>
  <c r="C87" i="108"/>
  <c r="C1245" i="137" s="1"/>
  <c r="B87" i="108"/>
  <c r="H86" i="108"/>
  <c r="G86" i="108"/>
  <c r="G1229" i="137" s="1"/>
  <c r="F86" i="108"/>
  <c r="F1229" i="137" s="1"/>
  <c r="E86" i="108"/>
  <c r="E1229" i="137" s="1"/>
  <c r="D86" i="108"/>
  <c r="D1229" i="137" s="1"/>
  <c r="C86" i="108"/>
  <c r="C1229" i="137" s="1"/>
  <c r="B86" i="108"/>
  <c r="H85" i="108"/>
  <c r="G85" i="108"/>
  <c r="G1213" i="137" s="1"/>
  <c r="F85" i="108"/>
  <c r="F1213" i="137" s="1"/>
  <c r="E85" i="108"/>
  <c r="E1213" i="137" s="1"/>
  <c r="D85" i="108"/>
  <c r="D1213" i="137" s="1"/>
  <c r="C85" i="108"/>
  <c r="C1213" i="137" s="1"/>
  <c r="B85" i="108"/>
  <c r="H84" i="108"/>
  <c r="G84" i="108"/>
  <c r="G1197" i="137" s="1"/>
  <c r="F84" i="108"/>
  <c r="F1197" i="137" s="1"/>
  <c r="E84" i="108"/>
  <c r="E1197" i="137" s="1"/>
  <c r="D84" i="108"/>
  <c r="D1197" i="137" s="1"/>
  <c r="C84" i="108"/>
  <c r="C1197" i="137" s="1"/>
  <c r="B84" i="108"/>
  <c r="H83" i="108"/>
  <c r="G83" i="108"/>
  <c r="G1181" i="137" s="1"/>
  <c r="F83" i="108"/>
  <c r="F1181" i="137" s="1"/>
  <c r="E83" i="108"/>
  <c r="E1181" i="137" s="1"/>
  <c r="D83" i="108"/>
  <c r="D1181" i="137" s="1"/>
  <c r="C83" i="108"/>
  <c r="C1181" i="137" s="1"/>
  <c r="B83" i="108"/>
  <c r="H82" i="108"/>
  <c r="G82" i="108"/>
  <c r="G1165" i="137" s="1"/>
  <c r="F82" i="108"/>
  <c r="F1165" i="137" s="1"/>
  <c r="E82" i="108"/>
  <c r="E1165" i="137" s="1"/>
  <c r="D82" i="108"/>
  <c r="D1165" i="137" s="1"/>
  <c r="C82" i="108"/>
  <c r="C1165" i="137" s="1"/>
  <c r="B82" i="108"/>
  <c r="H79" i="108"/>
  <c r="G79" i="108"/>
  <c r="G1132" i="137" s="1"/>
  <c r="F79" i="108"/>
  <c r="F1132" i="137" s="1"/>
  <c r="E79" i="108"/>
  <c r="E1132" i="137" s="1"/>
  <c r="D79" i="108"/>
  <c r="D1132" i="137" s="1"/>
  <c r="C79" i="108"/>
  <c r="C1132" i="137" s="1"/>
  <c r="H78" i="108"/>
  <c r="G78" i="108"/>
  <c r="G1116" i="137" s="1"/>
  <c r="F78" i="108"/>
  <c r="F1116" i="137" s="1"/>
  <c r="E78" i="108"/>
  <c r="E1116" i="137" s="1"/>
  <c r="D78" i="108"/>
  <c r="D1116" i="137" s="1"/>
  <c r="C78" i="108"/>
  <c r="C1116" i="137" s="1"/>
  <c r="B78" i="108"/>
  <c r="H77" i="108"/>
  <c r="G77" i="108"/>
  <c r="G1100" i="137" s="1"/>
  <c r="F77" i="108"/>
  <c r="F1100" i="137" s="1"/>
  <c r="E77" i="108"/>
  <c r="E1100" i="137" s="1"/>
  <c r="D77" i="108"/>
  <c r="D1100" i="137" s="1"/>
  <c r="C77" i="108"/>
  <c r="C1100" i="137" s="1"/>
  <c r="B77" i="108"/>
  <c r="H76" i="108"/>
  <c r="G76" i="108"/>
  <c r="G1084" i="137" s="1"/>
  <c r="F76" i="108"/>
  <c r="F1084" i="137" s="1"/>
  <c r="E76" i="108"/>
  <c r="E1084" i="137" s="1"/>
  <c r="D76" i="108"/>
  <c r="D1084" i="137" s="1"/>
  <c r="C76" i="108"/>
  <c r="C1084" i="137" s="1"/>
  <c r="B76" i="108"/>
  <c r="H75" i="108"/>
  <c r="G75" i="108"/>
  <c r="G1068" i="137" s="1"/>
  <c r="F75" i="108"/>
  <c r="F1068" i="137" s="1"/>
  <c r="E75" i="108"/>
  <c r="E1068" i="137" s="1"/>
  <c r="D75" i="108"/>
  <c r="D1068" i="137" s="1"/>
  <c r="C75" i="108"/>
  <c r="C1068" i="137" s="1"/>
  <c r="B75" i="108"/>
  <c r="H74" i="108"/>
  <c r="G74" i="108"/>
  <c r="G1052" i="137" s="1"/>
  <c r="F74" i="108"/>
  <c r="F1052" i="137" s="1"/>
  <c r="E74" i="108"/>
  <c r="E1052" i="137" s="1"/>
  <c r="D74" i="108"/>
  <c r="D1052" i="137" s="1"/>
  <c r="C74" i="108"/>
  <c r="C1052" i="137" s="1"/>
  <c r="B74" i="108"/>
  <c r="H73" i="108"/>
  <c r="G73" i="108"/>
  <c r="G1036" i="137" s="1"/>
  <c r="F73" i="108"/>
  <c r="F1036" i="137" s="1"/>
  <c r="E73" i="108"/>
  <c r="E1036" i="137" s="1"/>
  <c r="D73" i="108"/>
  <c r="D1036" i="137" s="1"/>
  <c r="C73" i="108"/>
  <c r="C1036" i="137" s="1"/>
  <c r="B73" i="108"/>
  <c r="H72" i="108"/>
  <c r="G72" i="108"/>
  <c r="G1020" i="137" s="1"/>
  <c r="F72" i="108"/>
  <c r="F1020" i="137" s="1"/>
  <c r="E72" i="108"/>
  <c r="E1020" i="137" s="1"/>
  <c r="D72" i="108"/>
  <c r="D1020" i="137" s="1"/>
  <c r="C72" i="108"/>
  <c r="C1020" i="137" s="1"/>
  <c r="B72" i="108"/>
  <c r="H71" i="108"/>
  <c r="G71" i="108"/>
  <c r="G1004" i="137" s="1"/>
  <c r="F71" i="108"/>
  <c r="F1004" i="137" s="1"/>
  <c r="E71" i="108"/>
  <c r="E1004" i="137" s="1"/>
  <c r="D71" i="108"/>
  <c r="D1004" i="137" s="1"/>
  <c r="C71" i="108"/>
  <c r="C1004" i="137" s="1"/>
  <c r="B71" i="108"/>
  <c r="H70" i="108"/>
  <c r="G70" i="108"/>
  <c r="G988" i="137" s="1"/>
  <c r="F70" i="108"/>
  <c r="F988" i="137" s="1"/>
  <c r="E70" i="108"/>
  <c r="E988" i="137" s="1"/>
  <c r="D70" i="108"/>
  <c r="D988" i="137" s="1"/>
  <c r="C70" i="108"/>
  <c r="C988" i="137" s="1"/>
  <c r="B70" i="108"/>
  <c r="H69" i="108"/>
  <c r="G69" i="108"/>
  <c r="G972" i="137" s="1"/>
  <c r="F69" i="108"/>
  <c r="F972" i="137" s="1"/>
  <c r="E69" i="108"/>
  <c r="E972" i="137" s="1"/>
  <c r="D69" i="108"/>
  <c r="D972" i="137" s="1"/>
  <c r="C69" i="108"/>
  <c r="C972" i="137" s="1"/>
  <c r="B69" i="108"/>
  <c r="H68" i="108"/>
  <c r="G68" i="108"/>
  <c r="G956" i="137" s="1"/>
  <c r="F68" i="108"/>
  <c r="F956" i="137" s="1"/>
  <c r="E68" i="108"/>
  <c r="E956" i="137" s="1"/>
  <c r="D68" i="108"/>
  <c r="D956" i="137" s="1"/>
  <c r="C68" i="108"/>
  <c r="C956" i="137" s="1"/>
  <c r="B68" i="108"/>
  <c r="H67" i="108"/>
  <c r="G67" i="108"/>
  <c r="G940" i="137" s="1"/>
  <c r="F67" i="108"/>
  <c r="F940" i="137" s="1"/>
  <c r="E67" i="108"/>
  <c r="E940" i="137" s="1"/>
  <c r="D67" i="108"/>
  <c r="D940" i="137" s="1"/>
  <c r="C67" i="108"/>
  <c r="C940" i="137" s="1"/>
  <c r="B67" i="108"/>
  <c r="H66" i="108"/>
  <c r="G66" i="108"/>
  <c r="G924" i="137" s="1"/>
  <c r="F66" i="108"/>
  <c r="F924" i="137" s="1"/>
  <c r="E66" i="108"/>
  <c r="E924" i="137" s="1"/>
  <c r="D66" i="108"/>
  <c r="D924" i="137" s="1"/>
  <c r="C66" i="108"/>
  <c r="C924" i="137" s="1"/>
  <c r="B66" i="108"/>
  <c r="H63" i="108"/>
  <c r="G63" i="108"/>
  <c r="G891" i="137" s="1"/>
  <c r="F63" i="108"/>
  <c r="F891" i="137" s="1"/>
  <c r="E63" i="108"/>
  <c r="E891" i="137" s="1"/>
  <c r="D63" i="108"/>
  <c r="D891" i="137" s="1"/>
  <c r="C63" i="108"/>
  <c r="C891" i="137" s="1"/>
  <c r="H62" i="108"/>
  <c r="G62" i="108"/>
  <c r="G875" i="137" s="1"/>
  <c r="F62" i="108"/>
  <c r="F875" i="137" s="1"/>
  <c r="E62" i="108"/>
  <c r="E875" i="137" s="1"/>
  <c r="D62" i="108"/>
  <c r="D875" i="137" s="1"/>
  <c r="C62" i="108"/>
  <c r="C875" i="137" s="1"/>
  <c r="B62" i="108"/>
  <c r="H61" i="108"/>
  <c r="G61" i="108"/>
  <c r="G859" i="137" s="1"/>
  <c r="F61" i="108"/>
  <c r="F859" i="137" s="1"/>
  <c r="E61" i="108"/>
  <c r="E859" i="137" s="1"/>
  <c r="D61" i="108"/>
  <c r="D859" i="137" s="1"/>
  <c r="C61" i="108"/>
  <c r="C859" i="137" s="1"/>
  <c r="B61" i="108"/>
  <c r="H60" i="108"/>
  <c r="G60" i="108"/>
  <c r="G843" i="137" s="1"/>
  <c r="F60" i="108"/>
  <c r="F843" i="137" s="1"/>
  <c r="E60" i="108"/>
  <c r="E843" i="137" s="1"/>
  <c r="D60" i="108"/>
  <c r="D843" i="137" s="1"/>
  <c r="C60" i="108"/>
  <c r="C843" i="137" s="1"/>
  <c r="B60" i="108"/>
  <c r="H59" i="108"/>
  <c r="G59" i="108"/>
  <c r="G827" i="137" s="1"/>
  <c r="F59" i="108"/>
  <c r="F827" i="137" s="1"/>
  <c r="E59" i="108"/>
  <c r="E827" i="137" s="1"/>
  <c r="D59" i="108"/>
  <c r="D827" i="137" s="1"/>
  <c r="C59" i="108"/>
  <c r="C827" i="137" s="1"/>
  <c r="B59" i="108"/>
  <c r="H58" i="108"/>
  <c r="G58" i="108"/>
  <c r="G811" i="137" s="1"/>
  <c r="F58" i="108"/>
  <c r="F811" i="137" s="1"/>
  <c r="E58" i="108"/>
  <c r="E811" i="137" s="1"/>
  <c r="D58" i="108"/>
  <c r="D811" i="137" s="1"/>
  <c r="C58" i="108"/>
  <c r="C811" i="137" s="1"/>
  <c r="B58" i="108"/>
  <c r="H57" i="108"/>
  <c r="G57" i="108"/>
  <c r="G795" i="137" s="1"/>
  <c r="F57" i="108"/>
  <c r="F795" i="137" s="1"/>
  <c r="E57" i="108"/>
  <c r="E795" i="137" s="1"/>
  <c r="D57" i="108"/>
  <c r="D795" i="137" s="1"/>
  <c r="C57" i="108"/>
  <c r="C795" i="137" s="1"/>
  <c r="B57" i="108"/>
  <c r="H56" i="108"/>
  <c r="G56" i="108"/>
  <c r="G779" i="137" s="1"/>
  <c r="F56" i="108"/>
  <c r="F779" i="137" s="1"/>
  <c r="E56" i="108"/>
  <c r="E779" i="137" s="1"/>
  <c r="D56" i="108"/>
  <c r="D779" i="137" s="1"/>
  <c r="C56" i="108"/>
  <c r="C779" i="137" s="1"/>
  <c r="B56" i="108"/>
  <c r="H55" i="108"/>
  <c r="G55" i="108"/>
  <c r="G763" i="137" s="1"/>
  <c r="F55" i="108"/>
  <c r="F763" i="137" s="1"/>
  <c r="E55" i="108"/>
  <c r="E763" i="137" s="1"/>
  <c r="D55" i="108"/>
  <c r="D763" i="137" s="1"/>
  <c r="C55" i="108"/>
  <c r="C763" i="137" s="1"/>
  <c r="B55" i="108"/>
  <c r="H54" i="108"/>
  <c r="G54" i="108"/>
  <c r="G747" i="137" s="1"/>
  <c r="F54" i="108"/>
  <c r="F747" i="137" s="1"/>
  <c r="E54" i="108"/>
  <c r="E747" i="137" s="1"/>
  <c r="D54" i="108"/>
  <c r="D747" i="137" s="1"/>
  <c r="C54" i="108"/>
  <c r="C747" i="137" s="1"/>
  <c r="B54" i="108"/>
  <c r="H53" i="108"/>
  <c r="G53" i="108"/>
  <c r="G731" i="137" s="1"/>
  <c r="F53" i="108"/>
  <c r="F731" i="137" s="1"/>
  <c r="E53" i="108"/>
  <c r="E731" i="137" s="1"/>
  <c r="D53" i="108"/>
  <c r="D731" i="137" s="1"/>
  <c r="C53" i="108"/>
  <c r="C731" i="137" s="1"/>
  <c r="B53" i="108"/>
  <c r="H52" i="108"/>
  <c r="G52" i="108"/>
  <c r="G715" i="137" s="1"/>
  <c r="F52" i="108"/>
  <c r="F715" i="137" s="1"/>
  <c r="E52" i="108"/>
  <c r="E715" i="137" s="1"/>
  <c r="D52" i="108"/>
  <c r="D715" i="137" s="1"/>
  <c r="C52" i="108"/>
  <c r="C715" i="137" s="1"/>
  <c r="B52" i="108"/>
  <c r="H51" i="108"/>
  <c r="G51" i="108"/>
  <c r="G699" i="137" s="1"/>
  <c r="F51" i="108"/>
  <c r="F699" i="137" s="1"/>
  <c r="E51" i="108"/>
  <c r="E699" i="137" s="1"/>
  <c r="D51" i="108"/>
  <c r="D699" i="137" s="1"/>
  <c r="C51" i="108"/>
  <c r="C699" i="137" s="1"/>
  <c r="B51" i="108"/>
  <c r="H48" i="108"/>
  <c r="G48" i="108"/>
  <c r="G666" i="137" s="1"/>
  <c r="F48" i="108"/>
  <c r="F666" i="137" s="1"/>
  <c r="E48" i="108"/>
  <c r="E666" i="137" s="1"/>
  <c r="D48" i="108"/>
  <c r="D666" i="137" s="1"/>
  <c r="C48" i="108"/>
  <c r="C666" i="137" s="1"/>
  <c r="H47" i="108"/>
  <c r="G47" i="108"/>
  <c r="G650" i="137" s="1"/>
  <c r="F47" i="108"/>
  <c r="F650" i="137" s="1"/>
  <c r="E47" i="108"/>
  <c r="E650" i="137" s="1"/>
  <c r="D47" i="108"/>
  <c r="D650" i="137" s="1"/>
  <c r="C47" i="108"/>
  <c r="C650" i="137" s="1"/>
  <c r="B47" i="108"/>
  <c r="H46" i="108"/>
  <c r="G46" i="108"/>
  <c r="G634" i="137" s="1"/>
  <c r="F46" i="108"/>
  <c r="F634" i="137" s="1"/>
  <c r="E46" i="108"/>
  <c r="E634" i="137" s="1"/>
  <c r="D46" i="108"/>
  <c r="D634" i="137" s="1"/>
  <c r="C46" i="108"/>
  <c r="C634" i="137" s="1"/>
  <c r="B46" i="108"/>
  <c r="H45" i="108"/>
  <c r="G45" i="108"/>
  <c r="G618" i="137" s="1"/>
  <c r="F45" i="108"/>
  <c r="F618" i="137" s="1"/>
  <c r="E45" i="108"/>
  <c r="E618" i="137" s="1"/>
  <c r="D45" i="108"/>
  <c r="D618" i="137" s="1"/>
  <c r="C45" i="108"/>
  <c r="C618" i="137" s="1"/>
  <c r="B45" i="108"/>
  <c r="H44" i="108"/>
  <c r="G44" i="108"/>
  <c r="G602" i="137" s="1"/>
  <c r="F44" i="108"/>
  <c r="F602" i="137" s="1"/>
  <c r="E44" i="108"/>
  <c r="E602" i="137" s="1"/>
  <c r="D44" i="108"/>
  <c r="D602" i="137" s="1"/>
  <c r="C44" i="108"/>
  <c r="C602" i="137" s="1"/>
  <c r="B44" i="108"/>
  <c r="H43" i="108"/>
  <c r="G43" i="108"/>
  <c r="G586" i="137" s="1"/>
  <c r="F43" i="108"/>
  <c r="F586" i="137" s="1"/>
  <c r="E43" i="108"/>
  <c r="E586" i="137" s="1"/>
  <c r="D43" i="108"/>
  <c r="D586" i="137" s="1"/>
  <c r="C43" i="108"/>
  <c r="C586" i="137" s="1"/>
  <c r="H42" i="108"/>
  <c r="G42" i="108"/>
  <c r="G570" i="137" s="1"/>
  <c r="F42" i="108"/>
  <c r="F570" i="137" s="1"/>
  <c r="E42" i="108"/>
  <c r="E570" i="137" s="1"/>
  <c r="D42" i="108"/>
  <c r="D570" i="137" s="1"/>
  <c r="C42" i="108"/>
  <c r="C570" i="137" s="1"/>
  <c r="H41" i="108"/>
  <c r="G41" i="108"/>
  <c r="G554" i="137" s="1"/>
  <c r="F41" i="108"/>
  <c r="F554" i="137" s="1"/>
  <c r="E41" i="108"/>
  <c r="E554" i="137" s="1"/>
  <c r="D41" i="108"/>
  <c r="D554" i="137" s="1"/>
  <c r="C41" i="108"/>
  <c r="C554" i="137" s="1"/>
  <c r="H40" i="108"/>
  <c r="G40" i="108"/>
  <c r="G538" i="137" s="1"/>
  <c r="F40" i="108"/>
  <c r="F538" i="137" s="1"/>
  <c r="E40" i="108"/>
  <c r="E538" i="137" s="1"/>
  <c r="D40" i="108"/>
  <c r="D538" i="137" s="1"/>
  <c r="C40" i="108"/>
  <c r="C538" i="137" s="1"/>
  <c r="H39" i="108"/>
  <c r="G39" i="108"/>
  <c r="G522" i="137" s="1"/>
  <c r="F39" i="108"/>
  <c r="F522" i="137" s="1"/>
  <c r="E39" i="108"/>
  <c r="E522" i="137" s="1"/>
  <c r="D39" i="108"/>
  <c r="D522" i="137" s="1"/>
  <c r="C39" i="108"/>
  <c r="C522" i="137" s="1"/>
  <c r="H38" i="108"/>
  <c r="G38" i="108"/>
  <c r="G506" i="137" s="1"/>
  <c r="F38" i="108"/>
  <c r="F506" i="137" s="1"/>
  <c r="E38" i="108"/>
  <c r="E506" i="137" s="1"/>
  <c r="D38" i="108"/>
  <c r="D506" i="137" s="1"/>
  <c r="C38" i="108"/>
  <c r="C506" i="137" s="1"/>
  <c r="H37" i="108"/>
  <c r="G37" i="108"/>
  <c r="G490" i="137" s="1"/>
  <c r="F37" i="108"/>
  <c r="F490" i="137" s="1"/>
  <c r="E37" i="108"/>
  <c r="E490" i="137" s="1"/>
  <c r="D37" i="108"/>
  <c r="D490" i="137" s="1"/>
  <c r="C37" i="108"/>
  <c r="C490" i="137" s="1"/>
  <c r="H36" i="108"/>
  <c r="G36" i="108"/>
  <c r="G474" i="137" s="1"/>
  <c r="F36" i="108"/>
  <c r="F474" i="137" s="1"/>
  <c r="E36" i="108"/>
  <c r="E474" i="137" s="1"/>
  <c r="D36" i="108"/>
  <c r="D474" i="137" s="1"/>
  <c r="C36" i="108"/>
  <c r="C474" i="137" s="1"/>
  <c r="H33" i="108"/>
  <c r="G33" i="108"/>
  <c r="G441" i="137" s="1"/>
  <c r="F33" i="108"/>
  <c r="F441" i="137" s="1"/>
  <c r="E33" i="108"/>
  <c r="E441" i="137" s="1"/>
  <c r="D33" i="108"/>
  <c r="D441" i="137" s="1"/>
  <c r="C33" i="108"/>
  <c r="C441" i="137" s="1"/>
  <c r="H32" i="108"/>
  <c r="G32" i="108"/>
  <c r="G425" i="137" s="1"/>
  <c r="F32" i="108"/>
  <c r="F425" i="137" s="1"/>
  <c r="E32" i="108"/>
  <c r="E425" i="137" s="1"/>
  <c r="D32" i="108"/>
  <c r="D425" i="137" s="1"/>
  <c r="C32" i="108"/>
  <c r="C425" i="137" s="1"/>
  <c r="B32" i="108"/>
  <c r="H31" i="108"/>
  <c r="G31" i="108"/>
  <c r="G409" i="137" s="1"/>
  <c r="F31" i="108"/>
  <c r="F409" i="137" s="1"/>
  <c r="E31" i="108"/>
  <c r="E409" i="137" s="1"/>
  <c r="D31" i="108"/>
  <c r="D409" i="137" s="1"/>
  <c r="C31" i="108"/>
  <c r="C409" i="137" s="1"/>
  <c r="B31" i="108"/>
  <c r="H30" i="108"/>
  <c r="G30" i="108"/>
  <c r="G393" i="137" s="1"/>
  <c r="F30" i="108"/>
  <c r="F393" i="137" s="1"/>
  <c r="E30" i="108"/>
  <c r="E393" i="137" s="1"/>
  <c r="D30" i="108"/>
  <c r="D393" i="137" s="1"/>
  <c r="C30" i="108"/>
  <c r="C393" i="137" s="1"/>
  <c r="B30" i="108"/>
  <c r="H29" i="108"/>
  <c r="G29" i="108"/>
  <c r="G377" i="137" s="1"/>
  <c r="F29" i="108"/>
  <c r="F377" i="137" s="1"/>
  <c r="E29" i="108"/>
  <c r="E377" i="137" s="1"/>
  <c r="D29" i="108"/>
  <c r="D377" i="137" s="1"/>
  <c r="C29" i="108"/>
  <c r="C377" i="137" s="1"/>
  <c r="H28" i="108"/>
  <c r="G28" i="108"/>
  <c r="G361" i="137" s="1"/>
  <c r="F28" i="108"/>
  <c r="F361" i="137" s="1"/>
  <c r="E28" i="108"/>
  <c r="E361" i="137" s="1"/>
  <c r="D28" i="108"/>
  <c r="D361" i="137" s="1"/>
  <c r="C28" i="108"/>
  <c r="C361" i="137" s="1"/>
  <c r="H27" i="108"/>
  <c r="G27" i="108"/>
  <c r="G345" i="137" s="1"/>
  <c r="F27" i="108"/>
  <c r="F345" i="137" s="1"/>
  <c r="E27" i="108"/>
  <c r="E345" i="137" s="1"/>
  <c r="D27" i="108"/>
  <c r="D345" i="137" s="1"/>
  <c r="C27" i="108"/>
  <c r="C345" i="137" s="1"/>
  <c r="H26" i="108"/>
  <c r="G26" i="108"/>
  <c r="G329" i="137" s="1"/>
  <c r="F26" i="108"/>
  <c r="F329" i="137" s="1"/>
  <c r="E26" i="108"/>
  <c r="E329" i="137" s="1"/>
  <c r="D26" i="108"/>
  <c r="D329" i="137" s="1"/>
  <c r="C26" i="108"/>
  <c r="C329" i="137" s="1"/>
  <c r="H25" i="108"/>
  <c r="G25" i="108"/>
  <c r="G313" i="137" s="1"/>
  <c r="F25" i="108"/>
  <c r="F313" i="137" s="1"/>
  <c r="E25" i="108"/>
  <c r="E313" i="137" s="1"/>
  <c r="D25" i="108"/>
  <c r="D313" i="137" s="1"/>
  <c r="C25" i="108"/>
  <c r="C313" i="137" s="1"/>
  <c r="H24" i="108"/>
  <c r="G24" i="108"/>
  <c r="G297" i="137" s="1"/>
  <c r="F24" i="108"/>
  <c r="F297" i="137" s="1"/>
  <c r="E24" i="108"/>
  <c r="E297" i="137" s="1"/>
  <c r="D24" i="108"/>
  <c r="D297" i="137" s="1"/>
  <c r="C24" i="108"/>
  <c r="C297" i="137" s="1"/>
  <c r="H23" i="108"/>
  <c r="G23" i="108"/>
  <c r="G281" i="137" s="1"/>
  <c r="F23" i="108"/>
  <c r="F281" i="137" s="1"/>
  <c r="E23" i="108"/>
  <c r="E281" i="137" s="1"/>
  <c r="D23" i="108"/>
  <c r="D281" i="137" s="1"/>
  <c r="C23" i="108"/>
  <c r="C281" i="137" s="1"/>
  <c r="H22" i="108"/>
  <c r="G22" i="108"/>
  <c r="G265" i="137" s="1"/>
  <c r="F22" i="108"/>
  <c r="F265" i="137" s="1"/>
  <c r="E22" i="108"/>
  <c r="E265" i="137" s="1"/>
  <c r="D22" i="108"/>
  <c r="D265" i="137" s="1"/>
  <c r="C22" i="108"/>
  <c r="C265" i="137" s="1"/>
  <c r="H21" i="108"/>
  <c r="G21" i="108"/>
  <c r="G249" i="137" s="1"/>
  <c r="F21" i="108"/>
  <c r="F249" i="137" s="1"/>
  <c r="E21" i="108"/>
  <c r="E249" i="137" s="1"/>
  <c r="D21" i="108"/>
  <c r="D249" i="137" s="1"/>
  <c r="C21" i="108"/>
  <c r="C249" i="137" s="1"/>
  <c r="H18" i="108"/>
  <c r="G18" i="108"/>
  <c r="G216" i="137" s="1"/>
  <c r="F18" i="108"/>
  <c r="F216" i="137" s="1"/>
  <c r="E18" i="108"/>
  <c r="E216" i="137" s="1"/>
  <c r="D18" i="108"/>
  <c r="D216" i="137" s="1"/>
  <c r="C18" i="108"/>
  <c r="C216" i="137" s="1"/>
  <c r="H17" i="108"/>
  <c r="G17" i="108"/>
  <c r="G200" i="137" s="1"/>
  <c r="F17" i="108"/>
  <c r="F200" i="137" s="1"/>
  <c r="E17" i="108"/>
  <c r="E200" i="137" s="1"/>
  <c r="D17" i="108"/>
  <c r="D200" i="137" s="1"/>
  <c r="C17" i="108"/>
  <c r="C200" i="137" s="1"/>
  <c r="B17" i="108"/>
  <c r="H16" i="108"/>
  <c r="G16" i="108"/>
  <c r="G184" i="137" s="1"/>
  <c r="F16" i="108"/>
  <c r="F184" i="137" s="1"/>
  <c r="E16" i="108"/>
  <c r="E184" i="137" s="1"/>
  <c r="D16" i="108"/>
  <c r="D184" i="137" s="1"/>
  <c r="C16" i="108"/>
  <c r="C184" i="137" s="1"/>
  <c r="B16" i="108"/>
  <c r="H15" i="108"/>
  <c r="G15" i="108"/>
  <c r="G168" i="137" s="1"/>
  <c r="F15" i="108"/>
  <c r="F168" i="137" s="1"/>
  <c r="E15" i="108"/>
  <c r="E168" i="137" s="1"/>
  <c r="D15" i="108"/>
  <c r="D168" i="137" s="1"/>
  <c r="C15" i="108"/>
  <c r="C168" i="137" s="1"/>
  <c r="B15" i="108"/>
  <c r="H14" i="108"/>
  <c r="G14" i="108"/>
  <c r="G152" i="137" s="1"/>
  <c r="F14" i="108"/>
  <c r="F152" i="137" s="1"/>
  <c r="E14" i="108"/>
  <c r="E152" i="137" s="1"/>
  <c r="D14" i="108"/>
  <c r="D152" i="137" s="1"/>
  <c r="C14" i="108"/>
  <c r="C152" i="137" s="1"/>
  <c r="H13" i="108"/>
  <c r="G13" i="108"/>
  <c r="G136" i="137" s="1"/>
  <c r="F13" i="108"/>
  <c r="F136" i="137" s="1"/>
  <c r="E13" i="108"/>
  <c r="E136" i="137" s="1"/>
  <c r="D13" i="108"/>
  <c r="D136" i="137" s="1"/>
  <c r="C13" i="108"/>
  <c r="C136" i="137" s="1"/>
  <c r="H12" i="108"/>
  <c r="G12" i="108"/>
  <c r="G120" i="137" s="1"/>
  <c r="F12" i="108"/>
  <c r="F120" i="137" s="1"/>
  <c r="E12" i="108"/>
  <c r="E120" i="137" s="1"/>
  <c r="D12" i="108"/>
  <c r="D120" i="137" s="1"/>
  <c r="C12" i="108"/>
  <c r="C120" i="137" s="1"/>
  <c r="H11" i="108"/>
  <c r="G11" i="108"/>
  <c r="G104" i="137" s="1"/>
  <c r="F11" i="108"/>
  <c r="F104" i="137" s="1"/>
  <c r="E11" i="108"/>
  <c r="E104" i="137" s="1"/>
  <c r="D11" i="108"/>
  <c r="D104" i="137" s="1"/>
  <c r="C11" i="108"/>
  <c r="C104" i="137" s="1"/>
  <c r="H10" i="108"/>
  <c r="G10" i="108"/>
  <c r="G88" i="137" s="1"/>
  <c r="F10" i="108"/>
  <c r="F88" i="137" s="1"/>
  <c r="E10" i="108"/>
  <c r="E88" i="137" s="1"/>
  <c r="D10" i="108"/>
  <c r="D88" i="137" s="1"/>
  <c r="C10" i="108"/>
  <c r="C88" i="137" s="1"/>
  <c r="H9" i="108"/>
  <c r="G9" i="108"/>
  <c r="G72" i="137" s="1"/>
  <c r="F9" i="108"/>
  <c r="F72" i="137" s="1"/>
  <c r="E9" i="108"/>
  <c r="E72" i="137" s="1"/>
  <c r="D9" i="108"/>
  <c r="D72" i="137" s="1"/>
  <c r="C9" i="108"/>
  <c r="C72" i="137" s="1"/>
  <c r="H8" i="108"/>
  <c r="G8" i="108"/>
  <c r="G56" i="137" s="1"/>
  <c r="F8" i="108"/>
  <c r="F56" i="137" s="1"/>
  <c r="E8" i="108"/>
  <c r="E56" i="137" s="1"/>
  <c r="D8" i="108"/>
  <c r="D56" i="137" s="1"/>
  <c r="C8" i="108"/>
  <c r="C56" i="137" s="1"/>
  <c r="H7" i="108"/>
  <c r="G7" i="108"/>
  <c r="G40" i="137" s="1"/>
  <c r="F7" i="108"/>
  <c r="F40" i="137" s="1"/>
  <c r="E7" i="108"/>
  <c r="E40" i="137" s="1"/>
  <c r="D7" i="108"/>
  <c r="D40" i="137" s="1"/>
  <c r="C7" i="108"/>
  <c r="C40" i="137" s="1"/>
  <c r="H6" i="108"/>
  <c r="G6" i="108"/>
  <c r="G24" i="137" s="1"/>
  <c r="F6" i="108"/>
  <c r="F24" i="137" s="1"/>
  <c r="E6" i="108"/>
  <c r="E24" i="137" s="1"/>
  <c r="D6" i="108"/>
  <c r="D24" i="137" s="1"/>
  <c r="C6" i="108"/>
  <c r="C24" i="137" s="1"/>
  <c r="H5" i="108"/>
  <c r="G5" i="108"/>
  <c r="G8" i="137" s="1"/>
  <c r="F5" i="108"/>
  <c r="F8" i="137" s="1"/>
  <c r="E5" i="108"/>
  <c r="E8" i="137" s="1"/>
  <c r="D5" i="108"/>
  <c r="D8" i="137" s="1"/>
  <c r="C5" i="108"/>
  <c r="C8" i="137" s="1"/>
  <c r="F65" i="107"/>
  <c r="E65" i="107"/>
  <c r="E713" i="138" s="1"/>
  <c r="D65" i="107"/>
  <c r="D713" i="138" s="1"/>
  <c r="C65" i="107"/>
  <c r="C713" i="138" s="1"/>
  <c r="F60" i="107"/>
  <c r="D60" i="107"/>
  <c r="D663" i="138" s="1"/>
  <c r="C60" i="107"/>
  <c r="C663" i="138" s="1"/>
  <c r="F59" i="107"/>
  <c r="E59" i="107"/>
  <c r="E647" i="138" s="1"/>
  <c r="D59" i="107"/>
  <c r="D647" i="138" s="1"/>
  <c r="C59" i="107"/>
  <c r="C647" i="138" s="1"/>
  <c r="F58" i="107"/>
  <c r="D58" i="107"/>
  <c r="D631" i="138" s="1"/>
  <c r="C58" i="107"/>
  <c r="C631" i="138" s="1"/>
  <c r="F57" i="107"/>
  <c r="E57" i="107"/>
  <c r="E615" i="138" s="1"/>
  <c r="D57" i="107"/>
  <c r="D615" i="138" s="1"/>
  <c r="C57" i="107"/>
  <c r="C615" i="138" s="1"/>
  <c r="F56" i="107"/>
  <c r="D56" i="107"/>
  <c r="D599" i="138" s="1"/>
  <c r="C56" i="107"/>
  <c r="C599" i="138" s="1"/>
  <c r="F55" i="107"/>
  <c r="E55" i="107"/>
  <c r="E583" i="138" s="1"/>
  <c r="D55" i="107"/>
  <c r="D583" i="138" s="1"/>
  <c r="C55" i="107"/>
  <c r="C583" i="138" s="1"/>
  <c r="F52" i="107"/>
  <c r="E52" i="107"/>
  <c r="E565" i="138" s="1"/>
  <c r="D52" i="107"/>
  <c r="D565" i="138" s="1"/>
  <c r="C52" i="107"/>
  <c r="C565" i="138" s="1"/>
  <c r="F48" i="107"/>
  <c r="E48" i="107"/>
  <c r="E531" i="138" s="1"/>
  <c r="D48" i="107"/>
  <c r="C48" i="107"/>
  <c r="F45" i="107"/>
  <c r="E45" i="107"/>
  <c r="E513" i="138" s="1"/>
  <c r="D45" i="107"/>
  <c r="D513" i="138" s="1"/>
  <c r="C45" i="107"/>
  <c r="C513" i="138" s="1"/>
  <c r="F41" i="107"/>
  <c r="E41" i="107"/>
  <c r="E479" i="138" s="1"/>
  <c r="D41" i="107"/>
  <c r="D479" i="138" s="1"/>
  <c r="C41" i="107"/>
  <c r="C479" i="138" s="1"/>
  <c r="F40" i="107"/>
  <c r="E40" i="107"/>
  <c r="E463" i="138" s="1"/>
  <c r="D40" i="107"/>
  <c r="D463" i="138" s="1"/>
  <c r="C40" i="107"/>
  <c r="C463" i="138" s="1"/>
  <c r="F39" i="107"/>
  <c r="E39" i="107"/>
  <c r="E447" i="138" s="1"/>
  <c r="D39" i="107"/>
  <c r="C39" i="107"/>
  <c r="C447" i="138" s="1"/>
  <c r="F35" i="107"/>
  <c r="E35" i="107"/>
  <c r="E413" i="138" s="1"/>
  <c r="D35" i="107"/>
  <c r="D413" i="138" s="1"/>
  <c r="C35" i="107"/>
  <c r="C413" i="138" s="1"/>
  <c r="F34" i="107"/>
  <c r="E34" i="107"/>
  <c r="E397" i="138" s="1"/>
  <c r="D34" i="107"/>
  <c r="D397" i="138" s="1"/>
  <c r="C34" i="107"/>
  <c r="C397" i="138" s="1"/>
  <c r="F33" i="107"/>
  <c r="E33" i="107"/>
  <c r="E381" i="138" s="1"/>
  <c r="D33" i="107"/>
  <c r="D381" i="138" s="1"/>
  <c r="C33" i="107"/>
  <c r="C381" i="138" s="1"/>
  <c r="F32" i="107"/>
  <c r="E32" i="107"/>
  <c r="E365" i="138" s="1"/>
  <c r="D32" i="107"/>
  <c r="D365" i="138" s="1"/>
  <c r="C32" i="107"/>
  <c r="C365" i="138" s="1"/>
  <c r="F28" i="107"/>
  <c r="E28" i="107"/>
  <c r="E331" i="138" s="1"/>
  <c r="D28" i="107"/>
  <c r="D331" i="138" s="1"/>
  <c r="C28" i="107"/>
  <c r="C331" i="138" s="1"/>
  <c r="F27" i="107"/>
  <c r="E27" i="107"/>
  <c r="E315" i="138" s="1"/>
  <c r="D27" i="107"/>
  <c r="D315" i="138" s="1"/>
  <c r="C27" i="107"/>
  <c r="C315" i="138" s="1"/>
  <c r="F26" i="107"/>
  <c r="E26" i="107"/>
  <c r="E299" i="138" s="1"/>
  <c r="D26" i="107"/>
  <c r="D299" i="138" s="1"/>
  <c r="C26" i="107"/>
  <c r="C299" i="138" s="1"/>
  <c r="F25" i="107"/>
  <c r="E25" i="107"/>
  <c r="E283" i="138" s="1"/>
  <c r="D25" i="107"/>
  <c r="D283" i="138" s="1"/>
  <c r="C25" i="107"/>
  <c r="C283" i="138" s="1"/>
  <c r="F24" i="107"/>
  <c r="E24" i="107"/>
  <c r="E267" i="138" s="1"/>
  <c r="D24" i="107"/>
  <c r="D267" i="138" s="1"/>
  <c r="C24" i="107"/>
  <c r="C267" i="138" s="1"/>
  <c r="F19" i="107"/>
  <c r="D19" i="107"/>
  <c r="D217" i="138" s="1"/>
  <c r="C19" i="107"/>
  <c r="C217" i="138" s="1"/>
  <c r="F18" i="107"/>
  <c r="E18" i="107"/>
  <c r="E201" i="138" s="1"/>
  <c r="D18" i="107"/>
  <c r="D201" i="138" s="1"/>
  <c r="C18" i="107"/>
  <c r="C201" i="138" s="1"/>
  <c r="F17" i="107"/>
  <c r="D17" i="107"/>
  <c r="D185" i="138" s="1"/>
  <c r="C17" i="107"/>
  <c r="C185" i="138" s="1"/>
  <c r="F16" i="107"/>
  <c r="E16" i="107"/>
  <c r="E169" i="138" s="1"/>
  <c r="D16" i="107"/>
  <c r="D169" i="138" s="1"/>
  <c r="C16" i="107"/>
  <c r="C169" i="138" s="1"/>
  <c r="F15" i="107"/>
  <c r="D15" i="107"/>
  <c r="D153" i="138" s="1"/>
  <c r="C15" i="107"/>
  <c r="C153" i="138" s="1"/>
  <c r="F14" i="107"/>
  <c r="E14" i="107"/>
  <c r="E137" i="138" s="1"/>
  <c r="D14" i="107"/>
  <c r="D137" i="138" s="1"/>
  <c r="C14" i="107"/>
  <c r="C137" i="138" s="1"/>
  <c r="F13" i="107"/>
  <c r="D13" i="107"/>
  <c r="D121" i="138" s="1"/>
  <c r="C13" i="107"/>
  <c r="C121" i="138" s="1"/>
  <c r="F12" i="107"/>
  <c r="E12" i="107"/>
  <c r="E105" i="138" s="1"/>
  <c r="D12" i="107"/>
  <c r="D105" i="138" s="1"/>
  <c r="C12" i="107"/>
  <c r="C105" i="138" s="1"/>
  <c r="F11" i="107"/>
  <c r="D11" i="107"/>
  <c r="D89" i="138" s="1"/>
  <c r="C11" i="107"/>
  <c r="C89" i="138" s="1"/>
  <c r="F10" i="107"/>
  <c r="E10" i="107"/>
  <c r="E73" i="138" s="1"/>
  <c r="D10" i="107"/>
  <c r="D73" i="138" s="1"/>
  <c r="C10" i="107"/>
  <c r="C73" i="138" s="1"/>
  <c r="F9" i="107"/>
  <c r="D9" i="107"/>
  <c r="D57" i="138" s="1"/>
  <c r="C9" i="107"/>
  <c r="C57" i="138" s="1"/>
  <c r="F8" i="107"/>
  <c r="E8" i="107"/>
  <c r="E41" i="138" s="1"/>
  <c r="D8" i="107"/>
  <c r="D41" i="138" s="1"/>
  <c r="C8" i="107"/>
  <c r="C41" i="138" s="1"/>
  <c r="F7" i="107"/>
  <c r="D7" i="107"/>
  <c r="D25" i="138" s="1"/>
  <c r="C7" i="107"/>
  <c r="C25" i="138" s="1"/>
  <c r="F6" i="107"/>
  <c r="E6" i="107"/>
  <c r="E9" i="138" s="1"/>
  <c r="D6" i="107"/>
  <c r="D9" i="138" s="1"/>
  <c r="C6" i="107"/>
  <c r="C9" i="138" s="1"/>
  <c r="B2" i="108"/>
  <c r="B2" i="107"/>
  <c r="E114" i="104"/>
  <c r="E112" i="104"/>
  <c r="H94" i="104"/>
  <c r="G94" i="104"/>
  <c r="G1331" i="137" s="1"/>
  <c r="F94" i="104"/>
  <c r="F1331" i="137" s="1"/>
  <c r="E94" i="104"/>
  <c r="E1331" i="137" s="1"/>
  <c r="D94" i="104"/>
  <c r="D1331" i="137" s="1"/>
  <c r="C94" i="104"/>
  <c r="C1331" i="137" s="1"/>
  <c r="H93" i="104"/>
  <c r="G93" i="104"/>
  <c r="G1315" i="137" s="1"/>
  <c r="F93" i="104"/>
  <c r="F1315" i="137" s="1"/>
  <c r="E93" i="104"/>
  <c r="E1315" i="137" s="1"/>
  <c r="D93" i="104"/>
  <c r="D1315" i="137" s="1"/>
  <c r="C93" i="104"/>
  <c r="C1315" i="137" s="1"/>
  <c r="H89" i="104"/>
  <c r="G89" i="104"/>
  <c r="G1281" i="137" s="1"/>
  <c r="F89" i="104"/>
  <c r="F1281" i="137" s="1"/>
  <c r="E89" i="104"/>
  <c r="E1281" i="137" s="1"/>
  <c r="D89" i="104"/>
  <c r="D1281" i="137" s="1"/>
  <c r="C89" i="104"/>
  <c r="C1281" i="137" s="1"/>
  <c r="B89" i="104"/>
  <c r="H88" i="104"/>
  <c r="G88" i="104"/>
  <c r="G1265" i="137" s="1"/>
  <c r="F88" i="104"/>
  <c r="F1265" i="137" s="1"/>
  <c r="E88" i="104"/>
  <c r="E1265" i="137" s="1"/>
  <c r="D88" i="104"/>
  <c r="D1265" i="137" s="1"/>
  <c r="C88" i="104"/>
  <c r="C1265" i="137" s="1"/>
  <c r="B88" i="104"/>
  <c r="H87" i="104"/>
  <c r="G87" i="104"/>
  <c r="G1249" i="137" s="1"/>
  <c r="F87" i="104"/>
  <c r="F1249" i="137" s="1"/>
  <c r="E87" i="104"/>
  <c r="E1249" i="137" s="1"/>
  <c r="D87" i="104"/>
  <c r="D1249" i="137" s="1"/>
  <c r="C87" i="104"/>
  <c r="C1249" i="137" s="1"/>
  <c r="B87" i="104"/>
  <c r="H86" i="104"/>
  <c r="G86" i="104"/>
  <c r="G1233" i="137" s="1"/>
  <c r="F86" i="104"/>
  <c r="F1233" i="137" s="1"/>
  <c r="E86" i="104"/>
  <c r="E1233" i="137" s="1"/>
  <c r="D86" i="104"/>
  <c r="D1233" i="137" s="1"/>
  <c r="C86" i="104"/>
  <c r="C1233" i="137" s="1"/>
  <c r="B86" i="104"/>
  <c r="H85" i="104"/>
  <c r="G85" i="104"/>
  <c r="G1217" i="137" s="1"/>
  <c r="F85" i="104"/>
  <c r="F1217" i="137" s="1"/>
  <c r="E85" i="104"/>
  <c r="E1217" i="137" s="1"/>
  <c r="D85" i="104"/>
  <c r="D1217" i="137" s="1"/>
  <c r="C85" i="104"/>
  <c r="C1217" i="137" s="1"/>
  <c r="B85" i="104"/>
  <c r="H84" i="104"/>
  <c r="G84" i="104"/>
  <c r="G1201" i="137" s="1"/>
  <c r="F84" i="104"/>
  <c r="F1201" i="137" s="1"/>
  <c r="E84" i="104"/>
  <c r="E1201" i="137" s="1"/>
  <c r="D84" i="104"/>
  <c r="D1201" i="137" s="1"/>
  <c r="C84" i="104"/>
  <c r="C1201" i="137" s="1"/>
  <c r="B84" i="104"/>
  <c r="H83" i="104"/>
  <c r="G83" i="104"/>
  <c r="G1185" i="137" s="1"/>
  <c r="F83" i="104"/>
  <c r="F1185" i="137" s="1"/>
  <c r="E83" i="104"/>
  <c r="E1185" i="137" s="1"/>
  <c r="D83" i="104"/>
  <c r="D1185" i="137" s="1"/>
  <c r="C83" i="104"/>
  <c r="C1185" i="137" s="1"/>
  <c r="B83" i="104"/>
  <c r="H82" i="104"/>
  <c r="G82" i="104"/>
  <c r="G1169" i="137" s="1"/>
  <c r="F82" i="104"/>
  <c r="F1169" i="137" s="1"/>
  <c r="E82" i="104"/>
  <c r="E1169" i="137" s="1"/>
  <c r="D82" i="104"/>
  <c r="D1169" i="137" s="1"/>
  <c r="C82" i="104"/>
  <c r="C1169" i="137" s="1"/>
  <c r="B82" i="104"/>
  <c r="H79" i="104"/>
  <c r="G79" i="104"/>
  <c r="G1136" i="137" s="1"/>
  <c r="F79" i="104"/>
  <c r="F1136" i="137" s="1"/>
  <c r="E79" i="104"/>
  <c r="E1136" i="137" s="1"/>
  <c r="D79" i="104"/>
  <c r="D1136" i="137" s="1"/>
  <c r="C79" i="104"/>
  <c r="C1136" i="137" s="1"/>
  <c r="H78" i="104"/>
  <c r="G78" i="104"/>
  <c r="G1120" i="137" s="1"/>
  <c r="F78" i="104"/>
  <c r="F1120" i="137" s="1"/>
  <c r="E78" i="104"/>
  <c r="E1120" i="137" s="1"/>
  <c r="D78" i="104"/>
  <c r="D1120" i="137" s="1"/>
  <c r="C78" i="104"/>
  <c r="C1120" i="137" s="1"/>
  <c r="B78" i="104"/>
  <c r="H77" i="104"/>
  <c r="G77" i="104"/>
  <c r="G1104" i="137" s="1"/>
  <c r="F77" i="104"/>
  <c r="F1104" i="137" s="1"/>
  <c r="E77" i="104"/>
  <c r="E1104" i="137" s="1"/>
  <c r="D77" i="104"/>
  <c r="D1104" i="137" s="1"/>
  <c r="C77" i="104"/>
  <c r="C1104" i="137" s="1"/>
  <c r="B77" i="104"/>
  <c r="H76" i="104"/>
  <c r="G76" i="104"/>
  <c r="G1088" i="137" s="1"/>
  <c r="F76" i="104"/>
  <c r="F1088" i="137" s="1"/>
  <c r="E76" i="104"/>
  <c r="E1088" i="137" s="1"/>
  <c r="D76" i="104"/>
  <c r="D1088" i="137" s="1"/>
  <c r="C76" i="104"/>
  <c r="C1088" i="137" s="1"/>
  <c r="B76" i="104"/>
  <c r="H75" i="104"/>
  <c r="G75" i="104"/>
  <c r="G1072" i="137" s="1"/>
  <c r="F75" i="104"/>
  <c r="F1072" i="137" s="1"/>
  <c r="E75" i="104"/>
  <c r="E1072" i="137" s="1"/>
  <c r="D75" i="104"/>
  <c r="D1072" i="137" s="1"/>
  <c r="C75" i="104"/>
  <c r="C1072" i="137" s="1"/>
  <c r="B75" i="104"/>
  <c r="H74" i="104"/>
  <c r="G74" i="104"/>
  <c r="G1056" i="137" s="1"/>
  <c r="F74" i="104"/>
  <c r="F1056" i="137" s="1"/>
  <c r="E74" i="104"/>
  <c r="E1056" i="137" s="1"/>
  <c r="D74" i="104"/>
  <c r="D1056" i="137" s="1"/>
  <c r="C74" i="104"/>
  <c r="C1056" i="137" s="1"/>
  <c r="B74" i="104"/>
  <c r="H73" i="104"/>
  <c r="G73" i="104"/>
  <c r="G1040" i="137" s="1"/>
  <c r="F73" i="104"/>
  <c r="F1040" i="137" s="1"/>
  <c r="E73" i="104"/>
  <c r="E1040" i="137" s="1"/>
  <c r="D73" i="104"/>
  <c r="D1040" i="137" s="1"/>
  <c r="C73" i="104"/>
  <c r="C1040" i="137" s="1"/>
  <c r="B73" i="104"/>
  <c r="H72" i="104"/>
  <c r="G72" i="104"/>
  <c r="G1024" i="137" s="1"/>
  <c r="F72" i="104"/>
  <c r="F1024" i="137" s="1"/>
  <c r="E72" i="104"/>
  <c r="E1024" i="137" s="1"/>
  <c r="D72" i="104"/>
  <c r="D1024" i="137" s="1"/>
  <c r="C72" i="104"/>
  <c r="C1024" i="137" s="1"/>
  <c r="B72" i="104"/>
  <c r="H71" i="104"/>
  <c r="G71" i="104"/>
  <c r="G1008" i="137" s="1"/>
  <c r="F71" i="104"/>
  <c r="F1008" i="137" s="1"/>
  <c r="E71" i="104"/>
  <c r="E1008" i="137" s="1"/>
  <c r="D71" i="104"/>
  <c r="D1008" i="137" s="1"/>
  <c r="C71" i="104"/>
  <c r="C1008" i="137" s="1"/>
  <c r="B71" i="104"/>
  <c r="H70" i="104"/>
  <c r="G70" i="104"/>
  <c r="G992" i="137" s="1"/>
  <c r="F70" i="104"/>
  <c r="F992" i="137" s="1"/>
  <c r="E70" i="104"/>
  <c r="E992" i="137" s="1"/>
  <c r="D70" i="104"/>
  <c r="D992" i="137" s="1"/>
  <c r="C70" i="104"/>
  <c r="C992" i="137" s="1"/>
  <c r="B70" i="104"/>
  <c r="H69" i="104"/>
  <c r="G69" i="104"/>
  <c r="G976" i="137" s="1"/>
  <c r="F69" i="104"/>
  <c r="F976" i="137" s="1"/>
  <c r="E69" i="104"/>
  <c r="E976" i="137" s="1"/>
  <c r="D69" i="104"/>
  <c r="D976" i="137" s="1"/>
  <c r="C69" i="104"/>
  <c r="C976" i="137" s="1"/>
  <c r="B69" i="104"/>
  <c r="H68" i="104"/>
  <c r="G68" i="104"/>
  <c r="G960" i="137" s="1"/>
  <c r="F68" i="104"/>
  <c r="F960" i="137" s="1"/>
  <c r="E68" i="104"/>
  <c r="E960" i="137" s="1"/>
  <c r="D68" i="104"/>
  <c r="D960" i="137" s="1"/>
  <c r="C68" i="104"/>
  <c r="C960" i="137" s="1"/>
  <c r="B68" i="104"/>
  <c r="H67" i="104"/>
  <c r="G67" i="104"/>
  <c r="G944" i="137" s="1"/>
  <c r="F67" i="104"/>
  <c r="F944" i="137" s="1"/>
  <c r="E67" i="104"/>
  <c r="E944" i="137" s="1"/>
  <c r="D67" i="104"/>
  <c r="D944" i="137" s="1"/>
  <c r="C67" i="104"/>
  <c r="C944" i="137" s="1"/>
  <c r="B67" i="104"/>
  <c r="H66" i="104"/>
  <c r="G66" i="104"/>
  <c r="G928" i="137" s="1"/>
  <c r="F66" i="104"/>
  <c r="F928" i="137" s="1"/>
  <c r="E66" i="104"/>
  <c r="E928" i="137" s="1"/>
  <c r="D66" i="104"/>
  <c r="D928" i="137" s="1"/>
  <c r="C66" i="104"/>
  <c r="C928" i="137" s="1"/>
  <c r="B66" i="104"/>
  <c r="H63" i="104"/>
  <c r="G63" i="104"/>
  <c r="G895" i="137" s="1"/>
  <c r="F63" i="104"/>
  <c r="F895" i="137" s="1"/>
  <c r="E63" i="104"/>
  <c r="E895" i="137" s="1"/>
  <c r="D63" i="104"/>
  <c r="D895" i="137" s="1"/>
  <c r="C63" i="104"/>
  <c r="C895" i="137" s="1"/>
  <c r="H62" i="104"/>
  <c r="G62" i="104"/>
  <c r="G879" i="137" s="1"/>
  <c r="F62" i="104"/>
  <c r="F879" i="137" s="1"/>
  <c r="E62" i="104"/>
  <c r="E879" i="137" s="1"/>
  <c r="D62" i="104"/>
  <c r="D879" i="137" s="1"/>
  <c r="C62" i="104"/>
  <c r="C879" i="137" s="1"/>
  <c r="B62" i="104"/>
  <c r="H61" i="104"/>
  <c r="G61" i="104"/>
  <c r="G863" i="137" s="1"/>
  <c r="F61" i="104"/>
  <c r="F863" i="137" s="1"/>
  <c r="E61" i="104"/>
  <c r="E863" i="137" s="1"/>
  <c r="D61" i="104"/>
  <c r="D863" i="137" s="1"/>
  <c r="C61" i="104"/>
  <c r="C863" i="137" s="1"/>
  <c r="B61" i="104"/>
  <c r="H60" i="104"/>
  <c r="G60" i="104"/>
  <c r="G847" i="137" s="1"/>
  <c r="F60" i="104"/>
  <c r="F847" i="137" s="1"/>
  <c r="E60" i="104"/>
  <c r="E847" i="137" s="1"/>
  <c r="D60" i="104"/>
  <c r="D847" i="137" s="1"/>
  <c r="C60" i="104"/>
  <c r="C847" i="137" s="1"/>
  <c r="B60" i="104"/>
  <c r="H59" i="104"/>
  <c r="G59" i="104"/>
  <c r="G831" i="137" s="1"/>
  <c r="F59" i="104"/>
  <c r="F831" i="137" s="1"/>
  <c r="E59" i="104"/>
  <c r="E831" i="137" s="1"/>
  <c r="D59" i="104"/>
  <c r="D831" i="137" s="1"/>
  <c r="C59" i="104"/>
  <c r="C831" i="137" s="1"/>
  <c r="B59" i="104"/>
  <c r="H58" i="104"/>
  <c r="G58" i="104"/>
  <c r="G815" i="137" s="1"/>
  <c r="F58" i="104"/>
  <c r="F815" i="137" s="1"/>
  <c r="E58" i="104"/>
  <c r="E815" i="137" s="1"/>
  <c r="D58" i="104"/>
  <c r="D815" i="137" s="1"/>
  <c r="C58" i="104"/>
  <c r="C815" i="137" s="1"/>
  <c r="B58" i="104"/>
  <c r="H57" i="104"/>
  <c r="G57" i="104"/>
  <c r="G799" i="137" s="1"/>
  <c r="F57" i="104"/>
  <c r="F799" i="137" s="1"/>
  <c r="E57" i="104"/>
  <c r="E799" i="137" s="1"/>
  <c r="D57" i="104"/>
  <c r="D799" i="137" s="1"/>
  <c r="C57" i="104"/>
  <c r="C799" i="137" s="1"/>
  <c r="B57" i="104"/>
  <c r="H56" i="104"/>
  <c r="G56" i="104"/>
  <c r="G783" i="137" s="1"/>
  <c r="F56" i="104"/>
  <c r="F783" i="137" s="1"/>
  <c r="E56" i="104"/>
  <c r="E783" i="137" s="1"/>
  <c r="D56" i="104"/>
  <c r="D783" i="137" s="1"/>
  <c r="C56" i="104"/>
  <c r="C783" i="137" s="1"/>
  <c r="B56" i="104"/>
  <c r="H55" i="104"/>
  <c r="G55" i="104"/>
  <c r="G767" i="137" s="1"/>
  <c r="F55" i="104"/>
  <c r="F767" i="137" s="1"/>
  <c r="E55" i="104"/>
  <c r="E767" i="137" s="1"/>
  <c r="D55" i="104"/>
  <c r="D767" i="137" s="1"/>
  <c r="C55" i="104"/>
  <c r="C767" i="137" s="1"/>
  <c r="B55" i="104"/>
  <c r="H54" i="104"/>
  <c r="G54" i="104"/>
  <c r="G751" i="137" s="1"/>
  <c r="F54" i="104"/>
  <c r="F751" i="137" s="1"/>
  <c r="E54" i="104"/>
  <c r="E751" i="137" s="1"/>
  <c r="D54" i="104"/>
  <c r="D751" i="137" s="1"/>
  <c r="C54" i="104"/>
  <c r="C751" i="137" s="1"/>
  <c r="B54" i="104"/>
  <c r="H53" i="104"/>
  <c r="G53" i="104"/>
  <c r="G735" i="137" s="1"/>
  <c r="F53" i="104"/>
  <c r="F735" i="137" s="1"/>
  <c r="E53" i="104"/>
  <c r="E735" i="137" s="1"/>
  <c r="D53" i="104"/>
  <c r="D735" i="137" s="1"/>
  <c r="C53" i="104"/>
  <c r="C735" i="137" s="1"/>
  <c r="B53" i="104"/>
  <c r="H52" i="104"/>
  <c r="G52" i="104"/>
  <c r="G719" i="137" s="1"/>
  <c r="F52" i="104"/>
  <c r="F719" i="137" s="1"/>
  <c r="E52" i="104"/>
  <c r="E719" i="137" s="1"/>
  <c r="D52" i="104"/>
  <c r="D719" i="137" s="1"/>
  <c r="C52" i="104"/>
  <c r="C719" i="137" s="1"/>
  <c r="B52" i="104"/>
  <c r="H51" i="104"/>
  <c r="G51" i="104"/>
  <c r="G703" i="137" s="1"/>
  <c r="F51" i="104"/>
  <c r="F703" i="137" s="1"/>
  <c r="E51" i="104"/>
  <c r="E703" i="137" s="1"/>
  <c r="D51" i="104"/>
  <c r="D703" i="137" s="1"/>
  <c r="C51" i="104"/>
  <c r="C703" i="137" s="1"/>
  <c r="B51" i="104"/>
  <c r="H48" i="104"/>
  <c r="G48" i="104"/>
  <c r="G670" i="137" s="1"/>
  <c r="F48" i="104"/>
  <c r="F670" i="137" s="1"/>
  <c r="E48" i="104"/>
  <c r="E670" i="137" s="1"/>
  <c r="D48" i="104"/>
  <c r="D670" i="137" s="1"/>
  <c r="C48" i="104"/>
  <c r="C670" i="137" s="1"/>
  <c r="H47" i="104"/>
  <c r="G47" i="104"/>
  <c r="G654" i="137" s="1"/>
  <c r="F47" i="104"/>
  <c r="F654" i="137" s="1"/>
  <c r="E47" i="104"/>
  <c r="E654" i="137" s="1"/>
  <c r="D47" i="104"/>
  <c r="D654" i="137" s="1"/>
  <c r="C47" i="104"/>
  <c r="C654" i="137" s="1"/>
  <c r="B47" i="104"/>
  <c r="H46" i="104"/>
  <c r="G46" i="104"/>
  <c r="G638" i="137" s="1"/>
  <c r="F46" i="104"/>
  <c r="F638" i="137" s="1"/>
  <c r="E46" i="104"/>
  <c r="E638" i="137" s="1"/>
  <c r="D46" i="104"/>
  <c r="D638" i="137" s="1"/>
  <c r="C46" i="104"/>
  <c r="C638" i="137" s="1"/>
  <c r="B46" i="104"/>
  <c r="H45" i="104"/>
  <c r="G45" i="104"/>
  <c r="G622" i="137" s="1"/>
  <c r="F45" i="104"/>
  <c r="F622" i="137" s="1"/>
  <c r="E45" i="104"/>
  <c r="E622" i="137" s="1"/>
  <c r="D45" i="104"/>
  <c r="D622" i="137" s="1"/>
  <c r="C45" i="104"/>
  <c r="C622" i="137" s="1"/>
  <c r="B45" i="104"/>
  <c r="H44" i="104"/>
  <c r="G44" i="104"/>
  <c r="G606" i="137" s="1"/>
  <c r="F44" i="104"/>
  <c r="F606" i="137" s="1"/>
  <c r="E44" i="104"/>
  <c r="E606" i="137" s="1"/>
  <c r="D44" i="104"/>
  <c r="D606" i="137" s="1"/>
  <c r="C44" i="104"/>
  <c r="C606" i="137" s="1"/>
  <c r="B44" i="104"/>
  <c r="H43" i="104"/>
  <c r="G43" i="104"/>
  <c r="G590" i="137" s="1"/>
  <c r="F43" i="104"/>
  <c r="F590" i="137" s="1"/>
  <c r="E43" i="104"/>
  <c r="E590" i="137" s="1"/>
  <c r="D43" i="104"/>
  <c r="D590" i="137" s="1"/>
  <c r="C43" i="104"/>
  <c r="C590" i="137" s="1"/>
  <c r="H42" i="104"/>
  <c r="G42" i="104"/>
  <c r="G574" i="137" s="1"/>
  <c r="F42" i="104"/>
  <c r="F574" i="137" s="1"/>
  <c r="E42" i="104"/>
  <c r="E574" i="137" s="1"/>
  <c r="D42" i="104"/>
  <c r="D574" i="137" s="1"/>
  <c r="C42" i="104"/>
  <c r="C574" i="137" s="1"/>
  <c r="H41" i="104"/>
  <c r="G41" i="104"/>
  <c r="G558" i="137" s="1"/>
  <c r="F41" i="104"/>
  <c r="F558" i="137" s="1"/>
  <c r="E41" i="104"/>
  <c r="E558" i="137" s="1"/>
  <c r="D41" i="104"/>
  <c r="D558" i="137" s="1"/>
  <c r="C41" i="104"/>
  <c r="C558" i="137" s="1"/>
  <c r="H40" i="104"/>
  <c r="G40" i="104"/>
  <c r="G542" i="137" s="1"/>
  <c r="F40" i="104"/>
  <c r="F542" i="137" s="1"/>
  <c r="E40" i="104"/>
  <c r="E542" i="137" s="1"/>
  <c r="D40" i="104"/>
  <c r="D542" i="137" s="1"/>
  <c r="C40" i="104"/>
  <c r="C542" i="137" s="1"/>
  <c r="H39" i="104"/>
  <c r="G39" i="104"/>
  <c r="G526" i="137" s="1"/>
  <c r="F39" i="104"/>
  <c r="F526" i="137" s="1"/>
  <c r="E39" i="104"/>
  <c r="E526" i="137" s="1"/>
  <c r="D39" i="104"/>
  <c r="D526" i="137" s="1"/>
  <c r="C39" i="104"/>
  <c r="C526" i="137" s="1"/>
  <c r="H38" i="104"/>
  <c r="G38" i="104"/>
  <c r="G510" i="137" s="1"/>
  <c r="F38" i="104"/>
  <c r="F510" i="137" s="1"/>
  <c r="E38" i="104"/>
  <c r="E510" i="137" s="1"/>
  <c r="D38" i="104"/>
  <c r="D510" i="137" s="1"/>
  <c r="C38" i="104"/>
  <c r="C510" i="137" s="1"/>
  <c r="H37" i="104"/>
  <c r="G37" i="104"/>
  <c r="G494" i="137" s="1"/>
  <c r="F37" i="104"/>
  <c r="F494" i="137" s="1"/>
  <c r="E37" i="104"/>
  <c r="E494" i="137" s="1"/>
  <c r="D37" i="104"/>
  <c r="D494" i="137" s="1"/>
  <c r="C37" i="104"/>
  <c r="C494" i="137" s="1"/>
  <c r="H36" i="104"/>
  <c r="G36" i="104"/>
  <c r="G478" i="137" s="1"/>
  <c r="F36" i="104"/>
  <c r="F478" i="137" s="1"/>
  <c r="E36" i="104"/>
  <c r="E478" i="137" s="1"/>
  <c r="D36" i="104"/>
  <c r="D478" i="137" s="1"/>
  <c r="C36" i="104"/>
  <c r="C478" i="137" s="1"/>
  <c r="H33" i="104"/>
  <c r="G33" i="104"/>
  <c r="G445" i="137" s="1"/>
  <c r="F33" i="104"/>
  <c r="F445" i="137" s="1"/>
  <c r="E33" i="104"/>
  <c r="E445" i="137" s="1"/>
  <c r="D33" i="104"/>
  <c r="D445" i="137" s="1"/>
  <c r="C33" i="104"/>
  <c r="C445" i="137" s="1"/>
  <c r="H32" i="104"/>
  <c r="G32" i="104"/>
  <c r="G429" i="137" s="1"/>
  <c r="F32" i="104"/>
  <c r="F429" i="137" s="1"/>
  <c r="E32" i="104"/>
  <c r="E429" i="137" s="1"/>
  <c r="D32" i="104"/>
  <c r="D429" i="137" s="1"/>
  <c r="C32" i="104"/>
  <c r="C429" i="137" s="1"/>
  <c r="B32" i="104"/>
  <c r="H31" i="104"/>
  <c r="G31" i="104"/>
  <c r="G413" i="137" s="1"/>
  <c r="F31" i="104"/>
  <c r="F413" i="137" s="1"/>
  <c r="E31" i="104"/>
  <c r="E413" i="137" s="1"/>
  <c r="D31" i="104"/>
  <c r="D413" i="137" s="1"/>
  <c r="C31" i="104"/>
  <c r="C413" i="137" s="1"/>
  <c r="B31" i="104"/>
  <c r="H30" i="104"/>
  <c r="G30" i="104"/>
  <c r="G397" i="137" s="1"/>
  <c r="F30" i="104"/>
  <c r="F397" i="137" s="1"/>
  <c r="E30" i="104"/>
  <c r="E397" i="137" s="1"/>
  <c r="D30" i="104"/>
  <c r="D397" i="137" s="1"/>
  <c r="C30" i="104"/>
  <c r="C397" i="137" s="1"/>
  <c r="B30" i="104"/>
  <c r="H29" i="104"/>
  <c r="G29" i="104"/>
  <c r="G381" i="137" s="1"/>
  <c r="F29" i="104"/>
  <c r="F381" i="137" s="1"/>
  <c r="E29" i="104"/>
  <c r="E381" i="137" s="1"/>
  <c r="D29" i="104"/>
  <c r="D381" i="137" s="1"/>
  <c r="C29" i="104"/>
  <c r="C381" i="137" s="1"/>
  <c r="H28" i="104"/>
  <c r="G28" i="104"/>
  <c r="G365" i="137" s="1"/>
  <c r="F28" i="104"/>
  <c r="F365" i="137" s="1"/>
  <c r="E28" i="104"/>
  <c r="E365" i="137" s="1"/>
  <c r="D28" i="104"/>
  <c r="D365" i="137" s="1"/>
  <c r="C28" i="104"/>
  <c r="C365" i="137" s="1"/>
  <c r="H27" i="104"/>
  <c r="G27" i="104"/>
  <c r="G349" i="137" s="1"/>
  <c r="F27" i="104"/>
  <c r="F349" i="137" s="1"/>
  <c r="E27" i="104"/>
  <c r="E349" i="137" s="1"/>
  <c r="D27" i="104"/>
  <c r="D349" i="137" s="1"/>
  <c r="C27" i="104"/>
  <c r="C349" i="137" s="1"/>
  <c r="H26" i="104"/>
  <c r="G26" i="104"/>
  <c r="G333" i="137" s="1"/>
  <c r="F26" i="104"/>
  <c r="F333" i="137" s="1"/>
  <c r="E26" i="104"/>
  <c r="E333" i="137" s="1"/>
  <c r="D26" i="104"/>
  <c r="D333" i="137" s="1"/>
  <c r="C26" i="104"/>
  <c r="C333" i="137" s="1"/>
  <c r="H25" i="104"/>
  <c r="G25" i="104"/>
  <c r="G317" i="137" s="1"/>
  <c r="F25" i="104"/>
  <c r="F317" i="137" s="1"/>
  <c r="E25" i="104"/>
  <c r="E317" i="137" s="1"/>
  <c r="D25" i="104"/>
  <c r="D317" i="137" s="1"/>
  <c r="C25" i="104"/>
  <c r="C317" i="137" s="1"/>
  <c r="H24" i="104"/>
  <c r="G24" i="104"/>
  <c r="G301" i="137" s="1"/>
  <c r="F24" i="104"/>
  <c r="F301" i="137" s="1"/>
  <c r="E24" i="104"/>
  <c r="E301" i="137" s="1"/>
  <c r="D24" i="104"/>
  <c r="D301" i="137" s="1"/>
  <c r="C24" i="104"/>
  <c r="C301" i="137" s="1"/>
  <c r="H23" i="104"/>
  <c r="G23" i="104"/>
  <c r="G285" i="137" s="1"/>
  <c r="F23" i="104"/>
  <c r="F285" i="137" s="1"/>
  <c r="E23" i="104"/>
  <c r="E285" i="137" s="1"/>
  <c r="D23" i="104"/>
  <c r="D285" i="137" s="1"/>
  <c r="C23" i="104"/>
  <c r="C285" i="137" s="1"/>
  <c r="H22" i="104"/>
  <c r="G22" i="104"/>
  <c r="G269" i="137" s="1"/>
  <c r="F22" i="104"/>
  <c r="E22" i="104"/>
  <c r="E269" i="137" s="1"/>
  <c r="D22" i="104"/>
  <c r="D269" i="137" s="1"/>
  <c r="C22" i="104"/>
  <c r="C269" i="137" s="1"/>
  <c r="H21" i="104"/>
  <c r="G21" i="104"/>
  <c r="G253" i="137" s="1"/>
  <c r="F21" i="104"/>
  <c r="F253" i="137" s="1"/>
  <c r="E21" i="104"/>
  <c r="E253" i="137" s="1"/>
  <c r="D21" i="104"/>
  <c r="D253" i="137" s="1"/>
  <c r="C21" i="104"/>
  <c r="C253" i="137" s="1"/>
  <c r="H18" i="104"/>
  <c r="G18" i="104"/>
  <c r="G220" i="137" s="1"/>
  <c r="F18" i="104"/>
  <c r="F220" i="137" s="1"/>
  <c r="E18" i="104"/>
  <c r="E220" i="137" s="1"/>
  <c r="D18" i="104"/>
  <c r="D220" i="137" s="1"/>
  <c r="C18" i="104"/>
  <c r="C220" i="137" s="1"/>
  <c r="H17" i="104"/>
  <c r="G17" i="104"/>
  <c r="G204" i="137" s="1"/>
  <c r="F17" i="104"/>
  <c r="F204" i="137" s="1"/>
  <c r="E17" i="104"/>
  <c r="E204" i="137" s="1"/>
  <c r="D17" i="104"/>
  <c r="D204" i="137" s="1"/>
  <c r="C17" i="104"/>
  <c r="C204" i="137" s="1"/>
  <c r="B17" i="104"/>
  <c r="H16" i="104"/>
  <c r="G16" i="104"/>
  <c r="G188" i="137" s="1"/>
  <c r="F16" i="104"/>
  <c r="F188" i="137" s="1"/>
  <c r="E16" i="104"/>
  <c r="E188" i="137" s="1"/>
  <c r="D16" i="104"/>
  <c r="D188" i="137" s="1"/>
  <c r="C16" i="104"/>
  <c r="C188" i="137" s="1"/>
  <c r="B16" i="104"/>
  <c r="H15" i="104"/>
  <c r="G15" i="104"/>
  <c r="G172" i="137" s="1"/>
  <c r="F15" i="104"/>
  <c r="F172" i="137" s="1"/>
  <c r="E15" i="104"/>
  <c r="E172" i="137" s="1"/>
  <c r="D15" i="104"/>
  <c r="D172" i="137" s="1"/>
  <c r="C15" i="104"/>
  <c r="C172" i="137" s="1"/>
  <c r="B15" i="104"/>
  <c r="H14" i="104"/>
  <c r="G14" i="104"/>
  <c r="G156" i="137" s="1"/>
  <c r="F14" i="104"/>
  <c r="F156" i="137" s="1"/>
  <c r="E14" i="104"/>
  <c r="E156" i="137" s="1"/>
  <c r="D14" i="104"/>
  <c r="D156" i="137" s="1"/>
  <c r="C14" i="104"/>
  <c r="C156" i="137" s="1"/>
  <c r="H13" i="104"/>
  <c r="G13" i="104"/>
  <c r="G140" i="137" s="1"/>
  <c r="F13" i="104"/>
  <c r="F140" i="137" s="1"/>
  <c r="E13" i="104"/>
  <c r="E140" i="137" s="1"/>
  <c r="D13" i="104"/>
  <c r="D140" i="137" s="1"/>
  <c r="C13" i="104"/>
  <c r="C140" i="137" s="1"/>
  <c r="H12" i="104"/>
  <c r="G12" i="104"/>
  <c r="G124" i="137" s="1"/>
  <c r="F12" i="104"/>
  <c r="F124" i="137" s="1"/>
  <c r="E12" i="104"/>
  <c r="E124" i="137" s="1"/>
  <c r="D12" i="104"/>
  <c r="D124" i="137" s="1"/>
  <c r="C12" i="104"/>
  <c r="C124" i="137" s="1"/>
  <c r="H11" i="104"/>
  <c r="G11" i="104"/>
  <c r="G108" i="137" s="1"/>
  <c r="F11" i="104"/>
  <c r="F108" i="137" s="1"/>
  <c r="E11" i="104"/>
  <c r="E108" i="137" s="1"/>
  <c r="D11" i="104"/>
  <c r="D108" i="137" s="1"/>
  <c r="C11" i="104"/>
  <c r="C108" i="137" s="1"/>
  <c r="H10" i="104"/>
  <c r="G10" i="104"/>
  <c r="G92" i="137" s="1"/>
  <c r="F10" i="104"/>
  <c r="F92" i="137" s="1"/>
  <c r="E10" i="104"/>
  <c r="E92" i="137" s="1"/>
  <c r="D10" i="104"/>
  <c r="D92" i="137" s="1"/>
  <c r="C10" i="104"/>
  <c r="C92" i="137" s="1"/>
  <c r="H9" i="104"/>
  <c r="G9" i="104"/>
  <c r="G76" i="137" s="1"/>
  <c r="F9" i="104"/>
  <c r="F76" i="137" s="1"/>
  <c r="E9" i="104"/>
  <c r="E76" i="137" s="1"/>
  <c r="D9" i="104"/>
  <c r="D76" i="137" s="1"/>
  <c r="C9" i="104"/>
  <c r="C76" i="137" s="1"/>
  <c r="H8" i="104"/>
  <c r="G8" i="104"/>
  <c r="G60" i="137" s="1"/>
  <c r="F8" i="104"/>
  <c r="F60" i="137" s="1"/>
  <c r="E8" i="104"/>
  <c r="E60" i="137" s="1"/>
  <c r="D8" i="104"/>
  <c r="D60" i="137" s="1"/>
  <c r="C8" i="104"/>
  <c r="C60" i="137" s="1"/>
  <c r="H7" i="104"/>
  <c r="G7" i="104"/>
  <c r="G44" i="137" s="1"/>
  <c r="F7" i="104"/>
  <c r="F44" i="137" s="1"/>
  <c r="E7" i="104"/>
  <c r="E44" i="137" s="1"/>
  <c r="D7" i="104"/>
  <c r="D44" i="137" s="1"/>
  <c r="C7" i="104"/>
  <c r="C44" i="137" s="1"/>
  <c r="H6" i="104"/>
  <c r="G6" i="104"/>
  <c r="G28" i="137" s="1"/>
  <c r="F6" i="104"/>
  <c r="F28" i="137" s="1"/>
  <c r="E6" i="104"/>
  <c r="E28" i="137" s="1"/>
  <c r="D6" i="104"/>
  <c r="D28" i="137" s="1"/>
  <c r="C6" i="104"/>
  <c r="C28" i="137" s="1"/>
  <c r="H5" i="104"/>
  <c r="G5" i="104"/>
  <c r="G12" i="137" s="1"/>
  <c r="F5" i="104"/>
  <c r="F12" i="137" s="1"/>
  <c r="E5" i="104"/>
  <c r="E12" i="137" s="1"/>
  <c r="D5" i="104"/>
  <c r="D12" i="137" s="1"/>
  <c r="C5" i="104"/>
  <c r="C12" i="137" s="1"/>
  <c r="F65" i="106"/>
  <c r="E65" i="106"/>
  <c r="E717" i="138" s="1"/>
  <c r="D65" i="106"/>
  <c r="D717" i="138" s="1"/>
  <c r="C65" i="106"/>
  <c r="C717" i="138" s="1"/>
  <c r="F60" i="106"/>
  <c r="D60" i="106"/>
  <c r="D667" i="138" s="1"/>
  <c r="C60" i="106"/>
  <c r="C667" i="138" s="1"/>
  <c r="F59" i="106"/>
  <c r="E59" i="106"/>
  <c r="E651" i="138" s="1"/>
  <c r="D59" i="106"/>
  <c r="D651" i="138" s="1"/>
  <c r="C59" i="106"/>
  <c r="C651" i="138" s="1"/>
  <c r="F58" i="106"/>
  <c r="D58" i="106"/>
  <c r="D635" i="138" s="1"/>
  <c r="C58" i="106"/>
  <c r="C635" i="138" s="1"/>
  <c r="F57" i="106"/>
  <c r="E57" i="106"/>
  <c r="E619" i="138" s="1"/>
  <c r="D57" i="106"/>
  <c r="D619" i="138" s="1"/>
  <c r="C57" i="106"/>
  <c r="C619" i="138" s="1"/>
  <c r="F56" i="106"/>
  <c r="D56" i="106"/>
  <c r="D603" i="138" s="1"/>
  <c r="C56" i="106"/>
  <c r="C603" i="138" s="1"/>
  <c r="F55" i="106"/>
  <c r="E55" i="106"/>
  <c r="E587" i="138" s="1"/>
  <c r="D55" i="106"/>
  <c r="D587" i="138" s="1"/>
  <c r="C55" i="106"/>
  <c r="C587" i="138" s="1"/>
  <c r="F52" i="106"/>
  <c r="E52" i="106"/>
  <c r="E569" i="138" s="1"/>
  <c r="D52" i="106"/>
  <c r="D569" i="138" s="1"/>
  <c r="C52" i="106"/>
  <c r="C569" i="138" s="1"/>
  <c r="F48" i="106"/>
  <c r="E48" i="106"/>
  <c r="D48" i="106"/>
  <c r="C48" i="106"/>
  <c r="F45" i="106"/>
  <c r="E45" i="106"/>
  <c r="E517" i="138" s="1"/>
  <c r="D45" i="106"/>
  <c r="D517" i="138" s="1"/>
  <c r="C45" i="106"/>
  <c r="C517" i="138" s="1"/>
  <c r="F41" i="106"/>
  <c r="E41" i="106"/>
  <c r="E483" i="138" s="1"/>
  <c r="D41" i="106"/>
  <c r="D483" i="138" s="1"/>
  <c r="C41" i="106"/>
  <c r="C483" i="138" s="1"/>
  <c r="F40" i="106"/>
  <c r="E40" i="106"/>
  <c r="E467" i="138" s="1"/>
  <c r="D40" i="106"/>
  <c r="D467" i="138" s="1"/>
  <c r="C40" i="106"/>
  <c r="C467" i="138" s="1"/>
  <c r="F39" i="106"/>
  <c r="E39" i="106"/>
  <c r="E451" i="138" s="1"/>
  <c r="D39" i="106"/>
  <c r="D451" i="138" s="1"/>
  <c r="C39" i="106"/>
  <c r="C451" i="138" s="1"/>
  <c r="F35" i="106"/>
  <c r="E35" i="106"/>
  <c r="E417" i="138" s="1"/>
  <c r="D35" i="106"/>
  <c r="D417" i="138" s="1"/>
  <c r="C35" i="106"/>
  <c r="C417" i="138" s="1"/>
  <c r="F34" i="106"/>
  <c r="E34" i="106"/>
  <c r="E401" i="138" s="1"/>
  <c r="D34" i="106"/>
  <c r="D401" i="138" s="1"/>
  <c r="C34" i="106"/>
  <c r="C401" i="138" s="1"/>
  <c r="F33" i="106"/>
  <c r="E33" i="106"/>
  <c r="E385" i="138" s="1"/>
  <c r="D33" i="106"/>
  <c r="D385" i="138" s="1"/>
  <c r="C33" i="106"/>
  <c r="C385" i="138" s="1"/>
  <c r="F32" i="106"/>
  <c r="E32" i="106"/>
  <c r="E369" i="138" s="1"/>
  <c r="D32" i="106"/>
  <c r="D369" i="138" s="1"/>
  <c r="C32" i="106"/>
  <c r="C369" i="138" s="1"/>
  <c r="F28" i="106"/>
  <c r="E28" i="106"/>
  <c r="E335" i="138" s="1"/>
  <c r="D28" i="106"/>
  <c r="D335" i="138" s="1"/>
  <c r="C28" i="106"/>
  <c r="C335" i="138" s="1"/>
  <c r="F27" i="106"/>
  <c r="E27" i="106"/>
  <c r="E319" i="138" s="1"/>
  <c r="D27" i="106"/>
  <c r="D319" i="138" s="1"/>
  <c r="C27" i="106"/>
  <c r="C319" i="138" s="1"/>
  <c r="F26" i="106"/>
  <c r="E26" i="106"/>
  <c r="E303" i="138" s="1"/>
  <c r="D26" i="106"/>
  <c r="D303" i="138" s="1"/>
  <c r="C26" i="106"/>
  <c r="C303" i="138" s="1"/>
  <c r="F25" i="106"/>
  <c r="E25" i="106"/>
  <c r="D25" i="106"/>
  <c r="D287" i="138" s="1"/>
  <c r="C25" i="106"/>
  <c r="C287" i="138" s="1"/>
  <c r="F24" i="106"/>
  <c r="E24" i="106"/>
  <c r="E271" i="138" s="1"/>
  <c r="D24" i="106"/>
  <c r="D271" i="138" s="1"/>
  <c r="C24" i="106"/>
  <c r="C271" i="138" s="1"/>
  <c r="F19" i="106"/>
  <c r="D19" i="106"/>
  <c r="D221" i="138" s="1"/>
  <c r="C19" i="106"/>
  <c r="C221" i="138" s="1"/>
  <c r="F18" i="106"/>
  <c r="E18" i="106"/>
  <c r="E205" i="138" s="1"/>
  <c r="D18" i="106"/>
  <c r="D205" i="138" s="1"/>
  <c r="C18" i="106"/>
  <c r="C205" i="138" s="1"/>
  <c r="F17" i="106"/>
  <c r="D17" i="106"/>
  <c r="D189" i="138" s="1"/>
  <c r="C17" i="106"/>
  <c r="C189" i="138" s="1"/>
  <c r="F16" i="106"/>
  <c r="E16" i="106"/>
  <c r="E173" i="138" s="1"/>
  <c r="D16" i="106"/>
  <c r="D173" i="138" s="1"/>
  <c r="C16" i="106"/>
  <c r="C173" i="138" s="1"/>
  <c r="F15" i="106"/>
  <c r="D15" i="106"/>
  <c r="D157" i="138" s="1"/>
  <c r="C15" i="106"/>
  <c r="C157" i="138" s="1"/>
  <c r="F14" i="106"/>
  <c r="E14" i="106"/>
  <c r="E141" i="138" s="1"/>
  <c r="D14" i="106"/>
  <c r="D141" i="138" s="1"/>
  <c r="C14" i="106"/>
  <c r="C141" i="138" s="1"/>
  <c r="F13" i="106"/>
  <c r="D13" i="106"/>
  <c r="D125" i="138" s="1"/>
  <c r="C13" i="106"/>
  <c r="C125" i="138" s="1"/>
  <c r="F12" i="106"/>
  <c r="E12" i="106"/>
  <c r="E109" i="138" s="1"/>
  <c r="D12" i="106"/>
  <c r="D109" i="138" s="1"/>
  <c r="C12" i="106"/>
  <c r="C109" i="138" s="1"/>
  <c r="F11" i="106"/>
  <c r="D11" i="106"/>
  <c r="D93" i="138" s="1"/>
  <c r="C11" i="106"/>
  <c r="C93" i="138" s="1"/>
  <c r="F10" i="106"/>
  <c r="E10" i="106"/>
  <c r="E77" i="138" s="1"/>
  <c r="D10" i="106"/>
  <c r="D77" i="138" s="1"/>
  <c r="C10" i="106"/>
  <c r="C77" i="138" s="1"/>
  <c r="F9" i="106"/>
  <c r="D9" i="106"/>
  <c r="D61" i="138" s="1"/>
  <c r="C9" i="106"/>
  <c r="C61" i="138" s="1"/>
  <c r="F8" i="106"/>
  <c r="E8" i="106"/>
  <c r="E45" i="138" s="1"/>
  <c r="D8" i="106"/>
  <c r="D45" i="138" s="1"/>
  <c r="C8" i="106"/>
  <c r="C45" i="138" s="1"/>
  <c r="F7" i="106"/>
  <c r="D7" i="106"/>
  <c r="D29" i="138" s="1"/>
  <c r="C7" i="106"/>
  <c r="C29" i="138" s="1"/>
  <c r="F6" i="106"/>
  <c r="E6" i="106"/>
  <c r="E13" i="138" s="1"/>
  <c r="D6" i="106"/>
  <c r="D13" i="138" s="1"/>
  <c r="C6" i="106"/>
  <c r="C13" i="138" s="1"/>
  <c r="D95" i="134" l="1"/>
  <c r="D1354" i="137" s="1"/>
  <c r="E49" i="111"/>
  <c r="E546" i="138" s="1"/>
  <c r="D95" i="110"/>
  <c r="D1341" i="137" s="1"/>
  <c r="C61" i="109"/>
  <c r="C677" i="138" s="1"/>
  <c r="D62" i="115"/>
  <c r="D701" i="138" s="1"/>
  <c r="E42" i="119"/>
  <c r="E505" i="138" s="1"/>
  <c r="D36" i="131"/>
  <c r="D432" i="138" s="1"/>
  <c r="D95" i="132"/>
  <c r="D1346" i="137" s="1"/>
  <c r="C49" i="125"/>
  <c r="C549" i="138" s="1"/>
  <c r="C95" i="124"/>
  <c r="C1351" i="137" s="1"/>
  <c r="E36" i="121"/>
  <c r="E436" i="138" s="1"/>
  <c r="E95" i="116"/>
  <c r="E1349" i="137" s="1"/>
  <c r="E49" i="113"/>
  <c r="E548" i="138" s="1"/>
  <c r="C29" i="113"/>
  <c r="C348" i="138" s="1"/>
  <c r="C49" i="119"/>
  <c r="C557" i="138" s="1"/>
  <c r="C49" i="127"/>
  <c r="C544" i="138" s="1"/>
  <c r="C62" i="135"/>
  <c r="D36" i="111"/>
  <c r="D428" i="138" s="1"/>
  <c r="C49" i="117"/>
  <c r="C552" i="138" s="1"/>
  <c r="C95" i="134"/>
  <c r="C1354" i="137" s="1"/>
  <c r="C20" i="135"/>
  <c r="D62" i="135"/>
  <c r="D95" i="128"/>
  <c r="D1340" i="137" s="1"/>
  <c r="G49" i="132"/>
  <c r="G685" i="137" s="1"/>
  <c r="C95" i="114"/>
  <c r="C1344" i="137" s="1"/>
  <c r="G49" i="118"/>
  <c r="G687" i="137" s="1"/>
  <c r="C95" i="126"/>
  <c r="C1345" i="137" s="1"/>
  <c r="D95" i="112"/>
  <c r="D1342" i="137" s="1"/>
  <c r="C49" i="115"/>
  <c r="C553" i="138" s="1"/>
  <c r="D95" i="118"/>
  <c r="D1348" i="137" s="1"/>
  <c r="G49" i="122"/>
  <c r="G689" i="137" s="1"/>
  <c r="D95" i="126"/>
  <c r="D1345" i="137" s="1"/>
  <c r="C95" i="122"/>
  <c r="C1350" i="137" s="1"/>
  <c r="C95" i="132"/>
  <c r="C1346" i="137" s="1"/>
  <c r="D34" i="130"/>
  <c r="D466" i="137" s="1"/>
  <c r="E29" i="106"/>
  <c r="E351" i="138" s="1"/>
  <c r="E287" i="138"/>
  <c r="E49" i="106"/>
  <c r="E551" i="138" s="1"/>
  <c r="E535" i="138"/>
  <c r="E68" i="137"/>
  <c r="D212" i="137"/>
  <c r="D293" i="137"/>
  <c r="D357" i="137"/>
  <c r="D133" i="138"/>
  <c r="G20" i="137"/>
  <c r="G84" i="137"/>
  <c r="F228" i="137"/>
  <c r="F309" i="137"/>
  <c r="F373" i="137"/>
  <c r="D49" i="111"/>
  <c r="D546" i="138" s="1"/>
  <c r="E61" i="111"/>
  <c r="E678" i="138" s="1"/>
  <c r="E582" i="138"/>
  <c r="E595" i="138" s="1"/>
  <c r="C36" i="113"/>
  <c r="C430" i="138" s="1"/>
  <c r="C366" i="138"/>
  <c r="G212" i="137"/>
  <c r="G293" i="137"/>
  <c r="G357" i="137"/>
  <c r="C29" i="119"/>
  <c r="C357" i="138" s="1"/>
  <c r="C277" i="138"/>
  <c r="C36" i="119"/>
  <c r="C439" i="138" s="1"/>
  <c r="C391" i="138"/>
  <c r="E29" i="121"/>
  <c r="E354" i="138" s="1"/>
  <c r="E290" i="138"/>
  <c r="E42" i="121"/>
  <c r="E502" i="138" s="1"/>
  <c r="E454" i="138"/>
  <c r="E49" i="121"/>
  <c r="E554" i="138" s="1"/>
  <c r="E538" i="138"/>
  <c r="E95" i="122"/>
  <c r="E1350" i="137" s="1"/>
  <c r="E1318" i="137"/>
  <c r="D29" i="123"/>
  <c r="D355" i="138" s="1"/>
  <c r="D291" i="138"/>
  <c r="D49" i="123"/>
  <c r="D555" i="138" s="1"/>
  <c r="D539" i="138"/>
  <c r="D34" i="124"/>
  <c r="D465" i="137" s="1"/>
  <c r="D273" i="137"/>
  <c r="F95" i="124"/>
  <c r="F1351" i="137" s="1"/>
  <c r="F1335" i="137"/>
  <c r="E29" i="125"/>
  <c r="E349" i="138" s="1"/>
  <c r="E269" i="138"/>
  <c r="C61" i="125"/>
  <c r="C681" i="138" s="1"/>
  <c r="C649" i="138"/>
  <c r="C53" i="138"/>
  <c r="D85" i="138"/>
  <c r="E117" i="138"/>
  <c r="C197" i="138"/>
  <c r="E327" i="138"/>
  <c r="E409" i="138"/>
  <c r="E491" i="138"/>
  <c r="D36" i="137"/>
  <c r="D100" i="137"/>
  <c r="C261" i="137"/>
  <c r="C325" i="137"/>
  <c r="C389" i="137"/>
  <c r="D566" i="137"/>
  <c r="F582" i="137"/>
  <c r="C646" i="137"/>
  <c r="D662" i="137"/>
  <c r="F678" i="137"/>
  <c r="G711" i="137"/>
  <c r="C775" i="137"/>
  <c r="D791" i="137"/>
  <c r="E807" i="137"/>
  <c r="F823" i="137"/>
  <c r="G839" i="137"/>
  <c r="D903" i="137"/>
  <c r="E936" i="137"/>
  <c r="F952" i="137"/>
  <c r="G968" i="137"/>
  <c r="C1032" i="137"/>
  <c r="D1048" i="137"/>
  <c r="E1064" i="137"/>
  <c r="F1080" i="137"/>
  <c r="G1096" i="137"/>
  <c r="C1144" i="137"/>
  <c r="D1177" i="137"/>
  <c r="E1193" i="137"/>
  <c r="F1209" i="137"/>
  <c r="G1225" i="137"/>
  <c r="C1289" i="137"/>
  <c r="G1339" i="137"/>
  <c r="E116" i="137"/>
  <c r="E196" i="137"/>
  <c r="E437" i="137"/>
  <c r="E518" i="137"/>
  <c r="D116" i="137"/>
  <c r="D196" i="137"/>
  <c r="D437" i="137"/>
  <c r="D518" i="137"/>
  <c r="E95" i="108"/>
  <c r="E1343" i="137" s="1"/>
  <c r="E1327" i="137"/>
  <c r="E1339" i="137" s="1"/>
  <c r="D101" i="138"/>
  <c r="F68" i="137"/>
  <c r="F132" i="137"/>
  <c r="F453" i="137"/>
  <c r="D36" i="113"/>
  <c r="D430" i="138" s="1"/>
  <c r="D366" i="138"/>
  <c r="D42" i="113"/>
  <c r="D496" i="138" s="1"/>
  <c r="D448" i="138"/>
  <c r="D49" i="113"/>
  <c r="D548" i="138" s="1"/>
  <c r="D532" i="138"/>
  <c r="G116" i="137"/>
  <c r="G196" i="137"/>
  <c r="G437" i="137"/>
  <c r="G518" i="137"/>
  <c r="F95" i="114"/>
  <c r="F1344" i="137" s="1"/>
  <c r="F1312" i="137"/>
  <c r="C61" i="115"/>
  <c r="C685" i="138" s="1"/>
  <c r="C621" i="138"/>
  <c r="E36" i="123"/>
  <c r="E437" i="138" s="1"/>
  <c r="E373" i="138"/>
  <c r="E42" i="123"/>
  <c r="E503" i="138" s="1"/>
  <c r="E455" i="138"/>
  <c r="E49" i="123"/>
  <c r="E555" i="138" s="1"/>
  <c r="E539" i="138"/>
  <c r="E95" i="124"/>
  <c r="E1351" i="137" s="1"/>
  <c r="E1319" i="137"/>
  <c r="C21" i="138"/>
  <c r="D53" i="138"/>
  <c r="E85" i="138"/>
  <c r="C165" i="138"/>
  <c r="C643" i="138"/>
  <c r="D675" i="138"/>
  <c r="C20" i="137"/>
  <c r="E19" i="128"/>
  <c r="E229" i="137" s="1"/>
  <c r="E21" i="137"/>
  <c r="C84" i="137"/>
  <c r="C148" i="137"/>
  <c r="D34" i="128"/>
  <c r="D454" i="137" s="1"/>
  <c r="D246" i="137"/>
  <c r="C486" i="137"/>
  <c r="C550" i="137"/>
  <c r="E566" i="137"/>
  <c r="G582" i="137"/>
  <c r="C630" i="137"/>
  <c r="D646" i="137"/>
  <c r="E662" i="137"/>
  <c r="G678" i="137"/>
  <c r="C759" i="137"/>
  <c r="D775" i="137"/>
  <c r="E791" i="137"/>
  <c r="F807" i="137"/>
  <c r="G823" i="137"/>
  <c r="C887" i="137"/>
  <c r="E903" i="137"/>
  <c r="F936" i="137"/>
  <c r="G952" i="137"/>
  <c r="C1016" i="137"/>
  <c r="D1032" i="137"/>
  <c r="E1048" i="137"/>
  <c r="F1064" i="137"/>
  <c r="G1080" i="137"/>
  <c r="D1144" i="137"/>
  <c r="F1193" i="137"/>
  <c r="G1209" i="137"/>
  <c r="C1273" i="137"/>
  <c r="D1289" i="137"/>
  <c r="F95" i="128"/>
  <c r="F1340" i="137" s="1"/>
  <c r="F1308" i="137"/>
  <c r="E36" i="131"/>
  <c r="E432" i="138" s="1"/>
  <c r="E368" i="138"/>
  <c r="E42" i="131"/>
  <c r="E498" i="138" s="1"/>
  <c r="E450" i="138"/>
  <c r="E49" i="131"/>
  <c r="E550" i="138" s="1"/>
  <c r="E534" i="138"/>
  <c r="E180" i="137"/>
  <c r="E277" i="137"/>
  <c r="E341" i="137"/>
  <c r="D49" i="106"/>
  <c r="D551" i="138" s="1"/>
  <c r="D535" i="138"/>
  <c r="C19" i="104"/>
  <c r="C236" i="137" s="1"/>
  <c r="E52" i="137"/>
  <c r="D180" i="137"/>
  <c r="D277" i="137"/>
  <c r="D341" i="137"/>
  <c r="D421" i="137"/>
  <c r="D69" i="138"/>
  <c r="G68" i="137"/>
  <c r="F212" i="137"/>
  <c r="F293" i="137"/>
  <c r="F357" i="137"/>
  <c r="C29" i="111"/>
  <c r="C346" i="138" s="1"/>
  <c r="C266" i="138"/>
  <c r="G341" i="137"/>
  <c r="G95" i="114"/>
  <c r="G1344" i="137" s="1"/>
  <c r="G1312" i="137"/>
  <c r="D29" i="117"/>
  <c r="D352" i="138" s="1"/>
  <c r="D288" i="138"/>
  <c r="D36" i="117"/>
  <c r="D434" i="138" s="1"/>
  <c r="D370" i="138"/>
  <c r="D42" i="117"/>
  <c r="D500" i="138" s="1"/>
  <c r="D452" i="138"/>
  <c r="D49" i="117"/>
  <c r="D552" i="138" s="1"/>
  <c r="D536" i="138"/>
  <c r="C21" i="121"/>
  <c r="C256" i="138" s="1"/>
  <c r="C128" i="138"/>
  <c r="D62" i="121"/>
  <c r="D702" i="138" s="1"/>
  <c r="D638" i="138"/>
  <c r="D19" i="122"/>
  <c r="D239" i="137" s="1"/>
  <c r="D15" i="137"/>
  <c r="F19" i="122"/>
  <c r="F239" i="137" s="1"/>
  <c r="F31" i="137"/>
  <c r="E34" i="122"/>
  <c r="E464" i="137" s="1"/>
  <c r="E256" i="137"/>
  <c r="G34" i="122"/>
  <c r="G464" i="137" s="1"/>
  <c r="G272" i="137"/>
  <c r="C34" i="122"/>
  <c r="C464" i="137" s="1"/>
  <c r="C304" i="137"/>
  <c r="D49" i="122"/>
  <c r="D689" i="137" s="1"/>
  <c r="D481" i="137"/>
  <c r="F49" i="122"/>
  <c r="F689" i="137" s="1"/>
  <c r="F497" i="137"/>
  <c r="C64" i="122"/>
  <c r="C914" i="137" s="1"/>
  <c r="C738" i="137"/>
  <c r="E64" i="122"/>
  <c r="E914" i="137" s="1"/>
  <c r="E770" i="137"/>
  <c r="G80" i="122"/>
  <c r="G1155" i="137" s="1"/>
  <c r="G931" i="137"/>
  <c r="F90" i="122"/>
  <c r="F1300" i="137" s="1"/>
  <c r="F1172" i="137"/>
  <c r="G90" i="122"/>
  <c r="G1300" i="137" s="1"/>
  <c r="G1188" i="137"/>
  <c r="G95" i="122"/>
  <c r="G1350" i="137" s="1"/>
  <c r="G1318" i="137"/>
  <c r="C29" i="127"/>
  <c r="C344" i="138" s="1"/>
  <c r="C264" i="138"/>
  <c r="C311" i="138"/>
  <c r="C343" i="138"/>
  <c r="C36" i="127"/>
  <c r="C426" i="138" s="1"/>
  <c r="C378" i="138"/>
  <c r="C425" i="138"/>
  <c r="C42" i="127"/>
  <c r="C492" i="138" s="1"/>
  <c r="C460" i="138"/>
  <c r="C525" i="138"/>
  <c r="C577" i="138"/>
  <c r="D19" i="128"/>
  <c r="D229" i="137" s="1"/>
  <c r="D5" i="137"/>
  <c r="D84" i="137"/>
  <c r="C228" i="137"/>
  <c r="C309" i="137"/>
  <c r="C373" i="137"/>
  <c r="F49" i="128"/>
  <c r="F679" i="137" s="1"/>
  <c r="F487" i="137"/>
  <c r="D550" i="137"/>
  <c r="F566" i="137"/>
  <c r="D630" i="137"/>
  <c r="F662" i="137"/>
  <c r="C871" i="137"/>
  <c r="D887" i="137"/>
  <c r="F903" i="137"/>
  <c r="G1064" i="137"/>
  <c r="C1128" i="137"/>
  <c r="E1144" i="137"/>
  <c r="C1257" i="137"/>
  <c r="G95" i="128"/>
  <c r="G1340" i="137" s="1"/>
  <c r="G1308" i="137"/>
  <c r="E19" i="132"/>
  <c r="E235" i="137" s="1"/>
  <c r="E27" i="137"/>
  <c r="E164" i="137"/>
  <c r="D34" i="132"/>
  <c r="D460" i="137" s="1"/>
  <c r="D252" i="137"/>
  <c r="E405" i="137"/>
  <c r="E502" i="137"/>
  <c r="F95" i="132"/>
  <c r="F1346" i="137" s="1"/>
  <c r="F1314" i="137"/>
  <c r="C61" i="135"/>
  <c r="C49" i="107"/>
  <c r="C547" i="138" s="1"/>
  <c r="C531" i="138"/>
  <c r="D164" i="137"/>
  <c r="D405" i="137"/>
  <c r="D502" i="137"/>
  <c r="C49" i="109"/>
  <c r="C545" i="138" s="1"/>
  <c r="C529" i="138"/>
  <c r="F52" i="137"/>
  <c r="F116" i="137"/>
  <c r="F196" i="137"/>
  <c r="F437" i="137"/>
  <c r="F518" i="137"/>
  <c r="E95" i="110"/>
  <c r="E1341" i="137" s="1"/>
  <c r="E1309" i="137"/>
  <c r="G164" i="137"/>
  <c r="G405" i="137"/>
  <c r="G502" i="137"/>
  <c r="D49" i="115"/>
  <c r="D553" i="138" s="1"/>
  <c r="D537" i="138"/>
  <c r="E49" i="117"/>
  <c r="E552" i="138" s="1"/>
  <c r="E536" i="138"/>
  <c r="E19" i="122"/>
  <c r="E239" i="137" s="1"/>
  <c r="E15" i="137"/>
  <c r="C29" i="123"/>
  <c r="C355" i="138" s="1"/>
  <c r="C275" i="138"/>
  <c r="C42" i="123"/>
  <c r="C503" i="138" s="1"/>
  <c r="C471" i="138"/>
  <c r="D62" i="123"/>
  <c r="D703" i="138" s="1"/>
  <c r="D639" i="138"/>
  <c r="D19" i="124"/>
  <c r="D240" i="137" s="1"/>
  <c r="D16" i="137"/>
  <c r="F19" i="124"/>
  <c r="F240" i="137" s="1"/>
  <c r="F32" i="137"/>
  <c r="G19" i="124"/>
  <c r="G240" i="137" s="1"/>
  <c r="G176" i="137"/>
  <c r="G34" i="124"/>
  <c r="G465" i="137" s="1"/>
  <c r="G273" i="137"/>
  <c r="F34" i="124"/>
  <c r="F465" i="137" s="1"/>
  <c r="F401" i="137"/>
  <c r="D49" i="124"/>
  <c r="D690" i="137" s="1"/>
  <c r="D482" i="137"/>
  <c r="F49" i="124"/>
  <c r="F690" i="137" s="1"/>
  <c r="F498" i="137"/>
  <c r="E64" i="124"/>
  <c r="E915" i="137" s="1"/>
  <c r="E771" i="137"/>
  <c r="G64" i="124"/>
  <c r="G915" i="137" s="1"/>
  <c r="G803" i="137"/>
  <c r="G80" i="124"/>
  <c r="G1156" i="137" s="1"/>
  <c r="G932" i="137"/>
  <c r="F90" i="124"/>
  <c r="F1301" i="137" s="1"/>
  <c r="F1173" i="137"/>
  <c r="D90" i="124"/>
  <c r="D1301" i="137" s="1"/>
  <c r="D1269" i="137"/>
  <c r="G95" i="124"/>
  <c r="G1351" i="137" s="1"/>
  <c r="G1319" i="137"/>
  <c r="D29" i="125"/>
  <c r="D349" i="138" s="1"/>
  <c r="D285" i="138"/>
  <c r="D49" i="125"/>
  <c r="D549" i="138" s="1"/>
  <c r="D533" i="138"/>
  <c r="E21" i="138"/>
  <c r="C101" i="138"/>
  <c r="C213" i="138"/>
  <c r="D279" i="138"/>
  <c r="D311" i="138"/>
  <c r="D343" i="138"/>
  <c r="D425" i="138"/>
  <c r="D525" i="138"/>
  <c r="D577" i="138"/>
  <c r="D611" i="138"/>
  <c r="C725" i="138"/>
  <c r="C68" i="137"/>
  <c r="C132" i="137"/>
  <c r="C453" i="137"/>
  <c r="C534" i="137"/>
  <c r="E550" i="137"/>
  <c r="G566" i="137"/>
  <c r="C598" i="137"/>
  <c r="D614" i="137"/>
  <c r="E630" i="137"/>
  <c r="F646" i="137"/>
  <c r="G662" i="137"/>
  <c r="C727" i="137"/>
  <c r="D743" i="137"/>
  <c r="E759" i="137"/>
  <c r="F775" i="137"/>
  <c r="G791" i="137"/>
  <c r="C855" i="137"/>
  <c r="D871" i="137"/>
  <c r="E887" i="137"/>
  <c r="G903" i="137"/>
  <c r="C984" i="137"/>
  <c r="D1000" i="137"/>
  <c r="E1016" i="137"/>
  <c r="F1032" i="137"/>
  <c r="G1048" i="137"/>
  <c r="C1112" i="137"/>
  <c r="D1128" i="137"/>
  <c r="F1144" i="137"/>
  <c r="G1177" i="137"/>
  <c r="C1241" i="137"/>
  <c r="D1257" i="137"/>
  <c r="E1273" i="137"/>
  <c r="F1289" i="137"/>
  <c r="E49" i="129"/>
  <c r="E556" i="138" s="1"/>
  <c r="E540" i="138"/>
  <c r="C36" i="131"/>
  <c r="C432" i="138" s="1"/>
  <c r="C384" i="138"/>
  <c r="D19" i="132"/>
  <c r="D235" i="137" s="1"/>
  <c r="D11" i="137"/>
  <c r="E325" i="137"/>
  <c r="E389" i="137"/>
  <c r="F49" i="132"/>
  <c r="F685" i="137" s="1"/>
  <c r="F493" i="137"/>
  <c r="G95" i="132"/>
  <c r="G1346" i="137" s="1"/>
  <c r="G1314" i="137"/>
  <c r="E95" i="134"/>
  <c r="E1354" i="137" s="1"/>
  <c r="E1322" i="137"/>
  <c r="D42" i="107"/>
  <c r="D495" i="138" s="1"/>
  <c r="D447" i="138"/>
  <c r="D49" i="107"/>
  <c r="D547" i="138" s="1"/>
  <c r="D531" i="138"/>
  <c r="E100" i="137"/>
  <c r="D325" i="137"/>
  <c r="D389" i="137"/>
  <c r="E1177" i="137"/>
  <c r="D36" i="109"/>
  <c r="D427" i="138" s="1"/>
  <c r="D363" i="138"/>
  <c r="D42" i="109"/>
  <c r="D493" i="138" s="1"/>
  <c r="D445" i="138"/>
  <c r="D49" i="109"/>
  <c r="D545" i="138" s="1"/>
  <c r="D529" i="138"/>
  <c r="G52" i="137"/>
  <c r="F180" i="137"/>
  <c r="F341" i="137"/>
  <c r="F421" i="137"/>
  <c r="F95" i="110"/>
  <c r="F1341" i="137" s="1"/>
  <c r="F1309" i="137"/>
  <c r="E29" i="111"/>
  <c r="E346" i="138" s="1"/>
  <c r="E266" i="138"/>
  <c r="C61" i="111"/>
  <c r="C678" i="138" s="1"/>
  <c r="C646" i="138"/>
  <c r="E80" i="112"/>
  <c r="E1147" i="137" s="1"/>
  <c r="E955" i="137"/>
  <c r="E968" i="137" s="1"/>
  <c r="G261" i="137"/>
  <c r="G325" i="137"/>
  <c r="G389" i="137"/>
  <c r="E614" i="137"/>
  <c r="E29" i="115"/>
  <c r="E353" i="138" s="1"/>
  <c r="E289" i="138"/>
  <c r="E36" i="115"/>
  <c r="E435" i="138" s="1"/>
  <c r="E371" i="138"/>
  <c r="E42" i="115"/>
  <c r="E501" i="138" s="1"/>
  <c r="E453" i="138"/>
  <c r="E49" i="115"/>
  <c r="E553" i="138" s="1"/>
  <c r="E537" i="138"/>
  <c r="F95" i="118"/>
  <c r="F1348" i="137" s="1"/>
  <c r="F1316" i="137"/>
  <c r="E36" i="125"/>
  <c r="E431" i="138" s="1"/>
  <c r="E367" i="138"/>
  <c r="E49" i="125"/>
  <c r="E549" i="138" s="1"/>
  <c r="E533" i="138"/>
  <c r="E421" i="137"/>
  <c r="E95" i="126"/>
  <c r="E1345" i="137" s="1"/>
  <c r="E1313" i="137"/>
  <c r="C69" i="138"/>
  <c r="C181" i="138"/>
  <c r="D213" i="138"/>
  <c r="E29" i="127"/>
  <c r="E344" i="138" s="1"/>
  <c r="E264" i="138"/>
  <c r="E311" i="138"/>
  <c r="E343" i="138"/>
  <c r="E425" i="138"/>
  <c r="E525" i="138"/>
  <c r="E577" i="138"/>
  <c r="D725" i="138"/>
  <c r="F20" i="137"/>
  <c r="D68" i="137"/>
  <c r="C212" i="137"/>
  <c r="C293" i="137"/>
  <c r="C357" i="137"/>
  <c r="D534" i="137"/>
  <c r="F550" i="137"/>
  <c r="D598" i="137"/>
  <c r="F630" i="137"/>
  <c r="G646" i="137"/>
  <c r="C711" i="137"/>
  <c r="D727" i="137"/>
  <c r="E743" i="137"/>
  <c r="F759" i="137"/>
  <c r="G775" i="137"/>
  <c r="C839" i="137"/>
  <c r="D855" i="137"/>
  <c r="E871" i="137"/>
  <c r="F887" i="137"/>
  <c r="C968" i="137"/>
  <c r="D984" i="137"/>
  <c r="E1000" i="137"/>
  <c r="F1016" i="137"/>
  <c r="G1032" i="137"/>
  <c r="C1096" i="137"/>
  <c r="D1112" i="137"/>
  <c r="E1128" i="137"/>
  <c r="G1144" i="137"/>
  <c r="C1225" i="137"/>
  <c r="D1241" i="137"/>
  <c r="E1257" i="137"/>
  <c r="F1273" i="137"/>
  <c r="G1289" i="137"/>
  <c r="C95" i="128"/>
  <c r="C1340" i="137" s="1"/>
  <c r="C1324" i="137"/>
  <c r="F95" i="130"/>
  <c r="F1352" i="137" s="1"/>
  <c r="F1320" i="137"/>
  <c r="D42" i="131"/>
  <c r="D498" i="138" s="1"/>
  <c r="D466" i="138"/>
  <c r="D475" i="138" s="1"/>
  <c r="E148" i="137"/>
  <c r="E486" i="137"/>
  <c r="E19" i="134"/>
  <c r="E243" i="137" s="1"/>
  <c r="E35" i="137"/>
  <c r="F95" i="134"/>
  <c r="F1354" i="137" s="1"/>
  <c r="F1322" i="137"/>
  <c r="D77" i="133"/>
  <c r="D36" i="138"/>
  <c r="D37" i="138" s="1"/>
  <c r="C29" i="133"/>
  <c r="C358" i="138" s="1"/>
  <c r="C294" i="138"/>
  <c r="C36" i="133"/>
  <c r="C440" i="138" s="1"/>
  <c r="C376" i="138"/>
  <c r="C42" i="133"/>
  <c r="C506" i="138" s="1"/>
  <c r="C458" i="138"/>
  <c r="C49" i="133"/>
  <c r="C558" i="138" s="1"/>
  <c r="C542" i="138"/>
  <c r="D148" i="137"/>
  <c r="G421" i="137"/>
  <c r="D486" i="137"/>
  <c r="D21" i="109"/>
  <c r="D247" i="138" s="1"/>
  <c r="D215" i="138"/>
  <c r="D229" i="138" s="1"/>
  <c r="E36" i="109"/>
  <c r="E427" i="138" s="1"/>
  <c r="E363" i="138"/>
  <c r="E49" i="109"/>
  <c r="E545" i="138" s="1"/>
  <c r="E529" i="138"/>
  <c r="F100" i="137"/>
  <c r="F164" i="137"/>
  <c r="F49" i="110"/>
  <c r="F680" i="137" s="1"/>
  <c r="F488" i="137"/>
  <c r="G95" i="110"/>
  <c r="G1341" i="137" s="1"/>
  <c r="G1309" i="137"/>
  <c r="G148" i="137"/>
  <c r="D76" i="117"/>
  <c r="D14" i="138"/>
  <c r="E20" i="117"/>
  <c r="E238" i="138" s="1"/>
  <c r="E46" i="138"/>
  <c r="E53" i="138" s="1"/>
  <c r="C29" i="117"/>
  <c r="C352" i="138" s="1"/>
  <c r="C272" i="138"/>
  <c r="C62" i="117"/>
  <c r="C700" i="138" s="1"/>
  <c r="C604" i="138"/>
  <c r="D62" i="117"/>
  <c r="D700" i="138" s="1"/>
  <c r="D636" i="138"/>
  <c r="D19" i="118"/>
  <c r="D237" i="137" s="1"/>
  <c r="D13" i="137"/>
  <c r="F19" i="118"/>
  <c r="F237" i="137" s="1"/>
  <c r="F29" i="137"/>
  <c r="E34" i="118"/>
  <c r="E462" i="137" s="1"/>
  <c r="E254" i="137"/>
  <c r="F49" i="118"/>
  <c r="F687" i="137" s="1"/>
  <c r="F495" i="137"/>
  <c r="C49" i="118"/>
  <c r="C687" i="137" s="1"/>
  <c r="C607" i="137"/>
  <c r="C614" i="137" s="1"/>
  <c r="E49" i="118"/>
  <c r="E687" i="137" s="1"/>
  <c r="E639" i="137"/>
  <c r="C64" i="118"/>
  <c r="C912" i="137" s="1"/>
  <c r="C736" i="137"/>
  <c r="D64" i="118"/>
  <c r="D912" i="137" s="1"/>
  <c r="D752" i="137"/>
  <c r="F64" i="118"/>
  <c r="F912" i="137" s="1"/>
  <c r="F784" i="137"/>
  <c r="F791" i="137" s="1"/>
  <c r="G80" i="118"/>
  <c r="G1153" i="137" s="1"/>
  <c r="G929" i="137"/>
  <c r="C80" i="118"/>
  <c r="C1153" i="137" s="1"/>
  <c r="C993" i="137"/>
  <c r="C1000" i="137" s="1"/>
  <c r="D80" i="118"/>
  <c r="D1153" i="137" s="1"/>
  <c r="D1009" i="137"/>
  <c r="D1016" i="137" s="1"/>
  <c r="E80" i="118"/>
  <c r="E1153" i="137" s="1"/>
  <c r="E1025" i="137"/>
  <c r="F80" i="118"/>
  <c r="F1153" i="137" s="1"/>
  <c r="F1041" i="137"/>
  <c r="F90" i="118"/>
  <c r="F1298" i="137" s="1"/>
  <c r="F1170" i="137"/>
  <c r="G95" i="118"/>
  <c r="G1348" i="137" s="1"/>
  <c r="G1316" i="137"/>
  <c r="D29" i="119"/>
  <c r="D357" i="138" s="1"/>
  <c r="D293" i="138"/>
  <c r="D42" i="119"/>
  <c r="D505" i="138" s="1"/>
  <c r="D457" i="138"/>
  <c r="D49" i="119"/>
  <c r="D557" i="138" s="1"/>
  <c r="D541" i="138"/>
  <c r="D95" i="120"/>
  <c r="D1353" i="137" s="1"/>
  <c r="D1321" i="137"/>
  <c r="D1323" i="137" s="1"/>
  <c r="C61" i="123"/>
  <c r="C687" i="138" s="1"/>
  <c r="C655" i="138"/>
  <c r="E106" i="126"/>
  <c r="E26" i="137"/>
  <c r="E36" i="137" s="1"/>
  <c r="D34" i="126"/>
  <c r="D459" i="137" s="1"/>
  <c r="D251" i="137"/>
  <c r="D261" i="137" s="1"/>
  <c r="F95" i="126"/>
  <c r="F1345" i="137" s="1"/>
  <c r="F1313" i="137"/>
  <c r="C37" i="138"/>
  <c r="C149" i="138"/>
  <c r="D181" i="138"/>
  <c r="E213" i="138"/>
  <c r="D61" i="127"/>
  <c r="D676" i="138" s="1"/>
  <c r="D644" i="138"/>
  <c r="E725" i="138"/>
  <c r="C52" i="137"/>
  <c r="C116" i="137"/>
  <c r="C196" i="137"/>
  <c r="C437" i="137"/>
  <c r="C518" i="137"/>
  <c r="E534" i="137"/>
  <c r="G550" i="137"/>
  <c r="C582" i="137"/>
  <c r="E598" i="137"/>
  <c r="F614" i="137"/>
  <c r="G630" i="137"/>
  <c r="C678" i="137"/>
  <c r="D711" i="137"/>
  <c r="E727" i="137"/>
  <c r="F743" i="137"/>
  <c r="G759" i="137"/>
  <c r="C823" i="137"/>
  <c r="D839" i="137"/>
  <c r="E855" i="137"/>
  <c r="F871" i="137"/>
  <c r="G887" i="137"/>
  <c r="C952" i="137"/>
  <c r="D968" i="137"/>
  <c r="E984" i="137"/>
  <c r="F1000" i="137"/>
  <c r="G1016" i="137"/>
  <c r="C1080" i="137"/>
  <c r="D1096" i="137"/>
  <c r="E1112" i="137"/>
  <c r="F1128" i="137"/>
  <c r="C1209" i="137"/>
  <c r="D1225" i="137"/>
  <c r="E1241" i="137"/>
  <c r="F1257" i="137"/>
  <c r="G1273" i="137"/>
  <c r="D20" i="129"/>
  <c r="D242" i="138" s="1"/>
  <c r="D18" i="138"/>
  <c r="D21" i="129"/>
  <c r="D258" i="138" s="1"/>
  <c r="D162" i="138"/>
  <c r="C29" i="129"/>
  <c r="C356" i="138" s="1"/>
  <c r="C276" i="138"/>
  <c r="C36" i="129"/>
  <c r="C438" i="138" s="1"/>
  <c r="C390" i="138"/>
  <c r="C62" i="129"/>
  <c r="C704" i="138" s="1"/>
  <c r="C608" i="138"/>
  <c r="D62" i="129"/>
  <c r="D704" i="138" s="1"/>
  <c r="D640" i="138"/>
  <c r="D19" i="130"/>
  <c r="D241" i="137" s="1"/>
  <c r="D17" i="137"/>
  <c r="F106" i="130"/>
  <c r="F33" i="137"/>
  <c r="G19" i="130"/>
  <c r="G241" i="137" s="1"/>
  <c r="G177" i="137"/>
  <c r="E106" i="130"/>
  <c r="E258" i="137"/>
  <c r="E261" i="137" s="1"/>
  <c r="F34" i="130"/>
  <c r="F466" i="137" s="1"/>
  <c r="F402" i="137"/>
  <c r="F49" i="130"/>
  <c r="F691" i="137" s="1"/>
  <c r="F499" i="137"/>
  <c r="E49" i="130"/>
  <c r="E691" i="137" s="1"/>
  <c r="E643" i="137"/>
  <c r="C64" i="130"/>
  <c r="C916" i="137" s="1"/>
  <c r="C740" i="137"/>
  <c r="D64" i="130"/>
  <c r="D916" i="137" s="1"/>
  <c r="D756" i="137"/>
  <c r="E64" i="130"/>
  <c r="E916" i="137" s="1"/>
  <c r="E772" i="137"/>
  <c r="G64" i="130"/>
  <c r="G916" i="137" s="1"/>
  <c r="G804" i="137"/>
  <c r="G80" i="130"/>
  <c r="G1157" i="137" s="1"/>
  <c r="G933" i="137"/>
  <c r="E80" i="130"/>
  <c r="E1157" i="137" s="1"/>
  <c r="E1029" i="137"/>
  <c r="F80" i="130"/>
  <c r="F1157" i="137" s="1"/>
  <c r="F1045" i="137"/>
  <c r="F90" i="130"/>
  <c r="F1302" i="137" s="1"/>
  <c r="F1174" i="137"/>
  <c r="G90" i="130"/>
  <c r="G1302" i="137" s="1"/>
  <c r="G1190" i="137"/>
  <c r="D90" i="130"/>
  <c r="D1302" i="137" s="1"/>
  <c r="D1270" i="137"/>
  <c r="D1273" i="137" s="1"/>
  <c r="E90" i="130"/>
  <c r="E1302" i="137" s="1"/>
  <c r="E1286" i="137"/>
  <c r="E1289" i="137" s="1"/>
  <c r="G95" i="130"/>
  <c r="G1352" i="137" s="1"/>
  <c r="G1320" i="137"/>
  <c r="E228" i="137"/>
  <c r="E309" i="137"/>
  <c r="E373" i="137"/>
  <c r="D36" i="133"/>
  <c r="D440" i="138" s="1"/>
  <c r="D376" i="138"/>
  <c r="D49" i="133"/>
  <c r="D558" i="138" s="1"/>
  <c r="D542" i="138"/>
  <c r="C49" i="106"/>
  <c r="C551" i="138" s="1"/>
  <c r="C535" i="138"/>
  <c r="E84" i="137"/>
  <c r="D228" i="137"/>
  <c r="D309" i="137"/>
  <c r="D373" i="137"/>
  <c r="C36" i="109"/>
  <c r="C427" i="138" s="1"/>
  <c r="D197" i="138"/>
  <c r="G36" i="137"/>
  <c r="G100" i="137"/>
  <c r="F261" i="137"/>
  <c r="F325" i="137"/>
  <c r="F389" i="137"/>
  <c r="D29" i="111"/>
  <c r="D346" i="138" s="1"/>
  <c r="C49" i="111"/>
  <c r="C546" i="138" s="1"/>
  <c r="C530" i="138"/>
  <c r="E29" i="113"/>
  <c r="E348" i="138" s="1"/>
  <c r="E268" i="138"/>
  <c r="C61" i="113"/>
  <c r="C680" i="138" s="1"/>
  <c r="C648" i="138"/>
  <c r="G228" i="137"/>
  <c r="G309" i="137"/>
  <c r="G373" i="137"/>
  <c r="F49" i="114"/>
  <c r="F683" i="137" s="1"/>
  <c r="F523" i="137"/>
  <c r="F534" i="137" s="1"/>
  <c r="G49" i="114"/>
  <c r="G683" i="137" s="1"/>
  <c r="G603" i="137"/>
  <c r="G614" i="137" s="1"/>
  <c r="G49" i="116"/>
  <c r="G688" i="137" s="1"/>
  <c r="G480" i="137"/>
  <c r="G486" i="137" s="1"/>
  <c r="D95" i="116"/>
  <c r="D1349" i="137" s="1"/>
  <c r="D1333" i="137"/>
  <c r="D1339" i="137" s="1"/>
  <c r="C77" i="115"/>
  <c r="C127" i="138"/>
  <c r="C133" i="138" s="1"/>
  <c r="C29" i="115"/>
  <c r="C353" i="138" s="1"/>
  <c r="C273" i="138"/>
  <c r="C62" i="119"/>
  <c r="C705" i="138" s="1"/>
  <c r="C673" i="138"/>
  <c r="E95" i="120"/>
  <c r="E1353" i="137" s="1"/>
  <c r="E1321" i="137"/>
  <c r="C49" i="121"/>
  <c r="C554" i="138" s="1"/>
  <c r="C538" i="138"/>
  <c r="E19" i="126"/>
  <c r="E234" i="137" s="1"/>
  <c r="C29" i="125"/>
  <c r="C349" i="138" s="1"/>
  <c r="C269" i="138"/>
  <c r="C36" i="125"/>
  <c r="C431" i="138" s="1"/>
  <c r="C383" i="138"/>
  <c r="C42" i="125"/>
  <c r="C497" i="138" s="1"/>
  <c r="C465" i="138"/>
  <c r="F49" i="126"/>
  <c r="F684" i="137" s="1"/>
  <c r="F492" i="137"/>
  <c r="G95" i="126"/>
  <c r="G1345" i="137" s="1"/>
  <c r="G1313" i="137"/>
  <c r="C117" i="138"/>
  <c r="D149" i="138"/>
  <c r="E181" i="138"/>
  <c r="C295" i="138"/>
  <c r="C327" i="138"/>
  <c r="C377" i="138"/>
  <c r="C409" i="138"/>
  <c r="C459" i="138"/>
  <c r="C491" i="138"/>
  <c r="C595" i="138"/>
  <c r="D627" i="138"/>
  <c r="E659" i="138"/>
  <c r="D52" i="137"/>
  <c r="C180" i="137"/>
  <c r="C277" i="137"/>
  <c r="C341" i="137"/>
  <c r="C421" i="137"/>
  <c r="D582" i="137"/>
  <c r="F598" i="137"/>
  <c r="D678" i="137"/>
  <c r="E711" i="137"/>
  <c r="F727" i="137"/>
  <c r="G743" i="137"/>
  <c r="C807" i="137"/>
  <c r="D823" i="137"/>
  <c r="E839" i="137"/>
  <c r="F855" i="137"/>
  <c r="G871" i="137"/>
  <c r="C936" i="137"/>
  <c r="D952" i="137"/>
  <c r="F984" i="137"/>
  <c r="G1000" i="137"/>
  <c r="C1064" i="137"/>
  <c r="D1080" i="137"/>
  <c r="E1096" i="137"/>
  <c r="F1112" i="137"/>
  <c r="G1128" i="137"/>
  <c r="C1193" i="137"/>
  <c r="D1209" i="137"/>
  <c r="E1225" i="137"/>
  <c r="F1241" i="137"/>
  <c r="G1257" i="137"/>
  <c r="C1323" i="137"/>
  <c r="D36" i="129"/>
  <c r="D438" i="138" s="1"/>
  <c r="D390" i="138"/>
  <c r="D393" i="138" s="1"/>
  <c r="E19" i="130"/>
  <c r="E241" i="137" s="1"/>
  <c r="E17" i="137"/>
  <c r="E20" i="137" s="1"/>
  <c r="D29" i="131"/>
  <c r="D350" i="138" s="1"/>
  <c r="C61" i="131"/>
  <c r="C682" i="138" s="1"/>
  <c r="C618" i="138"/>
  <c r="C627" i="138" s="1"/>
  <c r="D61" i="131"/>
  <c r="D682" i="138" s="1"/>
  <c r="D650" i="138"/>
  <c r="E132" i="137"/>
  <c r="E453" i="137"/>
  <c r="E29" i="133"/>
  <c r="E358" i="138" s="1"/>
  <c r="E294" i="138"/>
  <c r="E36" i="133"/>
  <c r="E440" i="138" s="1"/>
  <c r="E376" i="138"/>
  <c r="E42" i="133"/>
  <c r="E506" i="138" s="1"/>
  <c r="E458" i="138"/>
  <c r="E49" i="133"/>
  <c r="E558" i="138" s="1"/>
  <c r="E542" i="138"/>
  <c r="C62" i="133"/>
  <c r="C706" i="138" s="1"/>
  <c r="C674" i="138"/>
  <c r="F34" i="104"/>
  <c r="F461" i="137" s="1"/>
  <c r="F269" i="137"/>
  <c r="F277" i="137" s="1"/>
  <c r="D132" i="137"/>
  <c r="D453" i="137"/>
  <c r="D165" i="138"/>
  <c r="C29" i="109"/>
  <c r="C345" i="138" s="1"/>
  <c r="C265" i="138"/>
  <c r="D62" i="109"/>
  <c r="D693" i="138" s="1"/>
  <c r="D629" i="138"/>
  <c r="D643" i="138" s="1"/>
  <c r="F84" i="137"/>
  <c r="F148" i="137"/>
  <c r="F486" i="137"/>
  <c r="C95" i="110"/>
  <c r="C1341" i="137" s="1"/>
  <c r="C1325" i="137"/>
  <c r="G132" i="137"/>
  <c r="G453" i="137"/>
  <c r="E29" i="117"/>
  <c r="E352" i="138" s="1"/>
  <c r="E272" i="138"/>
  <c r="C95" i="118"/>
  <c r="C1348" i="137" s="1"/>
  <c r="C1332" i="137"/>
  <c r="D29" i="121"/>
  <c r="D354" i="138" s="1"/>
  <c r="D290" i="138"/>
  <c r="D36" i="121"/>
  <c r="D436" i="138" s="1"/>
  <c r="D372" i="138"/>
  <c r="D42" i="121"/>
  <c r="D502" i="138" s="1"/>
  <c r="D454" i="138"/>
  <c r="D49" i="121"/>
  <c r="D554" i="138" s="1"/>
  <c r="D538" i="138"/>
  <c r="C49" i="123"/>
  <c r="C555" i="138" s="1"/>
  <c r="C539" i="138"/>
  <c r="C85" i="138"/>
  <c r="D117" i="138"/>
  <c r="E149" i="138"/>
  <c r="C229" i="138"/>
  <c r="D295" i="138"/>
  <c r="D327" i="138"/>
  <c r="D409" i="138"/>
  <c r="D491" i="138"/>
  <c r="D49" i="127"/>
  <c r="D544" i="138" s="1"/>
  <c r="D528" i="138"/>
  <c r="D595" i="138"/>
  <c r="E627" i="138"/>
  <c r="C36" i="137"/>
  <c r="C100" i="137"/>
  <c r="C164" i="137"/>
  <c r="C405" i="137"/>
  <c r="C502" i="137"/>
  <c r="G534" i="137"/>
  <c r="C566" i="137"/>
  <c r="E582" i="137"/>
  <c r="G598" i="137"/>
  <c r="C662" i="137"/>
  <c r="E678" i="137"/>
  <c r="F711" i="137"/>
  <c r="G727" i="137"/>
  <c r="C791" i="137"/>
  <c r="D807" i="137"/>
  <c r="E823" i="137"/>
  <c r="F839" i="137"/>
  <c r="G855" i="137"/>
  <c r="C903" i="137"/>
  <c r="D936" i="137"/>
  <c r="E952" i="137"/>
  <c r="F968" i="137"/>
  <c r="G984" i="137"/>
  <c r="C1048" i="137"/>
  <c r="D1064" i="137"/>
  <c r="E1080" i="137"/>
  <c r="F1096" i="137"/>
  <c r="G1112" i="137"/>
  <c r="C1177" i="137"/>
  <c r="D1193" i="137"/>
  <c r="E1209" i="137"/>
  <c r="F1225" i="137"/>
  <c r="G1241" i="137"/>
  <c r="F1339" i="137"/>
  <c r="E29" i="129"/>
  <c r="E356" i="138" s="1"/>
  <c r="E276" i="138"/>
  <c r="E36" i="129"/>
  <c r="E438" i="138" s="1"/>
  <c r="E390" i="138"/>
  <c r="E393" i="138" s="1"/>
  <c r="E42" i="129"/>
  <c r="E504" i="138" s="1"/>
  <c r="E472" i="138"/>
  <c r="E475" i="138" s="1"/>
  <c r="C61" i="129"/>
  <c r="C688" i="138" s="1"/>
  <c r="C656" i="138"/>
  <c r="C95" i="130"/>
  <c r="C1352" i="137" s="1"/>
  <c r="C1336" i="137"/>
  <c r="C49" i="131"/>
  <c r="C550" i="138" s="1"/>
  <c r="C534" i="138"/>
  <c r="E212" i="137"/>
  <c r="E293" i="137"/>
  <c r="E357" i="137"/>
  <c r="F95" i="136"/>
  <c r="C106" i="118"/>
  <c r="D49" i="118"/>
  <c r="D687" i="137" s="1"/>
  <c r="F19" i="110"/>
  <c r="F230" i="137" s="1"/>
  <c r="D80" i="110"/>
  <c r="D1146" i="137" s="1"/>
  <c r="D90" i="110"/>
  <c r="D1291" i="137" s="1"/>
  <c r="D29" i="109"/>
  <c r="D345" i="138" s="1"/>
  <c r="D106" i="110"/>
  <c r="F34" i="110"/>
  <c r="F455" i="137" s="1"/>
  <c r="C49" i="110"/>
  <c r="C680" i="137" s="1"/>
  <c r="C64" i="110"/>
  <c r="C905" i="137" s="1"/>
  <c r="G64" i="110"/>
  <c r="G905" i="137" s="1"/>
  <c r="G80" i="110"/>
  <c r="G1146" i="137" s="1"/>
  <c r="C80" i="110"/>
  <c r="C1146" i="137" s="1"/>
  <c r="F80" i="110"/>
  <c r="F1146" i="137" s="1"/>
  <c r="F90" i="110"/>
  <c r="F1291" i="137" s="1"/>
  <c r="C90" i="110"/>
  <c r="C1291" i="137" s="1"/>
  <c r="D64" i="104"/>
  <c r="D911" i="137" s="1"/>
  <c r="E76" i="115"/>
  <c r="C36" i="123"/>
  <c r="C437" i="138" s="1"/>
  <c r="G19" i="110"/>
  <c r="G230" i="137" s="1"/>
  <c r="D34" i="114"/>
  <c r="D458" i="137" s="1"/>
  <c r="E42" i="109"/>
  <c r="E493" i="138" s="1"/>
  <c r="E34" i="110"/>
  <c r="E455" i="137" s="1"/>
  <c r="G90" i="110"/>
  <c r="G1291" i="137" s="1"/>
  <c r="D29" i="106"/>
  <c r="D351" i="138" s="1"/>
  <c r="D36" i="106"/>
  <c r="D433" i="138" s="1"/>
  <c r="D42" i="106"/>
  <c r="D499" i="138" s="1"/>
  <c r="F106" i="114"/>
  <c r="G34" i="110"/>
  <c r="G455" i="137" s="1"/>
  <c r="D49" i="110"/>
  <c r="D680" i="137" s="1"/>
  <c r="E36" i="106"/>
  <c r="E433" i="138" s="1"/>
  <c r="E42" i="106"/>
  <c r="E499" i="138" s="1"/>
  <c r="E29" i="109"/>
  <c r="E345" i="138" s="1"/>
  <c r="D20" i="119"/>
  <c r="D243" i="138" s="1"/>
  <c r="F34" i="108"/>
  <c r="F457" i="137" s="1"/>
  <c r="E20" i="106"/>
  <c r="E237" i="138" s="1"/>
  <c r="C42" i="106"/>
  <c r="C499" i="138" s="1"/>
  <c r="D61" i="106"/>
  <c r="D683" i="138" s="1"/>
  <c r="E61" i="106"/>
  <c r="E683" i="138" s="1"/>
  <c r="C34" i="104"/>
  <c r="C461" i="137" s="1"/>
  <c r="E34" i="104"/>
  <c r="E461" i="137" s="1"/>
  <c r="D49" i="104"/>
  <c r="D686" i="137" s="1"/>
  <c r="G80" i="104"/>
  <c r="G1152" i="137" s="1"/>
  <c r="E36" i="107"/>
  <c r="E429" i="138" s="1"/>
  <c r="E42" i="107"/>
  <c r="E495" i="138" s="1"/>
  <c r="C42" i="109"/>
  <c r="C493" i="138" s="1"/>
  <c r="E61" i="109"/>
  <c r="E677" i="138" s="1"/>
  <c r="C95" i="112"/>
  <c r="C1342" i="137" s="1"/>
  <c r="E19" i="118"/>
  <c r="E237" i="137" s="1"/>
  <c r="F34" i="118"/>
  <c r="F462" i="137" s="1"/>
  <c r="G90" i="118"/>
  <c r="G1298" i="137" s="1"/>
  <c r="C90" i="118"/>
  <c r="C1298" i="137" s="1"/>
  <c r="D90" i="118"/>
  <c r="D1298" i="137" s="1"/>
  <c r="E90" i="118"/>
  <c r="E1298" i="137" s="1"/>
  <c r="C61" i="119"/>
  <c r="C689" i="138" s="1"/>
  <c r="D61" i="119"/>
  <c r="D689" i="138" s="1"/>
  <c r="G49" i="120"/>
  <c r="G692" i="137" s="1"/>
  <c r="G64" i="122"/>
  <c r="G914" i="137" s="1"/>
  <c r="D21" i="123"/>
  <c r="C62" i="123"/>
  <c r="C703" i="138" s="1"/>
  <c r="E76" i="125"/>
  <c r="D21" i="125"/>
  <c r="D251" i="138" s="1"/>
  <c r="C62" i="125"/>
  <c r="C697" i="138" s="1"/>
  <c r="D62" i="125"/>
  <c r="D697" i="138" s="1"/>
  <c r="D19" i="126"/>
  <c r="D234" i="137" s="1"/>
  <c r="F19" i="126"/>
  <c r="F234" i="137" s="1"/>
  <c r="C106" i="126"/>
  <c r="E34" i="126"/>
  <c r="E459" i="137" s="1"/>
  <c r="G34" i="126"/>
  <c r="G459" i="137" s="1"/>
  <c r="F34" i="126"/>
  <c r="F459" i="137" s="1"/>
  <c r="D49" i="126"/>
  <c r="D684" i="137" s="1"/>
  <c r="E49" i="126"/>
  <c r="E684" i="137" s="1"/>
  <c r="C64" i="126"/>
  <c r="C909" i="137" s="1"/>
  <c r="D64" i="126"/>
  <c r="D909" i="137" s="1"/>
  <c r="F64" i="126"/>
  <c r="F909" i="137" s="1"/>
  <c r="G80" i="126"/>
  <c r="G1150" i="137" s="1"/>
  <c r="C80" i="126"/>
  <c r="C1150" i="137" s="1"/>
  <c r="D80" i="126"/>
  <c r="D1150" i="137" s="1"/>
  <c r="E80" i="126"/>
  <c r="E1150" i="137" s="1"/>
  <c r="F80" i="126"/>
  <c r="F1150" i="137" s="1"/>
  <c r="F90" i="126"/>
  <c r="F1295" i="137" s="1"/>
  <c r="G90" i="126"/>
  <c r="G1295" i="137" s="1"/>
  <c r="C90" i="126"/>
  <c r="C1295" i="137" s="1"/>
  <c r="D90" i="126"/>
  <c r="D1295" i="137" s="1"/>
  <c r="E90" i="126"/>
  <c r="E1295" i="137" s="1"/>
  <c r="D21" i="127"/>
  <c r="D246" i="138" s="1"/>
  <c r="G19" i="128"/>
  <c r="G229" i="137" s="1"/>
  <c r="C106" i="128"/>
  <c r="E106" i="128"/>
  <c r="G34" i="128"/>
  <c r="G454" i="137" s="1"/>
  <c r="F34" i="128"/>
  <c r="F454" i="137" s="1"/>
  <c r="D49" i="128"/>
  <c r="D679" i="137" s="1"/>
  <c r="C49" i="128"/>
  <c r="C679" i="137" s="1"/>
  <c r="E49" i="128"/>
  <c r="E679" i="137" s="1"/>
  <c r="C64" i="128"/>
  <c r="C904" i="137" s="1"/>
  <c r="F64" i="128"/>
  <c r="F904" i="137" s="1"/>
  <c r="G64" i="128"/>
  <c r="G904" i="137" s="1"/>
  <c r="G80" i="128"/>
  <c r="G1145" i="137" s="1"/>
  <c r="C80" i="128"/>
  <c r="C1145" i="137" s="1"/>
  <c r="D80" i="128"/>
  <c r="D1145" i="137" s="1"/>
  <c r="E80" i="128"/>
  <c r="E1145" i="137" s="1"/>
  <c r="F80" i="128"/>
  <c r="F1145" i="137" s="1"/>
  <c r="F90" i="128"/>
  <c r="F1290" i="137" s="1"/>
  <c r="G90" i="128"/>
  <c r="G1290" i="137" s="1"/>
  <c r="C90" i="128"/>
  <c r="C1290" i="137" s="1"/>
  <c r="D90" i="128"/>
  <c r="D1290" i="137" s="1"/>
  <c r="E90" i="128"/>
  <c r="E1290" i="137" s="1"/>
  <c r="D76" i="131"/>
  <c r="C77" i="131"/>
  <c r="C78" i="131" s="1"/>
  <c r="C62" i="131"/>
  <c r="C698" i="138" s="1"/>
  <c r="D62" i="131"/>
  <c r="D698" i="138" s="1"/>
  <c r="F19" i="132"/>
  <c r="F235" i="137" s="1"/>
  <c r="C19" i="132"/>
  <c r="C235" i="137" s="1"/>
  <c r="E34" i="132"/>
  <c r="E460" i="137" s="1"/>
  <c r="G34" i="132"/>
  <c r="G460" i="137" s="1"/>
  <c r="F34" i="132"/>
  <c r="F460" i="137" s="1"/>
  <c r="D49" i="132"/>
  <c r="D685" i="137" s="1"/>
  <c r="C49" i="132"/>
  <c r="C685" i="137" s="1"/>
  <c r="C64" i="132"/>
  <c r="C910" i="137" s="1"/>
  <c r="D64" i="132"/>
  <c r="D910" i="137" s="1"/>
  <c r="F64" i="132"/>
  <c r="F910" i="137" s="1"/>
  <c r="G80" i="132"/>
  <c r="G1151" i="137" s="1"/>
  <c r="C80" i="132"/>
  <c r="C1151" i="137" s="1"/>
  <c r="E80" i="132"/>
  <c r="E1151" i="137" s="1"/>
  <c r="F80" i="132"/>
  <c r="F1151" i="137" s="1"/>
  <c r="F90" i="132"/>
  <c r="F1296" i="137" s="1"/>
  <c r="G90" i="132"/>
  <c r="G1296" i="137" s="1"/>
  <c r="C90" i="132"/>
  <c r="C1296" i="137" s="1"/>
  <c r="D90" i="132"/>
  <c r="D1296" i="137" s="1"/>
  <c r="F19" i="134"/>
  <c r="F243" i="137" s="1"/>
  <c r="G34" i="134"/>
  <c r="G468" i="137" s="1"/>
  <c r="C76" i="109"/>
  <c r="C78" i="109" s="1"/>
  <c r="C77" i="109"/>
  <c r="C106" i="110"/>
  <c r="E49" i="110"/>
  <c r="E680" i="137" s="1"/>
  <c r="D64" i="110"/>
  <c r="D905" i="137" s="1"/>
  <c r="E80" i="110"/>
  <c r="E1146" i="137" s="1"/>
  <c r="D62" i="111"/>
  <c r="D694" i="138" s="1"/>
  <c r="D29" i="113"/>
  <c r="D348" i="138" s="1"/>
  <c r="C42" i="119"/>
  <c r="C505" i="138" s="1"/>
  <c r="E106" i="122"/>
  <c r="F95" i="122"/>
  <c r="F1350" i="137" s="1"/>
  <c r="F19" i="130"/>
  <c r="F241" i="137" s="1"/>
  <c r="G34" i="130"/>
  <c r="G466" i="137" s="1"/>
  <c r="G49" i="134"/>
  <c r="G693" i="137" s="1"/>
  <c r="D64" i="134"/>
  <c r="D918" i="137" s="1"/>
  <c r="G80" i="134"/>
  <c r="G1159" i="137" s="1"/>
  <c r="D21" i="133"/>
  <c r="D260" i="138" s="1"/>
  <c r="F64" i="136"/>
  <c r="G49" i="130"/>
  <c r="G691" i="137" s="1"/>
  <c r="E29" i="131"/>
  <c r="E350" i="138" s="1"/>
  <c r="D34" i="116"/>
  <c r="D463" i="137" s="1"/>
  <c r="D77" i="115"/>
  <c r="C36" i="115"/>
  <c r="C435" i="138" s="1"/>
  <c r="C42" i="115"/>
  <c r="C501" i="138" s="1"/>
  <c r="E29" i="119"/>
  <c r="E357" i="138" s="1"/>
  <c r="E36" i="119"/>
  <c r="E439" i="138" s="1"/>
  <c r="E19" i="120"/>
  <c r="E242" i="137" s="1"/>
  <c r="C34" i="120"/>
  <c r="C467" i="137" s="1"/>
  <c r="G49" i="126"/>
  <c r="G684" i="137" s="1"/>
  <c r="E64" i="126"/>
  <c r="E909" i="137" s="1"/>
  <c r="C61" i="127"/>
  <c r="C676" i="138" s="1"/>
  <c r="G49" i="128"/>
  <c r="G679" i="137" s="1"/>
  <c r="D64" i="128"/>
  <c r="D904" i="137" s="1"/>
  <c r="D77" i="129"/>
  <c r="C42" i="129"/>
  <c r="C504" i="138" s="1"/>
  <c r="C20" i="131"/>
  <c r="C236" i="138" s="1"/>
  <c r="C95" i="108"/>
  <c r="C1343" i="137" s="1"/>
  <c r="C36" i="111"/>
  <c r="C428" i="138" s="1"/>
  <c r="C42" i="113"/>
  <c r="C496" i="138" s="1"/>
  <c r="E80" i="114"/>
  <c r="E1149" i="137" s="1"/>
  <c r="E95" i="114"/>
  <c r="E1344" i="137" s="1"/>
  <c r="D19" i="116"/>
  <c r="D238" i="137" s="1"/>
  <c r="F19" i="116"/>
  <c r="F238" i="137" s="1"/>
  <c r="G19" i="116"/>
  <c r="G238" i="137" s="1"/>
  <c r="C106" i="116"/>
  <c r="E34" i="116"/>
  <c r="E463" i="137" s="1"/>
  <c r="G34" i="116"/>
  <c r="G463" i="137" s="1"/>
  <c r="C34" i="116"/>
  <c r="C463" i="137" s="1"/>
  <c r="F34" i="116"/>
  <c r="F463" i="137" s="1"/>
  <c r="D49" i="116"/>
  <c r="D688" i="137" s="1"/>
  <c r="F49" i="116"/>
  <c r="F688" i="137" s="1"/>
  <c r="C49" i="116"/>
  <c r="C688" i="137" s="1"/>
  <c r="E49" i="116"/>
  <c r="E688" i="137" s="1"/>
  <c r="C64" i="116"/>
  <c r="C913" i="137" s="1"/>
  <c r="D64" i="116"/>
  <c r="D913" i="137" s="1"/>
  <c r="E64" i="116"/>
  <c r="E913" i="137" s="1"/>
  <c r="F64" i="116"/>
  <c r="F913" i="137" s="1"/>
  <c r="G64" i="116"/>
  <c r="G913" i="137" s="1"/>
  <c r="G80" i="116"/>
  <c r="G1154" i="137" s="1"/>
  <c r="C80" i="116"/>
  <c r="C1154" i="137" s="1"/>
  <c r="D80" i="116"/>
  <c r="D1154" i="137" s="1"/>
  <c r="E80" i="116"/>
  <c r="E1154" i="137" s="1"/>
  <c r="F80" i="116"/>
  <c r="F1154" i="137" s="1"/>
  <c r="F90" i="116"/>
  <c r="F1299" i="137" s="1"/>
  <c r="G90" i="116"/>
  <c r="G1299" i="137" s="1"/>
  <c r="C90" i="116"/>
  <c r="C1299" i="137" s="1"/>
  <c r="D90" i="116"/>
  <c r="D1299" i="137" s="1"/>
  <c r="E90" i="116"/>
  <c r="E1299" i="137" s="1"/>
  <c r="G95" i="116"/>
  <c r="G1349" i="137" s="1"/>
  <c r="C20" i="115"/>
  <c r="C239" i="138" s="1"/>
  <c r="C21" i="115"/>
  <c r="C255" i="138" s="1"/>
  <c r="D29" i="115"/>
  <c r="D353" i="138" s="1"/>
  <c r="D42" i="115"/>
  <c r="D501" i="138" s="1"/>
  <c r="C36" i="117"/>
  <c r="C434" i="138" s="1"/>
  <c r="C42" i="117"/>
  <c r="C500" i="138" s="1"/>
  <c r="C61" i="117"/>
  <c r="C684" i="138" s="1"/>
  <c r="E64" i="118"/>
  <c r="E912" i="137" s="1"/>
  <c r="F95" i="120"/>
  <c r="F1353" i="137" s="1"/>
  <c r="D20" i="121"/>
  <c r="D240" i="138" s="1"/>
  <c r="C20" i="123"/>
  <c r="C241" i="138" s="1"/>
  <c r="E29" i="123"/>
  <c r="E355" i="138" s="1"/>
  <c r="D77" i="125"/>
  <c r="D29" i="129"/>
  <c r="D356" i="138" s="1"/>
  <c r="D42" i="129"/>
  <c r="D504" i="138" s="1"/>
  <c r="E64" i="132"/>
  <c r="E910" i="137" s="1"/>
  <c r="D95" i="108"/>
  <c r="D1343" i="137" s="1"/>
  <c r="C21" i="111"/>
  <c r="C248" i="138" s="1"/>
  <c r="D42" i="111"/>
  <c r="D494" i="138" s="1"/>
  <c r="C106" i="112"/>
  <c r="F95" i="112"/>
  <c r="F1342" i="137" s="1"/>
  <c r="G19" i="120"/>
  <c r="G242" i="137" s="1"/>
  <c r="C106" i="120"/>
  <c r="E34" i="120"/>
  <c r="E467" i="137" s="1"/>
  <c r="G34" i="120"/>
  <c r="G467" i="137" s="1"/>
  <c r="F34" i="120"/>
  <c r="F467" i="137" s="1"/>
  <c r="D49" i="120"/>
  <c r="D692" i="137" s="1"/>
  <c r="F49" i="120"/>
  <c r="F692" i="137" s="1"/>
  <c r="E49" i="120"/>
  <c r="E692" i="137" s="1"/>
  <c r="C64" i="120"/>
  <c r="C917" i="137" s="1"/>
  <c r="E64" i="120"/>
  <c r="E917" i="137" s="1"/>
  <c r="F64" i="120"/>
  <c r="F917" i="137" s="1"/>
  <c r="G80" i="120"/>
  <c r="G1158" i="137" s="1"/>
  <c r="C80" i="120"/>
  <c r="C1158" i="137" s="1"/>
  <c r="E80" i="120"/>
  <c r="E1158" i="137" s="1"/>
  <c r="F90" i="120"/>
  <c r="F1303" i="137" s="1"/>
  <c r="G90" i="120"/>
  <c r="G1303" i="137" s="1"/>
  <c r="C90" i="120"/>
  <c r="C1303" i="137" s="1"/>
  <c r="G95" i="120"/>
  <c r="G1353" i="137" s="1"/>
  <c r="D34" i="122"/>
  <c r="D464" i="137" s="1"/>
  <c r="D95" i="122"/>
  <c r="D1350" i="137" s="1"/>
  <c r="D36" i="125"/>
  <c r="D431" i="138" s="1"/>
  <c r="D42" i="125"/>
  <c r="D497" i="138" s="1"/>
  <c r="D29" i="127"/>
  <c r="D344" i="138" s="1"/>
  <c r="D36" i="127"/>
  <c r="D426" i="138" s="1"/>
  <c r="D42" i="127"/>
  <c r="D492" i="138" s="1"/>
  <c r="E90" i="136"/>
  <c r="E90" i="110"/>
  <c r="E1291" i="137" s="1"/>
  <c r="E76" i="111"/>
  <c r="E78" i="111" s="1"/>
  <c r="D21" i="111"/>
  <c r="E36" i="111"/>
  <c r="E428" i="138" s="1"/>
  <c r="E42" i="111"/>
  <c r="E494" i="138" s="1"/>
  <c r="D106" i="112"/>
  <c r="F19" i="112"/>
  <c r="F231" i="137" s="1"/>
  <c r="E34" i="112"/>
  <c r="E456" i="137" s="1"/>
  <c r="G34" i="112"/>
  <c r="G456" i="137" s="1"/>
  <c r="C34" i="112"/>
  <c r="C456" i="137" s="1"/>
  <c r="F34" i="112"/>
  <c r="F456" i="137" s="1"/>
  <c r="E49" i="112"/>
  <c r="E681" i="137" s="1"/>
  <c r="C64" i="112"/>
  <c r="C906" i="137" s="1"/>
  <c r="G80" i="112"/>
  <c r="G1147" i="137" s="1"/>
  <c r="F80" i="112"/>
  <c r="F1147" i="137" s="1"/>
  <c r="F90" i="112"/>
  <c r="F1292" i="137" s="1"/>
  <c r="G95" i="112"/>
  <c r="G1342" i="137" s="1"/>
  <c r="E76" i="113"/>
  <c r="E78" i="113" s="1"/>
  <c r="C77" i="113"/>
  <c r="E36" i="113"/>
  <c r="E430" i="138" s="1"/>
  <c r="E42" i="113"/>
  <c r="E496" i="138" s="1"/>
  <c r="C62" i="113"/>
  <c r="C696" i="138" s="1"/>
  <c r="D19" i="114"/>
  <c r="D233" i="137" s="1"/>
  <c r="F19" i="114"/>
  <c r="F233" i="137" s="1"/>
  <c r="C106" i="114"/>
  <c r="E34" i="114"/>
  <c r="E458" i="137" s="1"/>
  <c r="G34" i="114"/>
  <c r="G458" i="137" s="1"/>
  <c r="C34" i="114"/>
  <c r="C458" i="137" s="1"/>
  <c r="D49" i="114"/>
  <c r="D683" i="137" s="1"/>
  <c r="C49" i="114"/>
  <c r="C683" i="137" s="1"/>
  <c r="E49" i="114"/>
  <c r="E683" i="137" s="1"/>
  <c r="D64" i="114"/>
  <c r="D908" i="137" s="1"/>
  <c r="E64" i="114"/>
  <c r="E908" i="137" s="1"/>
  <c r="G64" i="114"/>
  <c r="G908" i="137" s="1"/>
  <c r="G80" i="114"/>
  <c r="G1149" i="137" s="1"/>
  <c r="C80" i="114"/>
  <c r="C1149" i="137" s="1"/>
  <c r="D80" i="114"/>
  <c r="D1149" i="137" s="1"/>
  <c r="F90" i="114"/>
  <c r="F1294" i="137" s="1"/>
  <c r="G90" i="114"/>
  <c r="G1294" i="137" s="1"/>
  <c r="C90" i="114"/>
  <c r="C1294" i="137" s="1"/>
  <c r="E90" i="114"/>
  <c r="E1294" i="137" s="1"/>
  <c r="C95" i="116"/>
  <c r="C1349" i="137" s="1"/>
  <c r="E36" i="117"/>
  <c r="E434" i="138" s="1"/>
  <c r="E42" i="117"/>
  <c r="E500" i="138" s="1"/>
  <c r="E95" i="118"/>
  <c r="E1348" i="137" s="1"/>
  <c r="D77" i="123"/>
  <c r="E42" i="125"/>
  <c r="E497" i="138" s="1"/>
  <c r="E42" i="127"/>
  <c r="E492" i="138" s="1"/>
  <c r="D20" i="133"/>
  <c r="D244" i="138" s="1"/>
  <c r="C61" i="133"/>
  <c r="C690" i="138" s="1"/>
  <c r="F19" i="136"/>
  <c r="E34" i="136"/>
  <c r="E106" i="136"/>
  <c r="G19" i="136"/>
  <c r="C106" i="136"/>
  <c r="F34" i="136"/>
  <c r="D34" i="136"/>
  <c r="E49" i="136"/>
  <c r="G49" i="136"/>
  <c r="C49" i="136"/>
  <c r="D49" i="136"/>
  <c r="D64" i="136"/>
  <c r="G90" i="136"/>
  <c r="C90" i="136"/>
  <c r="D19" i="136"/>
  <c r="G34" i="136"/>
  <c r="C34" i="136"/>
  <c r="F49" i="136"/>
  <c r="C64" i="136"/>
  <c r="E64" i="136"/>
  <c r="G64" i="136"/>
  <c r="C80" i="136"/>
  <c r="D80" i="136"/>
  <c r="E80" i="136"/>
  <c r="F80" i="136"/>
  <c r="G80" i="136"/>
  <c r="D90" i="136"/>
  <c r="F90" i="136"/>
  <c r="F97" i="136" s="1"/>
  <c r="D20" i="135"/>
  <c r="E20" i="135"/>
  <c r="C21" i="135"/>
  <c r="C68" i="135" s="1"/>
  <c r="D29" i="135"/>
  <c r="D36" i="135"/>
  <c r="D61" i="135"/>
  <c r="E61" i="135"/>
  <c r="C76" i="135"/>
  <c r="C78" i="135" s="1"/>
  <c r="D76" i="135"/>
  <c r="E76" i="135"/>
  <c r="E78" i="135" s="1"/>
  <c r="C77" i="135"/>
  <c r="D77" i="135"/>
  <c r="E29" i="135"/>
  <c r="E36" i="135"/>
  <c r="E42" i="135"/>
  <c r="E19" i="136"/>
  <c r="C19" i="136"/>
  <c r="D21" i="135"/>
  <c r="D68" i="135" s="1"/>
  <c r="C67" i="135"/>
  <c r="D106" i="136"/>
  <c r="F106" i="136"/>
  <c r="G106" i="136"/>
  <c r="D19" i="134"/>
  <c r="D243" i="137" s="1"/>
  <c r="C19" i="134"/>
  <c r="C243" i="137" s="1"/>
  <c r="E34" i="134"/>
  <c r="E468" i="137" s="1"/>
  <c r="F34" i="134"/>
  <c r="F468" i="137" s="1"/>
  <c r="D49" i="134"/>
  <c r="D693" i="137" s="1"/>
  <c r="F49" i="134"/>
  <c r="F693" i="137" s="1"/>
  <c r="C49" i="134"/>
  <c r="C693" i="137" s="1"/>
  <c r="E49" i="134"/>
  <c r="E693" i="137" s="1"/>
  <c r="C64" i="134"/>
  <c r="C918" i="137" s="1"/>
  <c r="F64" i="134"/>
  <c r="F918" i="137" s="1"/>
  <c r="G64" i="134"/>
  <c r="G918" i="137" s="1"/>
  <c r="C80" i="134"/>
  <c r="C1159" i="137" s="1"/>
  <c r="D80" i="134"/>
  <c r="D1159" i="137" s="1"/>
  <c r="E80" i="134"/>
  <c r="E1159" i="137" s="1"/>
  <c r="F80" i="134"/>
  <c r="F1159" i="137" s="1"/>
  <c r="F90" i="134"/>
  <c r="F1304" i="137" s="1"/>
  <c r="G90" i="134"/>
  <c r="C90" i="134"/>
  <c r="C1304" i="137" s="1"/>
  <c r="D90" i="134"/>
  <c r="D1304" i="137" s="1"/>
  <c r="E90" i="134"/>
  <c r="E1304" i="137" s="1"/>
  <c r="G95" i="134"/>
  <c r="G1354" i="137" s="1"/>
  <c r="C76" i="133"/>
  <c r="D76" i="133"/>
  <c r="E76" i="133"/>
  <c r="E78" i="133" s="1"/>
  <c r="C77" i="133"/>
  <c r="D29" i="133"/>
  <c r="D42" i="133"/>
  <c r="D506" i="138" s="1"/>
  <c r="D61" i="133"/>
  <c r="D690" i="138" s="1"/>
  <c r="E61" i="133"/>
  <c r="E690" i="138" s="1"/>
  <c r="E64" i="134"/>
  <c r="E918" i="137" s="1"/>
  <c r="G19" i="134"/>
  <c r="G243" i="137" s="1"/>
  <c r="C34" i="134"/>
  <c r="C468" i="137" s="1"/>
  <c r="C106" i="134"/>
  <c r="D34" i="134"/>
  <c r="D468" i="137" s="1"/>
  <c r="E20" i="133"/>
  <c r="E244" i="138" s="1"/>
  <c r="C21" i="133"/>
  <c r="C20" i="133"/>
  <c r="E106" i="134"/>
  <c r="D106" i="134"/>
  <c r="D78" i="133"/>
  <c r="D68" i="133"/>
  <c r="D757" i="138" s="1"/>
  <c r="F106" i="134"/>
  <c r="G106" i="134"/>
  <c r="C21" i="131"/>
  <c r="C252" i="138" s="1"/>
  <c r="D77" i="131"/>
  <c r="D78" i="131" s="1"/>
  <c r="D20" i="131"/>
  <c r="E76" i="131"/>
  <c r="E78" i="131" s="1"/>
  <c r="G19" i="132"/>
  <c r="G235" i="137" s="1"/>
  <c r="C76" i="131"/>
  <c r="C29" i="131"/>
  <c r="C350" i="138" s="1"/>
  <c r="C42" i="131"/>
  <c r="E61" i="131"/>
  <c r="E682" i="138" s="1"/>
  <c r="D80" i="132"/>
  <c r="C34" i="132"/>
  <c r="G64" i="132"/>
  <c r="G910" i="137" s="1"/>
  <c r="C106" i="132"/>
  <c r="E49" i="132"/>
  <c r="E685" i="137" s="1"/>
  <c r="E90" i="132"/>
  <c r="E1296" i="137" s="1"/>
  <c r="E106" i="132"/>
  <c r="D106" i="132"/>
  <c r="C68" i="131"/>
  <c r="C749" i="138" s="1"/>
  <c r="E20" i="131"/>
  <c r="E236" i="138" s="1"/>
  <c r="D21" i="131"/>
  <c r="F106" i="132"/>
  <c r="G106" i="132"/>
  <c r="D49" i="130"/>
  <c r="D691" i="137" s="1"/>
  <c r="C80" i="130"/>
  <c r="C1157" i="137" s="1"/>
  <c r="D80" i="130"/>
  <c r="C90" i="130"/>
  <c r="C1302" i="137" s="1"/>
  <c r="F64" i="130"/>
  <c r="F916" i="137" s="1"/>
  <c r="C20" i="129"/>
  <c r="D76" i="129"/>
  <c r="E20" i="129"/>
  <c r="E242" i="138" s="1"/>
  <c r="C77" i="129"/>
  <c r="D61" i="129"/>
  <c r="D688" i="138" s="1"/>
  <c r="E61" i="129"/>
  <c r="C34" i="130"/>
  <c r="C466" i="137" s="1"/>
  <c r="C19" i="130"/>
  <c r="C241" i="137" s="1"/>
  <c r="C49" i="130"/>
  <c r="C691" i="137" s="1"/>
  <c r="C106" i="130"/>
  <c r="E34" i="130"/>
  <c r="C21" i="129"/>
  <c r="C258" i="138" s="1"/>
  <c r="E76" i="129"/>
  <c r="E78" i="129" s="1"/>
  <c r="F97" i="130"/>
  <c r="F1369" i="137" s="1"/>
  <c r="D49" i="129"/>
  <c r="D556" i="138" s="1"/>
  <c r="D106" i="130"/>
  <c r="C76" i="129"/>
  <c r="G106" i="130"/>
  <c r="F19" i="128"/>
  <c r="C77" i="127"/>
  <c r="D77" i="127"/>
  <c r="D78" i="127" s="1"/>
  <c r="C20" i="127"/>
  <c r="C230" i="138" s="1"/>
  <c r="D20" i="127"/>
  <c r="E64" i="128"/>
  <c r="E904" i="137" s="1"/>
  <c r="E20" i="127"/>
  <c r="E230" i="138" s="1"/>
  <c r="C21" i="127"/>
  <c r="C246" i="138" s="1"/>
  <c r="E61" i="127"/>
  <c r="C34" i="128"/>
  <c r="C76" i="127"/>
  <c r="D76" i="127"/>
  <c r="E76" i="127"/>
  <c r="E78" i="127" s="1"/>
  <c r="C62" i="127"/>
  <c r="C692" i="138" s="1"/>
  <c r="D62" i="127"/>
  <c r="C19" i="128"/>
  <c r="C229" i="137" s="1"/>
  <c r="E34" i="128"/>
  <c r="E454" i="137" s="1"/>
  <c r="C67" i="127"/>
  <c r="G97" i="128"/>
  <c r="G1357" i="137" s="1"/>
  <c r="D106" i="128"/>
  <c r="F106" i="128"/>
  <c r="G106" i="128"/>
  <c r="E20" i="125"/>
  <c r="E235" i="138" s="1"/>
  <c r="G19" i="126"/>
  <c r="G234" i="137" s="1"/>
  <c r="C76" i="125"/>
  <c r="D76" i="125"/>
  <c r="D78" i="125" s="1"/>
  <c r="C77" i="125"/>
  <c r="D61" i="125"/>
  <c r="D681" i="138" s="1"/>
  <c r="E61" i="125"/>
  <c r="C34" i="126"/>
  <c r="C459" i="137" s="1"/>
  <c r="G64" i="126"/>
  <c r="C49" i="126"/>
  <c r="C684" i="137" s="1"/>
  <c r="D106" i="126"/>
  <c r="C20" i="125"/>
  <c r="D20" i="125"/>
  <c r="C21" i="125"/>
  <c r="C251" i="138" s="1"/>
  <c r="D68" i="125"/>
  <c r="D748" i="138" s="1"/>
  <c r="E78" i="125"/>
  <c r="D97" i="126"/>
  <c r="E97" i="126"/>
  <c r="F97" i="126"/>
  <c r="F1362" i="137" s="1"/>
  <c r="C19" i="126"/>
  <c r="C234" i="137" s="1"/>
  <c r="F106" i="126"/>
  <c r="G106" i="126"/>
  <c r="E106" i="124"/>
  <c r="C106" i="124"/>
  <c r="E49" i="124"/>
  <c r="E690" i="137" s="1"/>
  <c r="G49" i="124"/>
  <c r="G690" i="137" s="1"/>
  <c r="C49" i="124"/>
  <c r="C690" i="137" s="1"/>
  <c r="C64" i="124"/>
  <c r="C915" i="137" s="1"/>
  <c r="D64" i="124"/>
  <c r="D915" i="137" s="1"/>
  <c r="F64" i="124"/>
  <c r="F915" i="137" s="1"/>
  <c r="C80" i="124"/>
  <c r="C1156" i="137" s="1"/>
  <c r="D80" i="124"/>
  <c r="D1156" i="137" s="1"/>
  <c r="E80" i="124"/>
  <c r="E1156" i="137" s="1"/>
  <c r="G90" i="124"/>
  <c r="C90" i="124"/>
  <c r="C1301" i="137" s="1"/>
  <c r="E90" i="124"/>
  <c r="E1301" i="137" s="1"/>
  <c r="E34" i="124"/>
  <c r="E465" i="137" s="1"/>
  <c r="F106" i="124"/>
  <c r="C76" i="123"/>
  <c r="D76" i="123"/>
  <c r="D78" i="123" s="1"/>
  <c r="E76" i="123"/>
  <c r="E78" i="123" s="1"/>
  <c r="C77" i="123"/>
  <c r="D36" i="123"/>
  <c r="D437" i="138" s="1"/>
  <c r="D42" i="123"/>
  <c r="D503" i="138" s="1"/>
  <c r="D61" i="123"/>
  <c r="D687" i="138" s="1"/>
  <c r="E61" i="123"/>
  <c r="C34" i="124"/>
  <c r="C465" i="137" s="1"/>
  <c r="F80" i="124"/>
  <c r="F1156" i="137" s="1"/>
  <c r="E19" i="124"/>
  <c r="D106" i="124"/>
  <c r="D20" i="123"/>
  <c r="D241" i="138" s="1"/>
  <c r="C21" i="123"/>
  <c r="C257" i="138" s="1"/>
  <c r="E20" i="123"/>
  <c r="E241" i="138" s="1"/>
  <c r="C67" i="123"/>
  <c r="C738" i="138" s="1"/>
  <c r="C19" i="124"/>
  <c r="G106" i="124"/>
  <c r="G19" i="122"/>
  <c r="C106" i="122"/>
  <c r="F34" i="122"/>
  <c r="F464" i="137" s="1"/>
  <c r="C49" i="122"/>
  <c r="C689" i="137" s="1"/>
  <c r="E49" i="122"/>
  <c r="E689" i="137" s="1"/>
  <c r="D64" i="122"/>
  <c r="D914" i="137" s="1"/>
  <c r="F64" i="122"/>
  <c r="F914" i="137" s="1"/>
  <c r="C80" i="122"/>
  <c r="D80" i="122"/>
  <c r="D1155" i="137" s="1"/>
  <c r="E80" i="122"/>
  <c r="E1155" i="137" s="1"/>
  <c r="F80" i="122"/>
  <c r="C90" i="122"/>
  <c r="C1300" i="137" s="1"/>
  <c r="D90" i="122"/>
  <c r="D1300" i="137" s="1"/>
  <c r="E90" i="122"/>
  <c r="E1300" i="137" s="1"/>
  <c r="D77" i="121"/>
  <c r="C20" i="121"/>
  <c r="C240" i="138" s="1"/>
  <c r="E20" i="121"/>
  <c r="E240" i="138" s="1"/>
  <c r="C29" i="121"/>
  <c r="C354" i="138" s="1"/>
  <c r="C36" i="121"/>
  <c r="C436" i="138" s="1"/>
  <c r="C42" i="121"/>
  <c r="C502" i="138" s="1"/>
  <c r="C61" i="121"/>
  <c r="C686" i="138" s="1"/>
  <c r="D61" i="121"/>
  <c r="D686" i="138" s="1"/>
  <c r="E61" i="121"/>
  <c r="C76" i="121"/>
  <c r="D76" i="121"/>
  <c r="E76" i="121"/>
  <c r="E78" i="121" s="1"/>
  <c r="C77" i="121"/>
  <c r="C62" i="121"/>
  <c r="C702" i="138" s="1"/>
  <c r="C19" i="122"/>
  <c r="C239" i="137" s="1"/>
  <c r="D21" i="121"/>
  <c r="D106" i="122"/>
  <c r="F106" i="122"/>
  <c r="G106" i="122"/>
  <c r="D19" i="120"/>
  <c r="D242" i="137" s="1"/>
  <c r="F19" i="120"/>
  <c r="F242" i="137" s="1"/>
  <c r="D77" i="119"/>
  <c r="C20" i="119"/>
  <c r="E20" i="119"/>
  <c r="E243" i="138" s="1"/>
  <c r="D64" i="120"/>
  <c r="D917" i="137" s="1"/>
  <c r="D80" i="120"/>
  <c r="D1158" i="137" s="1"/>
  <c r="D76" i="119"/>
  <c r="D78" i="119" s="1"/>
  <c r="C77" i="119"/>
  <c r="D36" i="119"/>
  <c r="E61" i="119"/>
  <c r="E689" i="138" s="1"/>
  <c r="G64" i="120"/>
  <c r="F80" i="120"/>
  <c r="D90" i="120"/>
  <c r="D1303" i="137" s="1"/>
  <c r="E90" i="120"/>
  <c r="E1303" i="137" s="1"/>
  <c r="C76" i="119"/>
  <c r="E76" i="119"/>
  <c r="E78" i="119" s="1"/>
  <c r="D21" i="119"/>
  <c r="D259" i="138" s="1"/>
  <c r="D62" i="119"/>
  <c r="D705" i="138" s="1"/>
  <c r="E106" i="120"/>
  <c r="D34" i="120"/>
  <c r="D467" i="137" s="1"/>
  <c r="C49" i="120"/>
  <c r="C692" i="137" s="1"/>
  <c r="C21" i="119"/>
  <c r="D106" i="120"/>
  <c r="F106" i="120"/>
  <c r="G106" i="120"/>
  <c r="C19" i="120"/>
  <c r="E106" i="118"/>
  <c r="G34" i="118"/>
  <c r="G462" i="137" s="1"/>
  <c r="G19" i="118"/>
  <c r="G237" i="137" s="1"/>
  <c r="D34" i="118"/>
  <c r="D462" i="137" s="1"/>
  <c r="C20" i="117"/>
  <c r="C238" i="138" s="1"/>
  <c r="D20" i="117"/>
  <c r="D238" i="138" s="1"/>
  <c r="E76" i="117"/>
  <c r="E78" i="117" s="1"/>
  <c r="C77" i="117"/>
  <c r="D61" i="117"/>
  <c r="E61" i="117"/>
  <c r="E684" i="138" s="1"/>
  <c r="C76" i="117"/>
  <c r="D77" i="117"/>
  <c r="D78" i="117" s="1"/>
  <c r="C34" i="118"/>
  <c r="C462" i="137" s="1"/>
  <c r="G64" i="118"/>
  <c r="G912" i="137" s="1"/>
  <c r="D106" i="118"/>
  <c r="C21" i="117"/>
  <c r="D21" i="117"/>
  <c r="E67" i="117"/>
  <c r="E735" i="138" s="1"/>
  <c r="D97" i="118"/>
  <c r="D1365" i="137" s="1"/>
  <c r="E97" i="118"/>
  <c r="F97" i="118"/>
  <c r="F1365" i="137" s="1"/>
  <c r="C67" i="117"/>
  <c r="C78" i="117"/>
  <c r="C19" i="118"/>
  <c r="F106" i="118"/>
  <c r="G106" i="118"/>
  <c r="D36" i="115"/>
  <c r="D435" i="138" s="1"/>
  <c r="D76" i="115"/>
  <c r="D78" i="115" s="1"/>
  <c r="D21" i="115"/>
  <c r="D255" i="138" s="1"/>
  <c r="C62" i="115"/>
  <c r="C19" i="116"/>
  <c r="D20" i="115"/>
  <c r="D239" i="138" s="1"/>
  <c r="E20" i="115"/>
  <c r="E239" i="138" s="1"/>
  <c r="D61" i="115"/>
  <c r="E61" i="115"/>
  <c r="E685" i="138" s="1"/>
  <c r="F106" i="116"/>
  <c r="E106" i="116"/>
  <c r="G106" i="116"/>
  <c r="D106" i="116"/>
  <c r="E78" i="115"/>
  <c r="C76" i="115"/>
  <c r="E19" i="116"/>
  <c r="D76" i="113"/>
  <c r="D21" i="113"/>
  <c r="D250" i="138" s="1"/>
  <c r="D62" i="113"/>
  <c r="D696" i="138" s="1"/>
  <c r="C64" i="114"/>
  <c r="C908" i="137" s="1"/>
  <c r="G106" i="114"/>
  <c r="F64" i="114"/>
  <c r="F908" i="137" s="1"/>
  <c r="D77" i="113"/>
  <c r="C20" i="113"/>
  <c r="C234" i="138" s="1"/>
  <c r="D20" i="113"/>
  <c r="D234" i="138" s="1"/>
  <c r="E20" i="113"/>
  <c r="E234" i="138" s="1"/>
  <c r="D61" i="113"/>
  <c r="D680" i="138" s="1"/>
  <c r="D90" i="114"/>
  <c r="D1294" i="137" s="1"/>
  <c r="C21" i="113"/>
  <c r="C250" i="138" s="1"/>
  <c r="E61" i="113"/>
  <c r="E680" i="138" s="1"/>
  <c r="E106" i="114"/>
  <c r="F34" i="114"/>
  <c r="F458" i="137" s="1"/>
  <c r="F80" i="114"/>
  <c r="F1149" i="137" s="1"/>
  <c r="G19" i="114"/>
  <c r="C19" i="114"/>
  <c r="D106" i="114"/>
  <c r="C76" i="113"/>
  <c r="E19" i="114"/>
  <c r="D49" i="112"/>
  <c r="D681" i="137" s="1"/>
  <c r="F49" i="112"/>
  <c r="C76" i="111"/>
  <c r="C62" i="111"/>
  <c r="C694" i="138" s="1"/>
  <c r="E19" i="112"/>
  <c r="E231" i="137" s="1"/>
  <c r="G19" i="112"/>
  <c r="G231" i="137" s="1"/>
  <c r="D34" i="112"/>
  <c r="D456" i="137" s="1"/>
  <c r="G49" i="112"/>
  <c r="G681" i="137" s="1"/>
  <c r="C49" i="112"/>
  <c r="C681" i="137" s="1"/>
  <c r="D64" i="112"/>
  <c r="D906" i="137" s="1"/>
  <c r="E64" i="112"/>
  <c r="E906" i="137" s="1"/>
  <c r="F64" i="112"/>
  <c r="F906" i="137" s="1"/>
  <c r="G64" i="112"/>
  <c r="G906" i="137" s="1"/>
  <c r="C80" i="112"/>
  <c r="C1147" i="137" s="1"/>
  <c r="D80" i="112"/>
  <c r="D1147" i="137" s="1"/>
  <c r="G90" i="112"/>
  <c r="G1292" i="137" s="1"/>
  <c r="C90" i="112"/>
  <c r="C1292" i="137" s="1"/>
  <c r="D90" i="112"/>
  <c r="D1292" i="137" s="1"/>
  <c r="E90" i="112"/>
  <c r="D76" i="111"/>
  <c r="C77" i="111"/>
  <c r="C20" i="111"/>
  <c r="C232" i="138" s="1"/>
  <c r="D20" i="111"/>
  <c r="D232" i="138" s="1"/>
  <c r="E20" i="111"/>
  <c r="D61" i="111"/>
  <c r="D678" i="138" s="1"/>
  <c r="D77" i="111"/>
  <c r="C42" i="111"/>
  <c r="F106" i="112"/>
  <c r="D19" i="112"/>
  <c r="D231" i="137" s="1"/>
  <c r="C19" i="112"/>
  <c r="E106" i="112"/>
  <c r="G106" i="112"/>
  <c r="D76" i="109"/>
  <c r="C62" i="109"/>
  <c r="G49" i="110"/>
  <c r="E64" i="110"/>
  <c r="E905" i="137" s="1"/>
  <c r="F64" i="110"/>
  <c r="F905" i="137" s="1"/>
  <c r="D20" i="109"/>
  <c r="E20" i="109"/>
  <c r="D61" i="109"/>
  <c r="D677" i="138" s="1"/>
  <c r="E19" i="110"/>
  <c r="C34" i="110"/>
  <c r="C455" i="137" s="1"/>
  <c r="D34" i="110"/>
  <c r="D455" i="137" s="1"/>
  <c r="D77" i="109"/>
  <c r="C20" i="109"/>
  <c r="C231" i="138" s="1"/>
  <c r="E76" i="109"/>
  <c r="E78" i="109" s="1"/>
  <c r="C21" i="109"/>
  <c r="C247" i="138" s="1"/>
  <c r="D19" i="110"/>
  <c r="D230" i="137" s="1"/>
  <c r="E106" i="110"/>
  <c r="C19" i="110"/>
  <c r="C230" i="137" s="1"/>
  <c r="F106" i="110"/>
  <c r="G106" i="110"/>
  <c r="D20" i="107"/>
  <c r="D233" i="138" s="1"/>
  <c r="E61" i="107"/>
  <c r="E679" i="138" s="1"/>
  <c r="D19" i="108"/>
  <c r="D232" i="137" s="1"/>
  <c r="E64" i="108"/>
  <c r="E907" i="137" s="1"/>
  <c r="G95" i="108"/>
  <c r="G1343" i="137" s="1"/>
  <c r="C80" i="108"/>
  <c r="C1148" i="137" s="1"/>
  <c r="E76" i="107"/>
  <c r="E78" i="107" s="1"/>
  <c r="C62" i="107"/>
  <c r="C695" i="138" s="1"/>
  <c r="D62" i="107"/>
  <c r="D695" i="138" s="1"/>
  <c r="C106" i="108"/>
  <c r="E19" i="108"/>
  <c r="E232" i="137" s="1"/>
  <c r="G19" i="108"/>
  <c r="G232" i="137" s="1"/>
  <c r="C34" i="108"/>
  <c r="C457" i="137" s="1"/>
  <c r="C49" i="108"/>
  <c r="C682" i="137" s="1"/>
  <c r="G49" i="108"/>
  <c r="G682" i="137" s="1"/>
  <c r="F64" i="108"/>
  <c r="F907" i="137" s="1"/>
  <c r="D80" i="108"/>
  <c r="D1148" i="137" s="1"/>
  <c r="C90" i="108"/>
  <c r="C1293" i="137" s="1"/>
  <c r="F95" i="108"/>
  <c r="F1343" i="137" s="1"/>
  <c r="D21" i="107"/>
  <c r="D249" i="138" s="1"/>
  <c r="C20" i="107"/>
  <c r="C233" i="138" s="1"/>
  <c r="D106" i="108"/>
  <c r="D34" i="108"/>
  <c r="D457" i="137" s="1"/>
  <c r="E80" i="108"/>
  <c r="E1148" i="137" s="1"/>
  <c r="D90" i="108"/>
  <c r="D1293" i="137" s="1"/>
  <c r="E90" i="108"/>
  <c r="E1293" i="137" s="1"/>
  <c r="C77" i="107"/>
  <c r="D76" i="107"/>
  <c r="F80" i="108"/>
  <c r="F1148" i="137" s="1"/>
  <c r="F90" i="108"/>
  <c r="F1293" i="137" s="1"/>
  <c r="D20" i="106"/>
  <c r="D237" i="138" s="1"/>
  <c r="D21" i="106"/>
  <c r="D253" i="138" s="1"/>
  <c r="C29" i="106"/>
  <c r="C351" i="138" s="1"/>
  <c r="C36" i="106"/>
  <c r="C433" i="138" s="1"/>
  <c r="C62" i="106"/>
  <c r="C699" i="138" s="1"/>
  <c r="D62" i="106"/>
  <c r="D699" i="138" s="1"/>
  <c r="F19" i="104"/>
  <c r="F236" i="137" s="1"/>
  <c r="D19" i="104"/>
  <c r="D236" i="137" s="1"/>
  <c r="G34" i="104"/>
  <c r="G461" i="137" s="1"/>
  <c r="F49" i="104"/>
  <c r="F686" i="137" s="1"/>
  <c r="C64" i="104"/>
  <c r="C911" i="137" s="1"/>
  <c r="E64" i="104"/>
  <c r="E911" i="137" s="1"/>
  <c r="D90" i="104"/>
  <c r="D1297" i="137" s="1"/>
  <c r="E29" i="107"/>
  <c r="E347" i="138" s="1"/>
  <c r="F19" i="108"/>
  <c r="F232" i="137" s="1"/>
  <c r="D49" i="108"/>
  <c r="D682" i="137" s="1"/>
  <c r="F49" i="108"/>
  <c r="F682" i="137" s="1"/>
  <c r="C64" i="108"/>
  <c r="C907" i="137" s="1"/>
  <c r="G80" i="108"/>
  <c r="G1148" i="137" s="1"/>
  <c r="C21" i="106"/>
  <c r="C253" i="138" s="1"/>
  <c r="C20" i="106"/>
  <c r="C237" i="138" s="1"/>
  <c r="G19" i="104"/>
  <c r="G236" i="137" s="1"/>
  <c r="E19" i="104"/>
  <c r="E236" i="137" s="1"/>
  <c r="D34" i="104"/>
  <c r="D461" i="137" s="1"/>
  <c r="G49" i="104"/>
  <c r="G686" i="137" s="1"/>
  <c r="C49" i="104"/>
  <c r="C686" i="137" s="1"/>
  <c r="E49" i="104"/>
  <c r="E686" i="137" s="1"/>
  <c r="G64" i="104"/>
  <c r="G911" i="137" s="1"/>
  <c r="E90" i="104"/>
  <c r="E1297" i="137" s="1"/>
  <c r="F90" i="104"/>
  <c r="F1297" i="137" s="1"/>
  <c r="D77" i="107"/>
  <c r="E20" i="107"/>
  <c r="E233" i="138" s="1"/>
  <c r="C61" i="107"/>
  <c r="C679" i="138" s="1"/>
  <c r="D61" i="107"/>
  <c r="D679" i="138" s="1"/>
  <c r="G106" i="108"/>
  <c r="G34" i="108"/>
  <c r="G457" i="137" s="1"/>
  <c r="E34" i="108"/>
  <c r="E457" i="137" s="1"/>
  <c r="E49" i="108"/>
  <c r="E682" i="137" s="1"/>
  <c r="G90" i="108"/>
  <c r="G1293" i="137" s="1"/>
  <c r="C61" i="106"/>
  <c r="C683" i="138" s="1"/>
  <c r="F64" i="104"/>
  <c r="F911" i="137" s="1"/>
  <c r="C80" i="104"/>
  <c r="C1152" i="137" s="1"/>
  <c r="D80" i="104"/>
  <c r="D1152" i="137" s="1"/>
  <c r="E80" i="104"/>
  <c r="E1152" i="137" s="1"/>
  <c r="F80" i="104"/>
  <c r="F1152" i="137" s="1"/>
  <c r="C90" i="104"/>
  <c r="C1297" i="137" s="1"/>
  <c r="G90" i="104"/>
  <c r="G1297" i="137" s="1"/>
  <c r="C21" i="107"/>
  <c r="C249" i="138" s="1"/>
  <c r="C29" i="107"/>
  <c r="C347" i="138" s="1"/>
  <c r="C36" i="107"/>
  <c r="C429" i="138" s="1"/>
  <c r="C42" i="107"/>
  <c r="C495" i="138" s="1"/>
  <c r="D29" i="107"/>
  <c r="D347" i="138" s="1"/>
  <c r="D36" i="107"/>
  <c r="D429" i="138" s="1"/>
  <c r="D64" i="108"/>
  <c r="D907" i="137" s="1"/>
  <c r="G64" i="108"/>
  <c r="G907" i="137" s="1"/>
  <c r="E49" i="107"/>
  <c r="E547" i="138" s="1"/>
  <c r="C19" i="108"/>
  <c r="E106" i="108"/>
  <c r="F106" i="108"/>
  <c r="C76" i="107"/>
  <c r="B2" i="104"/>
  <c r="B2" i="106"/>
  <c r="D77" i="106"/>
  <c r="C77" i="106"/>
  <c r="E76" i="106"/>
  <c r="D76" i="106"/>
  <c r="C76" i="106"/>
  <c r="G106" i="104"/>
  <c r="F106" i="104"/>
  <c r="E106" i="104"/>
  <c r="D106" i="104"/>
  <c r="C106" i="104"/>
  <c r="G95" i="104"/>
  <c r="G1347" i="137" s="1"/>
  <c r="F95" i="104"/>
  <c r="F1347" i="137" s="1"/>
  <c r="E95" i="104"/>
  <c r="E1347" i="137" s="1"/>
  <c r="D95" i="104"/>
  <c r="D1347" i="137" s="1"/>
  <c r="C95" i="104"/>
  <c r="C1347" i="137" s="1"/>
  <c r="C78" i="133" l="1"/>
  <c r="F97" i="116"/>
  <c r="F1366" i="137" s="1"/>
  <c r="C67" i="109"/>
  <c r="C82" i="109" s="1"/>
  <c r="D97" i="116"/>
  <c r="D1366" i="137" s="1"/>
  <c r="G97" i="116"/>
  <c r="G1366" i="137" s="1"/>
  <c r="D459" i="138"/>
  <c r="F97" i="132"/>
  <c r="F1363" i="137" s="1"/>
  <c r="F405" i="137"/>
  <c r="C68" i="121"/>
  <c r="C753" i="138" s="1"/>
  <c r="C67" i="115"/>
  <c r="C736" i="138" s="1"/>
  <c r="D97" i="114"/>
  <c r="D1361" i="137" s="1"/>
  <c r="C78" i="111"/>
  <c r="C68" i="111"/>
  <c r="C745" i="138" s="1"/>
  <c r="G936" i="137"/>
  <c r="E646" i="137"/>
  <c r="G1193" i="137"/>
  <c r="G277" i="137"/>
  <c r="C68" i="113"/>
  <c r="C747" i="138" s="1"/>
  <c r="C78" i="125"/>
  <c r="C68" i="127"/>
  <c r="C743" i="138" s="1"/>
  <c r="F107" i="130"/>
  <c r="E295" i="138"/>
  <c r="E97" i="120"/>
  <c r="E107" i="120" s="1"/>
  <c r="C675" i="138"/>
  <c r="E459" i="138"/>
  <c r="D78" i="111"/>
  <c r="D78" i="121"/>
  <c r="C68" i="129"/>
  <c r="C755" i="138" s="1"/>
  <c r="D759" i="137"/>
  <c r="D21" i="138"/>
  <c r="D67" i="121"/>
  <c r="D737" i="138" s="1"/>
  <c r="E543" i="138"/>
  <c r="D377" i="138"/>
  <c r="G807" i="137"/>
  <c r="F1177" i="137"/>
  <c r="C743" i="137"/>
  <c r="C611" i="138"/>
  <c r="E1323" i="137"/>
  <c r="E377" i="138"/>
  <c r="C543" i="138"/>
  <c r="F97" i="110"/>
  <c r="F1358" i="137" s="1"/>
  <c r="E559" i="138"/>
  <c r="E1355" i="137"/>
  <c r="C1355" i="137"/>
  <c r="C559" i="138"/>
  <c r="C68" i="106"/>
  <c r="C750" i="138" s="1"/>
  <c r="D1355" i="137"/>
  <c r="F1048" i="137"/>
  <c r="F36" i="137"/>
  <c r="E775" i="137"/>
  <c r="E441" i="138"/>
  <c r="D68" i="129"/>
  <c r="D755" i="138" s="1"/>
  <c r="E1032" i="137"/>
  <c r="G180" i="137"/>
  <c r="C659" i="138"/>
  <c r="D78" i="107"/>
  <c r="C97" i="114"/>
  <c r="C1361" i="137" s="1"/>
  <c r="C233" i="137"/>
  <c r="D67" i="115"/>
  <c r="D685" i="138"/>
  <c r="D691" i="138" s="1"/>
  <c r="E102" i="120"/>
  <c r="E1370" i="137"/>
  <c r="D68" i="106"/>
  <c r="D750" i="138" s="1"/>
  <c r="E97" i="110"/>
  <c r="E107" i="110" s="1"/>
  <c r="E230" i="137"/>
  <c r="D78" i="109"/>
  <c r="D102" i="114"/>
  <c r="D78" i="113"/>
  <c r="C97" i="118"/>
  <c r="C1365" i="137" s="1"/>
  <c r="C237" i="137"/>
  <c r="D68" i="117"/>
  <c r="D751" i="138" s="1"/>
  <c r="D254" i="138"/>
  <c r="D67" i="117"/>
  <c r="D684" i="138"/>
  <c r="E107" i="118"/>
  <c r="C68" i="119"/>
  <c r="C756" i="138" s="1"/>
  <c r="C259" i="138"/>
  <c r="C68" i="123"/>
  <c r="C754" i="138" s="1"/>
  <c r="E67" i="125"/>
  <c r="E732" i="138" s="1"/>
  <c r="E681" i="138"/>
  <c r="E67" i="129"/>
  <c r="E739" i="138" s="1"/>
  <c r="E688" i="138"/>
  <c r="D97" i="130"/>
  <c r="D1369" i="137" s="1"/>
  <c r="D1157" i="137"/>
  <c r="C97" i="132"/>
  <c r="C460" i="137"/>
  <c r="D67" i="131"/>
  <c r="D236" i="138"/>
  <c r="G469" i="137"/>
  <c r="D68" i="111"/>
  <c r="D745" i="138" s="1"/>
  <c r="D248" i="138"/>
  <c r="C691" i="138"/>
  <c r="D1305" i="137"/>
  <c r="G1160" i="137"/>
  <c r="D559" i="138"/>
  <c r="C441" i="138"/>
  <c r="C67" i="111"/>
  <c r="C73" i="111" s="1"/>
  <c r="C494" i="138"/>
  <c r="E97" i="116"/>
  <c r="E1366" i="137" s="1"/>
  <c r="E238" i="137"/>
  <c r="C97" i="116"/>
  <c r="C107" i="116" s="1"/>
  <c r="C238" i="137"/>
  <c r="C68" i="117"/>
  <c r="C751" i="138" s="1"/>
  <c r="C254" i="138"/>
  <c r="C97" i="120"/>
  <c r="C1370" i="137" s="1"/>
  <c r="C242" i="137"/>
  <c r="F97" i="122"/>
  <c r="F1367" i="137" s="1"/>
  <c r="F1155" i="137"/>
  <c r="D68" i="127"/>
  <c r="D743" i="138" s="1"/>
  <c r="D692" i="138"/>
  <c r="D707" i="138" s="1"/>
  <c r="D97" i="132"/>
  <c r="D1363" i="137" s="1"/>
  <c r="D1151" i="137"/>
  <c r="C1305" i="137"/>
  <c r="E67" i="109"/>
  <c r="E728" i="138" s="1"/>
  <c r="E231" i="138"/>
  <c r="C68" i="115"/>
  <c r="C752" i="138" s="1"/>
  <c r="C701" i="138"/>
  <c r="F97" i="120"/>
  <c r="F1370" i="137" s="1"/>
  <c r="F1158" i="137"/>
  <c r="D67" i="125"/>
  <c r="D235" i="138"/>
  <c r="E919" i="137"/>
  <c r="C67" i="133"/>
  <c r="C244" i="138"/>
  <c r="F919" i="137"/>
  <c r="F469" i="137"/>
  <c r="D659" i="138"/>
  <c r="C1339" i="137"/>
  <c r="D107" i="114"/>
  <c r="C82" i="117"/>
  <c r="C735" i="138"/>
  <c r="D67" i="109"/>
  <c r="D73" i="109" s="1"/>
  <c r="D231" i="138"/>
  <c r="C97" i="112"/>
  <c r="C1359" i="137" s="1"/>
  <c r="C231" i="137"/>
  <c r="G97" i="120"/>
  <c r="G1370" i="137" s="1"/>
  <c r="G917" i="137"/>
  <c r="C67" i="119"/>
  <c r="C740" i="138" s="1"/>
  <c r="C243" i="138"/>
  <c r="D97" i="122"/>
  <c r="D1367" i="137" s="1"/>
  <c r="G97" i="122"/>
  <c r="G1367" i="137" s="1"/>
  <c r="G239" i="137"/>
  <c r="C78" i="123"/>
  <c r="G97" i="124"/>
  <c r="G1368" i="137" s="1"/>
  <c r="G1301" i="137"/>
  <c r="E102" i="126"/>
  <c r="E1362" i="137"/>
  <c r="C67" i="125"/>
  <c r="C235" i="138"/>
  <c r="D67" i="127"/>
  <c r="D727" i="138" s="1"/>
  <c r="D230" i="138"/>
  <c r="E97" i="130"/>
  <c r="E1369" i="137" s="1"/>
  <c r="E466" i="137"/>
  <c r="E469" i="137" s="1"/>
  <c r="C67" i="131"/>
  <c r="C733" i="138" s="1"/>
  <c r="C498" i="138"/>
  <c r="C68" i="133"/>
  <c r="C757" i="138" s="1"/>
  <c r="C260" i="138"/>
  <c r="E507" i="138"/>
  <c r="F1305" i="137"/>
  <c r="C919" i="137"/>
  <c r="G1323" i="137"/>
  <c r="C279" i="138"/>
  <c r="E97" i="112"/>
  <c r="E107" i="112" s="1"/>
  <c r="E1292" i="137"/>
  <c r="E1305" i="137" s="1"/>
  <c r="F97" i="112"/>
  <c r="F1359" i="137" s="1"/>
  <c r="F681" i="137"/>
  <c r="F694" i="137" s="1"/>
  <c r="C97" i="108"/>
  <c r="C1360" i="137" s="1"/>
  <c r="C232" i="137"/>
  <c r="D469" i="137"/>
  <c r="E67" i="111"/>
  <c r="G99" i="112" s="1"/>
  <c r="E232" i="138"/>
  <c r="E97" i="114"/>
  <c r="E1361" i="137" s="1"/>
  <c r="E233" i="137"/>
  <c r="E110" i="114"/>
  <c r="D68" i="115"/>
  <c r="D752" i="138" s="1"/>
  <c r="E102" i="118"/>
  <c r="E1365" i="137"/>
  <c r="C97" i="122"/>
  <c r="C1155" i="137"/>
  <c r="E97" i="124"/>
  <c r="E240" i="137"/>
  <c r="D107" i="126"/>
  <c r="D1362" i="137"/>
  <c r="D97" i="128"/>
  <c r="D1357" i="137" s="1"/>
  <c r="G97" i="130"/>
  <c r="G1369" i="137" s="1"/>
  <c r="D78" i="129"/>
  <c r="D507" i="138"/>
  <c r="E694" i="137"/>
  <c r="D68" i="109"/>
  <c r="D744" i="138" s="1"/>
  <c r="G1355" i="137"/>
  <c r="C475" i="138"/>
  <c r="C359" i="138"/>
  <c r="F1323" i="137"/>
  <c r="D67" i="119"/>
  <c r="D740" i="138" s="1"/>
  <c r="D439" i="138"/>
  <c r="D441" i="138" s="1"/>
  <c r="E67" i="121"/>
  <c r="E737" i="138" s="1"/>
  <c r="E686" i="138"/>
  <c r="C97" i="124"/>
  <c r="C240" i="137"/>
  <c r="C67" i="129"/>
  <c r="C739" i="138" s="1"/>
  <c r="C242" i="138"/>
  <c r="D67" i="133"/>
  <c r="D741" i="138" s="1"/>
  <c r="D358" i="138"/>
  <c r="D359" i="138" s="1"/>
  <c r="D97" i="136"/>
  <c r="D102" i="136" s="1"/>
  <c r="E1160" i="137"/>
  <c r="C694" i="137"/>
  <c r="F1355" i="137"/>
  <c r="G97" i="110"/>
  <c r="G1358" i="137" s="1"/>
  <c r="G680" i="137"/>
  <c r="G694" i="137" s="1"/>
  <c r="C67" i="113"/>
  <c r="C731" i="138" s="1"/>
  <c r="D68" i="121"/>
  <c r="D753" i="138" s="1"/>
  <c r="D256" i="138"/>
  <c r="G97" i="126"/>
  <c r="G1362" i="137" s="1"/>
  <c r="G909" i="137"/>
  <c r="G919" i="137" s="1"/>
  <c r="C82" i="127"/>
  <c r="C727" i="138"/>
  <c r="C97" i="128"/>
  <c r="C454" i="137"/>
  <c r="C78" i="127"/>
  <c r="D80" i="127" s="1"/>
  <c r="E111" i="128" s="1"/>
  <c r="G97" i="134"/>
  <c r="G1371" i="137" s="1"/>
  <c r="G1304" i="137"/>
  <c r="D919" i="137"/>
  <c r="D694" i="137"/>
  <c r="E279" i="138"/>
  <c r="D20" i="137"/>
  <c r="D244" i="137"/>
  <c r="C728" i="138"/>
  <c r="C68" i="109"/>
  <c r="C744" i="138" s="1"/>
  <c r="C693" i="138"/>
  <c r="C70" i="113"/>
  <c r="G97" i="114"/>
  <c r="G102" i="114" s="1"/>
  <c r="G233" i="137"/>
  <c r="D68" i="119"/>
  <c r="D756" i="138" s="1"/>
  <c r="E67" i="123"/>
  <c r="E738" i="138" s="1"/>
  <c r="E687" i="138"/>
  <c r="C68" i="125"/>
  <c r="C748" i="138" s="1"/>
  <c r="E67" i="127"/>
  <c r="E71" i="127" s="1"/>
  <c r="E676" i="138"/>
  <c r="E691" i="138" s="1"/>
  <c r="F97" i="128"/>
  <c r="F1357" i="137" s="1"/>
  <c r="F229" i="137"/>
  <c r="F244" i="137" s="1"/>
  <c r="D68" i="131"/>
  <c r="D749" i="138" s="1"/>
  <c r="D252" i="138"/>
  <c r="C1160" i="137"/>
  <c r="D68" i="123"/>
  <c r="D754" i="138" s="1"/>
  <c r="D257" i="138"/>
  <c r="D543" i="138"/>
  <c r="F502" i="137"/>
  <c r="E359" i="138"/>
  <c r="C393" i="138"/>
  <c r="E97" i="108"/>
  <c r="E107" i="108" s="1"/>
  <c r="D67" i="111"/>
  <c r="F99" i="112" s="1"/>
  <c r="E110" i="116"/>
  <c r="G97" i="132"/>
  <c r="G1363" i="137" s="1"/>
  <c r="D97" i="134"/>
  <c r="D1371" i="137" s="1"/>
  <c r="C97" i="134"/>
  <c r="E67" i="113"/>
  <c r="E731" i="138" s="1"/>
  <c r="C78" i="119"/>
  <c r="D80" i="119" s="1"/>
  <c r="E111" i="120" s="1"/>
  <c r="G97" i="112"/>
  <c r="G1359" i="137" s="1"/>
  <c r="G107" i="120"/>
  <c r="E97" i="122"/>
  <c r="E1367" i="137" s="1"/>
  <c r="F97" i="134"/>
  <c r="F1371" i="137" s="1"/>
  <c r="E67" i="135"/>
  <c r="G97" i="118"/>
  <c r="G1365" i="137" s="1"/>
  <c r="E67" i="131"/>
  <c r="G99" i="132" s="1"/>
  <c r="D67" i="135"/>
  <c r="D82" i="135" s="1"/>
  <c r="E82" i="109"/>
  <c r="D67" i="113"/>
  <c r="D731" i="138" s="1"/>
  <c r="D68" i="113"/>
  <c r="D747" i="138" s="1"/>
  <c r="E67" i="115"/>
  <c r="E736" i="138" s="1"/>
  <c r="D97" i="120"/>
  <c r="D1370" i="137" s="1"/>
  <c r="E67" i="119"/>
  <c r="E97" i="128"/>
  <c r="E107" i="128" s="1"/>
  <c r="C78" i="121"/>
  <c r="C67" i="121"/>
  <c r="C73" i="121" s="1"/>
  <c r="D82" i="127"/>
  <c r="C97" i="130"/>
  <c r="E97" i="134"/>
  <c r="E107" i="134" s="1"/>
  <c r="D78" i="135"/>
  <c r="D80" i="135" s="1"/>
  <c r="E111" i="136" s="1"/>
  <c r="G97" i="136"/>
  <c r="G107" i="136" s="1"/>
  <c r="F97" i="114"/>
  <c r="F107" i="118"/>
  <c r="F97" i="124"/>
  <c r="D97" i="124"/>
  <c r="D1368" i="137" s="1"/>
  <c r="E97" i="132"/>
  <c r="E82" i="135"/>
  <c r="G99" i="136"/>
  <c r="G100" i="136" s="1"/>
  <c r="E97" i="136"/>
  <c r="E102" i="136" s="1"/>
  <c r="C97" i="136"/>
  <c r="C102" i="136" s="1"/>
  <c r="F107" i="136"/>
  <c r="E73" i="135"/>
  <c r="E70" i="135"/>
  <c r="E71" i="135" s="1"/>
  <c r="E110" i="136"/>
  <c r="C73" i="135"/>
  <c r="D99" i="136"/>
  <c r="D100" i="136" s="1"/>
  <c r="C82" i="135"/>
  <c r="F102" i="136"/>
  <c r="D70" i="135"/>
  <c r="C70" i="135"/>
  <c r="C71" i="135" s="1"/>
  <c r="E67" i="133"/>
  <c r="D80" i="133"/>
  <c r="E111" i="134" s="1"/>
  <c r="E110" i="134"/>
  <c r="G102" i="134"/>
  <c r="E70" i="133"/>
  <c r="C107" i="134"/>
  <c r="G107" i="134"/>
  <c r="C73" i="133"/>
  <c r="F107" i="134"/>
  <c r="D82" i="133"/>
  <c r="D107" i="132"/>
  <c r="E110" i="132"/>
  <c r="D80" i="131"/>
  <c r="E111" i="132" s="1"/>
  <c r="F99" i="132"/>
  <c r="F100" i="132" s="1"/>
  <c r="D73" i="131"/>
  <c r="C107" i="132"/>
  <c r="F107" i="132"/>
  <c r="D102" i="132"/>
  <c r="C82" i="131"/>
  <c r="F102" i="132"/>
  <c r="D70" i="131"/>
  <c r="D71" i="131" s="1"/>
  <c r="D107" i="130"/>
  <c r="D67" i="129"/>
  <c r="E102" i="130"/>
  <c r="E107" i="130"/>
  <c r="E70" i="129"/>
  <c r="E110" i="130"/>
  <c r="G99" i="130"/>
  <c r="C73" i="129"/>
  <c r="D99" i="130"/>
  <c r="D100" i="130" s="1"/>
  <c r="C82" i="129"/>
  <c r="C78" i="129"/>
  <c r="D80" i="129" s="1"/>
  <c r="E111" i="130" s="1"/>
  <c r="F102" i="130"/>
  <c r="D70" i="129"/>
  <c r="C70" i="129"/>
  <c r="C71" i="129" s="1"/>
  <c r="D102" i="130"/>
  <c r="D107" i="128"/>
  <c r="G102" i="128"/>
  <c r="E70" i="127"/>
  <c r="G107" i="128"/>
  <c r="F102" i="128"/>
  <c r="D70" i="127"/>
  <c r="D102" i="128"/>
  <c r="C73" i="127"/>
  <c r="D99" i="128"/>
  <c r="E110" i="128"/>
  <c r="C107" i="128"/>
  <c r="E110" i="126"/>
  <c r="C97" i="126"/>
  <c r="C102" i="126" s="1"/>
  <c r="G102" i="126"/>
  <c r="D102" i="126"/>
  <c r="C70" i="125"/>
  <c r="C71" i="125" s="1"/>
  <c r="E107" i="126"/>
  <c r="F102" i="126"/>
  <c r="D70" i="125"/>
  <c r="D71" i="125" s="1"/>
  <c r="C73" i="125"/>
  <c r="D99" i="126"/>
  <c r="D100" i="126" s="1"/>
  <c r="F99" i="126"/>
  <c r="F100" i="126" s="1"/>
  <c r="D73" i="125"/>
  <c r="F107" i="126"/>
  <c r="D80" i="125"/>
  <c r="E111" i="126" s="1"/>
  <c r="E113" i="126" s="1"/>
  <c r="E115" i="126" s="1"/>
  <c r="E116" i="126" s="1"/>
  <c r="D16" i="81" s="1"/>
  <c r="C82" i="123"/>
  <c r="D67" i="123"/>
  <c r="D738" i="138" s="1"/>
  <c r="E110" i="124"/>
  <c r="C107" i="124"/>
  <c r="C73" i="123"/>
  <c r="D99" i="124"/>
  <c r="G102" i="124"/>
  <c r="E107" i="124"/>
  <c r="D80" i="123"/>
  <c r="E111" i="124" s="1"/>
  <c r="F102" i="124"/>
  <c r="D73" i="123"/>
  <c r="D82" i="123"/>
  <c r="E102" i="122"/>
  <c r="F107" i="122"/>
  <c r="D80" i="121"/>
  <c r="E111" i="122" s="1"/>
  <c r="C107" i="122"/>
  <c r="G102" i="122"/>
  <c r="E70" i="121"/>
  <c r="E71" i="121" s="1"/>
  <c r="G107" i="122"/>
  <c r="F102" i="122"/>
  <c r="D70" i="121"/>
  <c r="D99" i="122"/>
  <c r="D100" i="122" s="1"/>
  <c r="D102" i="122"/>
  <c r="E110" i="122"/>
  <c r="C102" i="120"/>
  <c r="C107" i="120"/>
  <c r="C73" i="119"/>
  <c r="D99" i="120"/>
  <c r="D100" i="120" s="1"/>
  <c r="C82" i="119"/>
  <c r="G102" i="120"/>
  <c r="E70" i="119"/>
  <c r="E71" i="119" s="1"/>
  <c r="D102" i="120"/>
  <c r="F99" i="120"/>
  <c r="D73" i="119"/>
  <c r="E110" i="120"/>
  <c r="E73" i="119"/>
  <c r="G99" i="120"/>
  <c r="G100" i="120" s="1"/>
  <c r="F102" i="120"/>
  <c r="C102" i="118"/>
  <c r="C107" i="118"/>
  <c r="E110" i="118"/>
  <c r="G107" i="118"/>
  <c r="D107" i="118"/>
  <c r="G99" i="118"/>
  <c r="G100" i="118" s="1"/>
  <c r="E73" i="117"/>
  <c r="G102" i="118"/>
  <c r="D80" i="117"/>
  <c r="E111" i="118" s="1"/>
  <c r="E113" i="118" s="1"/>
  <c r="E115" i="118" s="1"/>
  <c r="E116" i="118" s="1"/>
  <c r="D11" i="81" s="1"/>
  <c r="C73" i="117"/>
  <c r="F1" i="117" s="1"/>
  <c r="D99" i="118"/>
  <c r="D100" i="118" s="1"/>
  <c r="H2" i="118" s="1"/>
  <c r="F102" i="118"/>
  <c r="D70" i="117"/>
  <c r="D71" i="117" s="1"/>
  <c r="F99" i="118"/>
  <c r="F100" i="118" s="1"/>
  <c r="D73" i="117"/>
  <c r="D102" i="118"/>
  <c r="C70" i="117"/>
  <c r="C71" i="117" s="1"/>
  <c r="E82" i="117"/>
  <c r="D107" i="116"/>
  <c r="E102" i="116"/>
  <c r="E107" i="116"/>
  <c r="F102" i="116"/>
  <c r="D70" i="115"/>
  <c r="D71" i="115" s="1"/>
  <c r="F107" i="116"/>
  <c r="C73" i="115"/>
  <c r="D99" i="116"/>
  <c r="D100" i="116" s="1"/>
  <c r="G102" i="116"/>
  <c r="E70" i="115"/>
  <c r="C82" i="115"/>
  <c r="C78" i="115"/>
  <c r="D80" i="115" s="1"/>
  <c r="E111" i="116" s="1"/>
  <c r="E113" i="116" s="1"/>
  <c r="E115" i="116" s="1"/>
  <c r="E116" i="116" s="1"/>
  <c r="D10" i="81" s="1"/>
  <c r="D73" i="115"/>
  <c r="F99" i="116"/>
  <c r="F100" i="116" s="1"/>
  <c r="G107" i="116"/>
  <c r="C70" i="115"/>
  <c r="C71" i="115" s="1"/>
  <c r="D102" i="116"/>
  <c r="C102" i="114"/>
  <c r="C107" i="114"/>
  <c r="E102" i="114"/>
  <c r="E107" i="114"/>
  <c r="F99" i="114"/>
  <c r="C78" i="113"/>
  <c r="D80" i="113" s="1"/>
  <c r="E111" i="114" s="1"/>
  <c r="E113" i="114" s="1"/>
  <c r="E115" i="114" s="1"/>
  <c r="E116" i="114" s="1"/>
  <c r="D9" i="81" s="1"/>
  <c r="C82" i="113"/>
  <c r="G99" i="114"/>
  <c r="E73" i="113"/>
  <c r="E82" i="113"/>
  <c r="C73" i="113"/>
  <c r="D99" i="114"/>
  <c r="D100" i="114" s="1"/>
  <c r="D70" i="113"/>
  <c r="D97" i="112"/>
  <c r="D102" i="112" s="1"/>
  <c r="E110" i="112"/>
  <c r="D70" i="111"/>
  <c r="D97" i="110"/>
  <c r="C97" i="110"/>
  <c r="D80" i="109"/>
  <c r="E111" i="110" s="1"/>
  <c r="G99" i="110"/>
  <c r="E73" i="109"/>
  <c r="E110" i="110"/>
  <c r="D70" i="109"/>
  <c r="C73" i="109"/>
  <c r="D67" i="107"/>
  <c r="D73" i="107" s="1"/>
  <c r="C68" i="107"/>
  <c r="C746" i="138" s="1"/>
  <c r="F97" i="108"/>
  <c r="F1360" i="137" s="1"/>
  <c r="D97" i="108"/>
  <c r="D102" i="108" s="1"/>
  <c r="G97" i="108"/>
  <c r="G1360" i="137" s="1"/>
  <c r="E67" i="107"/>
  <c r="E73" i="107" s="1"/>
  <c r="E110" i="108"/>
  <c r="C67" i="107"/>
  <c r="D68" i="107"/>
  <c r="D746" i="138" s="1"/>
  <c r="C102" i="108"/>
  <c r="C78" i="107"/>
  <c r="G102" i="108"/>
  <c r="G107" i="108"/>
  <c r="E110" i="104"/>
  <c r="G97" i="104"/>
  <c r="G1364" i="137" s="1"/>
  <c r="C97" i="104"/>
  <c r="D97" i="104"/>
  <c r="D1364" i="137" s="1"/>
  <c r="E97" i="104"/>
  <c r="F97" i="104"/>
  <c r="F1364" i="137" s="1"/>
  <c r="D67" i="106"/>
  <c r="D734" i="138" s="1"/>
  <c r="E67" i="106"/>
  <c r="D78" i="106"/>
  <c r="C67" i="106"/>
  <c r="C734" i="138" s="1"/>
  <c r="C78" i="106"/>
  <c r="E78" i="106"/>
  <c r="C70" i="133" l="1"/>
  <c r="C71" i="133" s="1"/>
  <c r="F102" i="134"/>
  <c r="D102" i="134"/>
  <c r="D73" i="133"/>
  <c r="F99" i="134"/>
  <c r="D107" i="134"/>
  <c r="F100" i="112"/>
  <c r="E70" i="111"/>
  <c r="E71" i="111" s="1"/>
  <c r="C107" i="112"/>
  <c r="G102" i="112"/>
  <c r="C102" i="112"/>
  <c r="D99" i="112"/>
  <c r="D73" i="111"/>
  <c r="G107" i="112"/>
  <c r="E73" i="111"/>
  <c r="D71" i="111"/>
  <c r="F102" i="112"/>
  <c r="F107" i="112"/>
  <c r="F99" i="110"/>
  <c r="F100" i="110" s="1"/>
  <c r="D99" i="110"/>
  <c r="F102" i="110"/>
  <c r="F107" i="110"/>
  <c r="E70" i="109"/>
  <c r="E71" i="109" s="1"/>
  <c r="G99" i="116"/>
  <c r="G100" i="116" s="1"/>
  <c r="G102" i="110"/>
  <c r="G100" i="110"/>
  <c r="E73" i="115"/>
  <c r="G107" i="110"/>
  <c r="E82" i="115"/>
  <c r="E71" i="115"/>
  <c r="D80" i="107"/>
  <c r="E111" i="108" s="1"/>
  <c r="C107" i="108"/>
  <c r="C71" i="113"/>
  <c r="D80" i="111"/>
  <c r="E111" i="112" s="1"/>
  <c r="E113" i="112" s="1"/>
  <c r="E115" i="112" s="1"/>
  <c r="E116" i="112" s="1"/>
  <c r="D8" i="81" s="1"/>
  <c r="G100" i="112"/>
  <c r="F100" i="120"/>
  <c r="D70" i="119"/>
  <c r="D71" i="119" s="1"/>
  <c r="F107" i="120"/>
  <c r="D99" i="132"/>
  <c r="D100" i="132" s="1"/>
  <c r="C73" i="131"/>
  <c r="E70" i="131"/>
  <c r="E71" i="131" s="1"/>
  <c r="E73" i="131"/>
  <c r="F1" i="131" s="1"/>
  <c r="D73" i="127"/>
  <c r="F73" i="127" s="1"/>
  <c r="F107" i="128"/>
  <c r="F99" i="128"/>
  <c r="F100" i="128" s="1"/>
  <c r="E73" i="127"/>
  <c r="G99" i="128"/>
  <c r="G100" i="128" s="1"/>
  <c r="D71" i="127"/>
  <c r="E82" i="125"/>
  <c r="E73" i="125"/>
  <c r="F1" i="125" s="1"/>
  <c r="G99" i="126"/>
  <c r="G100" i="126" s="1"/>
  <c r="H2" i="126" s="1"/>
  <c r="D245" i="138"/>
  <c r="C70" i="123"/>
  <c r="C71" i="123" s="1"/>
  <c r="E70" i="123"/>
  <c r="D100" i="124"/>
  <c r="G107" i="124"/>
  <c r="D107" i="124"/>
  <c r="D102" i="124"/>
  <c r="D73" i="121"/>
  <c r="E82" i="121"/>
  <c r="D71" i="121"/>
  <c r="D107" i="122"/>
  <c r="D261" i="138"/>
  <c r="F99" i="122"/>
  <c r="F100" i="122" s="1"/>
  <c r="H2" i="122" s="1"/>
  <c r="D82" i="121"/>
  <c r="G244" i="137"/>
  <c r="G99" i="122"/>
  <c r="G100" i="122" s="1"/>
  <c r="C70" i="121"/>
  <c r="C71" i="121" s="1"/>
  <c r="E107" i="122"/>
  <c r="H1" i="118"/>
  <c r="E244" i="137"/>
  <c r="F2" i="115"/>
  <c r="D82" i="113"/>
  <c r="E70" i="113"/>
  <c r="E71" i="113" s="1"/>
  <c r="G100" i="114"/>
  <c r="F100" i="114"/>
  <c r="H2" i="114" s="1"/>
  <c r="D71" i="113"/>
  <c r="D73" i="113"/>
  <c r="F1160" i="137"/>
  <c r="D1160" i="137"/>
  <c r="H1" i="120"/>
  <c r="G1305" i="137"/>
  <c r="E245" i="138"/>
  <c r="C70" i="111"/>
  <c r="C71" i="111" s="1"/>
  <c r="F99" i="124"/>
  <c r="E71" i="123"/>
  <c r="H1" i="126"/>
  <c r="F1" i="127"/>
  <c r="C507" i="138"/>
  <c r="D107" i="136"/>
  <c r="C758" i="138"/>
  <c r="C244" i="137"/>
  <c r="F102" i="114"/>
  <c r="H1" i="114" s="1"/>
  <c r="G99" i="124"/>
  <c r="G100" i="124" s="1"/>
  <c r="D73" i="135"/>
  <c r="F1" i="135" s="1"/>
  <c r="C261" i="138"/>
  <c r="H2" i="136"/>
  <c r="F1" i="113"/>
  <c r="F1" i="115"/>
  <c r="F1" i="119"/>
  <c r="F2" i="121"/>
  <c r="H2" i="116"/>
  <c r="H2" i="120"/>
  <c r="C107" i="136"/>
  <c r="C707" i="138"/>
  <c r="F1" i="109"/>
  <c r="D71" i="109"/>
  <c r="E73" i="129"/>
  <c r="C245" i="138"/>
  <c r="E71" i="129"/>
  <c r="G107" i="130"/>
  <c r="E82" i="129"/>
  <c r="D100" i="110"/>
  <c r="D100" i="128"/>
  <c r="H2" i="128" s="1"/>
  <c r="E102" i="134"/>
  <c r="E1371" i="137"/>
  <c r="D82" i="125"/>
  <c r="D732" i="138"/>
  <c r="C102" i="132"/>
  <c r="C1363" i="137"/>
  <c r="G99" i="104"/>
  <c r="G100" i="104" s="1"/>
  <c r="E734" i="138"/>
  <c r="C107" i="126"/>
  <c r="C1362" i="137"/>
  <c r="E102" i="132"/>
  <c r="E1363" i="137"/>
  <c r="C102" i="130"/>
  <c r="C1369" i="137"/>
  <c r="C102" i="124"/>
  <c r="C1368" i="137"/>
  <c r="D107" i="108"/>
  <c r="D1360" i="137"/>
  <c r="C102" i="110"/>
  <c r="C1358" i="137"/>
  <c r="F100" i="124"/>
  <c r="H2" i="124" s="1"/>
  <c r="C70" i="127"/>
  <c r="C71" i="127" s="1"/>
  <c r="F2" i="127" s="1"/>
  <c r="G100" i="130"/>
  <c r="F99" i="130"/>
  <c r="F100" i="130" s="1"/>
  <c r="H2" i="130" s="1"/>
  <c r="D739" i="138"/>
  <c r="G100" i="132"/>
  <c r="H2" i="132" s="1"/>
  <c r="G102" i="132"/>
  <c r="D70" i="133"/>
  <c r="D71" i="133" s="1"/>
  <c r="F2" i="133" s="1"/>
  <c r="G99" i="134"/>
  <c r="G100" i="134" s="1"/>
  <c r="E741" i="138"/>
  <c r="F99" i="136"/>
  <c r="F100" i="136" s="1"/>
  <c r="D82" i="119"/>
  <c r="G107" i="114"/>
  <c r="G1361" i="137"/>
  <c r="G1372" i="137" s="1"/>
  <c r="C469" i="137"/>
  <c r="C82" i="111"/>
  <c r="C729" i="138"/>
  <c r="C82" i="121"/>
  <c r="C737" i="138"/>
  <c r="C102" i="128"/>
  <c r="C1357" i="137"/>
  <c r="C82" i="133"/>
  <c r="C741" i="138"/>
  <c r="D107" i="110"/>
  <c r="D1358" i="137"/>
  <c r="F107" i="124"/>
  <c r="F1368" i="137"/>
  <c r="E102" i="104"/>
  <c r="E1364" i="137"/>
  <c r="G99" i="108"/>
  <c r="G100" i="108" s="1"/>
  <c r="D82" i="107"/>
  <c r="D730" i="138"/>
  <c r="E70" i="117"/>
  <c r="E71" i="117" s="1"/>
  <c r="F2" i="117" s="1"/>
  <c r="C70" i="119"/>
  <c r="C71" i="119" s="1"/>
  <c r="F2" i="119" s="1"/>
  <c r="E73" i="121"/>
  <c r="F1" i="121" s="1"/>
  <c r="D70" i="123"/>
  <c r="D71" i="123" s="1"/>
  <c r="E70" i="125"/>
  <c r="E71" i="125" s="1"/>
  <c r="F2" i="125" s="1"/>
  <c r="E113" i="128"/>
  <c r="E115" i="128" s="1"/>
  <c r="E116" i="128" s="1"/>
  <c r="D15" i="81" s="1"/>
  <c r="C107" i="130"/>
  <c r="C70" i="131"/>
  <c r="C71" i="131" s="1"/>
  <c r="F2" i="131" s="1"/>
  <c r="G107" i="132"/>
  <c r="F100" i="134"/>
  <c r="D82" i="111"/>
  <c r="D729" i="138"/>
  <c r="E82" i="127"/>
  <c r="E727" i="138"/>
  <c r="D82" i="115"/>
  <c r="D736" i="138"/>
  <c r="D99" i="108"/>
  <c r="D100" i="108" s="1"/>
  <c r="C730" i="138"/>
  <c r="F107" i="114"/>
  <c r="F1361" i="137"/>
  <c r="E102" i="128"/>
  <c r="E1357" i="137"/>
  <c r="E102" i="108"/>
  <c r="E1360" i="137"/>
  <c r="E102" i="124"/>
  <c r="E1368" i="137"/>
  <c r="C102" i="104"/>
  <c r="C1364" i="137"/>
  <c r="E70" i="107"/>
  <c r="E71" i="107" s="1"/>
  <c r="D107" i="120"/>
  <c r="H102" i="122"/>
  <c r="E73" i="123"/>
  <c r="F1" i="123" s="1"/>
  <c r="E82" i="123"/>
  <c r="G107" i="126"/>
  <c r="G102" i="130"/>
  <c r="H102" i="130" s="1"/>
  <c r="E107" i="132"/>
  <c r="D99" i="134"/>
  <c r="D100" i="134" s="1"/>
  <c r="D71" i="135"/>
  <c r="F2" i="135" s="1"/>
  <c r="E82" i="119"/>
  <c r="E740" i="138"/>
  <c r="E82" i="131"/>
  <c r="E733" i="138"/>
  <c r="E102" i="112"/>
  <c r="E1359" i="137"/>
  <c r="C82" i="125"/>
  <c r="C732" i="138"/>
  <c r="D82" i="109"/>
  <c r="D728" i="138"/>
  <c r="D758" i="138"/>
  <c r="C102" i="116"/>
  <c r="H1" i="116" s="1"/>
  <c r="C1366" i="137"/>
  <c r="D82" i="131"/>
  <c r="D733" i="138"/>
  <c r="D82" i="117"/>
  <c r="D735" i="138"/>
  <c r="E82" i="107"/>
  <c r="E730" i="138"/>
  <c r="D107" i="112"/>
  <c r="D1359" i="137"/>
  <c r="C102" i="134"/>
  <c r="H1" i="134" s="1"/>
  <c r="C1371" i="137"/>
  <c r="C102" i="122"/>
  <c r="H1" i="122" s="1"/>
  <c r="C1367" i="137"/>
  <c r="E82" i="111"/>
  <c r="E729" i="138"/>
  <c r="E102" i="110"/>
  <c r="E1358" i="137"/>
  <c r="C70" i="107"/>
  <c r="C71" i="107" s="1"/>
  <c r="E107" i="136"/>
  <c r="C73" i="107"/>
  <c r="F1" i="107" s="1"/>
  <c r="E113" i="110"/>
  <c r="E115" i="110" s="1"/>
  <c r="E116" i="110" s="1"/>
  <c r="D7" i="81" s="1"/>
  <c r="E113" i="136"/>
  <c r="E115" i="136" s="1"/>
  <c r="E116" i="136" s="1"/>
  <c r="D20" i="81" s="1"/>
  <c r="F99" i="108"/>
  <c r="F100" i="108" s="1"/>
  <c r="G102" i="136"/>
  <c r="H102" i="136" s="1"/>
  <c r="F73" i="135"/>
  <c r="E71" i="133"/>
  <c r="E82" i="133"/>
  <c r="E73" i="133"/>
  <c r="F73" i="133" s="1"/>
  <c r="E113" i="134"/>
  <c r="E115" i="134" s="1"/>
  <c r="E116" i="134" s="1"/>
  <c r="D19" i="81" s="1"/>
  <c r="F73" i="131"/>
  <c r="E113" i="132"/>
  <c r="E115" i="132" s="1"/>
  <c r="E116" i="132" s="1"/>
  <c r="D18" i="81" s="1"/>
  <c r="D71" i="129"/>
  <c r="F2" i="129" s="1"/>
  <c r="D82" i="129"/>
  <c r="D73" i="129"/>
  <c r="E113" i="130"/>
  <c r="E115" i="130" s="1"/>
  <c r="E116" i="130" s="1"/>
  <c r="D17" i="81" s="1"/>
  <c r="H102" i="128"/>
  <c r="F73" i="125"/>
  <c r="H102" i="126"/>
  <c r="E113" i="124"/>
  <c r="E115" i="124" s="1"/>
  <c r="E116" i="124" s="1"/>
  <c r="D14" i="81" s="1"/>
  <c r="E113" i="122"/>
  <c r="E115" i="122" s="1"/>
  <c r="E116" i="122" s="1"/>
  <c r="D13" i="81" s="1"/>
  <c r="E113" i="120"/>
  <c r="E115" i="120" s="1"/>
  <c r="E116" i="120" s="1"/>
  <c r="D12" i="81" s="1"/>
  <c r="H102" i="120"/>
  <c r="F73" i="119"/>
  <c r="H102" i="118"/>
  <c r="F73" i="117"/>
  <c r="F73" i="115"/>
  <c r="H102" i="116"/>
  <c r="F73" i="113"/>
  <c r="D100" i="112"/>
  <c r="C70" i="109"/>
  <c r="C71" i="109" s="1"/>
  <c r="C107" i="110"/>
  <c r="D102" i="110"/>
  <c r="F73" i="109"/>
  <c r="D70" i="107"/>
  <c r="D71" i="107" s="1"/>
  <c r="F102" i="108"/>
  <c r="F107" i="108"/>
  <c r="E113" i="108"/>
  <c r="E115" i="108" s="1"/>
  <c r="E116" i="108" s="1"/>
  <c r="D6" i="81" s="1"/>
  <c r="C82" i="107"/>
  <c r="D73" i="106"/>
  <c r="F99" i="104"/>
  <c r="F100" i="104" s="1"/>
  <c r="D102" i="104"/>
  <c r="C70" i="106"/>
  <c r="C71" i="106" s="1"/>
  <c r="E82" i="106"/>
  <c r="C82" i="106"/>
  <c r="D99" i="104"/>
  <c r="D100" i="104" s="1"/>
  <c r="E70" i="106"/>
  <c r="E71" i="106" s="1"/>
  <c r="F107" i="104"/>
  <c r="D70" i="106"/>
  <c r="D71" i="106" s="1"/>
  <c r="G107" i="104"/>
  <c r="G102" i="104"/>
  <c r="F102" i="104"/>
  <c r="E107" i="104"/>
  <c r="C107" i="104"/>
  <c r="D107" i="104"/>
  <c r="D82" i="106"/>
  <c r="D80" i="106"/>
  <c r="E111" i="104" s="1"/>
  <c r="E113" i="104" s="1"/>
  <c r="E115" i="104" s="1"/>
  <c r="E116" i="104" s="1"/>
  <c r="E73" i="106"/>
  <c r="C73" i="106"/>
  <c r="H2" i="112" l="1"/>
  <c r="F1" i="111"/>
  <c r="F73" i="111"/>
  <c r="H1" i="112"/>
  <c r="H2" i="110"/>
  <c r="H102" i="112"/>
  <c r="H102" i="114"/>
  <c r="F2" i="113"/>
  <c r="F2" i="109"/>
  <c r="F2" i="111"/>
  <c r="H1" i="108"/>
  <c r="H102" i="132"/>
  <c r="H1" i="128"/>
  <c r="F1372" i="137"/>
  <c r="D760" i="138" s="1"/>
  <c r="F1374" i="137" s="1"/>
  <c r="F1375" i="137" s="1"/>
  <c r="F2" i="123"/>
  <c r="F73" i="123"/>
  <c r="F73" i="121"/>
  <c r="F1" i="129"/>
  <c r="H2" i="134"/>
  <c r="H102" i="124"/>
  <c r="H1" i="124"/>
  <c r="H102" i="108"/>
  <c r="D1372" i="137"/>
  <c r="D1377" i="137" s="1"/>
  <c r="H1" i="132"/>
  <c r="F1" i="133"/>
  <c r="H102" i="134"/>
  <c r="D742" i="138"/>
  <c r="D763" i="138" s="1"/>
  <c r="H1" i="136"/>
  <c r="H1" i="110"/>
  <c r="H2" i="108"/>
  <c r="C742" i="138"/>
  <c r="C763" i="138" s="1"/>
  <c r="H1" i="130"/>
  <c r="F73" i="129"/>
  <c r="E760" i="138"/>
  <c r="G1374" i="137" s="1"/>
  <c r="G1375" i="137" s="1"/>
  <c r="G1377" i="137"/>
  <c r="E742" i="138"/>
  <c r="F2" i="107"/>
  <c r="F1" i="106"/>
  <c r="C1372" i="137"/>
  <c r="C1377" i="137" s="1"/>
  <c r="E1372" i="137"/>
  <c r="E1377" i="137" s="1"/>
  <c r="D5" i="81"/>
  <c r="F73" i="107"/>
  <c r="H102" i="110"/>
  <c r="H1" i="104"/>
  <c r="H2" i="104"/>
  <c r="H102" i="104"/>
  <c r="F73" i="106"/>
  <c r="F2" i="106"/>
  <c r="F1377" i="137" l="1"/>
  <c r="H1" i="137" s="1"/>
  <c r="C760" i="138"/>
  <c r="D1374" i="137" s="1"/>
  <c r="D1375" i="137" s="1"/>
  <c r="H2" i="137" s="1"/>
  <c r="D761" i="138"/>
  <c r="E763" i="138"/>
  <c r="F1" i="138" s="1"/>
  <c r="E761" i="138"/>
  <c r="A55" i="70"/>
  <c r="A23" i="81"/>
  <c r="A24" i="70"/>
  <c r="H1377" i="137" l="1"/>
  <c r="C761" i="138"/>
  <c r="F2" i="138" s="1"/>
  <c r="F763" i="138"/>
</calcChain>
</file>

<file path=xl/sharedStrings.xml><?xml version="1.0" encoding="utf-8"?>
<sst xmlns="http://schemas.openxmlformats.org/spreadsheetml/2006/main" count="6184" uniqueCount="628">
  <si>
    <t>Subtotal</t>
  </si>
  <si>
    <t>Research</t>
  </si>
  <si>
    <t>The University of Texas Southwestern Medical Center at Dallas</t>
  </si>
  <si>
    <t>The University of Texas Medical Branch at Galveston</t>
  </si>
  <si>
    <t>The University of Texas Health Science Center at Houston</t>
  </si>
  <si>
    <t>The University of Texas Health Science Center at San Antonio</t>
  </si>
  <si>
    <t>The University of Texas M.D. Anderson Cancer Center</t>
  </si>
  <si>
    <t>The University of Texas Health Center at Tyler</t>
  </si>
  <si>
    <t>Texas A&amp;M University System Health Science Center</t>
  </si>
  <si>
    <t>University of North Texas Health Science Center at Fort Worth</t>
  </si>
  <si>
    <t>Texas Tech University Health Sciences Center</t>
  </si>
  <si>
    <t>FICE Code</t>
  </si>
  <si>
    <t>Students</t>
  </si>
  <si>
    <t>Health-Related Institutions</t>
  </si>
  <si>
    <t>Universities, Health-Related Institutions, Lamar State Colleges, and TSTC</t>
  </si>
  <si>
    <t>File and Tab Naming Conventions/ Authorized Amounts</t>
  </si>
  <si>
    <t>Institution Name</t>
  </si>
  <si>
    <t>Assigned Excel File</t>
  </si>
  <si>
    <t>Name</t>
  </si>
  <si>
    <t>Name on Returned File</t>
  </si>
  <si>
    <t>The University of Texas System</t>
  </si>
  <si>
    <t>UTS</t>
  </si>
  <si>
    <t>The University of Texas at Arlington</t>
  </si>
  <si>
    <t>ARL</t>
  </si>
  <si>
    <t>AUS</t>
  </si>
  <si>
    <t>The University of Texas at Dallas</t>
  </si>
  <si>
    <t>DAL</t>
  </si>
  <si>
    <t>The University of Texas at El Paso</t>
  </si>
  <si>
    <t>E-P</t>
  </si>
  <si>
    <t>The University of Texas of the Permian Basin</t>
  </si>
  <si>
    <t>P-B</t>
  </si>
  <si>
    <t>The University of Texas at San Antonio</t>
  </si>
  <si>
    <t>S-A</t>
  </si>
  <si>
    <t>The University of Texas at Tyler</t>
  </si>
  <si>
    <t>TYL</t>
  </si>
  <si>
    <t>Texas A&amp;M University System</t>
  </si>
  <si>
    <t>TAMUS</t>
  </si>
  <si>
    <t>Texas A&amp;M University</t>
  </si>
  <si>
    <t>TAMU</t>
  </si>
  <si>
    <t>Texas A&amp;M University at Galveston</t>
  </si>
  <si>
    <t>TAMUG</t>
  </si>
  <si>
    <t>PVAMU</t>
  </si>
  <si>
    <t>Tarleton State University</t>
  </si>
  <si>
    <t>TARLST</t>
  </si>
  <si>
    <t>Texas A&amp;M University - Corpus Christi</t>
  </si>
  <si>
    <t>TAMUCC</t>
  </si>
  <si>
    <t>Texas A&amp;M University - Kingsville</t>
  </si>
  <si>
    <t>TAMUK</t>
  </si>
  <si>
    <t>Texas A&amp;M International University</t>
  </si>
  <si>
    <t>TAMIU</t>
  </si>
  <si>
    <t>West Texas A&amp;M University</t>
  </si>
  <si>
    <t>WTAMU</t>
  </si>
  <si>
    <t>Texas A&amp;M University - Commerce</t>
  </si>
  <si>
    <t>TAMUC</t>
  </si>
  <si>
    <t>TAMUT</t>
  </si>
  <si>
    <t>Texas A&amp;M University - Central Texas</t>
  </si>
  <si>
    <t>TAMUCT</t>
  </si>
  <si>
    <t>Texas A&amp;M University - San Antonio</t>
  </si>
  <si>
    <t>TAMUSA</t>
  </si>
  <si>
    <t>Texas A&amp;M Research Foundation</t>
  </si>
  <si>
    <t>TAMRF</t>
  </si>
  <si>
    <t>University of Houston System</t>
  </si>
  <si>
    <t>UH</t>
  </si>
  <si>
    <t>University of Houston - Clear Lake</t>
  </si>
  <si>
    <t>UHCL</t>
  </si>
  <si>
    <t>UHD</t>
  </si>
  <si>
    <t>UHV</t>
  </si>
  <si>
    <t>Texas State System</t>
  </si>
  <si>
    <t>TXSTS</t>
  </si>
  <si>
    <t xml:space="preserve">Lamar University </t>
  </si>
  <si>
    <t>LU</t>
  </si>
  <si>
    <t>SHSU</t>
  </si>
  <si>
    <t>TXST</t>
  </si>
  <si>
    <t>Sul Ross State University</t>
  </si>
  <si>
    <t>SRSU</t>
  </si>
  <si>
    <t>Texas Tech University System</t>
  </si>
  <si>
    <t>TTUS</t>
  </si>
  <si>
    <t>Texas Tech University</t>
  </si>
  <si>
    <t>TTU</t>
  </si>
  <si>
    <t>Angelo State University</t>
  </si>
  <si>
    <t>ASU</t>
  </si>
  <si>
    <t>University of North Texas System</t>
  </si>
  <si>
    <t>UNTS</t>
  </si>
  <si>
    <t>University of North Texas</t>
  </si>
  <si>
    <t>UNT</t>
  </si>
  <si>
    <t>University of North Texas at Dallas</t>
  </si>
  <si>
    <t>UNTD</t>
  </si>
  <si>
    <t>Midwestern State University</t>
  </si>
  <si>
    <t>MidWST</t>
  </si>
  <si>
    <t>Stephen F. Austin State University</t>
  </si>
  <si>
    <t>SFA</t>
  </si>
  <si>
    <t>Texas Southern University</t>
  </si>
  <si>
    <t>TSU</t>
  </si>
  <si>
    <t>Texas Woman's University</t>
  </si>
  <si>
    <t>TWU</t>
  </si>
  <si>
    <t>Lamar Institute of Technology</t>
  </si>
  <si>
    <t>LIT</t>
  </si>
  <si>
    <t>Lamar State College - Orange</t>
  </si>
  <si>
    <t>LSCO</t>
  </si>
  <si>
    <t>Lamar State College - Port Arthur</t>
  </si>
  <si>
    <t>LSCPA</t>
  </si>
  <si>
    <t>Texas State Technical College - Harlingen</t>
  </si>
  <si>
    <t>TSTCH</t>
  </si>
  <si>
    <t>Texas State Technical College - Marshall</t>
  </si>
  <si>
    <t>TSTCM</t>
  </si>
  <si>
    <t>Texas State Technical College - Waco</t>
  </si>
  <si>
    <t>TSTCW</t>
  </si>
  <si>
    <t>Health-Related Institutions:</t>
  </si>
  <si>
    <t>SWM</t>
  </si>
  <si>
    <t>MBG</t>
  </si>
  <si>
    <t>HSH</t>
  </si>
  <si>
    <t>HSSA</t>
  </si>
  <si>
    <t>MDA</t>
  </si>
  <si>
    <t>THC</t>
  </si>
  <si>
    <t>TAMHSC</t>
  </si>
  <si>
    <t>UNTHSC</t>
  </si>
  <si>
    <t>TTUHSC</t>
  </si>
  <si>
    <t>Phone Number</t>
  </si>
  <si>
    <t>Email</t>
  </si>
  <si>
    <t>Tab Name</t>
  </si>
  <si>
    <t>Number</t>
  </si>
  <si>
    <t>S40</t>
  </si>
  <si>
    <t>S130</t>
  </si>
  <si>
    <t>S230</t>
  </si>
  <si>
    <t>S270</t>
  </si>
  <si>
    <t>S310</t>
  </si>
  <si>
    <t>S330</t>
  </si>
  <si>
    <t>Texas State Technical College - System</t>
  </si>
  <si>
    <t>TSTCS</t>
  </si>
  <si>
    <t>Return to Index</t>
  </si>
  <si>
    <t>FICE</t>
  </si>
  <si>
    <t>HRI Institutions - Summary</t>
  </si>
  <si>
    <t>Prairie View A&amp;M University</t>
  </si>
  <si>
    <t>Texas A&amp;M University - Texarkana</t>
  </si>
  <si>
    <t>University of Houston - Downtown</t>
  </si>
  <si>
    <t>University of Houston - Victoria</t>
  </si>
  <si>
    <t>Texas State Technical College - West Texas</t>
  </si>
  <si>
    <t>The University of Texas Southwestern Medical Center</t>
  </si>
  <si>
    <t>TTUHSCEP</t>
  </si>
  <si>
    <t>UHS</t>
  </si>
  <si>
    <t>Texas Tech University Health Sciences Center at El Paso</t>
  </si>
  <si>
    <t>Texas State University</t>
  </si>
  <si>
    <t>TSTCWT</t>
  </si>
  <si>
    <t>Balancing Schedule</t>
  </si>
  <si>
    <t>For Institution Specific Questions, Please Contact the Institution Point of Contact</t>
  </si>
  <si>
    <t>Texas A&amp;M Office of Sponsored Research Services</t>
  </si>
  <si>
    <t>TAMSR</t>
  </si>
  <si>
    <t>Texas A&amp;M office of Technology &amp; Commercialization</t>
  </si>
  <si>
    <t>TAMTC</t>
  </si>
  <si>
    <t>The University of Texas at Austin - Medical School &amp; Health Prof (M+H)</t>
  </si>
  <si>
    <t>AUS2</t>
  </si>
  <si>
    <t>The University of Texas RGV - Medical School&amp; Health Prof (M+H)</t>
  </si>
  <si>
    <t>RGV2</t>
  </si>
  <si>
    <t>The University of Texas Health Science Center at Tyler</t>
  </si>
  <si>
    <t>The University of Texas at Austin - Academic &amp; Health (A+H)</t>
  </si>
  <si>
    <t>AUS1</t>
  </si>
  <si>
    <t>The University of Texas at Austin - Academic Only (A)</t>
  </si>
  <si>
    <t>The University of Texas RGV - Academic &amp; Health (A+H)</t>
  </si>
  <si>
    <t>RGV1</t>
  </si>
  <si>
    <t>The University of Texas RGV - Academic Only (A)</t>
  </si>
  <si>
    <t>The University of Texas at Austin -  All Disciplines (A+H+M)</t>
  </si>
  <si>
    <t>The University of Texas RGV - All Disciplines (A+H+M)</t>
  </si>
  <si>
    <t>RGV</t>
  </si>
  <si>
    <t>The University of Texas at Austin Medical School (M)</t>
  </si>
  <si>
    <t>The University of Texas Rio Grande Valley Medical School (M)</t>
  </si>
  <si>
    <t>AUSM</t>
  </si>
  <si>
    <t>RGVM</t>
  </si>
  <si>
    <t>635 - S &amp; U - FY 2015 - TAMRF.xlsx</t>
  </si>
  <si>
    <t>637 - S &amp; U - FY 2015 - TAMSR.xlsx</t>
  </si>
  <si>
    <t>639 - S &amp; U - FY 2015 - TAMTC.xlsx</t>
  </si>
  <si>
    <t>Texas State Technical College - North Texas</t>
  </si>
  <si>
    <t>Texas State Technical College - Fort Bend</t>
  </si>
  <si>
    <t>TSTCNT</t>
  </si>
  <si>
    <t>TSTCFB</t>
  </si>
  <si>
    <t>University of Houston -  All Disciplines (A+H+M)</t>
  </si>
  <si>
    <t>University of Houston - Academic &amp; Health (A+H)</t>
  </si>
  <si>
    <t>UH1</t>
  </si>
  <si>
    <t>Sam Houston State University - Academic &amp; Health (A+H)</t>
  </si>
  <si>
    <t>SHSU1</t>
  </si>
  <si>
    <t>UNTHSC1</t>
  </si>
  <si>
    <t>University of Houston Medical School (M)</t>
  </si>
  <si>
    <t>UHM</t>
  </si>
  <si>
    <t>University of North Texas Health Science Center at Fort Worth Private Medical School (PM)</t>
  </si>
  <si>
    <t>UNTHSCPM</t>
  </si>
  <si>
    <t>501 - S &amp; U - FY 2018 - AUS2.xlsx</t>
  </si>
  <si>
    <t>511 - S &amp; U - FY 2018 - RGV2.xlsx</t>
  </si>
  <si>
    <t>52 - S &amp; U - FY 2018 - AUS2.xlsx</t>
  </si>
  <si>
    <t>93 - S &amp; U - FY 2018 - RGV2.xlsx</t>
  </si>
  <si>
    <t>Sam Houston State University -  All Disciplines (A+H+NF)</t>
  </si>
  <si>
    <t>Sam Houston State University Medical School (Non-Formula)</t>
  </si>
  <si>
    <t>University of North Texas Health Science Center at Fort Worth (Less PM)</t>
  </si>
  <si>
    <t>SHNF</t>
  </si>
  <si>
    <t>Other Institution Data Not Included in Summary Totals</t>
  </si>
  <si>
    <t>University of North Texas Health Science Center at Fort Worth (Public Medical + Private Medical)</t>
  </si>
  <si>
    <t>University of North Texas Health Science Center at Fort Worth (Public Medical)</t>
  </si>
  <si>
    <t xml:space="preserve">University of North Texas Health Science Center at Fort Worth (Public Medical)    </t>
  </si>
  <si>
    <t>University of North Texas Health Science Center at Fort Worth Private Medical School (Priv M)</t>
  </si>
  <si>
    <t>Institution:</t>
  </si>
  <si>
    <t>Data Entry Cells</t>
  </si>
  <si>
    <t>Report Date:</t>
  </si>
  <si>
    <t>FY 2020 &amp; FY 2021 Data</t>
  </si>
  <si>
    <t>Act</t>
  </si>
  <si>
    <t>Subpart</t>
  </si>
  <si>
    <t>State FY 2020 Awarded</t>
  </si>
  <si>
    <t>State FY 2020 Expended</t>
  </si>
  <si>
    <t>State FY 2021 Awarded</t>
  </si>
  <si>
    <t>State FY 2021 Expended</t>
  </si>
  <si>
    <t>Obligated as of 8/31/2021</t>
  </si>
  <si>
    <t>Explanatory Notes</t>
  </si>
  <si>
    <t>CARES</t>
  </si>
  <si>
    <t>Student Portion</t>
  </si>
  <si>
    <t>Institutional Portion</t>
  </si>
  <si>
    <t>Historically Black Colleges &amp; Universities</t>
  </si>
  <si>
    <t>Tribally Controlled Colleges and Universities</t>
  </si>
  <si>
    <t>Minority Serving Institutions</t>
  </si>
  <si>
    <t>Strengthening Institutions Program</t>
  </si>
  <si>
    <t>Fund for the Improvement of Post-Secondary Education</t>
  </si>
  <si>
    <t>Institutional Resilience and Expanded Postsecondary Opportunity</t>
  </si>
  <si>
    <t>HHS Provider Relief Fund</t>
  </si>
  <si>
    <t>Governor's Emergency Education Relief Fund I</t>
  </si>
  <si>
    <t>All Other</t>
  </si>
  <si>
    <t>CARES Total</t>
  </si>
  <si>
    <t>CRRSAA</t>
  </si>
  <si>
    <t>Student Aid Portion</t>
  </si>
  <si>
    <t>Proprietary Institutions Grant Funds for Students</t>
  </si>
  <si>
    <t>Supplemental Assistance to Institutions of Higher Education Program</t>
  </si>
  <si>
    <t>Governor's Emergency Education Relief Fund II</t>
  </si>
  <si>
    <t>CRRSAA Total</t>
  </si>
  <si>
    <t>ARPA</t>
  </si>
  <si>
    <t>Supplemental Support under American Rescue Plan</t>
  </si>
  <si>
    <t>ARPA Total</t>
  </si>
  <si>
    <t>CPRSAA</t>
  </si>
  <si>
    <t>CPRSAA Total</t>
  </si>
  <si>
    <t>PPPHCEA</t>
  </si>
  <si>
    <t>PPPHCEA Total</t>
  </si>
  <si>
    <t>Other</t>
  </si>
  <si>
    <t>Other Total</t>
  </si>
  <si>
    <t>PASS-THROUGH FUND RECEIVED</t>
  </si>
  <si>
    <t>FEMA</t>
  </si>
  <si>
    <t>Funds received from FEMA reimbursements - please note purpose in explanatory notes.</t>
  </si>
  <si>
    <t>OTHER</t>
  </si>
  <si>
    <r>
      <t xml:space="preserve">Funds </t>
    </r>
    <r>
      <rPr>
        <i/>
        <u/>
        <sz val="12"/>
        <color theme="1"/>
        <rFont val="Calibri"/>
        <family val="2"/>
        <scheme val="minor"/>
      </rPr>
      <t>received from</t>
    </r>
    <r>
      <rPr>
        <sz val="12"/>
        <color theme="1"/>
        <rFont val="Calibri"/>
        <family val="2"/>
        <scheme val="minor"/>
      </rPr>
      <t xml:space="preserve"> other state or local entity (please specify which entity and for what purpose in explanatory notes)</t>
    </r>
  </si>
  <si>
    <t>Pass-through Funds</t>
  </si>
  <si>
    <t>Pass-through Total Received</t>
  </si>
  <si>
    <t>GRAND TOTAL</t>
  </si>
  <si>
    <t>Dollar Totals from Uses Tab</t>
  </si>
  <si>
    <t>Difference</t>
  </si>
  <si>
    <t>CB Use:</t>
  </si>
  <si>
    <t>Dollars Hash</t>
  </si>
  <si>
    <t>Section 63 Data Collection</t>
  </si>
  <si>
    <t>Sector Code</t>
  </si>
  <si>
    <t>S40 - Sec63 - FY 20-21 - UTS.xlsx</t>
  </si>
  <si>
    <t>40 - Sec63 - FY 20-21 - ARL.xlsx</t>
  </si>
  <si>
    <t>50 - Sec63 - FY 20-21 - AUS.xlsx</t>
  </si>
  <si>
    <t>51 - Sec63 - FY 20-21 - AUS1.xlsx</t>
  </si>
  <si>
    <t>60 - Sec63 - FY 20-21 - DAL.xlsx</t>
  </si>
  <si>
    <t>70 - Sec63 - FY 20-21 - E-P.xlsx</t>
  </si>
  <si>
    <t>90 - Sec63 - FY 20-21 - RGV.xlsx</t>
  </si>
  <si>
    <t>91 - Sec63 - FY 20-21 - RGV1.xlsx</t>
  </si>
  <si>
    <t>100 - Sec63 - FY 20-21 - P-B.xlsx</t>
  </si>
  <si>
    <t>110 - Sec63 - FY 20-21 - S-A.xlsx</t>
  </si>
  <si>
    <t>120 - Sec63 - FY 20-21 - TYL.xlsx</t>
  </si>
  <si>
    <t>S130 - Sec63 - FY 20-21 - TAMUS.xlsx</t>
  </si>
  <si>
    <t>130 - Sec63 - FY 20-21 - TAMU.xlsx</t>
  </si>
  <si>
    <t>140 - Sec63 - FY 20-21 - TAMUG.xlsx</t>
  </si>
  <si>
    <t>150 - Sec63 - FY 20-21 - PVAMU.xlsx</t>
  </si>
  <si>
    <t>160 - Sec63 - FY 20-21 - TARL ST.xlsx</t>
  </si>
  <si>
    <t>170 - Sec63 - FY 20-21 - TAMUCC.xlsx</t>
  </si>
  <si>
    <t>180 - Sec63 - FY 20-21 - TAMUK.xlsx</t>
  </si>
  <si>
    <t>190 - Sec63 - FY 20-21 - TAMIU.xlsx</t>
  </si>
  <si>
    <t>200 - Sec63 - FY 20-21 - WTAMU.xlsx</t>
  </si>
  <si>
    <t>210 - Sec63 - FY 20-21 - TAMUC.xlsx</t>
  </si>
  <si>
    <t>220 - Sec63 - FY 20-21 - TAMUT.xlsx</t>
  </si>
  <si>
    <t>223 - Sec63 - FY 20-21 - TAMUCT.xlsx</t>
  </si>
  <si>
    <t>226 - Sec63 - FY 20-21 - TAMUSA.xlsx</t>
  </si>
  <si>
    <t>S230 - Sec63 - FY 20-21 - UTS.xlsx</t>
  </si>
  <si>
    <t>230 - Sec63 - FY 20-21 - UH.xlsx</t>
  </si>
  <si>
    <t>231 - Sec63 - FY 20-21 - UH1.xlsx</t>
  </si>
  <si>
    <t>240 - Sec63 - FY 20-21 - UHCL.xlsx</t>
  </si>
  <si>
    <t>250 - Sec63 - FY 20-21 - UHD.xlsx</t>
  </si>
  <si>
    <t>260 - Sec63 - FY 20-21 - UHV.xlsx</t>
  </si>
  <si>
    <t>S270 - Sec63 - FY 20-21 - TXSTS.xlsx</t>
  </si>
  <si>
    <t>270 - Sec63 - FY 20-21 - LU.xlsx</t>
  </si>
  <si>
    <t>280 - Sec63 - FY 20-21 - SHSU.xlsx</t>
  </si>
  <si>
    <t>281 - Sec63 - FY 20-21 - SHSU1.xlsx</t>
  </si>
  <si>
    <t>290 - Sec63 - FY 20-21 - TXST.xlsx</t>
  </si>
  <si>
    <t>300 - Sec63 - FY 20-21 - SRSU.xlsx</t>
  </si>
  <si>
    <t>S310 - Sec63 - FY 20-21 - TTUS.xlsx</t>
  </si>
  <si>
    <t>310 - Sec63 - FY 20-21 - TTU.xlsx</t>
  </si>
  <si>
    <t>320 - Sec63 - FY 20-21 - ASU.xlsx</t>
  </si>
  <si>
    <t>S330 - Sec63 - FY 20-21 - UNTS.xlsx</t>
  </si>
  <si>
    <t>330 - Sec63 - FY 20-21 - UNT.xlsx</t>
  </si>
  <si>
    <t>333 - Sec63 - FY 20-21 - UNTD.xlsx</t>
  </si>
  <si>
    <t>340 - Sec63 - FY 20-21 - MidWST.xlsx</t>
  </si>
  <si>
    <t>350 - Sec63 - FY 20-21 - SFA.xlsx</t>
  </si>
  <si>
    <t>360 - Sec63 - FY 20-21 - TSU.xlsx</t>
  </si>
  <si>
    <t>370 - Sec63 - FY 20-21 - TWU.xlsx</t>
  </si>
  <si>
    <t>490 - Sec63 - FY 20-21 - LIT.xlsx</t>
  </si>
  <si>
    <t>500 - Sec63 - FY 20-21 - LSCO.xlsx</t>
  </si>
  <si>
    <t>510 - Sec63 - FY 20-21 - LSCPA.xlsx</t>
  </si>
  <si>
    <t>520 - Sec63 - FY 20-21 - TSTCH.xlsx</t>
  </si>
  <si>
    <t>530 - Sec63 - FY 20-21 - TSTCWT.xlsx</t>
  </si>
  <si>
    <t>540 - Sec63 - FY 20-21 - TSTCM.xlsx</t>
  </si>
  <si>
    <t>550 - Sec63 - FY 20-21 - TSTCW.xlsx</t>
  </si>
  <si>
    <t>552 - Sec63 - FY 20-21 - TSTCNT.xlsx</t>
  </si>
  <si>
    <t>553 - Sec63 - FY 20-21 - TSTCFB.xlsx</t>
  </si>
  <si>
    <t>555 - Sec63 - FY 20-21 - TSTCS.xlsx</t>
  </si>
  <si>
    <t>390 - Sec63 - FY 20-21 - SWM.xlsx</t>
  </si>
  <si>
    <t>420 - Sec63 - FY 20-21 - HSSA.xlsx</t>
  </si>
  <si>
    <t>450 - Sec63 - FY 20-21 - TAMHSC.xlsx</t>
  </si>
  <si>
    <t>460 - Sec63 - FY 20-21 - UNTHSC (Pub M + Priv M).xlsx</t>
  </si>
  <si>
    <t>461 - Sec63 - FY 20-21 - UNTHSC (Pub M).xlsx</t>
  </si>
  <si>
    <t>470 - Sec63 - FY 20-21 - TTUHSC.xlsx</t>
  </si>
  <si>
    <t>480 - Sec63 - FY 20-21 - TTUHSCEP.xlsx</t>
  </si>
  <si>
    <t>410 - Sec63 - FY 20-21 - HSH.xlsx</t>
  </si>
  <si>
    <t>430 - Sec63 - FY 20-21 - MDA.xlsx</t>
  </si>
  <si>
    <t>THCM</t>
  </si>
  <si>
    <t>440 - Sec63 - FY 20-21 - THC.xlsx</t>
  </si>
  <si>
    <t>400 - Sec63 - FY 20-21 - MBG.xlsx</t>
  </si>
  <si>
    <t>500 - Sec63 - FY 20-21 - RGVM.xlsx</t>
  </si>
  <si>
    <t>510 - Sec63 - FY 20-21 - AUSM.xlsx</t>
  </si>
  <si>
    <t>520 - Sec63 - FY 20-21 - UHM.xlsx</t>
  </si>
  <si>
    <t>530 - Sec63 - FY 20-21 - SHSUMNF.xlsx</t>
  </si>
  <si>
    <t>540 - Sec63 - FY 20-21 -UNTHSCPM.xlsx</t>
  </si>
  <si>
    <t>Data Validation Reference</t>
  </si>
  <si>
    <t>Unduplicated</t>
  </si>
  <si>
    <t>Duplicated</t>
  </si>
  <si>
    <t xml:space="preserve">Category Number </t>
  </si>
  <si>
    <t>Subcategory</t>
  </si>
  <si>
    <t>Expended State Fiscal Year
2020</t>
  </si>
  <si>
    <t>Expended State Fiscal year
2021</t>
  </si>
  <si>
    <t>Student Financial Support Services</t>
  </si>
  <si>
    <t>1a</t>
  </si>
  <si>
    <t>Providing additional emergency financial aid grants to students</t>
  </si>
  <si>
    <t># of students that received such aid</t>
  </si>
  <si>
    <t>1b</t>
  </si>
  <si>
    <t>Providing reimbursements for tuition, housing, room and board, or other fee refunds</t>
  </si>
  <si>
    <t>1c</t>
  </si>
  <si>
    <t>Providing tuition discounts</t>
  </si>
  <si>
    <t>1d</t>
  </si>
  <si>
    <t>Covering the cost of providing additional technology hardware to students, such as laptops or tablets, or covering the added cost of technology fees.</t>
  </si>
  <si>
    <t>1e</t>
  </si>
  <si>
    <r>
      <t xml:space="preserve">Providing or subsidizing the costs of high-speed internet to </t>
    </r>
    <r>
      <rPr>
        <b/>
        <u/>
        <sz val="12"/>
        <color theme="1"/>
        <rFont val="Calibri"/>
        <family val="2"/>
        <scheme val="minor"/>
      </rPr>
      <t>students</t>
    </r>
    <r>
      <rPr>
        <sz val="12"/>
        <color theme="1"/>
        <rFont val="Calibri"/>
        <family val="2"/>
        <scheme val="minor"/>
      </rPr>
      <t xml:space="preserve"> to transition to an online environment</t>
    </r>
  </si>
  <si>
    <t>1f</t>
  </si>
  <si>
    <t>Subsidizing off-campus housing costs due to dormitory closures or decisions to limit housing to one student per room; subsidizing housing costs to reduce housing density; paying for hotels or other off-campus housing for students who need to be isolated; paying travel expenses for students who need to leave campus early due to coronavirus infections or campus interruptions.</t>
  </si>
  <si>
    <t>1g</t>
  </si>
  <si>
    <t>Clearing student debt and/or covering student unpaid or outstanding balances to the institution</t>
  </si>
  <si>
    <t>Subtotal - Funding</t>
  </si>
  <si>
    <t>Subtotal - Students Aided</t>
  </si>
  <si>
    <t>Faculty/Staff Support &amp; Instruction Delivery</t>
  </si>
  <si>
    <t>2a</t>
  </si>
  <si>
    <r>
      <t xml:space="preserve">Providing or subsidizing the costs of high-speed internet to </t>
    </r>
    <r>
      <rPr>
        <b/>
        <u/>
        <sz val="12"/>
        <color theme="1"/>
        <rFont val="Calibri"/>
        <family val="2"/>
        <scheme val="minor"/>
      </rPr>
      <t>faculty</t>
    </r>
    <r>
      <rPr>
        <sz val="12"/>
        <color theme="1"/>
        <rFont val="Calibri"/>
        <family val="2"/>
        <scheme val="minor"/>
      </rPr>
      <t xml:space="preserve"> to transition to an online environment.</t>
    </r>
  </si>
  <si>
    <t>2b</t>
  </si>
  <si>
    <t xml:space="preserve">Costs related to operating additional class sections to enable social distancing, such as those for hiring more instructors and increasing campus hours of operations. </t>
  </si>
  <si>
    <t>2c</t>
  </si>
  <si>
    <t>Purchasing, leasing, or renting additional instructional equipment and supplies (such as laboratory equipment or computers) to reduce the number of students sharing equipment or supplies during a class period and to provide time for disinfection between uses.</t>
  </si>
  <si>
    <t>2d</t>
  </si>
  <si>
    <t>Purchasing faculty and staff training in online instruction; or paying additional funds to staff who are providing training in addition to their regular job responsibilities.</t>
  </si>
  <si>
    <t>2e</t>
  </si>
  <si>
    <t>Purchasing, leasing, or renting additional equipment or software to enable distance learning, or upgrading campus wi-fi access or extending open networks to parking lots or public spaces, etc.</t>
  </si>
  <si>
    <t>Campus Safety and Operations</t>
  </si>
  <si>
    <t>3a</t>
  </si>
  <si>
    <t>Costs or expenses related to the disinfecting and cleaning of dorms and other campus facilities, purchases of cleaning supplies, adding personnel to increase the frequency of cleaning.</t>
  </si>
  <si>
    <t>3b</t>
  </si>
  <si>
    <t>3c</t>
  </si>
  <si>
    <t>Costs related to the reconfiguration of facilities to promote social distancing, HVAC replacements or upgrades</t>
  </si>
  <si>
    <t>3d</t>
  </si>
  <si>
    <t>Subsidizing food service to reduce density in eating facilities, to provide pre-packaged meals, or to add hours to food service operations to accommodate social distancing.</t>
  </si>
  <si>
    <t>Lost Revenue Replacement</t>
  </si>
  <si>
    <t>4a</t>
  </si>
  <si>
    <t xml:space="preserve">Replacing lost revenue from academic sources. </t>
  </si>
  <si>
    <t>4b</t>
  </si>
  <si>
    <t>Replacing lost revenue from auxiliary services sources (i.e., cancelled ancillary events; disruption of food service, dorms, childcare, or other facilities; cancellation of use of campus venues by other organizations, lost parking revenue, etc.).</t>
  </si>
  <si>
    <t>4c</t>
  </si>
  <si>
    <t>Replacing lost revenue from patient services.</t>
  </si>
  <si>
    <t>5a</t>
  </si>
  <si>
    <t>Funds used to support research activities (COVID or Non-COVID related)</t>
  </si>
  <si>
    <t>Pass Through Funds</t>
  </si>
  <si>
    <t>6a</t>
  </si>
  <si>
    <r>
      <t xml:space="preserve">Funds </t>
    </r>
    <r>
      <rPr>
        <i/>
        <u/>
        <sz val="12"/>
        <color theme="1"/>
        <rFont val="Calibri"/>
        <family val="2"/>
        <scheme val="minor"/>
      </rPr>
      <t>passed through to</t>
    </r>
    <r>
      <rPr>
        <sz val="12"/>
        <color theme="1"/>
        <rFont val="Calibri"/>
        <family val="2"/>
        <scheme val="minor"/>
      </rPr>
      <t xml:space="preserve"> other state or local entities (please specify which entity and for what purpose in explanatory notes).</t>
    </r>
  </si>
  <si>
    <t>8a</t>
  </si>
  <si>
    <t xml:space="preserve">Please briefly explain in the "Explanatory Notes" section. </t>
  </si>
  <si>
    <t>9a</t>
  </si>
  <si>
    <t xml:space="preserve">Preserving and maintaining FY 2020-2021 Student Financial Aid Program Funding (TEXAS Grants, TEOG, TEG) </t>
  </si>
  <si>
    <t xml:space="preserve"># of students served </t>
  </si>
  <si>
    <t xml:space="preserve">Providing Emergency Educational Aid to pandemic-impacted undergraduate students and support them in enrolling and persisting on-track to attain a postsecondary credential </t>
  </si>
  <si>
    <t xml:space="preserve">Reskilling and Upskilling Grants to support Texans who have previously stopped out of
higher education and/or students who need to reskill or upskill to get back into the workforce </t>
  </si>
  <si>
    <t>Governor's Emergency Education Relief Fund 1 - Only include GEER I funding in the following Row
Faculty/Staff Support &amp; Instruction Delivery</t>
  </si>
  <si>
    <t>Online learning support to assist institutions in enhancing quality in online course
offerings and reducing costs of instructional materials for students.</t>
  </si>
  <si>
    <t>Grand Total Dollars</t>
  </si>
  <si>
    <t>Grand Total Students</t>
  </si>
  <si>
    <t>Totals from Federal Program Breakout Tab</t>
  </si>
  <si>
    <t>Student Hash</t>
  </si>
  <si>
    <t>Contact</t>
  </si>
  <si>
    <t>Row 6</t>
  </si>
  <si>
    <t>Row 7</t>
  </si>
  <si>
    <t>Row 8</t>
  </si>
  <si>
    <t>Row 9</t>
  </si>
  <si>
    <t>Row 10</t>
  </si>
  <si>
    <t>Row 11</t>
  </si>
  <si>
    <t>Row 12</t>
  </si>
  <si>
    <t>Row 13</t>
  </si>
  <si>
    <t>Row 14</t>
  </si>
  <si>
    <t>Row 15</t>
  </si>
  <si>
    <t>Row 16</t>
  </si>
  <si>
    <t>Row 17</t>
  </si>
  <si>
    <t>Row 18</t>
  </si>
  <si>
    <t>Row 19</t>
  </si>
  <si>
    <t>Row 24</t>
  </si>
  <si>
    <t>Row 25</t>
  </si>
  <si>
    <t>Row 26</t>
  </si>
  <si>
    <t>Row 27</t>
  </si>
  <si>
    <t>Row 28</t>
  </si>
  <si>
    <t>Row 32</t>
  </si>
  <si>
    <t>Row 33</t>
  </si>
  <si>
    <t>Row 34</t>
  </si>
  <si>
    <t>Row 35</t>
  </si>
  <si>
    <t>Row 39</t>
  </si>
  <si>
    <t>Row 40</t>
  </si>
  <si>
    <t>Row 41</t>
  </si>
  <si>
    <t>Row 45</t>
  </si>
  <si>
    <t>Row 48</t>
  </si>
  <si>
    <t>Row 52</t>
  </si>
  <si>
    <t>Row 55</t>
  </si>
  <si>
    <t>Row 56</t>
  </si>
  <si>
    <t>Row 57</t>
  </si>
  <si>
    <t>Row 58</t>
  </si>
  <si>
    <t>Row 59</t>
  </si>
  <si>
    <t>Row 60</t>
  </si>
  <si>
    <t>Row 65</t>
  </si>
  <si>
    <t>Row 5</t>
  </si>
  <si>
    <t>Row 21</t>
  </si>
  <si>
    <t>Row 22</t>
  </si>
  <si>
    <t>Row 23</t>
  </si>
  <si>
    <t>Row 29</t>
  </si>
  <si>
    <t>Row 30</t>
  </si>
  <si>
    <t>Row 31</t>
  </si>
  <si>
    <t>Row 36</t>
  </si>
  <si>
    <t>Row 37</t>
  </si>
  <si>
    <t>Row 38</t>
  </si>
  <si>
    <t>Row 42</t>
  </si>
  <si>
    <t>Row 43</t>
  </si>
  <si>
    <t>Row 44</t>
  </si>
  <si>
    <t>Row 46</t>
  </si>
  <si>
    <t>Row 47</t>
  </si>
  <si>
    <t>Row 51</t>
  </si>
  <si>
    <t>Row 53</t>
  </si>
  <si>
    <t>Row 54</t>
  </si>
  <si>
    <t>Row 61</t>
  </si>
  <si>
    <t>Row 62</t>
  </si>
  <si>
    <t>Row 63</t>
  </si>
  <si>
    <t>Row 66</t>
  </si>
  <si>
    <t>Row 67</t>
  </si>
  <si>
    <t>Row 68</t>
  </si>
  <si>
    <t>Row 69</t>
  </si>
  <si>
    <t>Row 70</t>
  </si>
  <si>
    <t>Row 71</t>
  </si>
  <si>
    <t>Row 72</t>
  </si>
  <si>
    <t>Row 73</t>
  </si>
  <si>
    <t>Row 74</t>
  </si>
  <si>
    <t>Row 75</t>
  </si>
  <si>
    <t>Row 76</t>
  </si>
  <si>
    <t>Row 77</t>
  </si>
  <si>
    <t>Row 78</t>
  </si>
  <si>
    <t>Row 79</t>
  </si>
  <si>
    <t>Row 82</t>
  </si>
  <si>
    <t>Row 83</t>
  </si>
  <si>
    <t>Row 84</t>
  </si>
  <si>
    <t>Row 85</t>
  </si>
  <si>
    <t>Row 86</t>
  </si>
  <si>
    <t>Row 87</t>
  </si>
  <si>
    <t>Row 88</t>
  </si>
  <si>
    <t>Row 89</t>
  </si>
  <si>
    <t>Row 93</t>
  </si>
  <si>
    <t>Row 94</t>
  </si>
  <si>
    <t>Phone No.</t>
  </si>
  <si>
    <t>Status</t>
  </si>
  <si>
    <t>Sector</t>
  </si>
  <si>
    <t>Checksum Out</t>
  </si>
  <si>
    <t>Cents?</t>
  </si>
  <si>
    <t>B2</t>
  </si>
  <si>
    <t>Governor's Emergency Education Relief Fund 1 - Only include GEER I funding and students served through GEER I awards in the following Rows 55-62</t>
  </si>
  <si>
    <t>7a</t>
  </si>
  <si>
    <t>8b</t>
  </si>
  <si>
    <t>8c</t>
  </si>
  <si>
    <t>Section 63 Data</t>
  </si>
  <si>
    <t>Uses &amp; Fed</t>
  </si>
  <si>
    <t>Costs or expenses related to the purchases of personal protective equipment (PPE) and sneeze guards</t>
  </si>
  <si>
    <t>Summary of Health-Related Institutions</t>
  </si>
  <si>
    <t>Note: This data is not included in the Summary Tabs.</t>
  </si>
  <si>
    <t>Explanatory Notes - See Individual Institution Tabs</t>
  </si>
  <si>
    <t>Institution Point of Contact for Section 63 Data</t>
  </si>
  <si>
    <t>Balanced</t>
  </si>
  <si>
    <t>OK</t>
  </si>
  <si>
    <t>Sponsored research programs</t>
  </si>
  <si>
    <t>Shuttered Venue Operators Grant</t>
  </si>
  <si>
    <t>Karin Livingston</t>
  </si>
  <si>
    <t>713-743-4415</t>
  </si>
  <si>
    <t>klivingston@uh.edu</t>
  </si>
  <si>
    <t>Lost revenue realized in FY20; amounts shown as "expended" in FY20 and FY21 recognize the reimbursement of these prior year fund balance losses at the time of payment receipt</t>
  </si>
  <si>
    <t>Covid Prevalence Study</t>
  </si>
  <si>
    <t>$40,958,387 for unfunded compensation; $68,484 supported Ryan White initiatiave in accordance with SEFA reporting classification; Unfunded compensation realized in FY20; amounts shown as "expended" in FY20 and FY21 recognize the reimbursement of these prior year fund balance losses at the time of payment receipt and this assumes lost revenue utilized prior to unfunded compensation</t>
  </si>
  <si>
    <t>HEERF I</t>
  </si>
  <si>
    <t>Awarded amounts applied to lost revenue and unfunded compensation realized in FY20; amounts shown as "expended" in FY20 and FY21 recognize the reimbursement of these prior year fund balance losses at the time of payment receipt</t>
  </si>
  <si>
    <t>HEERF II</t>
  </si>
  <si>
    <t>HEERF III</t>
  </si>
  <si>
    <t>Ryan White</t>
  </si>
  <si>
    <t>Included F&amp;A</t>
  </si>
  <si>
    <t>Ken Kellough</t>
  </si>
  <si>
    <t>817-975-5186</t>
  </si>
  <si>
    <t>kenneth.kellough@utsouthwestern.edu</t>
  </si>
  <si>
    <t>Vaccines and testing for students.</t>
  </si>
  <si>
    <t>Area Health Education Centers (93.107)</t>
  </si>
  <si>
    <t>Poison Center Support &amp; Enhancement Grant (93.253)</t>
  </si>
  <si>
    <t>Engineering (47.041)</t>
  </si>
  <si>
    <t>Allergy and Infectious Diseases Research (93.855)</t>
  </si>
  <si>
    <t>CFDA 12.XX</t>
  </si>
  <si>
    <t>CFDA 16.XX</t>
  </si>
  <si>
    <t>CFDA 21.XX</t>
  </si>
  <si>
    <t>CFDA 93.XX</t>
  </si>
  <si>
    <t>Kelly Dean</t>
  </si>
  <si>
    <t>409-747-7901</t>
  </si>
  <si>
    <t>khdean@utmb.edu</t>
  </si>
  <si>
    <t>The Other expenses are associated the salaries of Staff/Temp employees working the COVID Testing sites and patient screenings at various clinical locations, and operating our COVID-19 unit at HCPC.</t>
  </si>
  <si>
    <t>Emergency Response for Suicide Prevention</t>
  </si>
  <si>
    <t>Joseph McDonald</t>
  </si>
  <si>
    <t>Joseph.W.McDonald@uth.tmc.edu</t>
  </si>
  <si>
    <t>UT Dallas and UT Health Science Center at Houston.  Purpose is to support COVID research activities.</t>
  </si>
  <si>
    <t>President message to students related to COVID-19 activities ($900); F&amp;A costs ($447,017).  COVID public support programs.</t>
  </si>
  <si>
    <t>Centers of Excellence COVID</t>
  </si>
  <si>
    <t>Area Health Education Centers Program COVID</t>
  </si>
  <si>
    <t>Cares Funding for Poision Center</t>
  </si>
  <si>
    <t>Federal Research Activities Grants (NIH,DoD,etc.)</t>
  </si>
  <si>
    <t>Melissa J. White</t>
  </si>
  <si>
    <t>210-567-7022</t>
  </si>
  <si>
    <t>whitem5@uthscsa.edu</t>
  </si>
  <si>
    <t>HHS Provider Relief allocations for Phase 1, 2 and 3. Total funding received totals $205,565,567. Per Period 1 MDA report to HHS, the calculated lost revenues from calendar year 2020 and calendar Q1 and Q2 2021 versus calendar year 2019 totals $439,965,395</t>
  </si>
  <si>
    <t>Includes an $18,527 grant from the texas hospital association foundation to support preparedness and response needs of Covid-19 (Federal Pass-through)</t>
  </si>
  <si>
    <t>Allocated 100% of the funding to students</t>
  </si>
  <si>
    <t>Allocated 100% of the funding to School of Health Profession students</t>
  </si>
  <si>
    <t>Additional Texas Grant allocated to SHP students</t>
  </si>
  <si>
    <t>Actual Notice of Award received October 2021. Expected to disbursed Nov 2021. to be allocated 100% of the funding to School of Health Profession students</t>
  </si>
  <si>
    <t>Texas Hospital Association Foundation Covid grant</t>
  </si>
  <si>
    <t>to support preparedness and response needs of Covid-19</t>
  </si>
  <si>
    <t>FEMA claims have been submitted. No actual funds have been received.</t>
  </si>
  <si>
    <t>Tomas G. Guajardo</t>
  </si>
  <si>
    <t>Associate Vice President, State and System Reporting</t>
  </si>
  <si>
    <t>tgguajardo@mdanderson.org</t>
  </si>
  <si>
    <t>Supplies and personnel costs for screening patients, employees, and students; supplies and personnel costs for treating COVID-19 patients</t>
  </si>
  <si>
    <t>Includes funds for HRSA COVID-19 Uninsured Program</t>
  </si>
  <si>
    <t>Funds for HRSA COVID-19 Uninsured Program</t>
  </si>
  <si>
    <t>Coronavirus Relief Funds from Smith County - For the renovation and upgrade of the Public Health Lab of East Texas (PHLET)</t>
  </si>
  <si>
    <t>Heather Bailey</t>
  </si>
  <si>
    <t>903-877-5720</t>
  </si>
  <si>
    <t>heather.bailey@uthct.edu</t>
  </si>
  <si>
    <t>93.889 Intergovernmental personnel act salary agreement.</t>
  </si>
  <si>
    <t>97.036 FEMA reimbursements for facilites personnel overtime and supplies</t>
  </si>
  <si>
    <t>Clinical operations.  Supports healthcare providers battling C19.</t>
  </si>
  <si>
    <t>93.360 CIADM - Fujifilm Diosynth Biotech.</t>
  </si>
  <si>
    <t>84.425 FY21 Student Aid.</t>
  </si>
  <si>
    <t>Clinical operations.  Support healthcare providers battling C19.</t>
  </si>
  <si>
    <t>Student aid.  421001 and 421002</t>
  </si>
  <si>
    <t>DHHS IPA</t>
  </si>
  <si>
    <t>Intergovernmental personnel act salary agreement.  470751</t>
  </si>
  <si>
    <t>BARDA Contract for Vaccines - Operation Warp Speed</t>
  </si>
  <si>
    <t>Pass thru to FUJIFILM Diosynth manufacturing vaccine.  486004</t>
  </si>
  <si>
    <t>FEMA reimbursements for facilites personnel overtime and supplies</t>
  </si>
  <si>
    <t>Kyle Foster</t>
  </si>
  <si>
    <t>1-979-436-9229</t>
  </si>
  <si>
    <t>kylefoster@tamu.edu</t>
  </si>
  <si>
    <t>Clinical Operations, Telehealth, Indirect Cost, COVID related Public Service Announcements</t>
  </si>
  <si>
    <t>Area Health Education Centers Program</t>
  </si>
  <si>
    <t>Telehealth Resource Center</t>
  </si>
  <si>
    <t>Community Health Centers (FQHC)</t>
  </si>
  <si>
    <t>Lesley Wilmeth</t>
  </si>
  <si>
    <t>806-743-7421</t>
  </si>
  <si>
    <t>lesley.wilmeth@ttuhsc.edu</t>
  </si>
  <si>
    <t>Temporary staffing expenses for online course.</t>
  </si>
  <si>
    <t>Employee training for online instructional course design.</t>
  </si>
  <si>
    <t>Purchase/lease of computer software for online education, virtual meetings computer software, simulation computer equipment for nursing student training, subscription to online test preparation for students.</t>
  </si>
  <si>
    <t>Cleanning supplies, disinfecting wand, and cleaning services.</t>
  </si>
  <si>
    <t>PPE-  KN95 masks, scrubs, cover shoes and heads.</t>
  </si>
  <si>
    <t>Door chime, acrylic barriers</t>
  </si>
  <si>
    <t>Counseling expenses, first responders labor, student re-engagement fees, expenses to promote the use of telehealth and COVID education, and F&amp;A.</t>
  </si>
  <si>
    <t>(TTUHSC) To promote the use of telehealth technologies to reduce the risk of COVID-19.</t>
  </si>
  <si>
    <t>Robert Ortega, Managing Director of Accounting Services</t>
  </si>
  <si>
    <t>(915) 215-4378</t>
  </si>
  <si>
    <t>Robert.Ortega@ttuhsc.edu</t>
  </si>
  <si>
    <t xml:space="preserve">Area Health Education Centers - funds used to purchase PPE for clinic staff and medical supplies for the protection and safety of grant personnel. </t>
  </si>
  <si>
    <t xml:space="preserve">Administration of vaccinations for the general public, diagnostic and antibody laboratory costs, COVID-19 screening and testing services, and other actions to respond to the pandemic and facilitate compliance with COVID-19 related public health measures.    </t>
  </si>
  <si>
    <t>HHS - Public Health and Social Services Emergency Fund</t>
  </si>
  <si>
    <t>Area Health Education Centers</t>
  </si>
  <si>
    <t>P/T from Hidalgo County - Coronavirus Relief Funds - $3,675,000 for coronavirus relief efforts including administration of vaccinations and diagnostic and antibody laboratory costs, plus $1,325,000 for COVID-19 screening and testing services.</t>
  </si>
  <si>
    <t>Richard Wilson</t>
  </si>
  <si>
    <t>956-665-8702</t>
  </si>
  <si>
    <t>richard.wilson@utrgv.edu</t>
  </si>
  <si>
    <t>John McGeady, Director, Budget Office</t>
  </si>
  <si>
    <t>512-659-8474</t>
  </si>
  <si>
    <t>john.mcgeady@austin.utexas.edu</t>
  </si>
  <si>
    <t>In FY20, these students selected they needed technology assistance, but could have also been awarded for housing/food/medical/tuition asssistance as well. FY21, institutional share was used to pay tuition.</t>
  </si>
  <si>
    <t xml:space="preserve">All awards are to Sam Houston State University as a whole entity and show on the (A+H+M) report. </t>
  </si>
  <si>
    <t>Amanda Withers</t>
  </si>
  <si>
    <t>withers@shsu.edu</t>
  </si>
  <si>
    <t>936-294-2289</t>
  </si>
  <si>
    <t>student aid grants</t>
  </si>
  <si>
    <t>technology enabling instructions academic departments</t>
  </si>
  <si>
    <t>hybrid spaces</t>
  </si>
  <si>
    <t>PPE</t>
  </si>
  <si>
    <t>Auxiliary lost revenue</t>
  </si>
  <si>
    <t>Health Clinic lost revenue</t>
  </si>
  <si>
    <t>evidence based practice COVID with public health guideline</t>
  </si>
  <si>
    <t>Telehealth, Geriatrics Workforce, Nursing home COVID Action, mental health support services, Tarrant County Contract for COVID contact tracing</t>
  </si>
  <si>
    <t>Geriatrics Workforce Enhancement Program CFDA 93.969.119</t>
  </si>
  <si>
    <t>Telehealth Resource Centers</t>
  </si>
  <si>
    <t>The National Nursing Home COVID Action Network</t>
  </si>
  <si>
    <t>Tarrant Country for COVID Contract Tracing CFDA 21.019</t>
  </si>
  <si>
    <t>Chuck Fox, MBA, CPA | Chief Fiscal Officer</t>
  </si>
  <si>
    <t>817-735-5030</t>
  </si>
  <si>
    <t>chuck.fox@unthsc.edu</t>
  </si>
  <si>
    <t>Registered Nurse in Primary Care COVID</t>
  </si>
  <si>
    <t>Health and Human Services Commission</t>
  </si>
  <si>
    <t>Baylor College of Medicine</t>
  </si>
  <si>
    <t>BCM</t>
  </si>
  <si>
    <t>Families First Coronavirus Response</t>
  </si>
  <si>
    <t>Higher Education Emergency Relief Fund</t>
  </si>
  <si>
    <t>John Burchett</t>
  </si>
  <si>
    <t>713.798.4989</t>
  </si>
  <si>
    <t>john.burchett@bcm.edu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</si>
</sst>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quot;$&quot;#,##0\)"/>
    <numFmt numFmtId="166" formatCode="0.0%"/>
    <numFmt numFmtId="167" formatCode="000000"/>
    <numFmt numFmtId="168" formatCode="_(&quot;$&quot;* #,##0.00_);_(&quot;$&quot;* \(#,##0.00\);_(&quot;$&quot;* &quot;-&quot;_);_(@_)"/>
  </numFmts>
  <fonts count="4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0"/>
      <color indexed="24"/>
      <name val="Arial"/>
      <family val="2"/>
    </font>
    <font>
      <b/>
      <sz val="18"/>
      <color indexed="24"/>
      <name val="Arial"/>
      <family val="2"/>
    </font>
    <font>
      <b/>
      <sz val="12"/>
      <color indexed="24"/>
      <name val="Arial"/>
      <family val="2"/>
    </font>
    <font>
      <sz val="10"/>
      <color indexed="24"/>
      <name val="Arial"/>
      <family val="2"/>
    </font>
    <font>
      <b/>
      <sz val="18"/>
      <color indexed="24"/>
      <name val="Arial"/>
      <family val="2"/>
    </font>
    <font>
      <b/>
      <sz val="12"/>
      <color indexed="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Arial"/>
      <family val="2"/>
    </font>
    <font>
      <sz val="10"/>
      <name val="MS Sans Serif"/>
      <family val="2"/>
    </font>
    <font>
      <sz val="10"/>
      <name val="System"/>
      <family val="2"/>
    </font>
    <font>
      <u/>
      <sz val="10"/>
      <color theme="10"/>
      <name val="Arial"/>
      <family val="2"/>
    </font>
    <font>
      <u/>
      <sz val="10"/>
      <color indexed="12"/>
      <name val="Arial"/>
      <family val="2"/>
    </font>
    <font>
      <sz val="12"/>
      <name val="AGaramond"/>
      <family val="3"/>
    </font>
    <font>
      <sz val="10"/>
      <name val="Arial"/>
      <family val="2"/>
    </font>
    <font>
      <b/>
      <sz val="11"/>
      <color theme="1"/>
      <name val="Calibri"/>
      <family val="2"/>
      <scheme val="minor"/>
    </font>
    <font>
      <sz val="11"/>
      <color theme="0"/>
      <name val="Calibri"/>
      <family val="2"/>
      <scheme val="minor"/>
    </font>
    <font>
      <b/>
      <sz val="11"/>
      <name val="Calibri"/>
      <family val="2"/>
      <scheme val="minor"/>
    </font>
    <font>
      <sz val="12"/>
      <color theme="1"/>
      <name val="Calibri"/>
      <family val="2"/>
      <scheme val="minor"/>
    </font>
    <font>
      <i/>
      <u/>
      <sz val="12"/>
      <color theme="1"/>
      <name val="Calibri"/>
      <family val="2"/>
      <scheme val="minor"/>
    </font>
    <font>
      <b/>
      <sz val="14"/>
      <color theme="1"/>
      <name val="Calibri"/>
      <family val="2"/>
      <scheme val="minor"/>
    </font>
    <font>
      <b/>
      <sz val="12"/>
      <color theme="1"/>
      <name val="Calibri"/>
      <family val="2"/>
      <scheme val="minor"/>
    </font>
    <font>
      <i/>
      <sz val="12"/>
      <color theme="1"/>
      <name val="Calibri"/>
      <family val="2"/>
      <scheme val="minor"/>
    </font>
    <font>
      <b/>
      <u/>
      <sz val="12"/>
      <color theme="1"/>
      <name val="Calibri"/>
      <family val="2"/>
      <scheme val="minor"/>
    </font>
    <font>
      <b/>
      <i/>
      <sz val="12"/>
      <color theme="1"/>
      <name val="Calibri"/>
      <family val="2"/>
      <scheme val="minor"/>
    </font>
    <font>
      <sz val="12"/>
      <name val="Calibri"/>
      <family val="2"/>
      <scheme val="minor"/>
    </font>
    <font>
      <sz val="12"/>
      <color theme="0"/>
      <name val="Calibri"/>
      <family val="2"/>
      <scheme val="minor"/>
    </font>
  </fonts>
  <fills count="4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rgb="FFCCFFCC"/>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1" tint="0.249977111117893"/>
        <bgColor indexed="64"/>
      </patternFill>
    </fill>
    <fill>
      <patternFill patternType="solid">
        <fgColor theme="2"/>
        <bgColor indexed="64"/>
      </patternFill>
    </fill>
    <fill>
      <patternFill patternType="solid">
        <fgColor theme="8" tint="0.79998168889431442"/>
        <bgColor indexed="64"/>
      </patternFill>
    </fill>
    <fill>
      <patternFill patternType="solid">
        <fgColor rgb="FFDCE565"/>
        <bgColor indexed="64"/>
      </patternFill>
    </fill>
    <fill>
      <patternFill patternType="solid">
        <fgColor rgb="FFE169CA"/>
        <bgColor indexed="64"/>
      </patternFill>
    </fill>
    <fill>
      <patternFill patternType="solid">
        <fgColor rgb="FF66FF99"/>
        <bgColor indexed="64"/>
      </patternFill>
    </fill>
    <fill>
      <patternFill patternType="solid">
        <fgColor rgb="FF33CCCC"/>
        <bgColor indexed="64"/>
      </patternFill>
    </fill>
    <fill>
      <patternFill patternType="solid">
        <fgColor rgb="FF996633"/>
        <bgColor indexed="64"/>
      </patternFill>
    </fill>
    <fill>
      <patternFill patternType="solid">
        <fgColor rgb="FF9966FF"/>
        <bgColor indexed="64"/>
      </patternFill>
    </fill>
  </fills>
  <borders count="25">
    <border>
      <left/>
      <right/>
      <top/>
      <bottom/>
      <diagonal/>
    </border>
    <border>
      <left/>
      <right/>
      <top style="double">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s>
  <cellStyleXfs count="96">
    <xf numFmtId="0" fontId="0" fillId="0" borderId="0"/>
    <xf numFmtId="3" fontId="10" fillId="0" borderId="0" applyFont="0" applyFill="0" applyBorder="0" applyAlignment="0" applyProtection="0"/>
    <xf numFmtId="165"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0" fillId="0" borderId="1" applyNumberFormat="0" applyFont="0" applyFill="0" applyAlignment="0" applyProtection="0"/>
    <xf numFmtId="3" fontId="13" fillId="0" borderId="0" applyFont="0" applyFill="0" applyBorder="0" applyAlignment="0" applyProtection="0"/>
    <xf numFmtId="165" fontId="13" fillId="0" borderId="0" applyFont="0" applyFill="0" applyBorder="0" applyAlignment="0" applyProtection="0"/>
    <xf numFmtId="0" fontId="13" fillId="0" borderId="0" applyFont="0" applyFill="0" applyBorder="0" applyAlignment="0" applyProtection="0"/>
    <xf numFmtId="2"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3" fillId="0" borderId="1" applyNumberFormat="0" applyFont="0" applyFill="0" applyAlignment="0" applyProtection="0"/>
    <xf numFmtId="0" fontId="6" fillId="0" borderId="0"/>
    <xf numFmtId="3" fontId="10" fillId="0" borderId="0" applyFont="0" applyFill="0" applyBorder="0" applyAlignment="0" applyProtection="0"/>
    <xf numFmtId="165"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0" fillId="0" borderId="1" applyNumberFormat="0" applyFont="0" applyFill="0" applyAlignment="0" applyProtection="0"/>
    <xf numFmtId="9" fontId="6" fillId="0" borderId="0" applyFont="0" applyFill="0" applyBorder="0" applyAlignment="0" applyProtection="0"/>
    <xf numFmtId="0" fontId="6" fillId="0" borderId="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8" fillId="6" borderId="0" applyNumberFormat="0" applyBorder="0" applyAlignment="0" applyProtection="0"/>
    <xf numFmtId="0" fontId="19" fillId="23" borderId="10" applyNumberFormat="0" applyAlignment="0" applyProtection="0"/>
    <xf numFmtId="0" fontId="20" fillId="24" borderId="11" applyNumberFormat="0" applyAlignment="0" applyProtection="0"/>
    <xf numFmtId="0" fontId="21" fillId="0" borderId="0" applyNumberFormat="0" applyFill="0" applyBorder="0" applyAlignment="0" applyProtection="0"/>
    <xf numFmtId="0" fontId="22" fillId="7" borderId="0" applyNumberFormat="0" applyBorder="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10" borderId="10" applyNumberFormat="0" applyAlignment="0" applyProtection="0"/>
    <xf numFmtId="0" fontId="25" fillId="0" borderId="13" applyNumberFormat="0" applyFill="0" applyAlignment="0" applyProtection="0"/>
    <xf numFmtId="0" fontId="26" fillId="2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6" borderId="14" applyNumberFormat="0" applyFont="0" applyAlignment="0" applyProtection="0"/>
    <xf numFmtId="0" fontId="27" fillId="23" borderId="1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1" fillId="0" borderId="0"/>
    <xf numFmtId="0" fontId="32" fillId="0" borderId="0"/>
    <xf numFmtId="0" fontId="6" fillId="0" borderId="0"/>
    <xf numFmtId="0" fontId="31" fillId="0" borderId="0"/>
    <xf numFmtId="0" fontId="32" fillId="0" borderId="0"/>
    <xf numFmtId="43" fontId="6"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6" fillId="0" borderId="0"/>
    <xf numFmtId="0" fontId="5" fillId="0" borderId="0"/>
    <xf numFmtId="0" fontId="31" fillId="0" borderId="0"/>
    <xf numFmtId="43" fontId="35" fillId="0" borderId="0" applyFont="0" applyFill="0" applyBorder="0" applyAlignment="0" applyProtection="0"/>
    <xf numFmtId="0" fontId="6" fillId="0" borderId="0"/>
    <xf numFmtId="0" fontId="36"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363">
    <xf numFmtId="0" fontId="0" fillId="0" borderId="0" xfId="0"/>
    <xf numFmtId="0" fontId="7" fillId="0" borderId="0" xfId="0" applyFont="1" applyBorder="1"/>
    <xf numFmtId="0" fontId="6" fillId="0" borderId="0" xfId="0" applyFont="1"/>
    <xf numFmtId="0" fontId="6" fillId="0" borderId="0" xfId="15"/>
    <xf numFmtId="0" fontId="6" fillId="0" borderId="0" xfId="15" applyBorder="1"/>
    <xf numFmtId="0" fontId="6" fillId="0" borderId="0" xfId="15" applyAlignment="1">
      <alignment wrapText="1"/>
    </xf>
    <xf numFmtId="0" fontId="6" fillId="2" borderId="0" xfId="15" applyFill="1"/>
    <xf numFmtId="0" fontId="7" fillId="2" borderId="0" xfId="15" applyFont="1" applyFill="1" applyAlignment="1">
      <alignment horizontal="center"/>
    </xf>
    <xf numFmtId="0" fontId="7" fillId="2" borderId="0" xfId="15" applyFont="1" applyFill="1"/>
    <xf numFmtId="166" fontId="6" fillId="2" borderId="0" xfId="23" applyNumberFormat="1" applyFill="1"/>
    <xf numFmtId="0" fontId="0" fillId="3" borderId="0" xfId="0" applyFill="1"/>
    <xf numFmtId="0" fontId="8" fillId="0" borderId="0" xfId="15" applyFont="1" applyBorder="1"/>
    <xf numFmtId="0" fontId="6" fillId="0" borderId="0" xfId="15" applyBorder="1" applyAlignment="1">
      <alignment horizontal="center"/>
    </xf>
    <xf numFmtId="0" fontId="6" fillId="0" borderId="18" xfId="15" applyBorder="1"/>
    <xf numFmtId="0" fontId="6" fillId="0" borderId="3" xfId="15" applyBorder="1"/>
    <xf numFmtId="0" fontId="6" fillId="0" borderId="6" xfId="15" applyBorder="1" applyAlignment="1">
      <alignment horizontal="right"/>
    </xf>
    <xf numFmtId="0" fontId="9" fillId="0" borderId="0" xfId="15" applyFont="1" applyBorder="1" applyAlignment="1">
      <alignment horizontal="center" vertical="top" wrapText="1"/>
    </xf>
    <xf numFmtId="0" fontId="9" fillId="0" borderId="19" xfId="15" applyFont="1" applyBorder="1" applyAlignment="1">
      <alignment vertical="top" wrapText="1"/>
    </xf>
    <xf numFmtId="0" fontId="9" fillId="0" borderId="9" xfId="15" applyFont="1" applyBorder="1" applyAlignment="1">
      <alignment horizontal="center" vertical="top" wrapText="1"/>
    </xf>
    <xf numFmtId="0" fontId="9" fillId="0" borderId="9" xfId="15" applyFont="1" applyBorder="1" applyAlignment="1">
      <alignment vertical="top" wrapText="1"/>
    </xf>
    <xf numFmtId="0" fontId="6" fillId="0" borderId="0" xfId="15" applyAlignment="1">
      <alignment horizontal="center"/>
    </xf>
    <xf numFmtId="0" fontId="9" fillId="0" borderId="0" xfId="15" applyFont="1" applyBorder="1" applyAlignment="1">
      <alignment vertical="top" wrapText="1"/>
    </xf>
    <xf numFmtId="0" fontId="0" fillId="0" borderId="0" xfId="0" applyAlignment="1">
      <alignment horizontal="center"/>
    </xf>
    <xf numFmtId="37" fontId="6" fillId="2" borderId="0" xfId="15" applyNumberFormat="1" applyFill="1"/>
    <xf numFmtId="0" fontId="6" fillId="0" borderId="0" xfId="15" applyAlignment="1">
      <alignment vertical="center"/>
    </xf>
    <xf numFmtId="0" fontId="7" fillId="0" borderId="0" xfId="15" applyFont="1" applyBorder="1" applyAlignment="1">
      <alignment horizontal="center"/>
    </xf>
    <xf numFmtId="164" fontId="34" fillId="0" borderId="0" xfId="79" applyNumberFormat="1" applyFont="1" applyFill="1" applyBorder="1" applyAlignment="1" applyProtection="1">
      <alignment horizontal="center"/>
    </xf>
    <xf numFmtId="0" fontId="8" fillId="3" borderId="0" xfId="15" applyFont="1" applyFill="1" applyBorder="1" applyAlignment="1">
      <alignment vertical="top" wrapText="1"/>
    </xf>
    <xf numFmtId="0" fontId="33" fillId="0" borderId="0" xfId="78" applyBorder="1" applyAlignment="1" applyProtection="1">
      <alignment horizontal="center" vertical="top" wrapText="1"/>
    </xf>
    <xf numFmtId="0" fontId="6" fillId="0" borderId="0" xfId="15" applyFont="1" applyAlignment="1">
      <alignment horizontal="center"/>
    </xf>
    <xf numFmtId="0" fontId="33" fillId="0" borderId="0" xfId="78" applyBorder="1" applyAlignment="1" applyProtection="1">
      <alignment vertical="top" wrapText="1"/>
    </xf>
    <xf numFmtId="0" fontId="8" fillId="0" borderId="0" xfId="15" applyFont="1" applyBorder="1" applyAlignment="1">
      <alignment vertical="top" wrapText="1"/>
    </xf>
    <xf numFmtId="0" fontId="8" fillId="0" borderId="0" xfId="15" applyFont="1" applyBorder="1" applyAlignment="1">
      <alignment horizontal="center" vertical="top" wrapText="1"/>
    </xf>
    <xf numFmtId="0" fontId="33" fillId="0" borderId="0" xfId="78" applyBorder="1" applyAlignment="1" applyProtection="1">
      <alignment horizontal="center" wrapText="1"/>
    </xf>
    <xf numFmtId="0" fontId="8" fillId="0" borderId="0" xfId="15" applyFont="1" applyFill="1" applyBorder="1" applyAlignment="1">
      <alignment vertical="top" wrapText="1"/>
    </xf>
    <xf numFmtId="0" fontId="34" fillId="0" borderId="0" xfId="79" applyBorder="1" applyAlignment="1" applyProtection="1">
      <alignment vertical="top" wrapText="1"/>
    </xf>
    <xf numFmtId="0" fontId="9" fillId="0" borderId="0" xfId="15" applyFont="1" applyBorder="1" applyAlignment="1">
      <alignment horizontal="center" wrapText="1"/>
    </xf>
    <xf numFmtId="37" fontId="33" fillId="2" borderId="0" xfId="78" applyNumberFormat="1" applyFill="1"/>
    <xf numFmtId="0" fontId="6" fillId="0" borderId="3" xfId="15" applyBorder="1" applyAlignment="1">
      <alignment wrapText="1"/>
    </xf>
    <xf numFmtId="0" fontId="30" fillId="0" borderId="0" xfId="0" applyFont="1" applyAlignment="1">
      <alignment horizontal="left"/>
    </xf>
    <xf numFmtId="0" fontId="6" fillId="0" borderId="7" xfId="0" applyFont="1" applyBorder="1" applyAlignment="1">
      <alignment horizontal="center"/>
    </xf>
    <xf numFmtId="0" fontId="6" fillId="0" borderId="7" xfId="0" applyFont="1" applyBorder="1" applyAlignment="1">
      <alignment horizontal="center" wrapText="1"/>
    </xf>
    <xf numFmtId="0" fontId="6" fillId="3" borderId="0" xfId="0" applyFont="1" applyFill="1"/>
    <xf numFmtId="0" fontId="8" fillId="0" borderId="18" xfId="15" applyFont="1" applyBorder="1" applyAlignment="1">
      <alignment vertical="top" wrapText="1"/>
    </xf>
    <xf numFmtId="0" fontId="8" fillId="0" borderId="3" xfId="15" applyFont="1" applyBorder="1" applyAlignment="1">
      <alignment horizontal="center" vertical="top" wrapText="1"/>
    </xf>
    <xf numFmtId="0" fontId="8" fillId="0" borderId="3" xfId="15" applyFont="1" applyBorder="1" applyAlignment="1">
      <alignment vertical="top" wrapText="1"/>
    </xf>
    <xf numFmtId="0" fontId="8" fillId="0" borderId="16" xfId="15" applyFont="1" applyBorder="1" applyAlignment="1">
      <alignment vertical="top"/>
    </xf>
    <xf numFmtId="167" fontId="6" fillId="0" borderId="3" xfId="15" applyNumberFormat="1" applyBorder="1" applyAlignment="1">
      <alignment horizontal="right"/>
    </xf>
    <xf numFmtId="0" fontId="4" fillId="0" borderId="0" xfId="86" applyAlignment="1">
      <alignment horizontal="center"/>
    </xf>
    <xf numFmtId="0" fontId="4" fillId="0" borderId="0" xfId="86"/>
    <xf numFmtId="42" fontId="4" fillId="0" borderId="0" xfId="86" applyNumberFormat="1"/>
    <xf numFmtId="14" fontId="7" fillId="0" borderId="0" xfId="15" applyNumberFormat="1" applyFont="1" applyBorder="1" applyAlignment="1">
      <alignment horizontal="left"/>
    </xf>
    <xf numFmtId="0" fontId="6" fillId="0" borderId="3" xfId="15" applyBorder="1" applyAlignment="1">
      <alignment horizontal="right"/>
    </xf>
    <xf numFmtId="0" fontId="9" fillId="0" borderId="9" xfId="0" applyFont="1" applyBorder="1" applyAlignment="1">
      <alignment horizontal="center" vertical="center" wrapText="1"/>
    </xf>
    <xf numFmtId="0" fontId="9" fillId="0" borderId="19" xfId="15" applyFont="1" applyBorder="1" applyAlignment="1">
      <alignment vertical="center" wrapText="1"/>
    </xf>
    <xf numFmtId="0" fontId="9" fillId="0" borderId="9" xfId="15" applyFont="1" applyBorder="1" applyAlignment="1">
      <alignment vertical="center" wrapText="1"/>
    </xf>
    <xf numFmtId="0" fontId="8" fillId="0" borderId="19" xfId="15" applyFont="1" applyBorder="1" applyAlignment="1">
      <alignment vertical="center" wrapText="1"/>
    </xf>
    <xf numFmtId="0" fontId="8" fillId="0" borderId="9" xfId="15"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9" fillId="0" borderId="9" xfId="15" applyFont="1" applyBorder="1" applyAlignment="1">
      <alignment horizontal="center" vertical="center" wrapText="1"/>
    </xf>
    <xf numFmtId="0" fontId="6" fillId="0" borderId="0" xfId="15" applyAlignment="1">
      <alignment horizontal="center" vertical="center"/>
    </xf>
    <xf numFmtId="0" fontId="6" fillId="0" borderId="0" xfId="15" applyAlignment="1">
      <alignment vertical="center" wrapText="1"/>
    </xf>
    <xf numFmtId="0" fontId="0" fillId="3" borderId="0" xfId="0" applyFill="1" applyAlignment="1">
      <alignment vertical="center" wrapText="1"/>
    </xf>
    <xf numFmtId="0" fontId="33" fillId="0" borderId="0" xfId="78" applyBorder="1" applyAlignment="1" applyProtection="1">
      <alignment horizontal="center" vertical="center" wrapText="1"/>
    </xf>
    <xf numFmtId="0" fontId="9" fillId="0" borderId="9" xfId="0" applyFont="1" applyBorder="1" applyAlignment="1">
      <alignment vertical="center" wrapText="1"/>
    </xf>
    <xf numFmtId="0" fontId="6" fillId="3" borderId="0" xfId="0" applyFont="1" applyFill="1" applyAlignment="1">
      <alignment vertical="center" wrapText="1"/>
    </xf>
    <xf numFmtId="0" fontId="6" fillId="0" borderId="0" xfId="15" applyFont="1" applyAlignment="1">
      <alignment horizontal="center" vertical="center"/>
    </xf>
    <xf numFmtId="41" fontId="0" fillId="0" borderId="0" xfId="0" applyNumberFormat="1" applyAlignment="1">
      <alignment horizontal="center" vertical="center"/>
    </xf>
    <xf numFmtId="42" fontId="0" fillId="0" borderId="0" xfId="0" applyNumberFormat="1" applyAlignment="1">
      <alignment horizontal="center" vertical="center"/>
    </xf>
    <xf numFmtId="0" fontId="33" fillId="0" borderId="0" xfId="78" applyBorder="1" applyAlignment="1" applyProtection="1">
      <alignment horizontal="center"/>
    </xf>
    <xf numFmtId="0" fontId="33" fillId="0" borderId="0" xfId="78" applyBorder="1" applyAlignment="1" applyProtection="1">
      <alignment horizontal="center" vertical="center"/>
    </xf>
    <xf numFmtId="0" fontId="8" fillId="0" borderId="6" xfId="15" applyFont="1" applyBorder="1" applyAlignment="1">
      <alignment horizontal="center" vertical="top" wrapText="1"/>
    </xf>
    <xf numFmtId="0" fontId="8" fillId="0" borderId="8" xfId="15" applyFont="1" applyBorder="1" applyAlignment="1">
      <alignment horizontal="center" vertical="top" wrapText="1"/>
    </xf>
    <xf numFmtId="0" fontId="37" fillId="0" borderId="7" xfId="90" applyFont="1" applyBorder="1"/>
    <xf numFmtId="38" fontId="37" fillId="0" borderId="7" xfId="90" applyNumberFormat="1" applyFont="1" applyBorder="1"/>
    <xf numFmtId="0" fontId="2" fillId="0" borderId="0" xfId="90"/>
    <xf numFmtId="0" fontId="37" fillId="27" borderId="7" xfId="90" applyFont="1" applyFill="1" applyBorder="1" applyAlignment="1">
      <alignment horizontal="center"/>
    </xf>
    <xf numFmtId="0" fontId="37" fillId="0" borderId="0" xfId="90" applyFont="1" applyAlignment="1">
      <alignment wrapText="1"/>
    </xf>
    <xf numFmtId="0" fontId="39" fillId="30" borderId="7" xfId="90" applyFont="1" applyFill="1" applyBorder="1"/>
    <xf numFmtId="0" fontId="39" fillId="30" borderId="7" xfId="90" applyFont="1" applyFill="1" applyBorder="1" applyAlignment="1">
      <alignment horizontal="center" wrapText="1"/>
    </xf>
    <xf numFmtId="0" fontId="37" fillId="0" borderId="0" xfId="90" applyFont="1" applyAlignment="1">
      <alignment horizontal="center" wrapText="1"/>
    </xf>
    <xf numFmtId="0" fontId="37" fillId="30" borderId="0" xfId="90" applyFont="1" applyFill="1" applyAlignment="1">
      <alignment horizontal="center" wrapText="1"/>
    </xf>
    <xf numFmtId="0" fontId="2" fillId="0" borderId="7" xfId="90" applyBorder="1"/>
    <xf numFmtId="42" fontId="0" fillId="27" borderId="7" xfId="91" applyNumberFormat="1" applyFont="1" applyFill="1" applyBorder="1"/>
    <xf numFmtId="44" fontId="0" fillId="0" borderId="7" xfId="91" applyFont="1" applyFill="1" applyBorder="1" applyAlignment="1">
      <alignment wrapText="1"/>
    </xf>
    <xf numFmtId="0" fontId="39" fillId="30" borderId="7" xfId="90" applyFont="1" applyFill="1" applyBorder="1" applyAlignment="1">
      <alignment horizontal="center" vertical="center" wrapText="1"/>
    </xf>
    <xf numFmtId="42" fontId="39" fillId="30" borderId="7" xfId="90" applyNumberFormat="1" applyFont="1" applyFill="1" applyBorder="1" applyAlignment="1">
      <alignment wrapText="1"/>
    </xf>
    <xf numFmtId="0" fontId="39" fillId="30" borderId="7" xfId="90" applyFont="1" applyFill="1" applyBorder="1" applyAlignment="1">
      <alignment wrapText="1"/>
    </xf>
    <xf numFmtId="0" fontId="39" fillId="0" borderId="0" xfId="90" applyFont="1"/>
    <xf numFmtId="0" fontId="39" fillId="30" borderId="0" xfId="90" applyFont="1" applyFill="1"/>
    <xf numFmtId="0" fontId="2" fillId="0" borderId="0" xfId="90" applyAlignment="1">
      <alignment wrapText="1"/>
    </xf>
    <xf numFmtId="0" fontId="37" fillId="0" borderId="0" xfId="90" applyFont="1"/>
    <xf numFmtId="0" fontId="37" fillId="30" borderId="0" xfId="90" applyFont="1" applyFill="1"/>
    <xf numFmtId="0" fontId="2" fillId="30" borderId="0" xfId="90" applyFill="1"/>
    <xf numFmtId="42" fontId="2" fillId="0" borderId="0" xfId="90" applyNumberFormat="1"/>
    <xf numFmtId="44" fontId="0" fillId="0" borderId="0" xfId="91" applyFont="1"/>
    <xf numFmtId="0" fontId="38" fillId="0" borderId="0" xfId="90" applyFont="1" applyAlignment="1">
      <alignment wrapText="1"/>
    </xf>
    <xf numFmtId="0" fontId="8" fillId="0" borderId="0" xfId="15" applyFont="1" applyAlignment="1">
      <alignment horizontal="center"/>
    </xf>
    <xf numFmtId="0" fontId="6" fillId="0" borderId="0" xfId="15" applyAlignment="1">
      <alignment horizontal="right"/>
    </xf>
    <xf numFmtId="0" fontId="8" fillId="0" borderId="0" xfId="15" applyFont="1" applyAlignment="1">
      <alignment horizontal="center" vertical="top" wrapText="1"/>
    </xf>
    <xf numFmtId="0" fontId="8" fillId="0" borderId="0" xfId="15" applyFont="1" applyAlignment="1">
      <alignment vertical="top" wrapText="1"/>
    </xf>
    <xf numFmtId="0" fontId="9" fillId="0" borderId="0" xfId="15" applyFont="1" applyAlignment="1">
      <alignment horizontal="center" vertical="top" wrapText="1"/>
    </xf>
    <xf numFmtId="167" fontId="6" fillId="0" borderId="0" xfId="15" applyNumberFormat="1" applyAlignment="1">
      <alignment horizontal="right"/>
    </xf>
    <xf numFmtId="0" fontId="9" fillId="0" borderId="0" xfId="15" applyFont="1" applyAlignment="1">
      <alignment vertical="top" wrapText="1"/>
    </xf>
    <xf numFmtId="0" fontId="9" fillId="4" borderId="0" xfId="15" applyFont="1" applyFill="1" applyAlignment="1">
      <alignment vertical="top" wrapText="1"/>
    </xf>
    <xf numFmtId="0" fontId="8" fillId="4" borderId="0" xfId="15" applyFont="1" applyFill="1" applyAlignment="1">
      <alignment vertical="top" wrapText="1"/>
    </xf>
    <xf numFmtId="167" fontId="7" fillId="0" borderId="0" xfId="15" applyNumberFormat="1" applyFont="1" applyAlignment="1">
      <alignment horizontal="right"/>
    </xf>
    <xf numFmtId="167" fontId="6" fillId="2" borderId="0" xfId="15" applyNumberFormat="1" applyFill="1" applyAlignment="1">
      <alignment horizontal="right"/>
    </xf>
    <xf numFmtId="0" fontId="8" fillId="0" borderId="0" xfId="15" applyFont="1" applyAlignment="1">
      <alignment vertical="center" wrapText="1"/>
    </xf>
    <xf numFmtId="167" fontId="7" fillId="2" borderId="0" xfId="15" applyNumberFormat="1" applyFont="1" applyFill="1" applyAlignment="1">
      <alignment horizontal="right" vertical="center"/>
    </xf>
    <xf numFmtId="0" fontId="8" fillId="0" borderId="0" xfId="15" applyFont="1" applyAlignment="1">
      <alignment horizontal="center" vertical="center" wrapText="1"/>
    </xf>
    <xf numFmtId="0" fontId="9" fillId="0" borderId="0" xfId="15" applyFont="1" applyAlignment="1">
      <alignment vertical="top"/>
    </xf>
    <xf numFmtId="0" fontId="6" fillId="0" borderId="16" xfId="15" applyBorder="1"/>
    <xf numFmtId="167" fontId="6" fillId="0" borderId="0" xfId="15" applyNumberFormat="1" applyAlignment="1">
      <alignment horizontal="right" vertical="center"/>
    </xf>
    <xf numFmtId="0" fontId="7" fillId="0" borderId="0" xfId="15" applyFont="1" applyAlignment="1">
      <alignment wrapText="1"/>
    </xf>
    <xf numFmtId="0" fontId="8" fillId="0" borderId="0" xfId="15" applyFont="1" applyAlignment="1">
      <alignment vertical="top"/>
    </xf>
    <xf numFmtId="38" fontId="42" fillId="0" borderId="7" xfId="90" applyNumberFormat="1" applyFont="1" applyBorder="1" applyAlignment="1">
      <alignment wrapText="1"/>
    </xf>
    <xf numFmtId="0" fontId="37" fillId="0" borderId="0" xfId="90" applyFont="1" applyAlignment="1">
      <alignment horizontal="left" wrapText="1"/>
    </xf>
    <xf numFmtId="0" fontId="2" fillId="0" borderId="0" xfId="90" applyAlignment="1">
      <alignment horizontal="left"/>
    </xf>
    <xf numFmtId="0" fontId="43" fillId="0" borderId="7" xfId="90" applyFont="1" applyBorder="1" applyAlignment="1">
      <alignment horizontal="center" vertical="center" wrapText="1"/>
    </xf>
    <xf numFmtId="44" fontId="43" fillId="0" borderId="7" xfId="91" applyFont="1" applyBorder="1" applyAlignment="1">
      <alignment horizontal="center" vertical="center" wrapText="1"/>
    </xf>
    <xf numFmtId="0" fontId="43" fillId="0" borderId="7" xfId="90" applyFont="1" applyBorder="1" applyAlignment="1">
      <alignment horizontal="left" vertical="center" wrapText="1"/>
    </xf>
    <xf numFmtId="0" fontId="43" fillId="0" borderId="6" xfId="90" applyFont="1" applyBorder="1" applyAlignment="1">
      <alignment horizontal="center"/>
    </xf>
    <xf numFmtId="0" fontId="40" fillId="0" borderId="6" xfId="90" applyFont="1" applyBorder="1" applyAlignment="1">
      <alignment horizontal="right"/>
    </xf>
    <xf numFmtId="42" fontId="40" fillId="27" borderId="7" xfId="91" applyNumberFormat="1" applyFont="1" applyFill="1" applyBorder="1"/>
    <xf numFmtId="0" fontId="44" fillId="32" borderId="7" xfId="90" applyFont="1" applyFill="1" applyBorder="1" applyAlignment="1">
      <alignment horizontal="right"/>
    </xf>
    <xf numFmtId="37" fontId="40" fillId="27" borderId="7" xfId="91" applyNumberFormat="1" applyFont="1" applyFill="1" applyBorder="1"/>
    <xf numFmtId="42" fontId="40" fillId="33" borderId="7" xfId="91" applyNumberFormat="1" applyFont="1" applyFill="1" applyBorder="1"/>
    <xf numFmtId="0" fontId="40" fillId="0" borderId="7" xfId="90" applyFont="1" applyBorder="1" applyAlignment="1">
      <alignment horizontal="right"/>
    </xf>
    <xf numFmtId="42" fontId="40" fillId="0" borderId="7" xfId="91" applyNumberFormat="1" applyFont="1" applyFill="1" applyBorder="1"/>
    <xf numFmtId="0" fontId="40" fillId="0" borderId="5" xfId="90" applyFont="1" applyBorder="1" applyAlignment="1">
      <alignment horizontal="left"/>
    </xf>
    <xf numFmtId="0" fontId="40" fillId="0" borderId="4" xfId="90" applyFont="1" applyBorder="1" applyAlignment="1">
      <alignment horizontal="right"/>
    </xf>
    <xf numFmtId="44" fontId="40" fillId="0" borderId="0" xfId="91" applyFont="1"/>
    <xf numFmtId="0" fontId="40" fillId="0" borderId="0" xfId="90" applyFont="1"/>
    <xf numFmtId="0" fontId="40" fillId="0" borderId="0" xfId="90" applyFont="1" applyAlignment="1">
      <alignment horizontal="left"/>
    </xf>
    <xf numFmtId="0" fontId="43" fillId="0" borderId="7" xfId="90" applyFont="1" applyBorder="1" applyAlignment="1">
      <alignment horizontal="center"/>
    </xf>
    <xf numFmtId="0" fontId="40" fillId="0" borderId="23" xfId="90" applyFont="1" applyBorder="1" applyAlignment="1">
      <alignment horizontal="right"/>
    </xf>
    <xf numFmtId="0" fontId="40" fillId="0" borderId="18" xfId="90" applyFont="1" applyBorder="1" applyAlignment="1">
      <alignment horizontal="right"/>
    </xf>
    <xf numFmtId="42" fontId="40" fillId="0" borderId="7" xfId="91" applyNumberFormat="1" applyFont="1" applyBorder="1"/>
    <xf numFmtId="0" fontId="40" fillId="0" borderId="2" xfId="90" applyFont="1" applyBorder="1" applyAlignment="1">
      <alignment wrapText="1"/>
    </xf>
    <xf numFmtId="44" fontId="40" fillId="0" borderId="2" xfId="91" applyFont="1" applyFill="1" applyBorder="1"/>
    <xf numFmtId="0" fontId="40" fillId="0" borderId="3" xfId="90" applyFont="1" applyBorder="1"/>
    <xf numFmtId="42" fontId="40" fillId="0" borderId="2" xfId="91" applyNumberFormat="1" applyFont="1" applyFill="1" applyBorder="1"/>
    <xf numFmtId="42" fontId="40" fillId="0" borderId="3" xfId="90" applyNumberFormat="1" applyFont="1" applyBorder="1"/>
    <xf numFmtId="42" fontId="40" fillId="0" borderId="2" xfId="90" applyNumberFormat="1" applyFont="1" applyBorder="1"/>
    <xf numFmtId="0" fontId="43" fillId="32" borderId="7" xfId="90" applyFont="1" applyFill="1" applyBorder="1" applyAlignment="1">
      <alignment horizontal="left" wrapText="1"/>
    </xf>
    <xf numFmtId="42" fontId="40" fillId="32" borderId="7" xfId="91" applyNumberFormat="1" applyFont="1" applyFill="1" applyBorder="1"/>
    <xf numFmtId="0" fontId="40" fillId="32" borderId="7" xfId="90" applyFont="1" applyFill="1" applyBorder="1" applyAlignment="1">
      <alignment horizontal="left"/>
    </xf>
    <xf numFmtId="0" fontId="40" fillId="0" borderId="0" xfId="90" applyFont="1" applyAlignment="1">
      <alignment horizontal="right"/>
    </xf>
    <xf numFmtId="0" fontId="43" fillId="0" borderId="0" xfId="90" applyFont="1" applyAlignment="1">
      <alignment horizontal="left" wrapText="1"/>
    </xf>
    <xf numFmtId="42" fontId="40" fillId="0" borderId="0" xfId="91" applyNumberFormat="1" applyFont="1" applyFill="1" applyBorder="1"/>
    <xf numFmtId="0" fontId="43" fillId="0" borderId="0" xfId="90" applyFont="1" applyAlignment="1">
      <alignment wrapText="1"/>
    </xf>
    <xf numFmtId="42" fontId="40" fillId="0" borderId="0" xfId="91" applyNumberFormat="1" applyFont="1"/>
    <xf numFmtId="42" fontId="40" fillId="0" borderId="0" xfId="90" applyNumberFormat="1" applyFont="1"/>
    <xf numFmtId="0" fontId="40" fillId="0" borderId="0" xfId="90" applyFont="1" applyAlignment="1">
      <alignment wrapText="1"/>
    </xf>
    <xf numFmtId="168" fontId="40" fillId="34" borderId="0" xfId="91" applyNumberFormat="1" applyFont="1" applyFill="1"/>
    <xf numFmtId="168" fontId="48" fillId="0" borderId="0" xfId="91" applyNumberFormat="1" applyFont="1" applyFill="1" applyAlignment="1">
      <alignment horizontal="left"/>
    </xf>
    <xf numFmtId="37" fontId="40" fillId="0" borderId="0" xfId="91" applyNumberFormat="1" applyFont="1"/>
    <xf numFmtId="37" fontId="40" fillId="0" borderId="3" xfId="91" applyNumberFormat="1" applyFont="1" applyBorder="1"/>
    <xf numFmtId="37" fontId="40" fillId="0" borderId="0" xfId="90" applyNumberFormat="1" applyFont="1"/>
    <xf numFmtId="44" fontId="40" fillId="0" borderId="0" xfId="91" applyFont="1" applyAlignment="1">
      <alignment horizontal="center"/>
    </xf>
    <xf numFmtId="0" fontId="6" fillId="0" borderId="0" xfId="64"/>
    <xf numFmtId="38" fontId="7" fillId="0" borderId="0" xfId="64" applyNumberFormat="1" applyFont="1"/>
    <xf numFmtId="0" fontId="6" fillId="0" borderId="0" xfId="64" applyAlignment="1">
      <alignment horizontal="center"/>
    </xf>
    <xf numFmtId="0" fontId="6" fillId="35" borderId="0" xfId="64" applyFill="1"/>
    <xf numFmtId="0" fontId="6" fillId="36" borderId="0" xfId="64" applyFill="1"/>
    <xf numFmtId="0" fontId="6" fillId="37" borderId="0" xfId="64" applyFill="1"/>
    <xf numFmtId="0" fontId="6" fillId="32" borderId="0" xfId="64" applyFill="1"/>
    <xf numFmtId="0" fontId="6" fillId="38" borderId="0" xfId="64" applyFill="1"/>
    <xf numFmtId="0" fontId="6" fillId="31" borderId="0" xfId="64" applyFill="1"/>
    <xf numFmtId="0" fontId="6" fillId="39" borderId="0" xfId="64" applyFill="1"/>
    <xf numFmtId="0" fontId="6" fillId="40" borderId="0" xfId="64" applyFill="1"/>
    <xf numFmtId="0" fontId="6" fillId="41" borderId="0" xfId="64" applyFill="1"/>
    <xf numFmtId="0" fontId="6" fillId="42" borderId="0" xfId="64" applyFill="1"/>
    <xf numFmtId="0" fontId="6" fillId="43" borderId="0" xfId="64" applyFill="1"/>
    <xf numFmtId="0" fontId="6" fillId="44" borderId="0" xfId="64" applyFill="1"/>
    <xf numFmtId="0" fontId="6" fillId="45" borderId="0" xfId="64" applyFill="1"/>
    <xf numFmtId="0" fontId="6" fillId="46" borderId="0" xfId="64" applyFill="1"/>
    <xf numFmtId="0" fontId="6" fillId="47" borderId="0" xfId="64" applyFill="1"/>
    <xf numFmtId="0" fontId="6" fillId="29" borderId="4" xfId="64" applyFill="1" applyBorder="1" applyAlignment="1">
      <alignment horizontal="center" wrapText="1"/>
    </xf>
    <xf numFmtId="0" fontId="6" fillId="0" borderId="2" xfId="64" applyBorder="1" applyAlignment="1">
      <alignment horizontal="center" wrapText="1"/>
    </xf>
    <xf numFmtId="0" fontId="6" fillId="0" borderId="5" xfId="64" applyBorder="1" applyAlignment="1">
      <alignment horizontal="center" wrapText="1"/>
    </xf>
    <xf numFmtId="49" fontId="6" fillId="0" borderId="0" xfId="64" applyNumberFormat="1" applyAlignment="1">
      <alignment horizontal="center"/>
    </xf>
    <xf numFmtId="0" fontId="6" fillId="0" borderId="0" xfId="64" applyAlignment="1">
      <alignment horizontal="center" wrapText="1"/>
    </xf>
    <xf numFmtId="0" fontId="6" fillId="35" borderId="0" xfId="64" applyFill="1" applyAlignment="1">
      <alignment horizontal="center"/>
    </xf>
    <xf numFmtId="0" fontId="6" fillId="0" borderId="2" xfId="64" applyBorder="1"/>
    <xf numFmtId="0" fontId="6" fillId="29" borderId="0" xfId="64" applyFill="1" applyAlignment="1">
      <alignment horizontal="center"/>
    </xf>
    <xf numFmtId="0" fontId="43" fillId="0" borderId="7" xfId="0" applyFont="1" applyBorder="1" applyAlignment="1">
      <alignment horizontal="center"/>
    </xf>
    <xf numFmtId="0" fontId="40" fillId="0" borderId="7" xfId="0" applyFont="1" applyBorder="1" applyAlignment="1">
      <alignment horizontal="right"/>
    </xf>
    <xf numFmtId="0" fontId="40" fillId="0" borderId="4" xfId="0" applyFont="1" applyBorder="1" applyAlignment="1">
      <alignment horizontal="right"/>
    </xf>
    <xf numFmtId="0" fontId="37" fillId="0" borderId="6" xfId="0" applyFont="1" applyBorder="1" applyAlignment="1">
      <alignment horizontal="center"/>
    </xf>
    <xf numFmtId="0" fontId="44" fillId="32" borderId="7" xfId="0" applyFont="1" applyFill="1" applyBorder="1" applyAlignment="1">
      <alignment horizontal="right"/>
    </xf>
    <xf numFmtId="0" fontId="6" fillId="0" borderId="2" xfId="64" applyBorder="1" applyAlignment="1">
      <alignment horizontal="center"/>
    </xf>
    <xf numFmtId="0" fontId="40" fillId="0" borderId="6" xfId="86" applyFont="1" applyBorder="1" applyAlignment="1">
      <alignment wrapText="1"/>
    </xf>
    <xf numFmtId="42" fontId="40" fillId="27" borderId="7" xfId="86" applyNumberFormat="1" applyFont="1" applyFill="1" applyBorder="1"/>
    <xf numFmtId="0" fontId="40" fillId="0" borderId="7" xfId="86" applyFont="1" applyBorder="1" applyAlignment="1">
      <alignment horizontal="left"/>
    </xf>
    <xf numFmtId="0" fontId="44" fillId="32" borderId="7" xfId="86" applyFont="1" applyFill="1" applyBorder="1" applyAlignment="1">
      <alignment horizontal="left" wrapText="1"/>
    </xf>
    <xf numFmtId="0" fontId="40" fillId="27" borderId="7" xfId="86" applyFont="1" applyFill="1" applyBorder="1" applyAlignment="1">
      <alignment horizontal="left"/>
    </xf>
    <xf numFmtId="0" fontId="40" fillId="0" borderId="7" xfId="86" applyFont="1" applyBorder="1" applyAlignment="1">
      <alignment wrapText="1"/>
    </xf>
    <xf numFmtId="0" fontId="43" fillId="0" borderId="7" xfId="86" applyFont="1" applyBorder="1" applyAlignment="1">
      <alignment horizontal="left" wrapText="1"/>
    </xf>
    <xf numFmtId="0" fontId="40" fillId="0" borderId="5" xfId="86" applyFont="1" applyBorder="1" applyAlignment="1">
      <alignment horizontal="left"/>
    </xf>
    <xf numFmtId="0" fontId="46" fillId="0" borderId="7" xfId="86" applyFont="1" applyBorder="1" applyAlignment="1">
      <alignment horizontal="left" wrapText="1"/>
    </xf>
    <xf numFmtId="42" fontId="40" fillId="0" borderId="7" xfId="88" applyNumberFormat="1" applyFont="1" applyFill="1" applyBorder="1"/>
    <xf numFmtId="0" fontId="40" fillId="0" borderId="17" xfId="86" applyFont="1" applyBorder="1" applyAlignment="1">
      <alignment wrapText="1"/>
    </xf>
    <xf numFmtId="0" fontId="40" fillId="0" borderId="0" xfId="86" applyFont="1"/>
    <xf numFmtId="0" fontId="40" fillId="0" borderId="0" xfId="86" applyFont="1" applyAlignment="1">
      <alignment horizontal="left"/>
    </xf>
    <xf numFmtId="0" fontId="40" fillId="0" borderId="7" xfId="86" applyFont="1" applyBorder="1" applyAlignment="1">
      <alignment vertical="center" wrapText="1"/>
    </xf>
    <xf numFmtId="0" fontId="40" fillId="0" borderId="8" xfId="86" applyFont="1" applyBorder="1" applyAlignment="1">
      <alignment wrapText="1"/>
    </xf>
    <xf numFmtId="0" fontId="43" fillId="0" borderId="7" xfId="86" applyFont="1" applyBorder="1" applyAlignment="1">
      <alignment wrapText="1"/>
    </xf>
    <xf numFmtId="0" fontId="47" fillId="0" borderId="8" xfId="86" applyFont="1" applyBorder="1" applyAlignment="1">
      <alignment wrapText="1"/>
    </xf>
    <xf numFmtId="0" fontId="40" fillId="0" borderId="2" xfId="86" applyFont="1" applyBorder="1" applyAlignment="1">
      <alignment wrapText="1"/>
    </xf>
    <xf numFmtId="0" fontId="40" fillId="0" borderId="3" xfId="86" applyFont="1" applyBorder="1"/>
    <xf numFmtId="0" fontId="40" fillId="0" borderId="2" xfId="86" applyFont="1" applyBorder="1"/>
    <xf numFmtId="37" fontId="40" fillId="0" borderId="7" xfId="88" applyNumberFormat="1" applyFont="1" applyFill="1" applyBorder="1"/>
    <xf numFmtId="0" fontId="4" fillId="0" borderId="7" xfId="86" applyBorder="1" applyAlignment="1">
      <alignment wrapText="1"/>
    </xf>
    <xf numFmtId="0" fontId="4" fillId="27" borderId="7" xfId="86" applyFill="1" applyBorder="1" applyAlignment="1">
      <alignment wrapText="1"/>
    </xf>
    <xf numFmtId="0" fontId="39" fillId="30" borderId="7" xfId="86" applyFont="1" applyFill="1" applyBorder="1" applyAlignment="1">
      <alignment horizontal="center" vertical="center" wrapText="1"/>
    </xf>
    <xf numFmtId="42" fontId="39" fillId="30" borderId="7" xfId="86" applyNumberFormat="1" applyFont="1" applyFill="1" applyBorder="1" applyAlignment="1">
      <alignment wrapText="1"/>
    </xf>
    <xf numFmtId="0" fontId="39" fillId="30" borderId="7" xfId="86" applyFont="1" applyFill="1" applyBorder="1" applyAlignment="1">
      <alignment wrapText="1"/>
    </xf>
    <xf numFmtId="0" fontId="4" fillId="0" borderId="0" xfId="86" applyAlignment="1">
      <alignment horizontal="center" vertical="center" wrapText="1"/>
    </xf>
    <xf numFmtId="42" fontId="4" fillId="0" borderId="0" xfId="86" applyNumberFormat="1" applyAlignment="1">
      <alignment wrapText="1"/>
    </xf>
    <xf numFmtId="0" fontId="4" fillId="0" borderId="0" xfId="86" applyAlignment="1">
      <alignment wrapText="1"/>
    </xf>
    <xf numFmtId="37" fontId="4" fillId="0" borderId="0" xfId="86" applyNumberFormat="1"/>
    <xf numFmtId="0" fontId="4" fillId="0" borderId="3" xfId="86" applyBorder="1"/>
    <xf numFmtId="0" fontId="9" fillId="28" borderId="0" xfId="15" applyFont="1" applyFill="1" applyAlignment="1">
      <alignment vertical="top" wrapText="1"/>
    </xf>
    <xf numFmtId="0" fontId="8" fillId="28" borderId="0" xfId="15" applyFont="1" applyFill="1" applyAlignment="1">
      <alignment vertical="center" wrapText="1"/>
    </xf>
    <xf numFmtId="0" fontId="8" fillId="28" borderId="16" xfId="15" applyFont="1" applyFill="1" applyBorder="1" applyAlignment="1">
      <alignment vertical="top" wrapText="1"/>
    </xf>
    <xf numFmtId="0" fontId="8" fillId="28" borderId="16" xfId="15" applyFont="1" applyFill="1" applyBorder="1" applyAlignment="1">
      <alignment vertical="center" wrapText="1"/>
    </xf>
    <xf numFmtId="0" fontId="37" fillId="0" borderId="7" xfId="93" applyFont="1" applyBorder="1"/>
    <xf numFmtId="38" fontId="42" fillId="0" borderId="7" xfId="93" applyNumberFormat="1" applyFont="1" applyBorder="1" applyAlignment="1">
      <alignment wrapText="1"/>
    </xf>
    <xf numFmtId="0" fontId="1" fillId="0" borderId="0" xfId="93"/>
    <xf numFmtId="0" fontId="37" fillId="27" borderId="7" xfId="93" applyFont="1" applyFill="1" applyBorder="1" applyAlignment="1">
      <alignment horizontal="center"/>
    </xf>
    <xf numFmtId="0" fontId="37" fillId="0" borderId="0" xfId="93" applyFont="1" applyAlignment="1">
      <alignment wrapText="1"/>
    </xf>
    <xf numFmtId="38" fontId="37" fillId="0" borderId="7" xfId="93" applyNumberFormat="1" applyFont="1" applyBorder="1"/>
    <xf numFmtId="0" fontId="39" fillId="30" borderId="7" xfId="93" applyFont="1" applyFill="1" applyBorder="1"/>
    <xf numFmtId="0" fontId="39" fillId="30" borderId="7" xfId="93" applyFont="1" applyFill="1" applyBorder="1" applyAlignment="1">
      <alignment horizontal="center" wrapText="1"/>
    </xf>
    <xf numFmtId="0" fontId="37" fillId="0" borderId="0" xfId="93" applyFont="1" applyAlignment="1">
      <alignment horizontal="center" wrapText="1"/>
    </xf>
    <xf numFmtId="0" fontId="37" fillId="30" borderId="0" xfId="93" applyFont="1" applyFill="1" applyAlignment="1">
      <alignment horizontal="center" wrapText="1"/>
    </xf>
    <xf numFmtId="0" fontId="1" fillId="0" borderId="7" xfId="93" applyBorder="1"/>
    <xf numFmtId="0" fontId="1" fillId="0" borderId="7" xfId="93" applyBorder="1" applyAlignment="1">
      <alignment wrapText="1"/>
    </xf>
    <xf numFmtId="42" fontId="0" fillId="27" borderId="7" xfId="94" applyNumberFormat="1" applyFont="1" applyFill="1" applyBorder="1"/>
    <xf numFmtId="44" fontId="0" fillId="0" borderId="7" xfId="94" applyFont="1" applyFill="1" applyBorder="1" applyAlignment="1">
      <alignment wrapText="1"/>
    </xf>
    <xf numFmtId="0" fontId="1" fillId="27" borderId="7" xfId="93" applyFill="1" applyBorder="1" applyAlignment="1">
      <alignment wrapText="1"/>
    </xf>
    <xf numFmtId="0" fontId="39" fillId="30" borderId="7" xfId="93" applyFont="1" applyFill="1" applyBorder="1" applyAlignment="1">
      <alignment horizontal="center" vertical="center" wrapText="1"/>
    </xf>
    <xf numFmtId="42" fontId="39" fillId="30" borderId="7" xfId="93" applyNumberFormat="1" applyFont="1" applyFill="1" applyBorder="1" applyAlignment="1">
      <alignment wrapText="1"/>
    </xf>
    <xf numFmtId="0" fontId="39" fillId="30" borderId="7" xfId="93" applyFont="1" applyFill="1" applyBorder="1" applyAlignment="1">
      <alignment wrapText="1"/>
    </xf>
    <xf numFmtId="0" fontId="39" fillId="0" borderId="0" xfId="93" applyFont="1"/>
    <xf numFmtId="0" fontId="39" fillId="30" borderId="0" xfId="93" applyFont="1" applyFill="1"/>
    <xf numFmtId="0" fontId="1" fillId="0" borderId="0" xfId="93" applyAlignment="1">
      <alignment horizontal="center" vertical="center" wrapText="1"/>
    </xf>
    <xf numFmtId="42" fontId="1" fillId="0" borderId="0" xfId="93" applyNumberFormat="1" applyAlignment="1">
      <alignment wrapText="1"/>
    </xf>
    <xf numFmtId="0" fontId="1" fillId="0" borderId="0" xfId="93" applyAlignment="1">
      <alignment wrapText="1"/>
    </xf>
    <xf numFmtId="0" fontId="37" fillId="0" borderId="0" xfId="93" applyFont="1"/>
    <xf numFmtId="0" fontId="37" fillId="30" borderId="0" xfId="93" applyFont="1" applyFill="1"/>
    <xf numFmtId="0" fontId="1" fillId="30" borderId="0" xfId="93" applyFill="1"/>
    <xf numFmtId="42" fontId="1" fillId="0" borderId="0" xfId="93" applyNumberFormat="1"/>
    <xf numFmtId="0" fontId="40" fillId="0" borderId="8" xfId="93" applyFont="1" applyBorder="1" applyAlignment="1">
      <alignment wrapText="1"/>
    </xf>
    <xf numFmtId="0" fontId="39" fillId="30" borderId="4" xfId="93" applyFont="1" applyFill="1" applyBorder="1"/>
    <xf numFmtId="0" fontId="39" fillId="30" borderId="5" xfId="93" applyFont="1" applyFill="1" applyBorder="1"/>
    <xf numFmtId="44" fontId="0" fillId="0" borderId="0" xfId="94" applyFont="1"/>
    <xf numFmtId="0" fontId="38" fillId="0" borderId="0" xfId="93" applyFont="1" applyAlignment="1">
      <alignment wrapText="1"/>
    </xf>
    <xf numFmtId="0" fontId="37" fillId="0" borderId="0" xfId="93" applyFont="1" applyAlignment="1">
      <alignment horizontal="left" wrapText="1"/>
    </xf>
    <xf numFmtId="0" fontId="1" fillId="0" borderId="0" xfId="93" applyAlignment="1">
      <alignment horizontal="left"/>
    </xf>
    <xf numFmtId="0" fontId="43" fillId="0" borderId="7" xfId="93" applyFont="1" applyBorder="1" applyAlignment="1">
      <alignment horizontal="center" vertical="center" wrapText="1"/>
    </xf>
    <xf numFmtId="44" fontId="43" fillId="0" borderId="7" xfId="94" applyFont="1" applyBorder="1" applyAlignment="1">
      <alignment horizontal="center" vertical="center" wrapText="1"/>
    </xf>
    <xf numFmtId="0" fontId="43" fillId="0" borderId="6" xfId="93" applyFont="1" applyBorder="1" applyAlignment="1">
      <alignment horizontal="center"/>
    </xf>
    <xf numFmtId="0" fontId="43" fillId="32" borderId="4" xfId="93" applyFont="1" applyFill="1" applyBorder="1" applyAlignment="1">
      <alignment wrapText="1"/>
    </xf>
    <xf numFmtId="0" fontId="43" fillId="32" borderId="2" xfId="93" applyFont="1" applyFill="1" applyBorder="1" applyAlignment="1">
      <alignment wrapText="1"/>
    </xf>
    <xf numFmtId="0" fontId="43" fillId="32" borderId="5" xfId="93" applyFont="1" applyFill="1" applyBorder="1" applyAlignment="1">
      <alignment wrapText="1"/>
    </xf>
    <xf numFmtId="0" fontId="40" fillId="0" borderId="6" xfId="93" applyFont="1" applyBorder="1" applyAlignment="1">
      <alignment horizontal="right"/>
    </xf>
    <xf numFmtId="0" fontId="40" fillId="0" borderId="6" xfId="93" applyFont="1" applyBorder="1" applyAlignment="1">
      <alignment wrapText="1"/>
    </xf>
    <xf numFmtId="42" fontId="40" fillId="27" borderId="7" xfId="94" applyNumberFormat="1" applyFont="1" applyFill="1" applyBorder="1"/>
    <xf numFmtId="42" fontId="40" fillId="27" borderId="7" xfId="93" applyNumberFormat="1" applyFont="1" applyFill="1" applyBorder="1"/>
    <xf numFmtId="0" fontId="40" fillId="0" borderId="7" xfId="93" applyFont="1" applyBorder="1" applyAlignment="1">
      <alignment horizontal="left"/>
    </xf>
    <xf numFmtId="0" fontId="44" fillId="32" borderId="7" xfId="93" applyFont="1" applyFill="1" applyBorder="1" applyAlignment="1">
      <alignment horizontal="right"/>
    </xf>
    <xf numFmtId="0" fontId="44" fillId="32" borderId="7" xfId="93" applyFont="1" applyFill="1" applyBorder="1" applyAlignment="1">
      <alignment horizontal="left" wrapText="1"/>
    </xf>
    <xf numFmtId="37" fontId="40" fillId="27" borderId="7" xfId="94" applyNumberFormat="1" applyFont="1" applyFill="1" applyBorder="1"/>
    <xf numFmtId="42" fontId="40" fillId="33" borderId="7" xfId="94" applyNumberFormat="1" applyFont="1" applyFill="1" applyBorder="1"/>
    <xf numFmtId="0" fontId="40" fillId="27" borderId="7" xfId="93" applyFont="1" applyFill="1" applyBorder="1" applyAlignment="1">
      <alignment horizontal="left"/>
    </xf>
    <xf numFmtId="0" fontId="40" fillId="0" borderId="7" xfId="93" applyFont="1" applyBorder="1" applyAlignment="1">
      <alignment horizontal="right"/>
    </xf>
    <xf numFmtId="0" fontId="40" fillId="0" borderId="7" xfId="93" applyFont="1" applyBorder="1" applyAlignment="1">
      <alignment wrapText="1"/>
    </xf>
    <xf numFmtId="0" fontId="43" fillId="0" borderId="7" xfId="93" applyFont="1" applyBorder="1" applyAlignment="1">
      <alignment horizontal="left" wrapText="1"/>
    </xf>
    <xf numFmtId="42" fontId="40" fillId="0" borderId="7" xfId="94" applyNumberFormat="1" applyFont="1" applyFill="1" applyBorder="1"/>
    <xf numFmtId="0" fontId="40" fillId="0" borderId="5" xfId="93" applyFont="1" applyBorder="1" applyAlignment="1">
      <alignment horizontal="left"/>
    </xf>
    <xf numFmtId="0" fontId="46" fillId="0" borderId="7" xfId="93" applyFont="1" applyBorder="1" applyAlignment="1">
      <alignment horizontal="left" wrapText="1"/>
    </xf>
    <xf numFmtId="42" fontId="40" fillId="0" borderId="7" xfId="95" applyNumberFormat="1" applyFont="1" applyFill="1" applyBorder="1"/>
    <xf numFmtId="0" fontId="40" fillId="0" borderId="4" xfId="93" applyFont="1" applyBorder="1" applyAlignment="1">
      <alignment horizontal="right"/>
    </xf>
    <xf numFmtId="0" fontId="40" fillId="0" borderId="17" xfId="93" applyFont="1" applyBorder="1" applyAlignment="1">
      <alignment wrapText="1"/>
    </xf>
    <xf numFmtId="44" fontId="40" fillId="0" borderId="0" xfId="94" applyFont="1"/>
    <xf numFmtId="0" fontId="40" fillId="0" borderId="0" xfId="93" applyFont="1"/>
    <xf numFmtId="0" fontId="40" fillId="0" borderId="0" xfId="93" applyFont="1" applyAlignment="1">
      <alignment horizontal="left"/>
    </xf>
    <xf numFmtId="0" fontId="43" fillId="0" borderId="7" xfId="93" applyFont="1" applyBorder="1" applyAlignment="1">
      <alignment horizontal="center"/>
    </xf>
    <xf numFmtId="0" fontId="40" fillId="0" borderId="7" xfId="93" applyFont="1" applyBorder="1" applyAlignment="1">
      <alignment vertical="center" wrapText="1"/>
    </xf>
    <xf numFmtId="0" fontId="40" fillId="0" borderId="23" xfId="93" applyFont="1" applyBorder="1" applyAlignment="1">
      <alignment horizontal="right"/>
    </xf>
    <xf numFmtId="0" fontId="40" fillId="0" borderId="18" xfId="93" applyFont="1" applyBorder="1" applyAlignment="1">
      <alignment horizontal="right"/>
    </xf>
    <xf numFmtId="0" fontId="43" fillId="0" borderId="7" xfId="93" applyFont="1" applyBorder="1" applyAlignment="1">
      <alignment wrapText="1"/>
    </xf>
    <xf numFmtId="42" fontId="40" fillId="0" borderId="7" xfId="94" applyNumberFormat="1" applyFont="1" applyBorder="1"/>
    <xf numFmtId="0" fontId="47" fillId="0" borderId="8" xfId="93" applyFont="1" applyBorder="1" applyAlignment="1">
      <alignment wrapText="1"/>
    </xf>
    <xf numFmtId="0" fontId="40" fillId="0" borderId="2" xfId="93" applyFont="1" applyBorder="1" applyAlignment="1">
      <alignment wrapText="1"/>
    </xf>
    <xf numFmtId="44" fontId="40" fillId="0" borderId="2" xfId="94" applyFont="1" applyFill="1" applyBorder="1"/>
    <xf numFmtId="0" fontId="40" fillId="0" borderId="3" xfId="93" applyFont="1" applyBorder="1"/>
    <xf numFmtId="0" fontId="40" fillId="0" borderId="2" xfId="93" applyFont="1" applyBorder="1"/>
    <xf numFmtId="0" fontId="43" fillId="32" borderId="4" xfId="93" applyFont="1" applyFill="1" applyBorder="1"/>
    <xf numFmtId="37" fontId="40" fillId="0" borderId="7" xfId="95" applyNumberFormat="1" applyFont="1" applyFill="1" applyBorder="1"/>
    <xf numFmtId="0" fontId="43" fillId="32" borderId="2" xfId="93" applyFont="1" applyFill="1" applyBorder="1"/>
    <xf numFmtId="0" fontId="43" fillId="32" borderId="5" xfId="93" applyFont="1" applyFill="1" applyBorder="1"/>
    <xf numFmtId="42" fontId="40" fillId="0" borderId="2" xfId="94" applyNumberFormat="1" applyFont="1" applyFill="1" applyBorder="1"/>
    <xf numFmtId="42" fontId="40" fillId="0" borderId="3" xfId="93" applyNumberFormat="1" applyFont="1" applyBorder="1"/>
    <xf numFmtId="42" fontId="40" fillId="0" borderId="2" xfId="93" applyNumberFormat="1" applyFont="1" applyBorder="1"/>
    <xf numFmtId="0" fontId="43" fillId="32" borderId="7" xfId="93" applyFont="1" applyFill="1" applyBorder="1" applyAlignment="1">
      <alignment horizontal="left" wrapText="1"/>
    </xf>
    <xf numFmtId="42" fontId="40" fillId="32" borderId="7" xfId="94" applyNumberFormat="1" applyFont="1" applyFill="1" applyBorder="1"/>
    <xf numFmtId="0" fontId="40" fillId="32" borderId="7" xfId="93" applyFont="1" applyFill="1" applyBorder="1" applyAlignment="1">
      <alignment horizontal="left"/>
    </xf>
    <xf numFmtId="0" fontId="40" fillId="0" borderId="0" xfId="93" applyFont="1" applyAlignment="1">
      <alignment horizontal="right"/>
    </xf>
    <xf numFmtId="0" fontId="43" fillId="0" borderId="0" xfId="93" applyFont="1" applyAlignment="1">
      <alignment horizontal="left" wrapText="1"/>
    </xf>
    <xf numFmtId="42" fontId="40" fillId="0" borderId="0" xfId="94" applyNumberFormat="1" applyFont="1" applyFill="1" applyBorder="1"/>
    <xf numFmtId="0" fontId="43" fillId="0" borderId="0" xfId="93" applyFont="1" applyAlignment="1">
      <alignment wrapText="1"/>
    </xf>
    <xf numFmtId="42" fontId="40" fillId="0" borderId="0" xfId="94" applyNumberFormat="1" applyFont="1"/>
    <xf numFmtId="42" fontId="40" fillId="0" borderId="0" xfId="93" applyNumberFormat="1" applyFont="1"/>
    <xf numFmtId="0" fontId="40" fillId="0" borderId="0" xfId="93" applyFont="1" applyAlignment="1">
      <alignment wrapText="1"/>
    </xf>
    <xf numFmtId="168" fontId="40" fillId="34" borderId="0" xfId="94" applyNumberFormat="1" applyFont="1" applyFill="1"/>
    <xf numFmtId="168" fontId="48" fillId="0" borderId="0" xfId="94" applyNumberFormat="1" applyFont="1" applyFill="1" applyAlignment="1">
      <alignment horizontal="left"/>
    </xf>
    <xf numFmtId="38" fontId="42" fillId="0" borderId="7" xfId="90" applyNumberFormat="1" applyFont="1" applyBorder="1" applyAlignment="1"/>
    <xf numFmtId="0" fontId="43" fillId="32" borderId="5" xfId="93" applyFont="1" applyFill="1" applyBorder="1" applyAlignment="1">
      <alignment horizontal="left" wrapText="1"/>
    </xf>
    <xf numFmtId="0" fontId="43" fillId="32" borderId="4" xfId="90" applyFont="1" applyFill="1" applyBorder="1" applyAlignment="1"/>
    <xf numFmtId="0" fontId="43" fillId="32" borderId="2" xfId="90" applyFont="1" applyFill="1" applyBorder="1" applyAlignment="1"/>
    <xf numFmtId="0" fontId="43" fillId="32" borderId="5" xfId="90" applyFont="1" applyFill="1" applyBorder="1" applyAlignment="1"/>
    <xf numFmtId="0" fontId="43" fillId="32" borderId="4" xfId="86" applyFont="1" applyFill="1" applyBorder="1" applyAlignment="1"/>
    <xf numFmtId="0" fontId="43" fillId="32" borderId="2" xfId="86" applyFont="1" applyFill="1" applyBorder="1" applyAlignment="1"/>
    <xf numFmtId="0" fontId="43" fillId="32" borderId="5" xfId="86" applyFont="1" applyFill="1" applyBorder="1" applyAlignment="1"/>
    <xf numFmtId="0" fontId="40" fillId="27" borderId="5" xfId="93" applyFont="1" applyFill="1" applyBorder="1" applyAlignment="1">
      <alignment horizontal="left"/>
    </xf>
    <xf numFmtId="0" fontId="40" fillId="0" borderId="24" xfId="93" applyFont="1" applyBorder="1" applyAlignment="1">
      <alignment horizontal="right"/>
    </xf>
    <xf numFmtId="0" fontId="40" fillId="0" borderId="3" xfId="93" applyFont="1" applyBorder="1" applyAlignment="1">
      <alignment horizontal="right"/>
    </xf>
    <xf numFmtId="0" fontId="43" fillId="32" borderId="18" xfId="93" applyFont="1" applyFill="1" applyBorder="1" applyAlignment="1">
      <alignment horizontal="left" wrapText="1"/>
    </xf>
    <xf numFmtId="0" fontId="43" fillId="32" borderId="18" xfId="93" applyFont="1" applyFill="1" applyBorder="1" applyAlignment="1">
      <alignment wrapText="1"/>
    </xf>
    <xf numFmtId="0" fontId="44" fillId="32" borderId="8" xfId="93" applyFont="1" applyFill="1" applyBorder="1" applyAlignment="1">
      <alignment horizontal="left" wrapText="1"/>
    </xf>
    <xf numFmtId="42" fontId="43" fillId="32" borderId="2" xfId="93" applyNumberFormat="1" applyFont="1" applyFill="1" applyBorder="1" applyAlignment="1">
      <alignment wrapText="1"/>
    </xf>
    <xf numFmtId="37" fontId="40" fillId="27" borderId="7" xfId="93" applyNumberFormat="1" applyFont="1" applyFill="1" applyBorder="1"/>
    <xf numFmtId="42" fontId="43" fillId="32" borderId="2" xfId="93" applyNumberFormat="1" applyFont="1" applyFill="1" applyBorder="1" applyAlignment="1">
      <alignment horizontal="left" wrapText="1"/>
    </xf>
    <xf numFmtId="37" fontId="40" fillId="0" borderId="7" xfId="94" applyNumberFormat="1" applyFont="1" applyFill="1" applyBorder="1"/>
    <xf numFmtId="42" fontId="43" fillId="32" borderId="2" xfId="93" applyNumberFormat="1" applyFont="1" applyFill="1" applyBorder="1"/>
    <xf numFmtId="0" fontId="39" fillId="30" borderId="8" xfId="93" applyFont="1" applyFill="1" applyBorder="1" applyAlignment="1">
      <alignment horizontal="center" vertical="center" wrapText="1"/>
    </xf>
    <xf numFmtId="42" fontId="39" fillId="30" borderId="7" xfId="93" applyNumberFormat="1" applyFont="1" applyFill="1" applyBorder="1" applyAlignment="1">
      <alignment horizontal="center" wrapText="1"/>
    </xf>
    <xf numFmtId="0" fontId="43" fillId="0" borderId="7" xfId="86" applyFont="1" applyBorder="1" applyAlignment="1">
      <alignment horizontal="left" vertical="center" wrapText="1"/>
    </xf>
    <xf numFmtId="0" fontId="39" fillId="30" borderId="7" xfId="86" applyFont="1" applyFill="1" applyBorder="1" applyAlignment="1">
      <alignment horizontal="center" wrapText="1"/>
    </xf>
    <xf numFmtId="0" fontId="7" fillId="0" borderId="0" xfId="15" applyFont="1" applyBorder="1" applyAlignment="1">
      <alignment horizontal="center"/>
    </xf>
    <xf numFmtId="0" fontId="6" fillId="0" borderId="22" xfId="15" applyBorder="1" applyAlignment="1">
      <alignment horizontal="center"/>
    </xf>
    <xf numFmtId="0" fontId="6" fillId="0" borderId="21" xfId="15" applyBorder="1" applyAlignment="1">
      <alignment horizontal="center"/>
    </xf>
    <xf numFmtId="0" fontId="6" fillId="0" borderId="20" xfId="15" applyBorder="1" applyAlignment="1">
      <alignment horizontal="center"/>
    </xf>
    <xf numFmtId="0" fontId="7" fillId="0" borderId="22" xfId="15" applyFont="1" applyBorder="1" applyAlignment="1">
      <alignment horizontal="center"/>
    </xf>
    <xf numFmtId="0" fontId="7" fillId="0" borderId="21" xfId="15" applyFont="1" applyBorder="1" applyAlignment="1">
      <alignment horizontal="center"/>
    </xf>
    <xf numFmtId="0" fontId="7" fillId="0" borderId="20" xfId="15" applyFont="1" applyBorder="1" applyAlignment="1">
      <alignment horizontal="center"/>
    </xf>
    <xf numFmtId="0" fontId="43" fillId="32" borderId="4" xfId="93" applyFont="1" applyFill="1" applyBorder="1" applyAlignment="1">
      <alignment horizontal="left" wrapText="1"/>
    </xf>
    <xf numFmtId="0" fontId="43" fillId="32" borderId="2" xfId="93" applyFont="1" applyFill="1" applyBorder="1" applyAlignment="1">
      <alignment horizontal="left" wrapText="1"/>
    </xf>
    <xf numFmtId="0" fontId="43" fillId="32" borderId="5" xfId="93" applyFont="1" applyFill="1" applyBorder="1" applyAlignment="1">
      <alignment horizontal="left" wrapText="1"/>
    </xf>
    <xf numFmtId="0" fontId="39" fillId="30" borderId="4" xfId="90" applyFont="1" applyFill="1" applyBorder="1" applyAlignment="1">
      <alignment horizontal="center"/>
    </xf>
    <xf numFmtId="0" fontId="39" fillId="30" borderId="5" xfId="90" applyFont="1" applyFill="1" applyBorder="1" applyAlignment="1">
      <alignment horizontal="center"/>
    </xf>
    <xf numFmtId="0" fontId="6" fillId="0" borderId="4" xfId="64" applyBorder="1" applyAlignment="1">
      <alignment horizontal="center"/>
    </xf>
    <xf numFmtId="0" fontId="6" fillId="0" borderId="2" xfId="64" applyBorder="1" applyAlignment="1">
      <alignment horizontal="center"/>
    </xf>
    <xf numFmtId="0" fontId="6" fillId="0" borderId="5" xfId="64" applyBorder="1" applyAlignment="1">
      <alignment horizontal="center"/>
    </xf>
    <xf numFmtId="0" fontId="9" fillId="28" borderId="4" xfId="15" applyFont="1" applyFill="1" applyBorder="1" applyAlignment="1">
      <alignment horizontal="center" vertical="top" wrapText="1"/>
    </xf>
    <xf numFmtId="0" fontId="9" fillId="28" borderId="2" xfId="15" applyFont="1" applyFill="1" applyBorder="1" applyAlignment="1">
      <alignment horizontal="center" vertical="top" wrapText="1"/>
    </xf>
    <xf numFmtId="0" fontId="8" fillId="0" borderId="6" xfId="15" applyFont="1" applyBorder="1" applyAlignment="1">
      <alignment horizontal="center" vertical="top" wrapText="1"/>
    </xf>
    <xf numFmtId="0" fontId="8" fillId="0" borderId="8" xfId="15" applyFont="1" applyBorder="1" applyAlignment="1">
      <alignment horizontal="center" vertical="top" wrapText="1"/>
    </xf>
  </cellXfs>
  <cellStyles count="96">
    <cellStyle name="20% - Accent1 2" xfId="25" xr:uid="{00000000-0005-0000-0000-000000000000}"/>
    <cellStyle name="20% - Accent2 2" xfId="26" xr:uid="{00000000-0005-0000-0000-000001000000}"/>
    <cellStyle name="20% - Accent3 2" xfId="27" xr:uid="{00000000-0005-0000-0000-000002000000}"/>
    <cellStyle name="20% - Accent4 2" xfId="28" xr:uid="{00000000-0005-0000-0000-000003000000}"/>
    <cellStyle name="20% - Accent5 2" xfId="29" xr:uid="{00000000-0005-0000-0000-000004000000}"/>
    <cellStyle name="20% - Accent6 2" xfId="30" xr:uid="{00000000-0005-0000-0000-000005000000}"/>
    <cellStyle name="40% - Accent1 2" xfId="31" xr:uid="{00000000-0005-0000-0000-000006000000}"/>
    <cellStyle name="40% - Accent2 2" xfId="32" xr:uid="{00000000-0005-0000-0000-000007000000}"/>
    <cellStyle name="40% - Accent3 2" xfId="33" xr:uid="{00000000-0005-0000-0000-000008000000}"/>
    <cellStyle name="40% - Accent4 2" xfId="34" xr:uid="{00000000-0005-0000-0000-000009000000}"/>
    <cellStyle name="40% - Accent5 2" xfId="35" xr:uid="{00000000-0005-0000-0000-00000A000000}"/>
    <cellStyle name="40% - Accent6 2" xfId="36" xr:uid="{00000000-0005-0000-0000-00000B000000}"/>
    <cellStyle name="60% - Accent1 2" xfId="37" xr:uid="{00000000-0005-0000-0000-00000C000000}"/>
    <cellStyle name="60% - Accent2 2" xfId="38" xr:uid="{00000000-0005-0000-0000-00000D000000}"/>
    <cellStyle name="60% - Accent3 2" xfId="39" xr:uid="{00000000-0005-0000-0000-00000E000000}"/>
    <cellStyle name="60% - Accent4 2" xfId="40" xr:uid="{00000000-0005-0000-0000-00000F000000}"/>
    <cellStyle name="60% - Accent5 2" xfId="41" xr:uid="{00000000-0005-0000-0000-000010000000}"/>
    <cellStyle name="60% - Accent6 2" xfId="42" xr:uid="{00000000-0005-0000-0000-000011000000}"/>
    <cellStyle name="Accent1 2" xfId="43" xr:uid="{00000000-0005-0000-0000-000012000000}"/>
    <cellStyle name="Accent2 2" xfId="44" xr:uid="{00000000-0005-0000-0000-000013000000}"/>
    <cellStyle name="Accent3 2" xfId="45" xr:uid="{00000000-0005-0000-0000-000014000000}"/>
    <cellStyle name="Accent4 2" xfId="46" xr:uid="{00000000-0005-0000-0000-000015000000}"/>
    <cellStyle name="Accent5 2" xfId="47" xr:uid="{00000000-0005-0000-0000-000016000000}"/>
    <cellStyle name="Accent6 2" xfId="48" xr:uid="{00000000-0005-0000-0000-000017000000}"/>
    <cellStyle name="Bad 2" xfId="49" xr:uid="{00000000-0005-0000-0000-000018000000}"/>
    <cellStyle name="Calculation 2" xfId="50" xr:uid="{00000000-0005-0000-0000-000019000000}"/>
    <cellStyle name="Check Cell 2" xfId="51" xr:uid="{00000000-0005-0000-0000-00001A000000}"/>
    <cellStyle name="Comma 2" xfId="77" xr:uid="{00000000-0005-0000-0000-00001C000000}"/>
    <cellStyle name="Comma 3" xfId="88" xr:uid="{00000000-0005-0000-0000-00001D000000}"/>
    <cellStyle name="Comma 3 2" xfId="83" xr:uid="{00000000-0005-0000-0000-00001E000000}"/>
    <cellStyle name="Comma 3 3" xfId="89" xr:uid="{00000000-0005-0000-0000-00001F000000}"/>
    <cellStyle name="Comma 3 4" xfId="92" xr:uid="{7AD1C1E6-99CB-48B4-A851-D62CDB79AD23}"/>
    <cellStyle name="Comma 3 5" xfId="95" xr:uid="{576BFB77-1EC8-4B0D-B607-1D6D5B9DD21B}"/>
    <cellStyle name="Comma0" xfId="1" xr:uid="{00000000-0005-0000-0000-000021000000}"/>
    <cellStyle name="Comma0 2" xfId="8" xr:uid="{00000000-0005-0000-0000-000022000000}"/>
    <cellStyle name="Comma0 3" xfId="16" xr:uid="{00000000-0005-0000-0000-000023000000}"/>
    <cellStyle name="Currency 2" xfId="91" xr:uid="{ABB4779D-3B5E-4FF1-8432-9C440156C4B2}"/>
    <cellStyle name="Currency 2 2" xfId="94" xr:uid="{BB696C08-5BDD-4113-A3A6-0716A687DABB}"/>
    <cellStyle name="Currency0" xfId="2" xr:uid="{00000000-0005-0000-0000-000025000000}"/>
    <cellStyle name="Currency0 2" xfId="9" xr:uid="{00000000-0005-0000-0000-000026000000}"/>
    <cellStyle name="Currency0 3" xfId="17" xr:uid="{00000000-0005-0000-0000-000027000000}"/>
    <cellStyle name="Date" xfId="3" xr:uid="{00000000-0005-0000-0000-000028000000}"/>
    <cellStyle name="Date 2" xfId="10" xr:uid="{00000000-0005-0000-0000-000029000000}"/>
    <cellStyle name="Date 3" xfId="18" xr:uid="{00000000-0005-0000-0000-00002A000000}"/>
    <cellStyle name="Explanatory Text 2" xfId="52" xr:uid="{00000000-0005-0000-0000-00002B000000}"/>
    <cellStyle name="Fixed" xfId="4" xr:uid="{00000000-0005-0000-0000-00002C000000}"/>
    <cellStyle name="Fixed 2" xfId="11" xr:uid="{00000000-0005-0000-0000-00002D000000}"/>
    <cellStyle name="Fixed 3" xfId="19" xr:uid="{00000000-0005-0000-0000-00002E000000}"/>
    <cellStyle name="Good 2" xfId="53" xr:uid="{00000000-0005-0000-0000-00002F000000}"/>
    <cellStyle name="Heading 1" xfId="5" builtinId="16" customBuiltin="1"/>
    <cellStyle name="Heading 1 2" xfId="12" xr:uid="{00000000-0005-0000-0000-000031000000}"/>
    <cellStyle name="Heading 1 3" xfId="20" xr:uid="{00000000-0005-0000-0000-000032000000}"/>
    <cellStyle name="Heading 2" xfId="6" builtinId="17" customBuiltin="1"/>
    <cellStyle name="Heading 2 2" xfId="13" xr:uid="{00000000-0005-0000-0000-000034000000}"/>
    <cellStyle name="Heading 2 3" xfId="21" xr:uid="{00000000-0005-0000-0000-000035000000}"/>
    <cellStyle name="Heading 3 2" xfId="54" xr:uid="{00000000-0005-0000-0000-000036000000}"/>
    <cellStyle name="Heading 4 2" xfId="55" xr:uid="{00000000-0005-0000-0000-000037000000}"/>
    <cellStyle name="Hyperlink" xfId="78" builtinId="8"/>
    <cellStyle name="Hyperlink 2" xfId="79" xr:uid="{00000000-0005-0000-0000-000039000000}"/>
    <cellStyle name="Input 2" xfId="56" xr:uid="{00000000-0005-0000-0000-00003A000000}"/>
    <cellStyle name="Linked Cell 2" xfId="57" xr:uid="{00000000-0005-0000-0000-00003B000000}"/>
    <cellStyle name="Neutral 2" xfId="58" xr:uid="{00000000-0005-0000-0000-00003C000000}"/>
    <cellStyle name="Normal" xfId="0" builtinId="0"/>
    <cellStyle name="Normal 10" xfId="84" xr:uid="{00000000-0005-0000-0000-00003E000000}"/>
    <cellStyle name="Normal 11" xfId="86" xr:uid="{00000000-0005-0000-0000-00003F000000}"/>
    <cellStyle name="Normal 11 2" xfId="90" xr:uid="{83607F90-1240-4C00-BD57-1A52882B2A01}"/>
    <cellStyle name="Normal 11 3" xfId="93" xr:uid="{2970279B-B978-43F5-9627-C5E28E17883C}"/>
    <cellStyle name="Normal 2" xfId="15" xr:uid="{00000000-0005-0000-0000-000040000000}"/>
    <cellStyle name="Normal 2 2" xfId="59" xr:uid="{00000000-0005-0000-0000-000041000000}"/>
    <cellStyle name="Normal 2 2 2" xfId="72" xr:uid="{00000000-0005-0000-0000-000042000000}"/>
    <cellStyle name="Normal 2 3" xfId="60" xr:uid="{00000000-0005-0000-0000-000043000000}"/>
    <cellStyle name="Normal 2 3 2" xfId="76" xr:uid="{00000000-0005-0000-0000-000044000000}"/>
    <cellStyle name="Normal 2 4" xfId="61" xr:uid="{00000000-0005-0000-0000-000045000000}"/>
    <cellStyle name="Normal 2 5" xfId="62" xr:uid="{00000000-0005-0000-0000-000046000000}"/>
    <cellStyle name="Normal 2 6" xfId="63" xr:uid="{00000000-0005-0000-0000-000047000000}"/>
    <cellStyle name="Normal 3" xfId="64" xr:uid="{00000000-0005-0000-0000-000048000000}"/>
    <cellStyle name="Normal 3 2" xfId="74" xr:uid="{00000000-0005-0000-0000-000049000000}"/>
    <cellStyle name="Normal 3 2 2" xfId="75" xr:uid="{00000000-0005-0000-0000-00004A000000}"/>
    <cellStyle name="Normal 3 2 3" xfId="82" xr:uid="{00000000-0005-0000-0000-00004B000000}"/>
    <cellStyle name="Normal 3 3" xfId="73" xr:uid="{00000000-0005-0000-0000-00004C000000}"/>
    <cellStyle name="Normal 4" xfId="65" xr:uid="{00000000-0005-0000-0000-00004D000000}"/>
    <cellStyle name="Normal 4 2" xfId="80" xr:uid="{00000000-0005-0000-0000-00004E000000}"/>
    <cellStyle name="Normal 5" xfId="24" xr:uid="{00000000-0005-0000-0000-00004F000000}"/>
    <cellStyle name="Normal 6" xfId="66" xr:uid="{00000000-0005-0000-0000-000050000000}"/>
    <cellStyle name="Normal 7" xfId="67" xr:uid="{00000000-0005-0000-0000-000051000000}"/>
    <cellStyle name="Normal 8" xfId="81" xr:uid="{00000000-0005-0000-0000-000052000000}"/>
    <cellStyle name="Normal 9" xfId="85" xr:uid="{00000000-0005-0000-0000-000053000000}"/>
    <cellStyle name="Note 2" xfId="68" xr:uid="{00000000-0005-0000-0000-000055000000}"/>
    <cellStyle name="Output 2" xfId="69" xr:uid="{00000000-0005-0000-0000-000056000000}"/>
    <cellStyle name="Percent 2" xfId="23" xr:uid="{00000000-0005-0000-0000-000057000000}"/>
    <cellStyle name="Percent 3" xfId="87" xr:uid="{00000000-0005-0000-0000-000058000000}"/>
    <cellStyle name="Title 2" xfId="70" xr:uid="{00000000-0005-0000-0000-000059000000}"/>
    <cellStyle name="Total" xfId="7" builtinId="25" customBuiltin="1"/>
    <cellStyle name="Total 2" xfId="14" xr:uid="{00000000-0005-0000-0000-00005B000000}"/>
    <cellStyle name="Total 3" xfId="22" xr:uid="{00000000-0005-0000-0000-00005C000000}"/>
    <cellStyle name="Warning Text 2" xfId="71" xr:uid="{00000000-0005-0000-0000-00005D000000}"/>
  </cellStyles>
  <dxfs count="306">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ont>
        <color auto="1"/>
      </font>
      <fill>
        <patternFill>
          <bgColor rgb="FFFF7C80"/>
        </patternFill>
      </fill>
    </dxf>
    <dxf>
      <font>
        <color auto="1"/>
      </font>
      <fill>
        <patternFill>
          <bgColor rgb="FFFF7C80"/>
        </patternFill>
      </fill>
    </dxf>
    <dxf>
      <font>
        <color auto="1"/>
      </font>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auto="1"/>
      </font>
      <fill>
        <patternFill>
          <bgColor rgb="FFFF7C80"/>
        </patternFill>
      </fill>
    </dxf>
  </dxfs>
  <tableStyles count="0" defaultTableStyle="TableStyleMedium9" defaultPivotStyle="PivotStyleLight16"/>
  <colors>
    <mruColors>
      <color rgb="FFCCFFCC"/>
      <color rgb="FFCCFFFF"/>
      <color rgb="FFFF66FF"/>
      <color rgb="FFFFFFFF"/>
      <color rgb="FFDB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HECB-AUVFS41\UserDoc$\Sources%20&amp;%20Uses\Univ%20-%20Sources%20&amp;%20Uses%20FY%202016\0%20-%20Univ%20-%20Research%20-%20FY%202016%20-%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ECB-AUVFS41\UserDoc$\mciverje\My%20Documents\MyFiles\SCH-Univ\SRSCHLevFYTot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HECB-AUVFS41\UserDoc$\UserDoc$\Documents%20and%20Settings\cernosekj\Local%20Settings\Temporary%20Internet%20Files\OLK2E\FY2006C2swrk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cad Space Model"/>
      <sheetName val="Almanac"/>
      <sheetName val="Univ_Research"/>
      <sheetName val="Univ Research NA"/>
      <sheetName val="Healthcare"/>
      <sheetName val="List RR"/>
      <sheetName val="List"/>
      <sheetName val="Areo"/>
      <sheetName val="Summary"/>
      <sheetName val="ARL"/>
      <sheetName val="ARLRR"/>
      <sheetName val="AUS1"/>
      <sheetName val="DAL"/>
      <sheetName val="DALRR"/>
      <sheetName val="E-P"/>
      <sheetName val="E-PRR"/>
      <sheetName val="RGV1"/>
      <sheetName val="RGV1-RR"/>
      <sheetName val="P-B"/>
      <sheetName val="P-BRR"/>
      <sheetName val="S-A"/>
      <sheetName val="S-ARR"/>
      <sheetName val="TYL"/>
      <sheetName val="TYLRR"/>
      <sheetName val="TAMUComb"/>
      <sheetName val="TAMUG"/>
      <sheetName val="TAMUGRR"/>
      <sheetName val="PVAMU"/>
      <sheetName val="PVAMURR"/>
      <sheetName val="TARLST"/>
      <sheetName val="TARLSTRR"/>
      <sheetName val="TAMUCC"/>
      <sheetName val="TAMUCCRR"/>
      <sheetName val="TAMUK"/>
      <sheetName val="TAMUKRR"/>
      <sheetName val="TAMIU"/>
      <sheetName val="TAMIURR"/>
      <sheetName val="WTAMU"/>
      <sheetName val="WTAMURR"/>
      <sheetName val="TAMUC"/>
      <sheetName val="TAMUCRR"/>
      <sheetName val="TAMUT"/>
      <sheetName val="TAMUTRR"/>
      <sheetName val="TAMUCT"/>
      <sheetName val="TAMUCTRR"/>
      <sheetName val="TAMUSA"/>
      <sheetName val="TAMUSARR"/>
      <sheetName val="UH"/>
      <sheetName val="UHRR"/>
      <sheetName val="UHCL"/>
      <sheetName val="UHCLRR"/>
      <sheetName val="UHD"/>
      <sheetName val="UHDRR"/>
      <sheetName val="UHV"/>
      <sheetName val="UHVRR"/>
      <sheetName val="LU"/>
      <sheetName val="LURR"/>
      <sheetName val="SHSU"/>
      <sheetName val="SHSURR"/>
      <sheetName val="TXST"/>
      <sheetName val="TXSTRR"/>
      <sheetName val="SRSU"/>
      <sheetName val="SRSURR"/>
      <sheetName val="TTU"/>
      <sheetName val="TTURR"/>
      <sheetName val="ASU"/>
      <sheetName val="ASURR"/>
      <sheetName val="UNT"/>
      <sheetName val="UNTRR"/>
      <sheetName val="UNTD"/>
      <sheetName val="UNTDRR"/>
      <sheetName val="MidWST"/>
      <sheetName val="MidWSTRR"/>
      <sheetName val="SFA"/>
      <sheetName val="SFARR"/>
      <sheetName val="TSU"/>
      <sheetName val="TSURR"/>
      <sheetName val="TWU"/>
      <sheetName val="TWURR"/>
      <sheetName val="Blank"/>
      <sheetName val="TAMU Smmy"/>
      <sheetName val="TAMU"/>
      <sheetName val="TAR"/>
      <sheetName val="TAES"/>
      <sheetName val="TEES1"/>
      <sheetName val="TEES2"/>
      <sheetName val="TFS"/>
      <sheetName val="TTI"/>
      <sheetName val="TVMDL"/>
      <sheetName val="TAMRF"/>
      <sheetName val="TAMSR"/>
      <sheetName val="TAMTC"/>
      <sheetName val="TAMUS"/>
      <sheetName val="AUS"/>
      <sheetName val="RGV"/>
      <sheetName val="RGV-RR"/>
      <sheetName val="Input"/>
      <sheetName val="Names"/>
      <sheetName val="FTSE"/>
      <sheetName val="PeerGroups"/>
      <sheetName val="SystemGroups"/>
      <sheetName val="Balancing"/>
      <sheetName val="TAMU Smmy (2)"/>
      <sheetName val="Summary (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ow r="8">
          <cell r="C8" t="str">
            <v>The University of Texas at Arlington</v>
          </cell>
          <cell r="R8">
            <v>508.9</v>
          </cell>
        </row>
        <row r="9">
          <cell r="C9" t="str">
            <v>The University of Texas at Austin -  All Disciplines (A+H+M)</v>
          </cell>
          <cell r="R9">
            <v>1673.98</v>
          </cell>
        </row>
        <row r="10">
          <cell r="C10" t="str">
            <v>The University of Texas at Dallas</v>
          </cell>
          <cell r="R10">
            <v>480</v>
          </cell>
        </row>
        <row r="11">
          <cell r="C11" t="str">
            <v>The University of Texas at El Paso</v>
          </cell>
          <cell r="R11">
            <v>458.88</v>
          </cell>
        </row>
        <row r="12">
          <cell r="C12" t="str">
            <v>The University of Texas RGV - All Disciplines (A+H+M)</v>
          </cell>
          <cell r="R12">
            <v>400.05</v>
          </cell>
        </row>
        <row r="13">
          <cell r="C13" t="str">
            <v>The University of Texas of the Permian Basin</v>
          </cell>
          <cell r="R13">
            <v>83.8</v>
          </cell>
        </row>
        <row r="14">
          <cell r="C14" t="str">
            <v>The University of Texas at San Antonio</v>
          </cell>
          <cell r="R14">
            <v>574.04</v>
          </cell>
        </row>
        <row r="15">
          <cell r="C15" t="str">
            <v>The University of Texas at Tyler</v>
          </cell>
          <cell r="R15">
            <v>204.68</v>
          </cell>
        </row>
        <row r="16">
          <cell r="C16" t="str">
            <v>Texas A&amp;M University</v>
          </cell>
          <cell r="R16">
            <v>1562.55</v>
          </cell>
        </row>
        <row r="17">
          <cell r="C17" t="str">
            <v>Texas A&amp;M University at Galveston</v>
          </cell>
          <cell r="R17">
            <v>54.25</v>
          </cell>
        </row>
        <row r="18">
          <cell r="C18" t="str">
            <v>Prairie View A &amp; M University</v>
          </cell>
          <cell r="R18">
            <v>182.33</v>
          </cell>
        </row>
        <row r="19">
          <cell r="C19" t="str">
            <v>Tarleton State University</v>
          </cell>
          <cell r="R19">
            <v>249.24</v>
          </cell>
        </row>
        <row r="20">
          <cell r="C20" t="str">
            <v>Texas A&amp;M University - Corpus Christi</v>
          </cell>
          <cell r="R20">
            <v>197.46</v>
          </cell>
        </row>
        <row r="21">
          <cell r="C21" t="str">
            <v>Texas A&amp;M University - Kingsville</v>
          </cell>
          <cell r="R21">
            <v>223.37</v>
          </cell>
        </row>
        <row r="22">
          <cell r="C22" t="str">
            <v>Texas A&amp;M International University</v>
          </cell>
          <cell r="R22">
            <v>132.53</v>
          </cell>
        </row>
        <row r="23">
          <cell r="C23" t="str">
            <v>West Texas A&amp;M University</v>
          </cell>
          <cell r="R23">
            <v>150.59</v>
          </cell>
        </row>
        <row r="24">
          <cell r="C24" t="str">
            <v>Texas A&amp;M University - Commerce</v>
          </cell>
          <cell r="R24">
            <v>237.19</v>
          </cell>
        </row>
        <row r="25">
          <cell r="C25" t="str">
            <v>Texas A&amp;M University - Texarkana</v>
          </cell>
          <cell r="R25">
            <v>59.1</v>
          </cell>
        </row>
        <row r="26">
          <cell r="C26" t="str">
            <v>Texas A&amp;M University - Central Texas</v>
          </cell>
          <cell r="R26">
            <v>67</v>
          </cell>
        </row>
        <row r="27">
          <cell r="C27" t="str">
            <v>Texas A&amp;M University - San Antonio</v>
          </cell>
          <cell r="R27">
            <v>71.25</v>
          </cell>
        </row>
        <row r="28">
          <cell r="C28" t="str">
            <v>University of Houston</v>
          </cell>
          <cell r="R28">
            <v>899.58</v>
          </cell>
        </row>
        <row r="29">
          <cell r="C29" t="str">
            <v>University of Houston - Clear Lake</v>
          </cell>
          <cell r="R29">
            <v>243.2</v>
          </cell>
        </row>
        <row r="30">
          <cell r="C30" t="str">
            <v>University of Houston - Downtown</v>
          </cell>
          <cell r="R30">
            <v>217.99</v>
          </cell>
        </row>
        <row r="31">
          <cell r="C31" t="str">
            <v>University of Houston - Victoria</v>
          </cell>
          <cell r="R31">
            <v>90</v>
          </cell>
        </row>
        <row r="32">
          <cell r="C32" t="str">
            <v xml:space="preserve">Lamar University </v>
          </cell>
          <cell r="R32">
            <v>296</v>
          </cell>
        </row>
        <row r="33">
          <cell r="C33" t="str">
            <v>Sam Houston State University</v>
          </cell>
          <cell r="R33">
            <v>392.31</v>
          </cell>
        </row>
        <row r="34">
          <cell r="C34" t="str">
            <v>Texas State University</v>
          </cell>
          <cell r="R34">
            <v>484.94</v>
          </cell>
        </row>
        <row r="35">
          <cell r="C35" t="str">
            <v>Sul Ross State University - Rio Grande</v>
          </cell>
          <cell r="R35">
            <v>25.8</v>
          </cell>
        </row>
        <row r="36">
          <cell r="C36" t="str">
            <v>Sul Ross State University</v>
          </cell>
          <cell r="Q36">
            <v>0</v>
          </cell>
          <cell r="R36">
            <v>62.31</v>
          </cell>
          <cell r="S36">
            <v>88.11</v>
          </cell>
        </row>
        <row r="37">
          <cell r="C37" t="str">
            <v>Texas Tech University</v>
          </cell>
          <cell r="R37">
            <v>975.38</v>
          </cell>
        </row>
        <row r="38">
          <cell r="C38" t="str">
            <v>Angelo State University</v>
          </cell>
          <cell r="R38">
            <v>179.41</v>
          </cell>
        </row>
        <row r="39">
          <cell r="C39" t="str">
            <v>University of North Texas</v>
          </cell>
          <cell r="R39">
            <v>534.48</v>
          </cell>
        </row>
        <row r="40">
          <cell r="C40" t="str">
            <v>University of North Texas at Dallas</v>
          </cell>
          <cell r="R40">
            <v>35.25</v>
          </cell>
        </row>
        <row r="41">
          <cell r="C41" t="str">
            <v>Midwestern State University</v>
          </cell>
          <cell r="R41">
            <v>180.9</v>
          </cell>
        </row>
        <row r="42">
          <cell r="C42" t="str">
            <v>Stephen F. Austin State University</v>
          </cell>
          <cell r="R42">
            <v>378.04</v>
          </cell>
        </row>
        <row r="43">
          <cell r="C43" t="str">
            <v>Texas Southern University</v>
          </cell>
          <cell r="R43">
            <v>246.03</v>
          </cell>
        </row>
        <row r="44">
          <cell r="C44" t="str">
            <v>Texas Woman's University</v>
          </cell>
          <cell r="R44">
            <v>304.89999999999998</v>
          </cell>
        </row>
        <row r="47">
          <cell r="R47">
            <v>13117.71</v>
          </cell>
        </row>
        <row r="49">
          <cell r="N49" t="str">
            <v>Not Used for Research</v>
          </cell>
          <cell r="R49">
            <v>13117.71</v>
          </cell>
        </row>
        <row r="50">
          <cell r="O50" t="str">
            <v>Not Used for Research</v>
          </cell>
          <cell r="R50" t="str">
            <v>Fall 2015</v>
          </cell>
          <cell r="S50" t="str">
            <v>Univ. moved to end of semester reporting, so use prior year data.</v>
          </cell>
        </row>
        <row r="51">
          <cell r="S51" t="str">
            <v>FY 16 will use Fall FY 15.</v>
          </cell>
        </row>
        <row r="52">
          <cell r="R52" t="str">
            <v>Checked Ok</v>
          </cell>
        </row>
        <row r="53">
          <cell r="R53">
            <v>42705</v>
          </cell>
        </row>
        <row r="57">
          <cell r="C57" t="str">
            <v>The University of Texas at Austin Medical School (M)</v>
          </cell>
          <cell r="E57" t="str">
            <v>The University of Texas at Austin Medical School (M)</v>
          </cell>
          <cell r="R57">
            <v>23.94</v>
          </cell>
        </row>
        <row r="58">
          <cell r="C58" t="str">
            <v>The University of Texas at Austin - Academic &amp; Health (A+H)</v>
          </cell>
          <cell r="E58" t="str">
            <v>The University of Texas at Austin - Academic &amp; Health (A+H)</v>
          </cell>
          <cell r="R58">
            <v>1650.04</v>
          </cell>
        </row>
        <row r="60">
          <cell r="C60" t="str">
            <v>The University of Texas Rio Grande Valley Medical School (M)</v>
          </cell>
          <cell r="E60" t="str">
            <v>The University of Texas Rio Grande Valley Medical School (M)</v>
          </cell>
          <cell r="R60">
            <v>24</v>
          </cell>
        </row>
        <row r="61">
          <cell r="C61" t="str">
            <v>The University of Texas RGV - Academic &amp; Health (A+H)</v>
          </cell>
          <cell r="E61" t="str">
            <v>The University of Texas RGV - Academic &amp; Health (A+H)</v>
          </cell>
          <cell r="R61">
            <v>376.05</v>
          </cell>
        </row>
      </sheetData>
      <sheetData sheetId="100"/>
      <sheetData sheetId="101"/>
      <sheetData sheetId="102" refreshError="1"/>
      <sheetData sheetId="103" refreshError="1"/>
      <sheetData sheetId="10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84"/>
      <sheetName val="FY85"/>
      <sheetName val="FY86"/>
      <sheetName val="FY87"/>
      <sheetName val="FY88"/>
      <sheetName val="FY89"/>
      <sheetName val="FY90"/>
      <sheetName val="FY91"/>
      <sheetName val="FY92"/>
      <sheetName val="FY93"/>
      <sheetName val="FY94"/>
      <sheetName val="FY95"/>
      <sheetName val="FY96"/>
      <sheetName val="FY97"/>
      <sheetName val="FY98"/>
      <sheetName val="FY99"/>
      <sheetName val="FY00"/>
      <sheetName val="FY01"/>
      <sheetName val="FY02"/>
      <sheetName val="FY03"/>
      <sheetName val="FY04"/>
      <sheetName val="FY05"/>
      <sheetName val="FY06"/>
      <sheetName val="FY07"/>
      <sheetName val="FY08"/>
      <sheetName val="FY09"/>
      <sheetName val="Sheet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STATE-FUNDED SEMESTER CREDIT HOURS BY LEVEL</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Arl"/>
      <sheetName val="UTAustin"/>
      <sheetName val="UTDallas"/>
      <sheetName val="UTEP"/>
      <sheetName val="UTPanAm"/>
      <sheetName val="UTBrwnsville"/>
      <sheetName val="UTPB"/>
      <sheetName val="UTSA"/>
      <sheetName val="UTTyler"/>
      <sheetName val="TAMU"/>
      <sheetName val="TAMUG"/>
      <sheetName val="PVAMU"/>
      <sheetName val="Tarleton"/>
      <sheetName val="TAMUCommerce"/>
      <sheetName val="TAMUCorpusChristi"/>
      <sheetName val="TAMUKingsville"/>
      <sheetName val="TAMUInternational"/>
      <sheetName val="TAMUTexarkana"/>
      <sheetName val="WTAMU"/>
      <sheetName val="UH"/>
      <sheetName val="UHClearLake"/>
      <sheetName val="UHDowntown"/>
      <sheetName val="UHVictoria"/>
      <sheetName val="Midwestern"/>
      <sheetName val="UNorthTexas"/>
      <sheetName val="SFASU"/>
      <sheetName val="TSU"/>
      <sheetName val="Tech"/>
      <sheetName val="TWU"/>
      <sheetName val="AngeloState"/>
      <sheetName val="Lamar"/>
      <sheetName val="SamHouston"/>
      <sheetName val="TxStateSanMarcos"/>
      <sheetName val="SulRo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Midwestern State University</v>
          </cell>
        </row>
        <row r="2">
          <cell r="A2" t="str">
            <v>SCHEDULE C-2:  EXPENSES BY OBJECT AND FUND GROUP</v>
          </cell>
          <cell r="AE2" t="str">
            <v>Schcol &amp; Fell</v>
          </cell>
          <cell r="AF2" t="str">
            <v>Schcol &amp; Fell</v>
          </cell>
        </row>
        <row r="3">
          <cell r="A3" t="str">
            <v>For the year ended August 31, 2006</v>
          </cell>
          <cell r="AF3" t="str">
            <v>Allowances</v>
          </cell>
        </row>
        <row r="4">
          <cell r="A4" t="str">
            <v>UNAUDITED</v>
          </cell>
        </row>
        <row r="5">
          <cell r="A5">
            <v>24</v>
          </cell>
        </row>
        <row r="6">
          <cell r="C6" t="str">
            <v>Salaries</v>
          </cell>
          <cell r="E6" t="str">
            <v>Payroll</v>
          </cell>
          <cell r="G6" t="str">
            <v>Costs of</v>
          </cell>
          <cell r="I6" t="str">
            <v>Professional</v>
          </cell>
          <cell r="M6" t="str">
            <v>Materials</v>
          </cell>
          <cell r="S6" t="str">
            <v>Repairs and</v>
          </cell>
          <cell r="U6" t="str">
            <v>Rentals and</v>
          </cell>
          <cell r="W6" t="str">
            <v>Printing and</v>
          </cell>
          <cell r="Y6" t="str">
            <v>Bad Debt</v>
          </cell>
          <cell r="AA6" t="str">
            <v xml:space="preserve">Claims and </v>
          </cell>
          <cell r="AC6" t="str">
            <v>Scholarships</v>
          </cell>
          <cell r="AG6" t="str">
            <v>Depreciation</v>
          </cell>
          <cell r="AI6" t="str">
            <v>Federal Sponsored</v>
          </cell>
          <cell r="AK6" t="str">
            <v>State Sponsored</v>
          </cell>
          <cell r="AM6" t="str">
            <v>Other</v>
          </cell>
          <cell r="AO6" t="str">
            <v>Subtotal</v>
          </cell>
          <cell r="AQ6" t="str">
            <v>Capital</v>
          </cell>
        </row>
        <row r="7">
          <cell r="C7" t="str">
            <v>and Wages</v>
          </cell>
          <cell r="E7" t="str">
            <v>Related Costs</v>
          </cell>
          <cell r="G7" t="str">
            <v>Goods Sold</v>
          </cell>
          <cell r="I7" t="str">
            <v>Fees and Services</v>
          </cell>
          <cell r="K7" t="str">
            <v>Travel</v>
          </cell>
          <cell r="M7" t="str">
            <v>and Supplies</v>
          </cell>
          <cell r="O7" t="str">
            <v>Utilities</v>
          </cell>
          <cell r="Q7" t="str">
            <v>Telecomm</v>
          </cell>
          <cell r="S7" t="str">
            <v>Maintenance</v>
          </cell>
          <cell r="U7" t="str">
            <v>Leases</v>
          </cell>
          <cell r="W7" t="str">
            <v>Reproduction</v>
          </cell>
          <cell r="Y7" t="str">
            <v>Expense</v>
          </cell>
          <cell r="AA7" t="str">
            <v>Losses</v>
          </cell>
          <cell r="AC7" t="str">
            <v>and Fellowships</v>
          </cell>
          <cell r="AG7" t="str">
            <v>and Amortization</v>
          </cell>
          <cell r="AI7" t="str">
            <v>Pass-Throughs</v>
          </cell>
          <cell r="AK7" t="str">
            <v>Pass-Throughs</v>
          </cell>
          <cell r="AM7" t="str">
            <v>Expenses</v>
          </cell>
          <cell r="AO7" t="str">
            <v>Operating Expenses</v>
          </cell>
          <cell r="AQ7" t="str">
            <v>Outlay</v>
          </cell>
          <cell r="AS7" t="str">
            <v>Total</v>
          </cell>
        </row>
        <row r="9">
          <cell r="A9" t="str">
            <v>EDUCATIONAL AND GENERAL</v>
          </cell>
        </row>
        <row r="10">
          <cell r="A10" t="str">
            <v xml:space="preserve">     Instruction</v>
          </cell>
          <cell r="B10" t="str">
            <v>$</v>
          </cell>
        </row>
        <row r="11">
          <cell r="A11" t="str">
            <v xml:space="preserve">     Research</v>
          </cell>
        </row>
        <row r="12">
          <cell r="A12" t="str">
            <v xml:space="preserve">     Public Service</v>
          </cell>
        </row>
        <row r="13">
          <cell r="A13" t="str">
            <v xml:space="preserve">     Hospitals/Clinics</v>
          </cell>
        </row>
        <row r="14">
          <cell r="A14" t="str">
            <v xml:space="preserve">     Academic Support</v>
          </cell>
        </row>
        <row r="15">
          <cell r="A15" t="str">
            <v xml:space="preserve">     Student Services</v>
          </cell>
        </row>
        <row r="16">
          <cell r="A16" t="str">
            <v xml:space="preserve">     Institutional Support</v>
          </cell>
        </row>
        <row r="17">
          <cell r="A17" t="str">
            <v xml:space="preserve">     Operation and Maintenance of Plant</v>
          </cell>
        </row>
        <row r="18">
          <cell r="A18" t="str">
            <v xml:space="preserve">     Scholarships and Fellowships</v>
          </cell>
        </row>
        <row r="19">
          <cell r="A19" t="str">
            <v xml:space="preserve">           Scholarship allowances</v>
          </cell>
        </row>
        <row r="20">
          <cell r="A20" t="str">
            <v xml:space="preserve">     Auxiliary Enterprises</v>
          </cell>
        </row>
        <row r="21">
          <cell r="A21" t="str">
            <v xml:space="preserve">     Amortization</v>
          </cell>
        </row>
        <row r="22">
          <cell r="A22" t="str">
            <v xml:space="preserve">   Total Educational and General</v>
          </cell>
        </row>
        <row r="25">
          <cell r="A25" t="str">
            <v>DESIGNATED</v>
          </cell>
        </row>
        <row r="26">
          <cell r="A26" t="str">
            <v xml:space="preserve">     Instruction</v>
          </cell>
        </row>
        <row r="27">
          <cell r="A27" t="str">
            <v xml:space="preserve">     Research</v>
          </cell>
        </row>
        <row r="28">
          <cell r="A28" t="str">
            <v xml:space="preserve">     Public Service</v>
          </cell>
        </row>
        <row r="29">
          <cell r="A29" t="str">
            <v xml:space="preserve">     Hospitals/Clinics</v>
          </cell>
        </row>
        <row r="30">
          <cell r="A30" t="str">
            <v xml:space="preserve">     Academic Support</v>
          </cell>
        </row>
        <row r="31">
          <cell r="A31" t="str">
            <v xml:space="preserve">     Student Services</v>
          </cell>
        </row>
        <row r="32">
          <cell r="A32" t="str">
            <v xml:space="preserve">     Institutional Support</v>
          </cell>
        </row>
        <row r="33">
          <cell r="A33" t="str">
            <v xml:space="preserve">     Operation and Maintenance of Plant</v>
          </cell>
        </row>
        <row r="34">
          <cell r="A34" t="str">
            <v xml:space="preserve">     Scholarships and Fellowships</v>
          </cell>
        </row>
        <row r="35">
          <cell r="A35" t="str">
            <v xml:space="preserve">          Scholarship Allowances</v>
          </cell>
        </row>
        <row r="36">
          <cell r="A36" t="str">
            <v xml:space="preserve">     Auxiliary Enterprises</v>
          </cell>
        </row>
        <row r="37">
          <cell r="A37" t="str">
            <v xml:space="preserve">     Amortization</v>
          </cell>
        </row>
        <row r="38">
          <cell r="A38" t="str">
            <v xml:space="preserve">   Total Designated</v>
          </cell>
        </row>
        <row r="41">
          <cell r="A41" t="str">
            <v>AUXILIARY ENTERPRISES</v>
          </cell>
        </row>
        <row r="42">
          <cell r="A42" t="str">
            <v xml:space="preserve">     Auxiliary Enterprises</v>
          </cell>
        </row>
        <row r="43">
          <cell r="A43" t="str">
            <v xml:space="preserve">          Scholarship Allowances</v>
          </cell>
        </row>
        <row r="44">
          <cell r="A44" t="str">
            <v xml:space="preserve">   Total Auxiliary Enterprises</v>
          </cell>
        </row>
        <row r="48">
          <cell r="A48" t="str">
            <v>RESTRICTED EXPENDABLE</v>
          </cell>
        </row>
        <row r="49">
          <cell r="A49" t="str">
            <v xml:space="preserve">     Instruction</v>
          </cell>
        </row>
        <row r="50">
          <cell r="A50" t="str">
            <v xml:space="preserve">     Research</v>
          </cell>
        </row>
        <row r="51">
          <cell r="A51" t="str">
            <v xml:space="preserve">     Public Service</v>
          </cell>
        </row>
        <row r="52">
          <cell r="A52" t="str">
            <v xml:space="preserve">     Hospitals/Clinics</v>
          </cell>
        </row>
        <row r="53">
          <cell r="A53" t="str">
            <v xml:space="preserve">     Academic Support</v>
          </cell>
        </row>
        <row r="54">
          <cell r="A54" t="str">
            <v xml:space="preserve">     Student Services</v>
          </cell>
        </row>
        <row r="55">
          <cell r="A55" t="str">
            <v xml:space="preserve">     Institutional Support</v>
          </cell>
        </row>
        <row r="56">
          <cell r="A56" t="str">
            <v xml:space="preserve">     Operation and Maintenance of Plant</v>
          </cell>
        </row>
        <row r="57">
          <cell r="A57" t="str">
            <v xml:space="preserve">     Scholarships and Fellowships</v>
          </cell>
        </row>
        <row r="58">
          <cell r="A58" t="str">
            <v xml:space="preserve">          Scholarship Allowances</v>
          </cell>
        </row>
        <row r="59">
          <cell r="A59" t="str">
            <v xml:space="preserve">     Auxiliary Enterprises</v>
          </cell>
        </row>
        <row r="60">
          <cell r="A60" t="str">
            <v xml:space="preserve">     Amortization</v>
          </cell>
        </row>
        <row r="61">
          <cell r="A61" t="str">
            <v xml:space="preserve">   Total Restricted Expendable</v>
          </cell>
        </row>
        <row r="64">
          <cell r="A64" t="str">
            <v>LOAN FUNDS</v>
          </cell>
        </row>
        <row r="65">
          <cell r="A65" t="str">
            <v xml:space="preserve">     Student Services</v>
          </cell>
        </row>
        <row r="68">
          <cell r="A68" t="str">
            <v>PLANT FUNDS</v>
          </cell>
        </row>
        <row r="69">
          <cell r="A69" t="str">
            <v xml:space="preserve">     Instruction</v>
          </cell>
        </row>
        <row r="70">
          <cell r="A70" t="str">
            <v xml:space="preserve">     Research</v>
          </cell>
        </row>
        <row r="71">
          <cell r="A71" t="str">
            <v xml:space="preserve">     Public Service</v>
          </cell>
        </row>
        <row r="72">
          <cell r="A72" t="str">
            <v xml:space="preserve">     Hospitals/Clinics</v>
          </cell>
        </row>
        <row r="73">
          <cell r="A73" t="str">
            <v xml:space="preserve">     Academic Support</v>
          </cell>
        </row>
        <row r="74">
          <cell r="A74" t="str">
            <v xml:space="preserve">     Student Services</v>
          </cell>
        </row>
        <row r="75">
          <cell r="A75" t="str">
            <v xml:space="preserve">     Institutional Support</v>
          </cell>
        </row>
        <row r="76">
          <cell r="A76" t="str">
            <v xml:space="preserve">     Operation and Maintenance of Plant</v>
          </cell>
        </row>
        <row r="77">
          <cell r="A77" t="str">
            <v xml:space="preserve">     Auxiliary Enterprises</v>
          </cell>
        </row>
        <row r="78">
          <cell r="A78" t="str">
            <v xml:space="preserve">     Depreciation (Investment in Plant)</v>
          </cell>
        </row>
        <row r="79">
          <cell r="A79" t="str">
            <v xml:space="preserve">   Total Plant Funds</v>
          </cell>
        </row>
        <row r="81">
          <cell r="A81" t="str">
            <v>AVAILABLE UNIVERSITY FUND</v>
          </cell>
        </row>
        <row r="82">
          <cell r="A82" t="str">
            <v>TOTAL OPERATING EXPENSES (Exh. B)</v>
          </cell>
          <cell r="B82" t="str">
            <v>$</v>
          </cell>
        </row>
        <row r="84">
          <cell r="A84" t="str">
            <v>Relevant Data Collection Totals</v>
          </cell>
        </row>
        <row r="85">
          <cell r="A85" t="str">
            <v xml:space="preserve">     Instruction</v>
          </cell>
          <cell r="B85" t="str">
            <v>$</v>
          </cell>
        </row>
        <row r="86">
          <cell r="A86" t="str">
            <v xml:space="preserve">     Research</v>
          </cell>
        </row>
        <row r="87">
          <cell r="A87" t="str">
            <v xml:space="preserve">     Public Service</v>
          </cell>
        </row>
        <row r="88">
          <cell r="A88" t="str">
            <v xml:space="preserve">     Hospitals/Clinics</v>
          </cell>
        </row>
        <row r="89">
          <cell r="A89" t="str">
            <v xml:space="preserve">     Academic Support</v>
          </cell>
        </row>
        <row r="90">
          <cell r="A90" t="str">
            <v xml:space="preserve">     Student Services</v>
          </cell>
        </row>
        <row r="91">
          <cell r="A91" t="str">
            <v xml:space="preserve">     Institutional Support</v>
          </cell>
        </row>
        <row r="92">
          <cell r="A92" t="str">
            <v xml:space="preserve">     Operation and Maintenance of Plant</v>
          </cell>
        </row>
        <row r="93">
          <cell r="A93" t="str">
            <v xml:space="preserve">     Scholarships and Fellowships</v>
          </cell>
        </row>
        <row r="94">
          <cell r="A94" t="str">
            <v xml:space="preserve">     Auxiliary Enterprises</v>
          </cell>
        </row>
        <row r="95">
          <cell r="A95" t="str">
            <v xml:space="preserve">     Depreciation (Investment in Plant)</v>
          </cell>
        </row>
        <row r="96">
          <cell r="A96" t="str">
            <v xml:space="preserve">   Totals</v>
          </cell>
          <cell r="B96" t="str">
            <v>$</v>
          </cell>
        </row>
        <row r="98">
          <cell r="A98" t="str">
            <v>Difference</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H790"/>
  <sheetViews>
    <sheetView showGridLines="0" tabSelected="1" workbookViewId="0">
      <selection activeCell="B1" sqref="B1"/>
    </sheetView>
  </sheetViews>
  <sheetFormatPr defaultColWidth="9.140625" defaultRowHeight="12.75"/>
  <cols>
    <col min="1" max="1" width="3.140625" style="3" customWidth="1"/>
    <col min="2" max="2" width="62.140625" style="4" customWidth="1"/>
    <col min="3" max="4" width="14" style="12" customWidth="1"/>
    <col min="5" max="5" width="2" style="20" customWidth="1"/>
    <col min="6" max="6" width="25.85546875" style="3" customWidth="1"/>
    <col min="7" max="7" width="14.85546875" style="3" customWidth="1"/>
    <col min="8" max="8" width="28.85546875" style="3" customWidth="1"/>
    <col min="9" max="16384" width="9.140625" style="3"/>
  </cols>
  <sheetData>
    <row r="1" spans="1:8" ht="22.5" customHeight="1">
      <c r="A1" s="6"/>
      <c r="B1" s="11" t="s">
        <v>13</v>
      </c>
      <c r="C1" s="344"/>
      <c r="D1" s="344"/>
      <c r="E1" s="25"/>
    </row>
    <row r="2" spans="1:8" ht="15.75">
      <c r="B2" s="11" t="s">
        <v>485</v>
      </c>
      <c r="C2" s="25"/>
      <c r="D2" s="25"/>
    </row>
    <row r="3" spans="1:8" ht="15.75">
      <c r="B3" s="11" t="s">
        <v>200</v>
      </c>
      <c r="C3" s="25"/>
      <c r="D3" s="25"/>
    </row>
    <row r="4" spans="1:8" ht="13.5" thickBot="1">
      <c r="B4" s="51"/>
      <c r="C4" s="25"/>
      <c r="D4" s="25"/>
    </row>
    <row r="5" spans="1:8" ht="13.5" thickBot="1">
      <c r="F5" s="345" t="s">
        <v>144</v>
      </c>
      <c r="G5" s="346"/>
      <c r="H5" s="347"/>
    </row>
    <row r="6" spans="1:8" ht="16.5" thickBot="1">
      <c r="B6" s="27" t="s">
        <v>131</v>
      </c>
      <c r="C6" s="28"/>
      <c r="D6" s="28"/>
      <c r="E6" s="29"/>
      <c r="F6" s="348" t="s">
        <v>491</v>
      </c>
      <c r="G6" s="349"/>
      <c r="H6" s="350"/>
    </row>
    <row r="7" spans="1:8" ht="15">
      <c r="B7" s="30"/>
      <c r="C7" s="16"/>
      <c r="D7" s="16"/>
      <c r="F7" s="7" t="s">
        <v>18</v>
      </c>
      <c r="G7" s="8" t="s">
        <v>117</v>
      </c>
      <c r="H7" s="7" t="s">
        <v>118</v>
      </c>
    </row>
    <row r="8" spans="1:8" ht="15">
      <c r="B8" s="21"/>
      <c r="C8" s="16"/>
      <c r="D8" s="16"/>
      <c r="F8" s="7"/>
      <c r="G8" s="8"/>
      <c r="H8" s="7"/>
    </row>
    <row r="9" spans="1:8" ht="15.75">
      <c r="B9" s="31"/>
      <c r="C9" s="32"/>
      <c r="D9" s="32"/>
      <c r="F9" s="25"/>
      <c r="G9" s="25"/>
      <c r="H9" s="25"/>
    </row>
    <row r="10" spans="1:8">
      <c r="B10" s="10" t="s">
        <v>2</v>
      </c>
      <c r="C10" s="28"/>
      <c r="D10" s="28"/>
      <c r="E10" s="29"/>
      <c r="F10" s="23" t="str">
        <f>Input!$YH6</f>
        <v>Ken Kellough</v>
      </c>
      <c r="G10" s="23" t="str">
        <f>Input!$YI6</f>
        <v>817-975-5186</v>
      </c>
      <c r="H10" s="37" t="str">
        <f>Input!$YJ6</f>
        <v>kenneth.kellough@utsouthwestern.edu</v>
      </c>
    </row>
    <row r="11" spans="1:8">
      <c r="B11" s="10" t="s">
        <v>3</v>
      </c>
      <c r="C11" s="28"/>
      <c r="D11" s="28"/>
      <c r="E11" s="29"/>
      <c r="F11" s="23" t="str">
        <f>Input!$YH7</f>
        <v>Kelly Dean</v>
      </c>
      <c r="G11" s="23" t="str">
        <f>Input!$YI7</f>
        <v>409-747-7901</v>
      </c>
      <c r="H11" s="37" t="str">
        <f>Input!$YJ7</f>
        <v>khdean@utmb.edu</v>
      </c>
    </row>
    <row r="12" spans="1:8">
      <c r="B12" s="10" t="s">
        <v>4</v>
      </c>
      <c r="C12" s="70"/>
      <c r="D12" s="28"/>
      <c r="E12" s="29"/>
      <c r="F12" s="23" t="str">
        <f>Input!$YH8</f>
        <v>Joseph McDonald</v>
      </c>
      <c r="G12" s="23" t="str">
        <f>Input!$YJ8</f>
        <v>Joseph.W.McDonald@uth.tmc.edu</v>
      </c>
      <c r="H12" s="37" t="e">
        <f>Input!#REF!</f>
        <v>#REF!</v>
      </c>
    </row>
    <row r="13" spans="1:8">
      <c r="B13" s="10" t="s">
        <v>5</v>
      </c>
      <c r="C13" s="70"/>
      <c r="D13" s="28"/>
      <c r="E13" s="29"/>
      <c r="F13" s="23" t="str">
        <f>Input!$YH9</f>
        <v>Melissa J. White</v>
      </c>
      <c r="G13" s="23" t="str">
        <f>Input!$YI9</f>
        <v>210-567-7022</v>
      </c>
      <c r="H13" s="37" t="str">
        <f>Input!$YJ9</f>
        <v>whitem5@uthscsa.edu</v>
      </c>
    </row>
    <row r="14" spans="1:8">
      <c r="B14" s="10" t="s">
        <v>6</v>
      </c>
      <c r="C14" s="70"/>
      <c r="D14" s="28"/>
      <c r="E14" s="29"/>
      <c r="F14" s="23" t="str">
        <f>Input!$YH10</f>
        <v>Tomas G. Guajardo</v>
      </c>
      <c r="G14" s="23" t="str">
        <f>Input!$YI10</f>
        <v>Associate Vice President, State and System Reporting</v>
      </c>
      <c r="H14" s="37" t="str">
        <f>Input!$YJ10</f>
        <v>tgguajardo@mdanderson.org</v>
      </c>
    </row>
    <row r="15" spans="1:8">
      <c r="B15" s="42" t="s">
        <v>153</v>
      </c>
      <c r="C15" s="70"/>
      <c r="D15" s="33"/>
      <c r="E15" s="29"/>
      <c r="F15" s="23" t="str">
        <f>Input!$YH11</f>
        <v>Heather Bailey</v>
      </c>
      <c r="G15" s="23" t="str">
        <f>Input!$YI11</f>
        <v>903-877-5720</v>
      </c>
      <c r="H15" s="37" t="str">
        <f>Input!$YJ11</f>
        <v>heather.bailey@uthct.edu</v>
      </c>
    </row>
    <row r="16" spans="1:8">
      <c r="B16" s="10" t="s">
        <v>8</v>
      </c>
      <c r="C16" s="70"/>
      <c r="D16" s="33"/>
      <c r="E16" s="29"/>
      <c r="F16" s="23" t="str">
        <f>Input!$YH12</f>
        <v>Kyle Foster</v>
      </c>
      <c r="G16" s="23" t="str">
        <f>Input!$YI12</f>
        <v>1-979-436-9229</v>
      </c>
      <c r="H16" s="37" t="str">
        <f>Input!$YJ12</f>
        <v>kylefoster@tamu.edu</v>
      </c>
    </row>
    <row r="17" spans="2:8" s="24" customFormat="1" ht="25.5">
      <c r="B17" s="66" t="s">
        <v>195</v>
      </c>
      <c r="C17" s="71"/>
      <c r="D17" s="64"/>
      <c r="E17" s="67"/>
      <c r="F17" s="23" t="str">
        <f>Input!$YH13</f>
        <v>Chuck Fox, MBA, CPA | Chief Fiscal Officer</v>
      </c>
      <c r="G17" s="23" t="str">
        <f>Input!$YI13</f>
        <v>817-735-5030</v>
      </c>
      <c r="H17" s="37" t="str">
        <f>Input!$YJ13</f>
        <v>chuck.fox@unthsc.edu</v>
      </c>
    </row>
    <row r="18" spans="2:8">
      <c r="B18" s="10" t="s">
        <v>10</v>
      </c>
      <c r="C18" s="70"/>
      <c r="D18" s="33"/>
      <c r="F18" s="23" t="str">
        <f>Input!$YH14</f>
        <v>Lesley Wilmeth</v>
      </c>
      <c r="G18" s="23" t="str">
        <f>Input!$YI14</f>
        <v>806-743-7421</v>
      </c>
      <c r="H18" s="37" t="str">
        <f>Input!$YJ14</f>
        <v>lesley.wilmeth@ttuhsc.edu</v>
      </c>
    </row>
    <row r="19" spans="2:8">
      <c r="B19" s="42" t="s">
        <v>140</v>
      </c>
      <c r="C19" s="70"/>
      <c r="D19" s="33"/>
      <c r="F19" s="23" t="str">
        <f>Input!$YH15</f>
        <v>Robert Ortega, Managing Director of Accounting Services</v>
      </c>
      <c r="G19" s="23" t="str">
        <f>Input!$YI15</f>
        <v>(915) 215-4378</v>
      </c>
      <c r="H19" s="37" t="str">
        <f>Input!$YJ15</f>
        <v>Robert.Ortega@ttuhsc.edu</v>
      </c>
    </row>
    <row r="20" spans="2:8">
      <c r="B20" s="42" t="s">
        <v>163</v>
      </c>
      <c r="C20" s="70"/>
      <c r="D20" s="33"/>
      <c r="F20" s="23" t="str">
        <f>Input!$YH16</f>
        <v>Richard Wilson</v>
      </c>
      <c r="G20" s="23" t="str">
        <f>Input!$YI16</f>
        <v>956-665-8702</v>
      </c>
      <c r="H20" s="37" t="str">
        <f>Input!$YJ16</f>
        <v>richard.wilson@utrgv.edu</v>
      </c>
    </row>
    <row r="21" spans="2:8">
      <c r="B21" s="10" t="s">
        <v>164</v>
      </c>
      <c r="C21" s="70"/>
      <c r="D21" s="33"/>
      <c r="F21" s="23" t="str">
        <f>Input!$YH17</f>
        <v>John McGeady, Director, Budget Office</v>
      </c>
      <c r="G21" s="23" t="str">
        <f>Input!$YI17</f>
        <v>512-659-8474</v>
      </c>
      <c r="H21" s="37" t="str">
        <f>Input!$YJ17</f>
        <v>john.mcgeady@austin.utexas.edu</v>
      </c>
    </row>
    <row r="22" spans="2:8">
      <c r="B22" s="10" t="s">
        <v>180</v>
      </c>
      <c r="C22" s="70"/>
      <c r="D22" s="33"/>
      <c r="F22" s="23" t="str">
        <f>Input!$YH18</f>
        <v>Karin Livingston</v>
      </c>
      <c r="G22" s="23" t="str">
        <f>Input!$YI18</f>
        <v>713-743-4415</v>
      </c>
      <c r="H22" s="37" t="str">
        <f>Input!$YJ18</f>
        <v>klivingston@uh.edu</v>
      </c>
    </row>
    <row r="23" spans="2:8">
      <c r="B23" s="10"/>
      <c r="C23" s="70"/>
      <c r="D23" s="33"/>
      <c r="F23" s="23"/>
      <c r="G23" s="23"/>
      <c r="H23" s="37"/>
    </row>
    <row r="24" spans="2:8">
      <c r="B24" s="10" t="s">
        <v>189</v>
      </c>
      <c r="C24" s="70"/>
      <c r="D24" s="33"/>
      <c r="F24" s="23" t="str">
        <f>Input!$YH19</f>
        <v>Amanda Withers</v>
      </c>
      <c r="G24" s="23" t="str">
        <f>Input!$YI19</f>
        <v>withers@shsu.edu</v>
      </c>
      <c r="H24" s="37" t="str">
        <f>Input!$YJ19</f>
        <v>936-294-2289</v>
      </c>
    </row>
    <row r="25" spans="2:8" s="24" customFormat="1" ht="25.5">
      <c r="B25" s="63" t="s">
        <v>182</v>
      </c>
      <c r="C25" s="71"/>
      <c r="D25" s="64"/>
      <c r="E25" s="61"/>
      <c r="F25" s="23" t="str">
        <f>Input!$YH20</f>
        <v>John Burchett</v>
      </c>
      <c r="G25" s="23" t="str">
        <f>Input!$YI20</f>
        <v>713.798.4989</v>
      </c>
      <c r="H25" s="37" t="str">
        <f>Input!$YJ20</f>
        <v>john.burchett@bcm.edu</v>
      </c>
    </row>
    <row r="26" spans="2:8" ht="15">
      <c r="C26" s="16"/>
      <c r="D26" s="16"/>
      <c r="F26" s="23"/>
      <c r="G26" s="23"/>
      <c r="H26" s="23"/>
    </row>
    <row r="27" spans="2:8" ht="15">
      <c r="B27" s="1" t="s">
        <v>192</v>
      </c>
      <c r="C27" s="16"/>
      <c r="D27" s="16"/>
      <c r="F27" s="23"/>
      <c r="G27" s="23"/>
      <c r="H27" s="23"/>
    </row>
    <row r="28" spans="2:8" s="24" customFormat="1" ht="25.5">
      <c r="B28" s="63" t="s">
        <v>193</v>
      </c>
      <c r="C28" s="71"/>
      <c r="D28" s="64"/>
      <c r="E28" s="61"/>
      <c r="F28" s="23">
        <f>Input!$YH21</f>
        <v>0</v>
      </c>
      <c r="G28" s="23">
        <f>Input!$YI21</f>
        <v>0</v>
      </c>
      <c r="H28" s="37">
        <f>Input!$YJ21</f>
        <v>0</v>
      </c>
    </row>
    <row r="29" spans="2:8" ht="15">
      <c r="C29" s="16"/>
      <c r="D29" s="16"/>
      <c r="F29" s="23"/>
      <c r="G29" s="23"/>
      <c r="H29" s="23"/>
    </row>
    <row r="30" spans="2:8" ht="15.75">
      <c r="B30" s="34"/>
      <c r="C30" s="16"/>
      <c r="D30" s="16"/>
      <c r="F30" s="6"/>
      <c r="G30" s="6"/>
      <c r="H30" s="6"/>
    </row>
    <row r="31" spans="2:8" ht="15">
      <c r="B31" s="35"/>
      <c r="C31" s="16"/>
      <c r="D31" s="16"/>
      <c r="F31" s="6"/>
      <c r="G31" s="6"/>
      <c r="H31" s="6"/>
    </row>
    <row r="32" spans="2:8" ht="15">
      <c r="B32" s="35"/>
      <c r="C32" s="16"/>
      <c r="D32" s="16"/>
      <c r="F32" s="6"/>
      <c r="G32" s="6"/>
      <c r="H32" s="6"/>
    </row>
    <row r="33" spans="2:8" ht="15">
      <c r="B33" s="35"/>
      <c r="C33" s="16"/>
      <c r="D33" s="16"/>
      <c r="F33" s="6"/>
      <c r="G33" s="6"/>
      <c r="H33" s="6"/>
    </row>
    <row r="34" spans="2:8" ht="15">
      <c r="B34" s="21"/>
      <c r="C34" s="16"/>
      <c r="D34" s="16"/>
      <c r="F34" s="6"/>
      <c r="G34" s="6"/>
      <c r="H34" s="6"/>
    </row>
    <row r="35" spans="2:8" ht="15.75">
      <c r="B35" s="34"/>
      <c r="C35" s="16"/>
      <c r="D35" s="16"/>
      <c r="F35" s="6"/>
      <c r="G35" s="6"/>
      <c r="H35" s="6"/>
    </row>
    <row r="36" spans="2:8">
      <c r="B36" s="30"/>
      <c r="F36" s="6"/>
      <c r="G36" s="6"/>
      <c r="H36" s="6"/>
    </row>
    <row r="37" spans="2:8">
      <c r="B37" s="30"/>
      <c r="F37" s="6"/>
      <c r="G37" s="6"/>
      <c r="H37" s="6"/>
    </row>
    <row r="38" spans="2:8">
      <c r="B38" s="30"/>
      <c r="F38" s="6"/>
      <c r="G38" s="6"/>
      <c r="H38" s="6"/>
    </row>
    <row r="39" spans="2:8">
      <c r="B39" s="30"/>
      <c r="F39" s="6"/>
      <c r="G39" s="6"/>
      <c r="H39" s="6"/>
    </row>
    <row r="40" spans="2:8">
      <c r="B40" s="30"/>
      <c r="F40" s="6"/>
      <c r="G40" s="6"/>
      <c r="H40" s="6"/>
    </row>
    <row r="41" spans="2:8">
      <c r="B41" s="30"/>
      <c r="F41" s="6"/>
      <c r="G41" s="6"/>
      <c r="H41" s="6"/>
    </row>
    <row r="42" spans="2:8" ht="15">
      <c r="B42" s="30"/>
      <c r="C42" s="36"/>
      <c r="D42" s="36"/>
      <c r="F42" s="6"/>
      <c r="G42" s="6"/>
      <c r="H42" s="6"/>
    </row>
    <row r="43" spans="2:8">
      <c r="B43" s="30"/>
      <c r="F43" s="6"/>
      <c r="G43" s="6"/>
      <c r="H43" s="6"/>
    </row>
    <row r="44" spans="2:8">
      <c r="B44" s="30"/>
      <c r="F44" s="6"/>
      <c r="G44" s="6"/>
      <c r="H44" s="6"/>
    </row>
    <row r="45" spans="2:8">
      <c r="B45" s="30"/>
      <c r="F45" s="6"/>
      <c r="G45" s="6"/>
      <c r="H45" s="6"/>
    </row>
    <row r="46" spans="2:8">
      <c r="B46" s="30"/>
      <c r="F46" s="9"/>
      <c r="G46" s="6"/>
      <c r="H46" s="6"/>
    </row>
    <row r="47" spans="2:8">
      <c r="B47" s="30"/>
      <c r="F47" s="6"/>
      <c r="G47" s="6"/>
      <c r="H47" s="6"/>
    </row>
    <row r="48" spans="2:8">
      <c r="B48" s="30"/>
      <c r="F48" s="6"/>
      <c r="G48" s="6"/>
      <c r="H48" s="6"/>
    </row>
    <row r="49" spans="6:8">
      <c r="F49" s="6"/>
      <c r="G49" s="6"/>
      <c r="H49" s="6"/>
    </row>
    <row r="50" spans="6:8">
      <c r="F50" s="6"/>
      <c r="G50" s="6"/>
      <c r="H50" s="6"/>
    </row>
    <row r="51" spans="6:8">
      <c r="F51" s="6"/>
      <c r="G51" s="6"/>
      <c r="H51" s="6"/>
    </row>
    <row r="52" spans="6:8">
      <c r="F52" s="6"/>
      <c r="G52" s="6"/>
      <c r="H52" s="6"/>
    </row>
    <row r="53" spans="6:8">
      <c r="F53" s="6"/>
      <c r="G53" s="6"/>
      <c r="H53" s="6"/>
    </row>
    <row r="54" spans="6:8">
      <c r="F54" s="6"/>
      <c r="G54" s="6"/>
      <c r="H54" s="6"/>
    </row>
    <row r="55" spans="6:8">
      <c r="F55" s="6"/>
      <c r="G55" s="6"/>
      <c r="H55" s="6"/>
    </row>
    <row r="56" spans="6:8">
      <c r="F56" s="6"/>
      <c r="G56" s="6"/>
      <c r="H56" s="6"/>
    </row>
    <row r="57" spans="6:8">
      <c r="F57" s="6"/>
      <c r="G57" s="6"/>
      <c r="H57" s="6"/>
    </row>
    <row r="58" spans="6:8">
      <c r="F58" s="6"/>
      <c r="G58" s="6"/>
      <c r="H58" s="6"/>
    </row>
    <row r="59" spans="6:8">
      <c r="F59" s="6"/>
      <c r="G59" s="6"/>
      <c r="H59" s="6"/>
    </row>
    <row r="60" spans="6:8">
      <c r="F60" s="6"/>
      <c r="G60" s="6"/>
      <c r="H60" s="6"/>
    </row>
    <row r="61" spans="6:8">
      <c r="F61" s="6"/>
      <c r="G61" s="6"/>
      <c r="H61" s="6"/>
    </row>
    <row r="62" spans="6:8">
      <c r="F62" s="6"/>
      <c r="G62" s="6"/>
      <c r="H62" s="6"/>
    </row>
    <row r="63" spans="6:8">
      <c r="F63" s="6"/>
      <c r="G63" s="6"/>
      <c r="H63" s="6"/>
    </row>
    <row r="64" spans="6:8">
      <c r="F64" s="6"/>
      <c r="G64" s="6"/>
      <c r="H64" s="6"/>
    </row>
    <row r="65" spans="6:8">
      <c r="F65" s="6"/>
      <c r="G65" s="6"/>
      <c r="H65" s="6"/>
    </row>
    <row r="66" spans="6:8">
      <c r="F66" s="6"/>
      <c r="G66" s="6"/>
      <c r="H66" s="6"/>
    </row>
    <row r="67" spans="6:8">
      <c r="F67" s="6"/>
      <c r="G67" s="6"/>
      <c r="H67" s="6"/>
    </row>
    <row r="68" spans="6:8">
      <c r="F68" s="6"/>
      <c r="G68" s="6"/>
      <c r="H68" s="6"/>
    </row>
    <row r="69" spans="6:8">
      <c r="F69" s="6"/>
      <c r="G69" s="6"/>
      <c r="H69" s="6"/>
    </row>
    <row r="70" spans="6:8">
      <c r="F70" s="6"/>
      <c r="G70" s="6"/>
      <c r="H70" s="6"/>
    </row>
    <row r="71" spans="6:8">
      <c r="F71" s="6"/>
      <c r="G71" s="6"/>
      <c r="H71" s="6"/>
    </row>
    <row r="72" spans="6:8">
      <c r="F72" s="6"/>
      <c r="G72" s="6"/>
      <c r="H72" s="6"/>
    </row>
    <row r="73" spans="6:8">
      <c r="F73" s="6"/>
      <c r="G73" s="6"/>
      <c r="H73" s="6"/>
    </row>
    <row r="74" spans="6:8">
      <c r="F74" s="6"/>
      <c r="G74" s="6"/>
      <c r="H74" s="6"/>
    </row>
    <row r="75" spans="6:8">
      <c r="F75" s="6"/>
      <c r="G75" s="6"/>
      <c r="H75" s="6"/>
    </row>
    <row r="76" spans="6:8">
      <c r="F76" s="6"/>
      <c r="G76" s="6"/>
      <c r="H76" s="6"/>
    </row>
    <row r="77" spans="6:8">
      <c r="F77" s="6"/>
      <c r="G77" s="6"/>
      <c r="H77" s="6"/>
    </row>
    <row r="78" spans="6:8">
      <c r="F78" s="6"/>
      <c r="G78" s="6"/>
      <c r="H78" s="6"/>
    </row>
    <row r="79" spans="6:8">
      <c r="F79" s="6"/>
      <c r="G79" s="6"/>
      <c r="H79" s="6"/>
    </row>
    <row r="80" spans="6:8">
      <c r="F80" s="6"/>
      <c r="G80" s="6"/>
      <c r="H80" s="6"/>
    </row>
    <row r="81" spans="6:8">
      <c r="F81" s="6"/>
      <c r="G81" s="6"/>
      <c r="H81" s="6"/>
    </row>
    <row r="82" spans="6:8">
      <c r="F82" s="6"/>
      <c r="G82" s="6"/>
      <c r="H82" s="6"/>
    </row>
    <row r="83" spans="6:8">
      <c r="F83" s="6"/>
      <c r="G83" s="6"/>
      <c r="H83" s="6"/>
    </row>
    <row r="84" spans="6:8">
      <c r="F84" s="6"/>
      <c r="G84" s="6"/>
      <c r="H84" s="6"/>
    </row>
    <row r="85" spans="6:8">
      <c r="F85" s="6"/>
      <c r="G85" s="6"/>
      <c r="H85" s="6"/>
    </row>
    <row r="86" spans="6:8">
      <c r="F86" s="6"/>
      <c r="G86" s="6"/>
      <c r="H86" s="6"/>
    </row>
    <row r="87" spans="6:8">
      <c r="F87" s="6"/>
      <c r="G87" s="6"/>
      <c r="H87" s="6"/>
    </row>
    <row r="88" spans="6:8">
      <c r="F88" s="6"/>
      <c r="G88" s="6"/>
      <c r="H88" s="6"/>
    </row>
    <row r="89" spans="6:8">
      <c r="F89" s="6"/>
      <c r="G89" s="6"/>
      <c r="H89" s="6"/>
    </row>
    <row r="90" spans="6:8">
      <c r="F90" s="6"/>
      <c r="G90" s="6"/>
      <c r="H90" s="6"/>
    </row>
    <row r="91" spans="6:8">
      <c r="F91" s="6"/>
      <c r="G91" s="6"/>
      <c r="H91" s="6"/>
    </row>
    <row r="92" spans="6:8">
      <c r="F92" s="6"/>
      <c r="G92" s="6"/>
      <c r="H92" s="6"/>
    </row>
    <row r="93" spans="6:8">
      <c r="F93" s="6"/>
      <c r="G93" s="6"/>
      <c r="H93" s="6"/>
    </row>
    <row r="94" spans="6:8">
      <c r="F94" s="6"/>
      <c r="G94" s="6"/>
      <c r="H94" s="6"/>
    </row>
    <row r="95" spans="6:8">
      <c r="F95" s="6"/>
      <c r="G95" s="6"/>
      <c r="H95" s="6"/>
    </row>
    <row r="96" spans="6:8">
      <c r="F96" s="6"/>
      <c r="G96" s="6"/>
      <c r="H96" s="6"/>
    </row>
    <row r="97" spans="6:8">
      <c r="F97" s="6"/>
      <c r="G97" s="6"/>
      <c r="H97" s="6"/>
    </row>
    <row r="98" spans="6:8">
      <c r="F98" s="6"/>
      <c r="G98" s="6"/>
      <c r="H98" s="6"/>
    </row>
    <row r="99" spans="6:8">
      <c r="F99" s="6"/>
      <c r="G99" s="6"/>
      <c r="H99" s="6"/>
    </row>
    <row r="100" spans="6:8">
      <c r="F100" s="6"/>
      <c r="G100" s="6"/>
      <c r="H100" s="6"/>
    </row>
    <row r="101" spans="6:8">
      <c r="F101" s="6"/>
      <c r="G101" s="6"/>
      <c r="H101" s="6"/>
    </row>
    <row r="102" spans="6:8">
      <c r="F102" s="6"/>
      <c r="G102" s="6"/>
      <c r="H102" s="6"/>
    </row>
    <row r="103" spans="6:8">
      <c r="F103" s="6"/>
      <c r="G103" s="6"/>
      <c r="H103" s="6"/>
    </row>
    <row r="104" spans="6:8">
      <c r="F104" s="6"/>
      <c r="G104" s="6"/>
      <c r="H104" s="6"/>
    </row>
    <row r="105" spans="6:8">
      <c r="F105" s="6"/>
      <c r="G105" s="6"/>
      <c r="H105" s="6"/>
    </row>
    <row r="106" spans="6:8">
      <c r="F106" s="6"/>
      <c r="G106" s="6"/>
      <c r="H106" s="6"/>
    </row>
    <row r="107" spans="6:8">
      <c r="F107" s="6"/>
      <c r="G107" s="6"/>
      <c r="H107" s="6"/>
    </row>
    <row r="108" spans="6:8">
      <c r="F108" s="6"/>
      <c r="G108" s="6"/>
      <c r="H108" s="6"/>
    </row>
    <row r="109" spans="6:8">
      <c r="F109" s="6"/>
      <c r="G109" s="6"/>
      <c r="H109" s="6"/>
    </row>
    <row r="110" spans="6:8">
      <c r="F110" s="6"/>
      <c r="G110" s="6"/>
      <c r="H110" s="6"/>
    </row>
    <row r="111" spans="6:8">
      <c r="F111" s="6"/>
      <c r="G111" s="6"/>
      <c r="H111" s="6"/>
    </row>
    <row r="112" spans="6:8">
      <c r="F112" s="6"/>
      <c r="G112" s="6"/>
      <c r="H112" s="6"/>
    </row>
    <row r="113" spans="6:8">
      <c r="F113" s="6"/>
      <c r="G113" s="6"/>
      <c r="H113" s="6"/>
    </row>
    <row r="114" spans="6:8">
      <c r="F114" s="6"/>
      <c r="G114" s="6"/>
      <c r="H114" s="6"/>
    </row>
    <row r="115" spans="6:8">
      <c r="F115" s="6"/>
      <c r="G115" s="6"/>
      <c r="H115" s="6"/>
    </row>
    <row r="116" spans="6:8">
      <c r="F116" s="6"/>
      <c r="G116" s="6"/>
      <c r="H116" s="6"/>
    </row>
    <row r="117" spans="6:8">
      <c r="F117" s="6"/>
      <c r="G117" s="6"/>
      <c r="H117" s="6"/>
    </row>
    <row r="118" spans="6:8">
      <c r="F118" s="6"/>
      <c r="G118" s="6"/>
      <c r="H118" s="6"/>
    </row>
    <row r="119" spans="6:8">
      <c r="F119" s="6"/>
      <c r="G119" s="6"/>
      <c r="H119" s="6"/>
    </row>
    <row r="120" spans="6:8">
      <c r="F120" s="6"/>
      <c r="G120" s="6"/>
      <c r="H120" s="6"/>
    </row>
    <row r="121" spans="6:8">
      <c r="F121" s="6"/>
      <c r="G121" s="6"/>
      <c r="H121" s="6"/>
    </row>
    <row r="122" spans="6:8">
      <c r="F122" s="6"/>
      <c r="G122" s="6"/>
      <c r="H122" s="6"/>
    </row>
    <row r="123" spans="6:8">
      <c r="F123" s="6"/>
      <c r="G123" s="6"/>
      <c r="H123" s="6"/>
    </row>
    <row r="124" spans="6:8">
      <c r="F124" s="6"/>
      <c r="G124" s="6"/>
      <c r="H124" s="6"/>
    </row>
    <row r="125" spans="6:8">
      <c r="F125" s="6"/>
      <c r="G125" s="6"/>
      <c r="H125" s="6"/>
    </row>
    <row r="126" spans="6:8">
      <c r="F126" s="6"/>
      <c r="G126" s="6"/>
      <c r="H126" s="6"/>
    </row>
    <row r="127" spans="6:8">
      <c r="F127" s="6"/>
      <c r="G127" s="6"/>
      <c r="H127" s="6"/>
    </row>
    <row r="128" spans="6:8">
      <c r="F128" s="6"/>
      <c r="G128" s="6"/>
      <c r="H128" s="6"/>
    </row>
    <row r="129" spans="6:8">
      <c r="F129" s="6"/>
      <c r="G129" s="6"/>
      <c r="H129" s="6"/>
    </row>
    <row r="130" spans="6:8">
      <c r="F130" s="6"/>
      <c r="G130" s="6"/>
      <c r="H130" s="6"/>
    </row>
    <row r="131" spans="6:8">
      <c r="F131" s="6"/>
      <c r="G131" s="6"/>
      <c r="H131" s="6"/>
    </row>
    <row r="132" spans="6:8">
      <c r="F132" s="6"/>
      <c r="G132" s="6"/>
      <c r="H132" s="6"/>
    </row>
    <row r="133" spans="6:8">
      <c r="F133" s="6"/>
      <c r="G133" s="6"/>
      <c r="H133" s="6"/>
    </row>
    <row r="134" spans="6:8">
      <c r="F134" s="6"/>
      <c r="G134" s="6"/>
      <c r="H134" s="6"/>
    </row>
    <row r="135" spans="6:8">
      <c r="F135" s="6"/>
      <c r="G135" s="6"/>
      <c r="H135" s="6"/>
    </row>
    <row r="136" spans="6:8">
      <c r="F136" s="6"/>
      <c r="G136" s="6"/>
      <c r="H136" s="6"/>
    </row>
    <row r="137" spans="6:8">
      <c r="F137" s="6"/>
      <c r="G137" s="6"/>
      <c r="H137" s="6"/>
    </row>
    <row r="138" spans="6:8">
      <c r="F138" s="6"/>
      <c r="G138" s="6"/>
      <c r="H138" s="6"/>
    </row>
    <row r="139" spans="6:8">
      <c r="F139" s="6"/>
      <c r="G139" s="6"/>
      <c r="H139" s="6"/>
    </row>
    <row r="140" spans="6:8">
      <c r="F140" s="6"/>
      <c r="G140" s="6"/>
      <c r="H140" s="6"/>
    </row>
    <row r="141" spans="6:8">
      <c r="F141" s="6"/>
      <c r="G141" s="6"/>
      <c r="H141" s="6"/>
    </row>
    <row r="142" spans="6:8">
      <c r="F142" s="6"/>
      <c r="G142" s="6"/>
      <c r="H142" s="6"/>
    </row>
    <row r="143" spans="6:8">
      <c r="F143" s="6"/>
      <c r="G143" s="6"/>
      <c r="H143" s="6"/>
    </row>
    <row r="144" spans="6:8">
      <c r="F144" s="6"/>
      <c r="G144" s="6"/>
      <c r="H144" s="6"/>
    </row>
    <row r="145" spans="6:8">
      <c r="F145" s="6"/>
      <c r="G145" s="6"/>
      <c r="H145" s="6"/>
    </row>
    <row r="146" spans="6:8">
      <c r="F146" s="6"/>
      <c r="G146" s="6"/>
      <c r="H146" s="6"/>
    </row>
    <row r="147" spans="6:8">
      <c r="F147" s="6"/>
      <c r="G147" s="6"/>
      <c r="H147" s="6"/>
    </row>
    <row r="148" spans="6:8">
      <c r="F148" s="6"/>
      <c r="G148" s="6"/>
      <c r="H148" s="6"/>
    </row>
    <row r="149" spans="6:8">
      <c r="F149" s="6"/>
      <c r="G149" s="6"/>
      <c r="H149" s="6"/>
    </row>
    <row r="150" spans="6:8">
      <c r="F150" s="6"/>
      <c r="G150" s="6"/>
      <c r="H150" s="6"/>
    </row>
    <row r="151" spans="6:8">
      <c r="F151" s="6"/>
      <c r="G151" s="6"/>
      <c r="H151" s="6"/>
    </row>
    <row r="152" spans="6:8">
      <c r="F152" s="6"/>
      <c r="G152" s="6"/>
      <c r="H152" s="6"/>
    </row>
    <row r="153" spans="6:8">
      <c r="F153" s="6"/>
      <c r="G153" s="6"/>
      <c r="H153" s="6"/>
    </row>
    <row r="154" spans="6:8">
      <c r="F154" s="6"/>
      <c r="G154" s="6"/>
      <c r="H154" s="6"/>
    </row>
    <row r="155" spans="6:8">
      <c r="F155" s="6"/>
      <c r="G155" s="6"/>
      <c r="H155" s="6"/>
    </row>
    <row r="156" spans="6:8">
      <c r="F156" s="6"/>
      <c r="G156" s="6"/>
      <c r="H156" s="6"/>
    </row>
    <row r="157" spans="6:8">
      <c r="F157" s="6"/>
      <c r="G157" s="6"/>
      <c r="H157" s="6"/>
    </row>
    <row r="158" spans="6:8">
      <c r="F158" s="6"/>
      <c r="G158" s="6"/>
      <c r="H158" s="6"/>
    </row>
    <row r="159" spans="6:8">
      <c r="F159" s="6"/>
      <c r="G159" s="6"/>
      <c r="H159" s="6"/>
    </row>
    <row r="160" spans="6:8">
      <c r="F160" s="6"/>
      <c r="G160" s="6"/>
      <c r="H160" s="6"/>
    </row>
    <row r="161" spans="6:8">
      <c r="F161" s="6"/>
      <c r="G161" s="6"/>
      <c r="H161" s="6"/>
    </row>
    <row r="162" spans="6:8">
      <c r="F162" s="6"/>
      <c r="G162" s="6"/>
      <c r="H162" s="6"/>
    </row>
    <row r="163" spans="6:8">
      <c r="F163" s="6"/>
      <c r="G163" s="6"/>
      <c r="H163" s="6"/>
    </row>
    <row r="164" spans="6:8">
      <c r="F164" s="6"/>
      <c r="G164" s="6"/>
      <c r="H164" s="6"/>
    </row>
    <row r="165" spans="6:8">
      <c r="F165" s="6"/>
      <c r="G165" s="6"/>
      <c r="H165" s="6"/>
    </row>
    <row r="166" spans="6:8">
      <c r="F166" s="6"/>
      <c r="G166" s="6"/>
      <c r="H166" s="6"/>
    </row>
    <row r="167" spans="6:8">
      <c r="F167" s="6"/>
      <c r="G167" s="6"/>
      <c r="H167" s="6"/>
    </row>
    <row r="168" spans="6:8">
      <c r="F168" s="6"/>
      <c r="G168" s="6"/>
      <c r="H168" s="6"/>
    </row>
    <row r="169" spans="6:8">
      <c r="F169" s="6"/>
      <c r="G169" s="6"/>
      <c r="H169" s="6"/>
    </row>
    <row r="170" spans="6:8">
      <c r="F170" s="6"/>
      <c r="G170" s="6"/>
      <c r="H170" s="6"/>
    </row>
    <row r="171" spans="6:8">
      <c r="F171" s="6"/>
      <c r="G171" s="6"/>
      <c r="H171" s="6"/>
    </row>
    <row r="172" spans="6:8">
      <c r="F172" s="6"/>
      <c r="G172" s="6"/>
      <c r="H172" s="6"/>
    </row>
    <row r="173" spans="6:8">
      <c r="F173" s="6"/>
      <c r="G173" s="6"/>
      <c r="H173" s="6"/>
    </row>
    <row r="174" spans="6:8">
      <c r="F174" s="6"/>
      <c r="G174" s="6"/>
      <c r="H174" s="6"/>
    </row>
    <row r="175" spans="6:8">
      <c r="F175" s="6"/>
      <c r="G175" s="6"/>
      <c r="H175" s="6"/>
    </row>
    <row r="176" spans="6:8">
      <c r="F176" s="6"/>
      <c r="G176" s="6"/>
      <c r="H176" s="6"/>
    </row>
    <row r="177" spans="6:8">
      <c r="F177" s="6"/>
      <c r="G177" s="6"/>
      <c r="H177" s="6"/>
    </row>
    <row r="178" spans="6:8">
      <c r="F178" s="6"/>
      <c r="G178" s="6"/>
      <c r="H178" s="6"/>
    </row>
    <row r="179" spans="6:8">
      <c r="F179" s="6"/>
      <c r="G179" s="6"/>
      <c r="H179" s="6"/>
    </row>
    <row r="180" spans="6:8">
      <c r="F180" s="6"/>
      <c r="G180" s="6"/>
      <c r="H180" s="6"/>
    </row>
    <row r="181" spans="6:8">
      <c r="F181" s="6"/>
      <c r="G181" s="6"/>
      <c r="H181" s="6"/>
    </row>
    <row r="182" spans="6:8">
      <c r="F182" s="6"/>
      <c r="G182" s="6"/>
      <c r="H182" s="6"/>
    </row>
    <row r="183" spans="6:8">
      <c r="F183" s="6"/>
      <c r="G183" s="6"/>
      <c r="H183" s="6"/>
    </row>
    <row r="184" spans="6:8">
      <c r="F184" s="6"/>
      <c r="G184" s="6"/>
      <c r="H184" s="6"/>
    </row>
    <row r="185" spans="6:8">
      <c r="F185" s="6"/>
      <c r="G185" s="6"/>
      <c r="H185" s="6"/>
    </row>
    <row r="186" spans="6:8">
      <c r="F186" s="6"/>
      <c r="G186" s="6"/>
      <c r="H186" s="6"/>
    </row>
    <row r="187" spans="6:8">
      <c r="F187" s="6"/>
      <c r="G187" s="6"/>
      <c r="H187" s="6"/>
    </row>
    <row r="188" spans="6:8">
      <c r="F188" s="6"/>
      <c r="G188" s="6"/>
      <c r="H188" s="6"/>
    </row>
    <row r="189" spans="6:8">
      <c r="F189" s="6"/>
      <c r="G189" s="6"/>
      <c r="H189" s="6"/>
    </row>
    <row r="190" spans="6:8">
      <c r="F190" s="6"/>
      <c r="G190" s="6"/>
      <c r="H190" s="6"/>
    </row>
    <row r="191" spans="6:8">
      <c r="F191" s="6"/>
      <c r="G191" s="6"/>
      <c r="H191" s="6"/>
    </row>
    <row r="192" spans="6:8">
      <c r="F192" s="6"/>
      <c r="G192" s="6"/>
      <c r="H192" s="6"/>
    </row>
    <row r="193" spans="6:8">
      <c r="F193" s="6"/>
      <c r="G193" s="6"/>
      <c r="H193" s="6"/>
    </row>
    <row r="194" spans="6:8">
      <c r="F194" s="6"/>
      <c r="G194" s="6"/>
      <c r="H194" s="6"/>
    </row>
    <row r="195" spans="6:8">
      <c r="F195" s="6"/>
      <c r="G195" s="6"/>
      <c r="H195" s="6"/>
    </row>
    <row r="196" spans="6:8">
      <c r="F196" s="6"/>
      <c r="G196" s="6"/>
      <c r="H196" s="6"/>
    </row>
    <row r="197" spans="6:8">
      <c r="F197" s="6"/>
      <c r="G197" s="6"/>
      <c r="H197" s="6"/>
    </row>
    <row r="198" spans="6:8">
      <c r="F198" s="6"/>
      <c r="G198" s="6"/>
      <c r="H198" s="6"/>
    </row>
    <row r="199" spans="6:8">
      <c r="F199" s="6"/>
      <c r="G199" s="6"/>
      <c r="H199" s="6"/>
    </row>
    <row r="200" spans="6:8">
      <c r="F200" s="6"/>
      <c r="G200" s="6"/>
      <c r="H200" s="6"/>
    </row>
    <row r="201" spans="6:8">
      <c r="F201" s="6"/>
      <c r="G201" s="6"/>
      <c r="H201" s="6"/>
    </row>
    <row r="202" spans="6:8">
      <c r="F202" s="6"/>
      <c r="G202" s="6"/>
      <c r="H202" s="6"/>
    </row>
    <row r="203" spans="6:8">
      <c r="F203" s="6"/>
      <c r="G203" s="6"/>
      <c r="H203" s="6"/>
    </row>
    <row r="204" spans="6:8">
      <c r="F204" s="6"/>
      <c r="G204" s="6"/>
      <c r="H204" s="6"/>
    </row>
    <row r="205" spans="6:8">
      <c r="F205" s="6"/>
      <c r="G205" s="6"/>
      <c r="H205" s="6"/>
    </row>
    <row r="206" spans="6:8">
      <c r="F206" s="6"/>
      <c r="G206" s="6"/>
      <c r="H206" s="6"/>
    </row>
    <row r="207" spans="6:8">
      <c r="F207" s="6"/>
      <c r="G207" s="6"/>
      <c r="H207" s="6"/>
    </row>
    <row r="208" spans="6:8">
      <c r="F208" s="6"/>
      <c r="G208" s="6"/>
      <c r="H208" s="6"/>
    </row>
    <row r="209" spans="6:8">
      <c r="F209" s="6"/>
      <c r="G209" s="6"/>
      <c r="H209" s="6"/>
    </row>
    <row r="210" spans="6:8">
      <c r="F210" s="6"/>
      <c r="G210" s="6"/>
      <c r="H210" s="6"/>
    </row>
    <row r="211" spans="6:8">
      <c r="F211" s="6"/>
      <c r="G211" s="6"/>
      <c r="H211" s="6"/>
    </row>
    <row r="212" spans="6:8">
      <c r="F212" s="6"/>
      <c r="G212" s="6"/>
      <c r="H212" s="6"/>
    </row>
    <row r="213" spans="6:8">
      <c r="F213" s="6"/>
      <c r="G213" s="6"/>
      <c r="H213" s="6"/>
    </row>
    <row r="214" spans="6:8">
      <c r="F214" s="6"/>
      <c r="G214" s="6"/>
      <c r="H214" s="6"/>
    </row>
    <row r="215" spans="6:8">
      <c r="F215" s="6"/>
      <c r="G215" s="6"/>
      <c r="H215" s="6"/>
    </row>
    <row r="216" spans="6:8">
      <c r="F216" s="6"/>
      <c r="G216" s="6"/>
      <c r="H216" s="6"/>
    </row>
    <row r="217" spans="6:8">
      <c r="F217" s="6"/>
      <c r="G217" s="6"/>
      <c r="H217" s="6"/>
    </row>
    <row r="218" spans="6:8">
      <c r="F218" s="6"/>
      <c r="G218" s="6"/>
      <c r="H218" s="6"/>
    </row>
    <row r="219" spans="6:8">
      <c r="F219" s="6"/>
      <c r="G219" s="6"/>
      <c r="H219" s="6"/>
    </row>
    <row r="220" spans="6:8">
      <c r="F220" s="6"/>
      <c r="G220" s="6"/>
      <c r="H220" s="6"/>
    </row>
    <row r="221" spans="6:8">
      <c r="F221" s="6"/>
      <c r="G221" s="6"/>
      <c r="H221" s="6"/>
    </row>
    <row r="222" spans="6:8">
      <c r="F222" s="6"/>
      <c r="G222" s="6"/>
      <c r="H222" s="6"/>
    </row>
    <row r="223" spans="6:8">
      <c r="F223" s="6"/>
      <c r="G223" s="6"/>
      <c r="H223" s="6"/>
    </row>
    <row r="224" spans="6:8">
      <c r="F224" s="6"/>
      <c r="G224" s="6"/>
      <c r="H224" s="6"/>
    </row>
    <row r="225" spans="6:8">
      <c r="F225" s="6"/>
      <c r="G225" s="6"/>
      <c r="H225" s="6"/>
    </row>
    <row r="226" spans="6:8">
      <c r="F226" s="6"/>
      <c r="G226" s="6"/>
      <c r="H226" s="6"/>
    </row>
    <row r="227" spans="6:8">
      <c r="F227" s="6"/>
      <c r="G227" s="6"/>
      <c r="H227" s="6"/>
    </row>
    <row r="228" spans="6:8">
      <c r="F228" s="6"/>
      <c r="G228" s="6"/>
      <c r="H228" s="6"/>
    </row>
    <row r="229" spans="6:8">
      <c r="F229" s="6"/>
      <c r="G229" s="6"/>
      <c r="H229" s="6"/>
    </row>
    <row r="230" spans="6:8">
      <c r="F230" s="6"/>
      <c r="G230" s="6"/>
      <c r="H230" s="6"/>
    </row>
    <row r="231" spans="6:8">
      <c r="F231" s="6"/>
      <c r="G231" s="6"/>
      <c r="H231" s="6"/>
    </row>
    <row r="232" spans="6:8">
      <c r="F232" s="6"/>
      <c r="G232" s="6"/>
      <c r="H232" s="6"/>
    </row>
    <row r="233" spans="6:8">
      <c r="F233" s="6"/>
      <c r="G233" s="6"/>
      <c r="H233" s="6"/>
    </row>
    <row r="234" spans="6:8">
      <c r="F234" s="6"/>
      <c r="G234" s="6"/>
      <c r="H234" s="6"/>
    </row>
    <row r="235" spans="6:8">
      <c r="F235" s="6"/>
      <c r="G235" s="6"/>
      <c r="H235" s="6"/>
    </row>
    <row r="236" spans="6:8">
      <c r="F236" s="6"/>
      <c r="G236" s="6"/>
      <c r="H236" s="6"/>
    </row>
    <row r="237" spans="6:8">
      <c r="F237" s="6"/>
      <c r="G237" s="6"/>
      <c r="H237" s="6"/>
    </row>
    <row r="238" spans="6:8">
      <c r="F238" s="6"/>
      <c r="G238" s="6"/>
      <c r="H238" s="6"/>
    </row>
    <row r="239" spans="6:8">
      <c r="F239" s="6"/>
      <c r="G239" s="6"/>
      <c r="H239" s="6"/>
    </row>
    <row r="240" spans="6:8">
      <c r="F240" s="6"/>
      <c r="G240" s="6"/>
      <c r="H240" s="6"/>
    </row>
    <row r="241" spans="6:8">
      <c r="F241" s="6"/>
      <c r="G241" s="6"/>
      <c r="H241" s="6"/>
    </row>
    <row r="242" spans="6:8">
      <c r="F242" s="6"/>
      <c r="G242" s="6"/>
      <c r="H242" s="6"/>
    </row>
    <row r="243" spans="6:8">
      <c r="F243" s="6"/>
      <c r="G243" s="6"/>
      <c r="H243" s="6"/>
    </row>
    <row r="244" spans="6:8">
      <c r="F244" s="6"/>
      <c r="G244" s="6"/>
      <c r="H244" s="6"/>
    </row>
    <row r="245" spans="6:8">
      <c r="F245" s="6"/>
      <c r="G245" s="6"/>
      <c r="H245" s="6"/>
    </row>
    <row r="246" spans="6:8">
      <c r="F246" s="6"/>
      <c r="G246" s="6"/>
      <c r="H246" s="6"/>
    </row>
    <row r="247" spans="6:8">
      <c r="F247" s="6"/>
      <c r="G247" s="6"/>
      <c r="H247" s="6"/>
    </row>
    <row r="248" spans="6:8">
      <c r="F248" s="6"/>
      <c r="G248" s="6"/>
      <c r="H248" s="6"/>
    </row>
    <row r="249" spans="6:8">
      <c r="F249" s="6"/>
      <c r="G249" s="6"/>
      <c r="H249" s="6"/>
    </row>
    <row r="250" spans="6:8">
      <c r="F250" s="6"/>
      <c r="G250" s="6"/>
      <c r="H250" s="6"/>
    </row>
    <row r="251" spans="6:8">
      <c r="F251" s="6"/>
      <c r="G251" s="6"/>
      <c r="H251" s="6"/>
    </row>
    <row r="252" spans="6:8">
      <c r="F252" s="6"/>
      <c r="G252" s="6"/>
      <c r="H252" s="6"/>
    </row>
    <row r="253" spans="6:8">
      <c r="F253" s="6"/>
      <c r="G253" s="6"/>
      <c r="H253" s="6"/>
    </row>
    <row r="254" spans="6:8">
      <c r="F254" s="6"/>
      <c r="G254" s="6"/>
      <c r="H254" s="6"/>
    </row>
    <row r="255" spans="6:8">
      <c r="F255" s="6"/>
      <c r="G255" s="6"/>
      <c r="H255" s="6"/>
    </row>
    <row r="256" spans="6:8">
      <c r="F256" s="6"/>
      <c r="G256" s="6"/>
      <c r="H256" s="6"/>
    </row>
    <row r="257" spans="6:8">
      <c r="F257" s="6"/>
      <c r="G257" s="6"/>
      <c r="H257" s="6"/>
    </row>
    <row r="258" spans="6:8">
      <c r="F258" s="6"/>
      <c r="G258" s="6"/>
      <c r="H258" s="6"/>
    </row>
    <row r="259" spans="6:8">
      <c r="F259" s="6"/>
      <c r="G259" s="6"/>
      <c r="H259" s="6"/>
    </row>
    <row r="260" spans="6:8">
      <c r="F260" s="6"/>
      <c r="G260" s="6"/>
      <c r="H260" s="6"/>
    </row>
    <row r="261" spans="6:8">
      <c r="F261" s="6"/>
      <c r="G261" s="6"/>
      <c r="H261" s="6"/>
    </row>
    <row r="262" spans="6:8">
      <c r="F262" s="6"/>
      <c r="G262" s="6"/>
      <c r="H262" s="6"/>
    </row>
    <row r="263" spans="6:8">
      <c r="F263" s="6"/>
      <c r="G263" s="6"/>
      <c r="H263" s="6"/>
    </row>
    <row r="264" spans="6:8">
      <c r="F264" s="6"/>
      <c r="G264" s="6"/>
      <c r="H264" s="6"/>
    </row>
    <row r="265" spans="6:8">
      <c r="F265" s="6"/>
      <c r="G265" s="6"/>
      <c r="H265" s="6"/>
    </row>
    <row r="266" spans="6:8">
      <c r="F266" s="6"/>
      <c r="G266" s="6"/>
      <c r="H266" s="6"/>
    </row>
    <row r="267" spans="6:8">
      <c r="F267" s="6"/>
      <c r="G267" s="6"/>
      <c r="H267" s="6"/>
    </row>
    <row r="268" spans="6:8">
      <c r="F268" s="6"/>
      <c r="G268" s="6"/>
      <c r="H268" s="6"/>
    </row>
    <row r="269" spans="6:8">
      <c r="F269" s="6"/>
      <c r="G269" s="6"/>
      <c r="H269" s="6"/>
    </row>
    <row r="270" spans="6:8">
      <c r="F270" s="6"/>
      <c r="G270" s="6"/>
      <c r="H270" s="6"/>
    </row>
    <row r="271" spans="6:8">
      <c r="F271" s="6"/>
      <c r="G271" s="6"/>
      <c r="H271" s="6"/>
    </row>
    <row r="272" spans="6:8">
      <c r="F272" s="6"/>
      <c r="G272" s="6"/>
      <c r="H272" s="6"/>
    </row>
    <row r="273" spans="6:8">
      <c r="F273" s="6"/>
      <c r="G273" s="6"/>
      <c r="H273" s="6"/>
    </row>
    <row r="274" spans="6:8">
      <c r="F274" s="6"/>
      <c r="G274" s="6"/>
      <c r="H274" s="6"/>
    </row>
    <row r="275" spans="6:8">
      <c r="F275" s="6"/>
      <c r="G275" s="6"/>
      <c r="H275" s="6"/>
    </row>
    <row r="276" spans="6:8">
      <c r="F276" s="6"/>
      <c r="G276" s="6"/>
      <c r="H276" s="6"/>
    </row>
    <row r="277" spans="6:8">
      <c r="F277" s="6"/>
      <c r="G277" s="6"/>
      <c r="H277" s="6"/>
    </row>
    <row r="278" spans="6:8">
      <c r="F278" s="6"/>
      <c r="G278" s="6"/>
      <c r="H278" s="6"/>
    </row>
    <row r="279" spans="6:8">
      <c r="F279" s="6"/>
      <c r="G279" s="6"/>
      <c r="H279" s="6"/>
    </row>
    <row r="280" spans="6:8">
      <c r="F280" s="6"/>
      <c r="G280" s="6"/>
      <c r="H280" s="6"/>
    </row>
    <row r="281" spans="6:8">
      <c r="F281" s="6"/>
      <c r="G281" s="6"/>
      <c r="H281" s="6"/>
    </row>
    <row r="282" spans="6:8">
      <c r="F282" s="6"/>
      <c r="G282" s="6"/>
      <c r="H282" s="6"/>
    </row>
    <row r="283" spans="6:8">
      <c r="F283" s="6"/>
      <c r="G283" s="6"/>
      <c r="H283" s="6"/>
    </row>
    <row r="284" spans="6:8">
      <c r="F284" s="6"/>
      <c r="G284" s="6"/>
      <c r="H284" s="6"/>
    </row>
    <row r="285" spans="6:8">
      <c r="F285" s="6"/>
      <c r="G285" s="6"/>
      <c r="H285" s="6"/>
    </row>
    <row r="286" spans="6:8">
      <c r="F286" s="6"/>
      <c r="G286" s="6"/>
      <c r="H286" s="6"/>
    </row>
    <row r="287" spans="6:8">
      <c r="F287" s="6"/>
      <c r="G287" s="6"/>
      <c r="H287" s="6"/>
    </row>
    <row r="288" spans="6:8">
      <c r="F288" s="6"/>
      <c r="G288" s="6"/>
      <c r="H288" s="6"/>
    </row>
    <row r="289" spans="6:8">
      <c r="F289" s="6"/>
      <c r="G289" s="6"/>
      <c r="H289" s="6"/>
    </row>
    <row r="290" spans="6:8">
      <c r="F290" s="6"/>
      <c r="G290" s="6"/>
      <c r="H290" s="6"/>
    </row>
    <row r="291" spans="6:8">
      <c r="F291" s="6"/>
      <c r="G291" s="6"/>
      <c r="H291" s="6"/>
    </row>
    <row r="292" spans="6:8">
      <c r="F292" s="6"/>
      <c r="G292" s="6"/>
      <c r="H292" s="6"/>
    </row>
    <row r="293" spans="6:8">
      <c r="F293" s="6"/>
      <c r="G293" s="6"/>
      <c r="H293" s="6"/>
    </row>
    <row r="294" spans="6:8">
      <c r="F294" s="6"/>
      <c r="G294" s="6"/>
      <c r="H294" s="6"/>
    </row>
    <row r="295" spans="6:8">
      <c r="F295" s="6"/>
      <c r="G295" s="6"/>
      <c r="H295" s="6"/>
    </row>
    <row r="296" spans="6:8">
      <c r="F296" s="6"/>
      <c r="G296" s="6"/>
      <c r="H296" s="6"/>
    </row>
    <row r="297" spans="6:8">
      <c r="F297" s="6"/>
      <c r="G297" s="6"/>
      <c r="H297" s="6"/>
    </row>
    <row r="298" spans="6:8">
      <c r="F298" s="6"/>
      <c r="G298" s="6"/>
      <c r="H298" s="6"/>
    </row>
    <row r="299" spans="6:8">
      <c r="F299" s="6"/>
      <c r="G299" s="6"/>
      <c r="H299" s="6"/>
    </row>
    <row r="300" spans="6:8">
      <c r="F300" s="6"/>
      <c r="G300" s="6"/>
      <c r="H300" s="6"/>
    </row>
    <row r="301" spans="6:8">
      <c r="F301" s="6"/>
      <c r="G301" s="6"/>
      <c r="H301" s="6"/>
    </row>
    <row r="302" spans="6:8">
      <c r="F302" s="6"/>
      <c r="G302" s="6"/>
      <c r="H302" s="6"/>
    </row>
    <row r="303" spans="6:8">
      <c r="F303" s="6"/>
      <c r="G303" s="6"/>
      <c r="H303" s="6"/>
    </row>
    <row r="304" spans="6:8">
      <c r="F304" s="6"/>
      <c r="G304" s="6"/>
      <c r="H304" s="6"/>
    </row>
    <row r="305" spans="6:8">
      <c r="F305" s="6"/>
      <c r="G305" s="6"/>
      <c r="H305" s="6"/>
    </row>
    <row r="306" spans="6:8">
      <c r="F306" s="6"/>
      <c r="G306" s="6"/>
      <c r="H306" s="6"/>
    </row>
    <row r="307" spans="6:8">
      <c r="F307" s="6"/>
      <c r="G307" s="6"/>
      <c r="H307" s="6"/>
    </row>
    <row r="308" spans="6:8">
      <c r="F308" s="6"/>
      <c r="G308" s="6"/>
      <c r="H308" s="6"/>
    </row>
    <row r="309" spans="6:8">
      <c r="F309" s="6"/>
      <c r="G309" s="6"/>
      <c r="H309" s="6"/>
    </row>
    <row r="310" spans="6:8">
      <c r="F310" s="6"/>
      <c r="G310" s="6"/>
      <c r="H310" s="6"/>
    </row>
    <row r="311" spans="6:8">
      <c r="F311" s="6"/>
      <c r="G311" s="6"/>
      <c r="H311" s="6"/>
    </row>
    <row r="312" spans="6:8">
      <c r="F312" s="6"/>
      <c r="G312" s="6"/>
      <c r="H312" s="6"/>
    </row>
    <row r="313" spans="6:8">
      <c r="F313" s="6"/>
      <c r="G313" s="6"/>
      <c r="H313" s="6"/>
    </row>
    <row r="314" spans="6:8">
      <c r="F314" s="6"/>
      <c r="G314" s="6"/>
      <c r="H314" s="6"/>
    </row>
    <row r="315" spans="6:8">
      <c r="F315" s="6"/>
      <c r="G315" s="6"/>
      <c r="H315" s="6"/>
    </row>
    <row r="316" spans="6:8">
      <c r="F316" s="6"/>
      <c r="G316" s="6"/>
      <c r="H316" s="6"/>
    </row>
    <row r="317" spans="6:8">
      <c r="F317" s="6"/>
      <c r="G317" s="6"/>
      <c r="H317" s="6"/>
    </row>
    <row r="318" spans="6:8">
      <c r="F318" s="6"/>
      <c r="G318" s="6"/>
      <c r="H318" s="6"/>
    </row>
    <row r="319" spans="6:8">
      <c r="F319" s="6"/>
      <c r="G319" s="6"/>
      <c r="H319" s="6"/>
    </row>
    <row r="320" spans="6:8">
      <c r="F320" s="6"/>
      <c r="G320" s="6"/>
      <c r="H320" s="6"/>
    </row>
    <row r="321" spans="6:8">
      <c r="F321" s="6"/>
      <c r="G321" s="6"/>
      <c r="H321" s="6"/>
    </row>
    <row r="322" spans="6:8">
      <c r="F322" s="6"/>
      <c r="G322" s="6"/>
      <c r="H322" s="6"/>
    </row>
    <row r="323" spans="6:8">
      <c r="F323" s="6"/>
      <c r="G323" s="6"/>
      <c r="H323" s="6"/>
    </row>
    <row r="324" spans="6:8">
      <c r="F324" s="6"/>
      <c r="G324" s="6"/>
      <c r="H324" s="6"/>
    </row>
    <row r="325" spans="6:8">
      <c r="F325" s="6"/>
      <c r="G325" s="6"/>
      <c r="H325" s="6"/>
    </row>
    <row r="326" spans="6:8">
      <c r="F326" s="6"/>
      <c r="G326" s="6"/>
      <c r="H326" s="6"/>
    </row>
    <row r="327" spans="6:8">
      <c r="F327" s="6"/>
      <c r="G327" s="6"/>
      <c r="H327" s="6"/>
    </row>
    <row r="328" spans="6:8">
      <c r="F328" s="6"/>
      <c r="G328" s="6"/>
      <c r="H328" s="6"/>
    </row>
    <row r="329" spans="6:8">
      <c r="F329" s="6"/>
      <c r="G329" s="6"/>
      <c r="H329" s="6"/>
    </row>
    <row r="330" spans="6:8">
      <c r="F330" s="6"/>
      <c r="G330" s="6"/>
      <c r="H330" s="6"/>
    </row>
    <row r="331" spans="6:8">
      <c r="F331" s="6"/>
      <c r="G331" s="6"/>
      <c r="H331" s="6"/>
    </row>
    <row r="332" spans="6:8">
      <c r="F332" s="6"/>
      <c r="G332" s="6"/>
      <c r="H332" s="6"/>
    </row>
    <row r="333" spans="6:8">
      <c r="F333" s="6"/>
      <c r="G333" s="6"/>
      <c r="H333" s="6"/>
    </row>
    <row r="334" spans="6:8">
      <c r="F334" s="6"/>
      <c r="G334" s="6"/>
      <c r="H334" s="6"/>
    </row>
    <row r="335" spans="6:8">
      <c r="F335" s="6"/>
      <c r="G335" s="6"/>
      <c r="H335" s="6"/>
    </row>
    <row r="336" spans="6:8">
      <c r="F336" s="6"/>
      <c r="G336" s="6"/>
      <c r="H336" s="6"/>
    </row>
    <row r="337" spans="6:8">
      <c r="F337" s="6"/>
      <c r="G337" s="6"/>
      <c r="H337" s="6"/>
    </row>
    <row r="338" spans="6:8">
      <c r="F338" s="6"/>
      <c r="G338" s="6"/>
      <c r="H338" s="6"/>
    </row>
    <row r="339" spans="6:8">
      <c r="F339" s="6"/>
      <c r="G339" s="6"/>
      <c r="H339" s="6"/>
    </row>
    <row r="340" spans="6:8">
      <c r="F340" s="6"/>
      <c r="G340" s="6"/>
      <c r="H340" s="6"/>
    </row>
    <row r="341" spans="6:8">
      <c r="F341" s="6"/>
      <c r="G341" s="6"/>
      <c r="H341" s="6"/>
    </row>
    <row r="342" spans="6:8">
      <c r="F342" s="6"/>
      <c r="G342" s="6"/>
      <c r="H342" s="6"/>
    </row>
    <row r="343" spans="6:8">
      <c r="F343" s="6"/>
      <c r="G343" s="6"/>
      <c r="H343" s="6"/>
    </row>
    <row r="344" spans="6:8">
      <c r="F344" s="6"/>
      <c r="G344" s="6"/>
      <c r="H344" s="6"/>
    </row>
    <row r="345" spans="6:8">
      <c r="F345" s="6"/>
      <c r="G345" s="6"/>
      <c r="H345" s="6"/>
    </row>
    <row r="346" spans="6:8">
      <c r="F346" s="6"/>
      <c r="G346" s="6"/>
      <c r="H346" s="6"/>
    </row>
    <row r="347" spans="6:8">
      <c r="F347" s="6"/>
      <c r="G347" s="6"/>
      <c r="H347" s="6"/>
    </row>
    <row r="348" spans="6:8">
      <c r="F348" s="6"/>
      <c r="G348" s="6"/>
      <c r="H348" s="6"/>
    </row>
    <row r="349" spans="6:8">
      <c r="F349" s="6"/>
      <c r="G349" s="6"/>
      <c r="H349" s="6"/>
    </row>
    <row r="350" spans="6:8">
      <c r="F350" s="6"/>
      <c r="G350" s="6"/>
      <c r="H350" s="6"/>
    </row>
    <row r="351" spans="6:8">
      <c r="F351" s="6"/>
      <c r="G351" s="6"/>
      <c r="H351" s="6"/>
    </row>
    <row r="352" spans="6:8">
      <c r="F352" s="6"/>
      <c r="G352" s="6"/>
      <c r="H352" s="6"/>
    </row>
    <row r="353" spans="6:8">
      <c r="F353" s="6"/>
      <c r="G353" s="6"/>
      <c r="H353" s="6"/>
    </row>
    <row r="354" spans="6:8">
      <c r="F354" s="6"/>
      <c r="G354" s="6"/>
      <c r="H354" s="6"/>
    </row>
    <row r="355" spans="6:8">
      <c r="F355" s="6"/>
      <c r="G355" s="6"/>
      <c r="H355" s="6"/>
    </row>
    <row r="356" spans="6:8">
      <c r="F356" s="6"/>
      <c r="G356" s="6"/>
      <c r="H356" s="6"/>
    </row>
    <row r="357" spans="6:8">
      <c r="F357" s="6"/>
      <c r="G357" s="6"/>
      <c r="H357" s="6"/>
    </row>
    <row r="358" spans="6:8">
      <c r="F358" s="6"/>
      <c r="G358" s="6"/>
      <c r="H358" s="6"/>
    </row>
    <row r="359" spans="6:8">
      <c r="F359" s="6"/>
      <c r="G359" s="6"/>
      <c r="H359" s="6"/>
    </row>
    <row r="360" spans="6:8">
      <c r="F360" s="6"/>
      <c r="G360" s="6"/>
      <c r="H360" s="6"/>
    </row>
    <row r="361" spans="6:8">
      <c r="F361" s="6"/>
      <c r="G361" s="6"/>
      <c r="H361" s="6"/>
    </row>
    <row r="362" spans="6:8">
      <c r="F362" s="6"/>
      <c r="G362" s="6"/>
      <c r="H362" s="6"/>
    </row>
    <row r="363" spans="6:8">
      <c r="F363" s="6"/>
      <c r="G363" s="6"/>
      <c r="H363" s="6"/>
    </row>
    <row r="364" spans="6:8">
      <c r="F364" s="6"/>
      <c r="G364" s="6"/>
      <c r="H364" s="6"/>
    </row>
    <row r="365" spans="6:8">
      <c r="F365" s="6"/>
      <c r="G365" s="6"/>
      <c r="H365" s="6"/>
    </row>
    <row r="366" spans="6:8">
      <c r="F366" s="6"/>
      <c r="G366" s="6"/>
      <c r="H366" s="6"/>
    </row>
    <row r="367" spans="6:8">
      <c r="F367" s="6"/>
      <c r="G367" s="6"/>
      <c r="H367" s="6"/>
    </row>
    <row r="368" spans="6:8">
      <c r="F368" s="6"/>
      <c r="G368" s="6"/>
      <c r="H368" s="6"/>
    </row>
    <row r="369" spans="6:8">
      <c r="F369" s="6"/>
      <c r="G369" s="6"/>
      <c r="H369" s="6"/>
    </row>
    <row r="370" spans="6:8">
      <c r="F370" s="6"/>
      <c r="G370" s="6"/>
      <c r="H370" s="6"/>
    </row>
    <row r="371" spans="6:8">
      <c r="F371" s="6"/>
      <c r="G371" s="6"/>
      <c r="H371" s="6"/>
    </row>
    <row r="372" spans="6:8">
      <c r="F372" s="6"/>
      <c r="G372" s="6"/>
      <c r="H372" s="6"/>
    </row>
    <row r="373" spans="6:8">
      <c r="F373" s="6"/>
      <c r="G373" s="6"/>
      <c r="H373" s="6"/>
    </row>
    <row r="374" spans="6:8">
      <c r="F374" s="6"/>
      <c r="G374" s="6"/>
      <c r="H374" s="6"/>
    </row>
    <row r="375" spans="6:8">
      <c r="F375" s="6"/>
      <c r="G375" s="6"/>
      <c r="H375" s="6"/>
    </row>
    <row r="376" spans="6:8">
      <c r="F376" s="6"/>
      <c r="G376" s="6"/>
      <c r="H376" s="6"/>
    </row>
    <row r="377" spans="6:8">
      <c r="F377" s="6"/>
      <c r="G377" s="6"/>
      <c r="H377" s="6"/>
    </row>
    <row r="378" spans="6:8">
      <c r="F378" s="6"/>
      <c r="G378" s="6"/>
      <c r="H378" s="6"/>
    </row>
    <row r="379" spans="6:8">
      <c r="F379" s="6"/>
      <c r="G379" s="6"/>
      <c r="H379" s="6"/>
    </row>
    <row r="380" spans="6:8">
      <c r="F380" s="6"/>
      <c r="G380" s="6"/>
      <c r="H380" s="6"/>
    </row>
    <row r="381" spans="6:8">
      <c r="F381" s="6"/>
      <c r="G381" s="6"/>
      <c r="H381" s="6"/>
    </row>
    <row r="382" spans="6:8">
      <c r="F382" s="6"/>
      <c r="G382" s="6"/>
      <c r="H382" s="6"/>
    </row>
    <row r="383" spans="6:8">
      <c r="F383" s="6"/>
      <c r="G383" s="6"/>
      <c r="H383" s="6"/>
    </row>
    <row r="384" spans="6:8">
      <c r="F384" s="6"/>
      <c r="G384" s="6"/>
      <c r="H384" s="6"/>
    </row>
    <row r="385" spans="6:8">
      <c r="F385" s="6"/>
      <c r="G385" s="6"/>
      <c r="H385" s="6"/>
    </row>
    <row r="386" spans="6:8">
      <c r="F386" s="6"/>
      <c r="G386" s="6"/>
      <c r="H386" s="6"/>
    </row>
    <row r="387" spans="6:8">
      <c r="F387" s="6"/>
      <c r="G387" s="6"/>
      <c r="H387" s="6"/>
    </row>
    <row r="388" spans="6:8">
      <c r="F388" s="6"/>
      <c r="G388" s="6"/>
      <c r="H388" s="6"/>
    </row>
    <row r="389" spans="6:8">
      <c r="F389" s="6"/>
      <c r="G389" s="6"/>
      <c r="H389" s="6"/>
    </row>
    <row r="390" spans="6:8">
      <c r="F390" s="6"/>
      <c r="G390" s="6"/>
      <c r="H390" s="6"/>
    </row>
    <row r="391" spans="6:8">
      <c r="F391" s="6"/>
      <c r="G391" s="6"/>
      <c r="H391" s="6"/>
    </row>
    <row r="392" spans="6:8">
      <c r="F392" s="6"/>
      <c r="G392" s="6"/>
      <c r="H392" s="6"/>
    </row>
    <row r="393" spans="6:8">
      <c r="F393" s="6"/>
      <c r="G393" s="6"/>
      <c r="H393" s="6"/>
    </row>
    <row r="394" spans="6:8">
      <c r="F394" s="6"/>
      <c r="G394" s="6"/>
      <c r="H394" s="6"/>
    </row>
    <row r="395" spans="6:8">
      <c r="F395" s="6"/>
      <c r="G395" s="6"/>
      <c r="H395" s="6"/>
    </row>
    <row r="396" spans="6:8">
      <c r="F396" s="6"/>
      <c r="G396" s="6"/>
      <c r="H396" s="6"/>
    </row>
    <row r="397" spans="6:8">
      <c r="F397" s="6"/>
      <c r="G397" s="6"/>
      <c r="H397" s="6"/>
    </row>
    <row r="398" spans="6:8">
      <c r="F398" s="6"/>
      <c r="G398" s="6"/>
      <c r="H398" s="6"/>
    </row>
    <row r="399" spans="6:8">
      <c r="F399" s="6"/>
      <c r="G399" s="6"/>
      <c r="H399" s="6"/>
    </row>
    <row r="400" spans="6:8">
      <c r="F400" s="6"/>
      <c r="G400" s="6"/>
      <c r="H400" s="6"/>
    </row>
    <row r="401" spans="6:8">
      <c r="F401" s="6"/>
      <c r="G401" s="6"/>
      <c r="H401" s="6"/>
    </row>
    <row r="402" spans="6:8">
      <c r="F402" s="6"/>
      <c r="G402" s="6"/>
      <c r="H402" s="6"/>
    </row>
    <row r="403" spans="6:8">
      <c r="F403" s="6"/>
      <c r="G403" s="6"/>
      <c r="H403" s="6"/>
    </row>
    <row r="404" spans="6:8">
      <c r="F404" s="6"/>
      <c r="G404" s="6"/>
      <c r="H404" s="6"/>
    </row>
    <row r="405" spans="6:8">
      <c r="F405" s="6"/>
      <c r="G405" s="6"/>
      <c r="H405" s="6"/>
    </row>
    <row r="406" spans="6:8">
      <c r="F406" s="6"/>
      <c r="G406" s="6"/>
      <c r="H406" s="6"/>
    </row>
    <row r="407" spans="6:8">
      <c r="F407" s="6"/>
      <c r="G407" s="6"/>
      <c r="H407" s="6"/>
    </row>
    <row r="408" spans="6:8">
      <c r="F408" s="6"/>
      <c r="G408" s="6"/>
      <c r="H408" s="6"/>
    </row>
    <row r="409" spans="6:8">
      <c r="F409" s="6"/>
      <c r="G409" s="6"/>
      <c r="H409" s="6"/>
    </row>
    <row r="410" spans="6:8">
      <c r="F410" s="6"/>
      <c r="G410" s="6"/>
      <c r="H410" s="6"/>
    </row>
    <row r="411" spans="6:8">
      <c r="F411" s="6"/>
      <c r="G411" s="6"/>
      <c r="H411" s="6"/>
    </row>
    <row r="412" spans="6:8">
      <c r="F412" s="6"/>
      <c r="G412" s="6"/>
      <c r="H412" s="6"/>
    </row>
    <row r="413" spans="6:8">
      <c r="F413" s="6"/>
      <c r="G413" s="6"/>
      <c r="H413" s="6"/>
    </row>
    <row r="414" spans="6:8">
      <c r="F414" s="6"/>
      <c r="G414" s="6"/>
      <c r="H414" s="6"/>
    </row>
    <row r="415" spans="6:8">
      <c r="F415" s="6"/>
      <c r="G415" s="6"/>
      <c r="H415" s="6"/>
    </row>
    <row r="416" spans="6:8">
      <c r="F416" s="6"/>
      <c r="G416" s="6"/>
      <c r="H416" s="6"/>
    </row>
    <row r="417" spans="6:8">
      <c r="F417" s="6"/>
      <c r="G417" s="6"/>
      <c r="H417" s="6"/>
    </row>
    <row r="418" spans="6:8">
      <c r="F418" s="6"/>
      <c r="G418" s="6"/>
      <c r="H418" s="6"/>
    </row>
    <row r="419" spans="6:8">
      <c r="F419" s="6"/>
      <c r="G419" s="6"/>
      <c r="H419" s="6"/>
    </row>
    <row r="420" spans="6:8">
      <c r="F420" s="6"/>
      <c r="G420" s="6"/>
      <c r="H420" s="6"/>
    </row>
    <row r="421" spans="6:8">
      <c r="F421" s="6"/>
      <c r="G421" s="6"/>
      <c r="H421" s="6"/>
    </row>
    <row r="422" spans="6:8">
      <c r="F422" s="6"/>
      <c r="G422" s="6"/>
      <c r="H422" s="6"/>
    </row>
    <row r="423" spans="6:8">
      <c r="F423" s="6"/>
      <c r="G423" s="6"/>
      <c r="H423" s="6"/>
    </row>
    <row r="424" spans="6:8">
      <c r="F424" s="6"/>
      <c r="G424" s="6"/>
      <c r="H424" s="6"/>
    </row>
    <row r="425" spans="6:8">
      <c r="F425" s="6"/>
      <c r="G425" s="6"/>
      <c r="H425" s="6"/>
    </row>
    <row r="426" spans="6:8">
      <c r="F426" s="6"/>
      <c r="G426" s="6"/>
      <c r="H426" s="6"/>
    </row>
    <row r="427" spans="6:8">
      <c r="F427" s="6"/>
      <c r="G427" s="6"/>
      <c r="H427" s="6"/>
    </row>
    <row r="428" spans="6:8">
      <c r="F428" s="6"/>
      <c r="G428" s="6"/>
      <c r="H428" s="6"/>
    </row>
    <row r="429" spans="6:8">
      <c r="F429" s="6"/>
      <c r="G429" s="6"/>
      <c r="H429" s="6"/>
    </row>
    <row r="430" spans="6:8">
      <c r="F430" s="6"/>
      <c r="G430" s="6"/>
      <c r="H430" s="6"/>
    </row>
    <row r="431" spans="6:8">
      <c r="F431" s="6"/>
      <c r="G431" s="6"/>
      <c r="H431" s="6"/>
    </row>
    <row r="432" spans="6:8">
      <c r="F432" s="6"/>
      <c r="G432" s="6"/>
      <c r="H432" s="6"/>
    </row>
    <row r="433" spans="6:8">
      <c r="F433" s="6"/>
      <c r="G433" s="6"/>
      <c r="H433" s="6"/>
    </row>
    <row r="434" spans="6:8">
      <c r="F434" s="6"/>
      <c r="G434" s="6"/>
      <c r="H434" s="6"/>
    </row>
    <row r="435" spans="6:8">
      <c r="F435" s="6"/>
      <c r="G435" s="6"/>
      <c r="H435" s="6"/>
    </row>
    <row r="436" spans="6:8">
      <c r="F436" s="6"/>
      <c r="G436" s="6"/>
      <c r="H436" s="6"/>
    </row>
    <row r="437" spans="6:8">
      <c r="F437" s="6"/>
      <c r="G437" s="6"/>
      <c r="H437" s="6"/>
    </row>
    <row r="438" spans="6:8">
      <c r="F438" s="6"/>
      <c r="G438" s="6"/>
      <c r="H438" s="6"/>
    </row>
    <row r="439" spans="6:8">
      <c r="F439" s="6"/>
      <c r="G439" s="6"/>
      <c r="H439" s="6"/>
    </row>
    <row r="440" spans="6:8">
      <c r="F440" s="6"/>
      <c r="G440" s="6"/>
      <c r="H440" s="6"/>
    </row>
    <row r="441" spans="6:8">
      <c r="F441" s="6"/>
      <c r="G441" s="6"/>
      <c r="H441" s="6"/>
    </row>
    <row r="442" spans="6:8">
      <c r="F442" s="6"/>
      <c r="G442" s="6"/>
      <c r="H442" s="6"/>
    </row>
    <row r="443" spans="6:8">
      <c r="F443" s="6"/>
      <c r="G443" s="6"/>
      <c r="H443" s="6"/>
    </row>
    <row r="444" spans="6:8">
      <c r="F444" s="6"/>
      <c r="G444" s="6"/>
      <c r="H444" s="6"/>
    </row>
    <row r="445" spans="6:8">
      <c r="F445" s="6"/>
      <c r="G445" s="6"/>
      <c r="H445" s="6"/>
    </row>
    <row r="446" spans="6:8">
      <c r="F446" s="6"/>
      <c r="G446" s="6"/>
      <c r="H446" s="6"/>
    </row>
    <row r="447" spans="6:8">
      <c r="F447" s="6"/>
      <c r="G447" s="6"/>
      <c r="H447" s="6"/>
    </row>
    <row r="448" spans="6:8">
      <c r="F448" s="6"/>
      <c r="G448" s="6"/>
      <c r="H448" s="6"/>
    </row>
    <row r="449" spans="6:8">
      <c r="F449" s="6"/>
      <c r="G449" s="6"/>
      <c r="H449" s="6"/>
    </row>
    <row r="450" spans="6:8">
      <c r="F450" s="6"/>
      <c r="G450" s="6"/>
      <c r="H450" s="6"/>
    </row>
    <row r="451" spans="6:8">
      <c r="F451" s="6"/>
      <c r="G451" s="6"/>
      <c r="H451" s="6"/>
    </row>
    <row r="452" spans="6:8">
      <c r="F452" s="6"/>
      <c r="G452" s="6"/>
      <c r="H452" s="6"/>
    </row>
    <row r="453" spans="6:8">
      <c r="F453" s="6"/>
      <c r="G453" s="6"/>
      <c r="H453" s="6"/>
    </row>
    <row r="454" spans="6:8">
      <c r="F454" s="6"/>
      <c r="G454" s="6"/>
      <c r="H454" s="6"/>
    </row>
    <row r="455" spans="6:8">
      <c r="F455" s="6"/>
      <c r="G455" s="6"/>
      <c r="H455" s="6"/>
    </row>
    <row r="456" spans="6:8">
      <c r="F456" s="6"/>
      <c r="G456" s="6"/>
      <c r="H456" s="6"/>
    </row>
    <row r="457" spans="6:8">
      <c r="F457" s="6"/>
      <c r="G457" s="6"/>
      <c r="H457" s="6"/>
    </row>
    <row r="458" spans="6:8">
      <c r="F458" s="6"/>
      <c r="G458" s="6"/>
      <c r="H458" s="6"/>
    </row>
    <row r="459" spans="6:8">
      <c r="F459" s="6"/>
      <c r="G459" s="6"/>
      <c r="H459" s="6"/>
    </row>
    <row r="460" spans="6:8">
      <c r="F460" s="6"/>
      <c r="G460" s="6"/>
      <c r="H460" s="6"/>
    </row>
    <row r="461" spans="6:8">
      <c r="F461" s="6"/>
      <c r="G461" s="6"/>
      <c r="H461" s="6"/>
    </row>
    <row r="462" spans="6:8">
      <c r="F462" s="6"/>
      <c r="G462" s="6"/>
      <c r="H462" s="6"/>
    </row>
    <row r="463" spans="6:8">
      <c r="F463" s="6"/>
      <c r="G463" s="6"/>
      <c r="H463" s="6"/>
    </row>
    <row r="464" spans="6:8">
      <c r="F464" s="6"/>
      <c r="G464" s="6"/>
      <c r="H464" s="6"/>
    </row>
    <row r="465" spans="6:8">
      <c r="F465" s="6"/>
      <c r="G465" s="6"/>
      <c r="H465" s="6"/>
    </row>
    <row r="466" spans="6:8">
      <c r="F466" s="6"/>
      <c r="G466" s="6"/>
      <c r="H466" s="6"/>
    </row>
    <row r="467" spans="6:8">
      <c r="F467" s="6"/>
      <c r="G467" s="6"/>
      <c r="H467" s="6"/>
    </row>
    <row r="468" spans="6:8">
      <c r="F468" s="6"/>
      <c r="G468" s="6"/>
      <c r="H468" s="6"/>
    </row>
    <row r="469" spans="6:8">
      <c r="F469" s="6"/>
      <c r="G469" s="6"/>
      <c r="H469" s="6"/>
    </row>
    <row r="470" spans="6:8">
      <c r="F470" s="6"/>
      <c r="G470" s="6"/>
      <c r="H470" s="6"/>
    </row>
    <row r="471" spans="6:8">
      <c r="F471" s="6"/>
      <c r="G471" s="6"/>
      <c r="H471" s="6"/>
    </row>
    <row r="472" spans="6:8">
      <c r="F472" s="6"/>
      <c r="G472" s="6"/>
      <c r="H472" s="6"/>
    </row>
    <row r="473" spans="6:8">
      <c r="F473" s="6"/>
      <c r="G473" s="6"/>
      <c r="H473" s="6"/>
    </row>
    <row r="474" spans="6:8">
      <c r="F474" s="6"/>
      <c r="G474" s="6"/>
      <c r="H474" s="6"/>
    </row>
    <row r="475" spans="6:8">
      <c r="F475" s="6"/>
      <c r="G475" s="6"/>
      <c r="H475" s="6"/>
    </row>
    <row r="476" spans="6:8">
      <c r="F476" s="6"/>
      <c r="G476" s="6"/>
      <c r="H476" s="6"/>
    </row>
    <row r="477" spans="6:8">
      <c r="F477" s="6"/>
      <c r="G477" s="6"/>
      <c r="H477" s="6"/>
    </row>
    <row r="478" spans="6:8">
      <c r="F478" s="6"/>
      <c r="G478" s="6"/>
      <c r="H478" s="6"/>
    </row>
    <row r="479" spans="6:8">
      <c r="F479" s="6"/>
      <c r="G479" s="6"/>
      <c r="H479" s="6"/>
    </row>
    <row r="480" spans="6:8">
      <c r="F480" s="6"/>
      <c r="G480" s="6"/>
      <c r="H480" s="6"/>
    </row>
    <row r="481" spans="6:8">
      <c r="F481" s="6"/>
      <c r="G481" s="6"/>
      <c r="H481" s="6"/>
    </row>
    <row r="482" spans="6:8">
      <c r="F482" s="6"/>
      <c r="G482" s="6"/>
      <c r="H482" s="6"/>
    </row>
    <row r="483" spans="6:8">
      <c r="F483" s="6"/>
      <c r="G483" s="6"/>
      <c r="H483" s="6"/>
    </row>
    <row r="484" spans="6:8">
      <c r="F484" s="6"/>
      <c r="G484" s="6"/>
      <c r="H484" s="6"/>
    </row>
    <row r="485" spans="6:8">
      <c r="F485" s="6"/>
      <c r="G485" s="6"/>
      <c r="H485" s="6"/>
    </row>
    <row r="486" spans="6:8">
      <c r="F486" s="6"/>
      <c r="G486" s="6"/>
      <c r="H486" s="6"/>
    </row>
    <row r="487" spans="6:8">
      <c r="F487" s="6"/>
      <c r="G487" s="6"/>
      <c r="H487" s="6"/>
    </row>
    <row r="488" spans="6:8">
      <c r="F488" s="6"/>
      <c r="G488" s="6"/>
      <c r="H488" s="6"/>
    </row>
    <row r="489" spans="6:8">
      <c r="F489" s="6"/>
      <c r="G489" s="6"/>
      <c r="H489" s="6"/>
    </row>
    <row r="490" spans="6:8">
      <c r="F490" s="6"/>
      <c r="G490" s="6"/>
      <c r="H490" s="6"/>
    </row>
    <row r="491" spans="6:8">
      <c r="F491" s="6"/>
      <c r="G491" s="6"/>
      <c r="H491" s="6"/>
    </row>
    <row r="492" spans="6:8">
      <c r="F492" s="6"/>
      <c r="G492" s="6"/>
      <c r="H492" s="6"/>
    </row>
    <row r="493" spans="6:8">
      <c r="F493" s="6"/>
      <c r="G493" s="6"/>
      <c r="H493" s="6"/>
    </row>
    <row r="494" spans="6:8">
      <c r="F494" s="6"/>
      <c r="G494" s="6"/>
      <c r="H494" s="6"/>
    </row>
    <row r="495" spans="6:8">
      <c r="F495" s="6"/>
      <c r="G495" s="6"/>
      <c r="H495" s="6"/>
    </row>
    <row r="496" spans="6:8">
      <c r="F496" s="6"/>
      <c r="G496" s="6"/>
      <c r="H496" s="6"/>
    </row>
    <row r="497" spans="6:8">
      <c r="F497" s="6"/>
      <c r="G497" s="6"/>
      <c r="H497" s="6"/>
    </row>
    <row r="498" spans="6:8">
      <c r="F498" s="6"/>
      <c r="G498" s="6"/>
      <c r="H498" s="6"/>
    </row>
    <row r="499" spans="6:8">
      <c r="F499" s="6"/>
      <c r="G499" s="6"/>
      <c r="H499" s="6"/>
    </row>
    <row r="500" spans="6:8">
      <c r="F500" s="6"/>
      <c r="G500" s="6"/>
      <c r="H500" s="6"/>
    </row>
    <row r="501" spans="6:8">
      <c r="F501" s="6"/>
      <c r="G501" s="6"/>
      <c r="H501" s="6"/>
    </row>
    <row r="502" spans="6:8">
      <c r="F502" s="6"/>
      <c r="G502" s="6"/>
      <c r="H502" s="6"/>
    </row>
    <row r="503" spans="6:8">
      <c r="F503" s="6"/>
      <c r="G503" s="6"/>
      <c r="H503" s="6"/>
    </row>
    <row r="504" spans="6:8">
      <c r="F504" s="6"/>
      <c r="G504" s="6"/>
      <c r="H504" s="6"/>
    </row>
    <row r="505" spans="6:8">
      <c r="F505" s="6"/>
      <c r="G505" s="6"/>
      <c r="H505" s="6"/>
    </row>
    <row r="506" spans="6:8">
      <c r="F506" s="6"/>
      <c r="G506" s="6"/>
      <c r="H506" s="6"/>
    </row>
    <row r="507" spans="6:8">
      <c r="F507" s="6"/>
      <c r="G507" s="6"/>
      <c r="H507" s="6"/>
    </row>
    <row r="508" spans="6:8">
      <c r="F508" s="6"/>
      <c r="G508" s="6"/>
      <c r="H508" s="6"/>
    </row>
    <row r="509" spans="6:8">
      <c r="F509" s="6"/>
      <c r="G509" s="6"/>
      <c r="H509" s="6"/>
    </row>
    <row r="510" spans="6:8">
      <c r="F510" s="6"/>
      <c r="G510" s="6"/>
      <c r="H510" s="6"/>
    </row>
    <row r="511" spans="6:8">
      <c r="F511" s="6"/>
      <c r="G511" s="6"/>
      <c r="H511" s="6"/>
    </row>
    <row r="512" spans="6:8">
      <c r="F512" s="6"/>
      <c r="G512" s="6"/>
      <c r="H512" s="6"/>
    </row>
    <row r="513" spans="6:8">
      <c r="F513" s="6"/>
      <c r="G513" s="6"/>
      <c r="H513" s="6"/>
    </row>
    <row r="514" spans="6:8">
      <c r="F514" s="6"/>
      <c r="G514" s="6"/>
      <c r="H514" s="6"/>
    </row>
    <row r="515" spans="6:8">
      <c r="F515" s="6"/>
      <c r="G515" s="6"/>
      <c r="H515" s="6"/>
    </row>
    <row r="516" spans="6:8">
      <c r="F516" s="6"/>
      <c r="G516" s="6"/>
      <c r="H516" s="6"/>
    </row>
    <row r="517" spans="6:8">
      <c r="F517" s="6"/>
      <c r="G517" s="6"/>
      <c r="H517" s="6"/>
    </row>
    <row r="518" spans="6:8">
      <c r="F518" s="6"/>
      <c r="G518" s="6"/>
      <c r="H518" s="6"/>
    </row>
    <row r="519" spans="6:8">
      <c r="F519" s="6"/>
      <c r="G519" s="6"/>
      <c r="H519" s="6"/>
    </row>
    <row r="520" spans="6:8">
      <c r="F520" s="6"/>
      <c r="G520" s="6"/>
      <c r="H520" s="6"/>
    </row>
    <row r="521" spans="6:8">
      <c r="F521" s="6"/>
      <c r="G521" s="6"/>
      <c r="H521" s="6"/>
    </row>
    <row r="522" spans="6:8">
      <c r="F522" s="6"/>
      <c r="G522" s="6"/>
      <c r="H522" s="6"/>
    </row>
    <row r="523" spans="6:8">
      <c r="F523" s="6"/>
      <c r="G523" s="6"/>
      <c r="H523" s="6"/>
    </row>
    <row r="524" spans="6:8">
      <c r="F524" s="6"/>
      <c r="G524" s="6"/>
      <c r="H524" s="6"/>
    </row>
    <row r="525" spans="6:8">
      <c r="F525" s="6"/>
      <c r="G525" s="6"/>
      <c r="H525" s="6"/>
    </row>
    <row r="526" spans="6:8">
      <c r="F526" s="6"/>
      <c r="G526" s="6"/>
      <c r="H526" s="6"/>
    </row>
    <row r="527" spans="6:8">
      <c r="F527" s="6"/>
      <c r="G527" s="6"/>
      <c r="H527" s="6"/>
    </row>
    <row r="528" spans="6:8">
      <c r="F528" s="6"/>
      <c r="G528" s="6"/>
      <c r="H528" s="6"/>
    </row>
    <row r="529" spans="6:8">
      <c r="F529" s="6"/>
      <c r="G529" s="6"/>
      <c r="H529" s="6"/>
    </row>
    <row r="530" spans="6:8">
      <c r="F530" s="6"/>
      <c r="G530" s="6"/>
      <c r="H530" s="6"/>
    </row>
    <row r="531" spans="6:8">
      <c r="F531" s="6"/>
      <c r="G531" s="6"/>
      <c r="H531" s="6"/>
    </row>
    <row r="532" spans="6:8">
      <c r="F532" s="6"/>
      <c r="G532" s="6"/>
      <c r="H532" s="6"/>
    </row>
    <row r="533" spans="6:8">
      <c r="F533" s="6"/>
      <c r="G533" s="6"/>
      <c r="H533" s="6"/>
    </row>
    <row r="534" spans="6:8">
      <c r="F534" s="6"/>
      <c r="G534" s="6"/>
      <c r="H534" s="6"/>
    </row>
    <row r="535" spans="6:8">
      <c r="F535" s="6"/>
      <c r="G535" s="6"/>
      <c r="H535" s="6"/>
    </row>
    <row r="536" spans="6:8">
      <c r="F536" s="6"/>
      <c r="G536" s="6"/>
      <c r="H536" s="6"/>
    </row>
    <row r="537" spans="6:8">
      <c r="F537" s="6"/>
      <c r="G537" s="6"/>
      <c r="H537" s="6"/>
    </row>
    <row r="538" spans="6:8">
      <c r="F538" s="6"/>
      <c r="G538" s="6"/>
      <c r="H538" s="6"/>
    </row>
    <row r="539" spans="6:8">
      <c r="F539" s="6"/>
      <c r="G539" s="6"/>
      <c r="H539" s="6"/>
    </row>
    <row r="540" spans="6:8">
      <c r="F540" s="6"/>
      <c r="G540" s="6"/>
      <c r="H540" s="6"/>
    </row>
    <row r="541" spans="6:8">
      <c r="F541" s="6"/>
      <c r="G541" s="6"/>
      <c r="H541" s="6"/>
    </row>
    <row r="542" spans="6:8">
      <c r="F542" s="6"/>
      <c r="G542" s="6"/>
      <c r="H542" s="6"/>
    </row>
    <row r="543" spans="6:8">
      <c r="F543" s="6"/>
      <c r="G543" s="6"/>
      <c r="H543" s="6"/>
    </row>
    <row r="544" spans="6:8">
      <c r="F544" s="6"/>
      <c r="G544" s="6"/>
      <c r="H544" s="6"/>
    </row>
    <row r="545" spans="6:8">
      <c r="F545" s="6"/>
      <c r="G545" s="6"/>
      <c r="H545" s="6"/>
    </row>
    <row r="546" spans="6:8">
      <c r="F546" s="6"/>
      <c r="G546" s="6"/>
      <c r="H546" s="6"/>
    </row>
    <row r="547" spans="6:8">
      <c r="F547" s="6"/>
      <c r="G547" s="6"/>
      <c r="H547" s="6"/>
    </row>
    <row r="548" spans="6:8">
      <c r="F548" s="6"/>
      <c r="G548" s="6"/>
      <c r="H548" s="6"/>
    </row>
    <row r="549" spans="6:8">
      <c r="F549" s="6"/>
      <c r="G549" s="6"/>
      <c r="H549" s="6"/>
    </row>
    <row r="550" spans="6:8">
      <c r="F550" s="6"/>
      <c r="G550" s="6"/>
      <c r="H550" s="6"/>
    </row>
    <row r="551" spans="6:8">
      <c r="F551" s="6"/>
      <c r="G551" s="6"/>
      <c r="H551" s="6"/>
    </row>
    <row r="552" spans="6:8">
      <c r="F552" s="6"/>
      <c r="G552" s="6"/>
      <c r="H552" s="6"/>
    </row>
    <row r="553" spans="6:8">
      <c r="F553" s="6"/>
      <c r="G553" s="6"/>
      <c r="H553" s="6"/>
    </row>
    <row r="554" spans="6:8">
      <c r="F554" s="6"/>
      <c r="G554" s="6"/>
      <c r="H554" s="6"/>
    </row>
    <row r="555" spans="6:8">
      <c r="F555" s="6"/>
      <c r="G555" s="6"/>
      <c r="H555" s="6"/>
    </row>
    <row r="556" spans="6:8">
      <c r="F556" s="6"/>
      <c r="G556" s="6"/>
      <c r="H556" s="6"/>
    </row>
    <row r="557" spans="6:8">
      <c r="F557" s="6"/>
      <c r="G557" s="6"/>
      <c r="H557" s="6"/>
    </row>
    <row r="558" spans="6:8">
      <c r="F558" s="6"/>
      <c r="G558" s="6"/>
      <c r="H558" s="6"/>
    </row>
    <row r="559" spans="6:8">
      <c r="F559" s="6"/>
      <c r="G559" s="6"/>
      <c r="H559" s="6"/>
    </row>
    <row r="560" spans="6:8">
      <c r="F560" s="6"/>
      <c r="G560" s="6"/>
      <c r="H560" s="6"/>
    </row>
    <row r="561" spans="6:8">
      <c r="F561" s="6"/>
      <c r="G561" s="6"/>
      <c r="H561" s="6"/>
    </row>
    <row r="562" spans="6:8">
      <c r="F562" s="6"/>
      <c r="G562" s="6"/>
      <c r="H562" s="6"/>
    </row>
    <row r="563" spans="6:8">
      <c r="F563" s="6"/>
      <c r="G563" s="6"/>
      <c r="H563" s="6"/>
    </row>
    <row r="564" spans="6:8">
      <c r="F564" s="6"/>
      <c r="G564" s="6"/>
      <c r="H564" s="6"/>
    </row>
    <row r="565" spans="6:8">
      <c r="F565" s="6"/>
      <c r="G565" s="6"/>
      <c r="H565" s="6"/>
    </row>
    <row r="566" spans="6:8">
      <c r="F566" s="6"/>
      <c r="G566" s="6"/>
      <c r="H566" s="6"/>
    </row>
    <row r="567" spans="6:8">
      <c r="F567" s="6"/>
      <c r="G567" s="6"/>
      <c r="H567" s="6"/>
    </row>
    <row r="568" spans="6:8">
      <c r="F568" s="6"/>
      <c r="G568" s="6"/>
      <c r="H568" s="6"/>
    </row>
    <row r="569" spans="6:8">
      <c r="F569" s="6"/>
      <c r="G569" s="6"/>
      <c r="H569" s="6"/>
    </row>
    <row r="570" spans="6:8">
      <c r="F570" s="6"/>
      <c r="G570" s="6"/>
      <c r="H570" s="6"/>
    </row>
    <row r="571" spans="6:8">
      <c r="F571" s="6"/>
      <c r="G571" s="6"/>
      <c r="H571" s="6"/>
    </row>
    <row r="572" spans="6:8">
      <c r="F572" s="6"/>
      <c r="G572" s="6"/>
      <c r="H572" s="6"/>
    </row>
    <row r="573" spans="6:8">
      <c r="F573" s="6"/>
      <c r="G573" s="6"/>
      <c r="H573" s="6"/>
    </row>
    <row r="574" spans="6:8">
      <c r="F574" s="6"/>
      <c r="G574" s="6"/>
      <c r="H574" s="6"/>
    </row>
    <row r="575" spans="6:8">
      <c r="F575" s="6"/>
      <c r="G575" s="6"/>
      <c r="H575" s="6"/>
    </row>
    <row r="576" spans="6:8">
      <c r="F576" s="6"/>
      <c r="G576" s="6"/>
      <c r="H576" s="6"/>
    </row>
    <row r="577" spans="6:8">
      <c r="F577" s="6"/>
      <c r="G577" s="6"/>
      <c r="H577" s="6"/>
    </row>
    <row r="578" spans="6:8">
      <c r="F578" s="6"/>
      <c r="G578" s="6"/>
      <c r="H578" s="6"/>
    </row>
    <row r="579" spans="6:8">
      <c r="F579" s="6"/>
      <c r="G579" s="6"/>
      <c r="H579" s="6"/>
    </row>
    <row r="580" spans="6:8">
      <c r="F580" s="6"/>
      <c r="G580" s="6"/>
      <c r="H580" s="6"/>
    </row>
    <row r="581" spans="6:8">
      <c r="F581" s="6"/>
      <c r="G581" s="6"/>
      <c r="H581" s="6"/>
    </row>
    <row r="582" spans="6:8">
      <c r="F582" s="6"/>
      <c r="G582" s="6"/>
      <c r="H582" s="6"/>
    </row>
    <row r="583" spans="6:8">
      <c r="F583" s="6"/>
      <c r="G583" s="6"/>
      <c r="H583" s="6"/>
    </row>
    <row r="584" spans="6:8">
      <c r="F584" s="6"/>
      <c r="G584" s="6"/>
      <c r="H584" s="6"/>
    </row>
    <row r="585" spans="6:8">
      <c r="F585" s="6"/>
      <c r="G585" s="6"/>
      <c r="H585" s="6"/>
    </row>
    <row r="586" spans="6:8">
      <c r="F586" s="6"/>
      <c r="G586" s="6"/>
      <c r="H586" s="6"/>
    </row>
    <row r="587" spans="6:8">
      <c r="F587" s="6"/>
      <c r="G587" s="6"/>
      <c r="H587" s="6"/>
    </row>
    <row r="588" spans="6:8">
      <c r="F588" s="6"/>
      <c r="G588" s="6"/>
      <c r="H588" s="6"/>
    </row>
    <row r="589" spans="6:8">
      <c r="F589" s="6"/>
      <c r="G589" s="6"/>
      <c r="H589" s="6"/>
    </row>
    <row r="590" spans="6:8">
      <c r="F590" s="6"/>
      <c r="G590" s="6"/>
      <c r="H590" s="6"/>
    </row>
    <row r="591" spans="6:8">
      <c r="F591" s="6"/>
      <c r="G591" s="6"/>
      <c r="H591" s="6"/>
    </row>
    <row r="592" spans="6:8">
      <c r="F592" s="6"/>
      <c r="G592" s="6"/>
      <c r="H592" s="6"/>
    </row>
    <row r="593" spans="6:8">
      <c r="F593" s="6"/>
      <c r="G593" s="6"/>
      <c r="H593" s="6"/>
    </row>
    <row r="594" spans="6:8">
      <c r="F594" s="6"/>
      <c r="G594" s="6"/>
      <c r="H594" s="6"/>
    </row>
    <row r="595" spans="6:8">
      <c r="F595" s="6"/>
      <c r="G595" s="6"/>
      <c r="H595" s="6"/>
    </row>
    <row r="596" spans="6:8">
      <c r="F596" s="6"/>
      <c r="G596" s="6"/>
      <c r="H596" s="6"/>
    </row>
    <row r="597" spans="6:8">
      <c r="F597" s="6"/>
      <c r="G597" s="6"/>
      <c r="H597" s="6"/>
    </row>
    <row r="598" spans="6:8">
      <c r="F598" s="6"/>
      <c r="G598" s="6"/>
      <c r="H598" s="6"/>
    </row>
    <row r="599" spans="6:8">
      <c r="F599" s="6"/>
      <c r="G599" s="6"/>
      <c r="H599" s="6"/>
    </row>
    <row r="600" spans="6:8">
      <c r="F600" s="6"/>
      <c r="G600" s="6"/>
      <c r="H600" s="6"/>
    </row>
    <row r="601" spans="6:8">
      <c r="F601" s="6"/>
      <c r="G601" s="6"/>
      <c r="H601" s="6"/>
    </row>
    <row r="602" spans="6:8">
      <c r="F602" s="6"/>
      <c r="G602" s="6"/>
      <c r="H602" s="6"/>
    </row>
    <row r="603" spans="6:8">
      <c r="F603" s="6"/>
      <c r="G603" s="6"/>
      <c r="H603" s="6"/>
    </row>
    <row r="604" spans="6:8">
      <c r="F604" s="6"/>
      <c r="G604" s="6"/>
      <c r="H604" s="6"/>
    </row>
    <row r="605" spans="6:8">
      <c r="F605" s="6"/>
      <c r="G605" s="6"/>
      <c r="H605" s="6"/>
    </row>
    <row r="606" spans="6:8">
      <c r="F606" s="6"/>
      <c r="G606" s="6"/>
      <c r="H606" s="6"/>
    </row>
    <row r="607" spans="6:8">
      <c r="F607" s="6"/>
      <c r="G607" s="6"/>
      <c r="H607" s="6"/>
    </row>
    <row r="608" spans="6:8">
      <c r="F608" s="6"/>
      <c r="G608" s="6"/>
      <c r="H608" s="6"/>
    </row>
    <row r="609" spans="6:8">
      <c r="F609" s="6"/>
      <c r="G609" s="6"/>
      <c r="H609" s="6"/>
    </row>
    <row r="610" spans="6:8">
      <c r="F610" s="6"/>
      <c r="G610" s="6"/>
      <c r="H610" s="6"/>
    </row>
    <row r="611" spans="6:8">
      <c r="F611" s="6"/>
      <c r="G611" s="6"/>
      <c r="H611" s="6"/>
    </row>
    <row r="612" spans="6:8">
      <c r="F612" s="6"/>
      <c r="G612" s="6"/>
      <c r="H612" s="6"/>
    </row>
    <row r="613" spans="6:8">
      <c r="F613" s="6"/>
      <c r="G613" s="6"/>
      <c r="H613" s="6"/>
    </row>
    <row r="614" spans="6:8">
      <c r="F614" s="6"/>
      <c r="G614" s="6"/>
      <c r="H614" s="6"/>
    </row>
    <row r="615" spans="6:8">
      <c r="F615" s="6"/>
      <c r="G615" s="6"/>
      <c r="H615" s="6"/>
    </row>
    <row r="616" spans="6:8">
      <c r="F616" s="6"/>
      <c r="G616" s="6"/>
      <c r="H616" s="6"/>
    </row>
    <row r="617" spans="6:8">
      <c r="F617" s="6"/>
      <c r="G617" s="6"/>
      <c r="H617" s="6"/>
    </row>
    <row r="618" spans="6:8">
      <c r="F618" s="6"/>
      <c r="G618" s="6"/>
      <c r="H618" s="6"/>
    </row>
    <row r="619" spans="6:8">
      <c r="F619" s="6"/>
      <c r="G619" s="6"/>
      <c r="H619" s="6"/>
    </row>
    <row r="620" spans="6:8">
      <c r="F620" s="6"/>
      <c r="G620" s="6"/>
      <c r="H620" s="6"/>
    </row>
    <row r="621" spans="6:8">
      <c r="F621" s="6"/>
      <c r="G621" s="6"/>
      <c r="H621" s="6"/>
    </row>
    <row r="622" spans="6:8">
      <c r="F622" s="6"/>
      <c r="G622" s="6"/>
      <c r="H622" s="6"/>
    </row>
    <row r="623" spans="6:8">
      <c r="F623" s="6"/>
      <c r="G623" s="6"/>
      <c r="H623" s="6"/>
    </row>
    <row r="624" spans="6:8">
      <c r="F624" s="6"/>
      <c r="G624" s="6"/>
      <c r="H624" s="6"/>
    </row>
    <row r="625" spans="6:8">
      <c r="F625" s="6"/>
      <c r="G625" s="6"/>
      <c r="H625" s="6"/>
    </row>
    <row r="626" spans="6:8">
      <c r="F626" s="6"/>
      <c r="G626" s="6"/>
      <c r="H626" s="6"/>
    </row>
    <row r="627" spans="6:8">
      <c r="F627" s="6"/>
      <c r="G627" s="6"/>
      <c r="H627" s="6"/>
    </row>
    <row r="628" spans="6:8">
      <c r="F628" s="6"/>
      <c r="G628" s="6"/>
      <c r="H628" s="6"/>
    </row>
    <row r="629" spans="6:8">
      <c r="F629" s="6"/>
      <c r="G629" s="6"/>
      <c r="H629" s="6"/>
    </row>
    <row r="630" spans="6:8">
      <c r="F630" s="6"/>
      <c r="G630" s="6"/>
      <c r="H630" s="6"/>
    </row>
    <row r="631" spans="6:8">
      <c r="F631" s="6"/>
      <c r="G631" s="6"/>
      <c r="H631" s="6"/>
    </row>
    <row r="632" spans="6:8">
      <c r="F632" s="6"/>
      <c r="G632" s="6"/>
      <c r="H632" s="6"/>
    </row>
    <row r="633" spans="6:8">
      <c r="F633" s="6"/>
      <c r="G633" s="6"/>
      <c r="H633" s="6"/>
    </row>
    <row r="634" spans="6:8">
      <c r="F634" s="6"/>
      <c r="G634" s="6"/>
      <c r="H634" s="6"/>
    </row>
    <row r="635" spans="6:8">
      <c r="F635" s="6"/>
      <c r="G635" s="6"/>
      <c r="H635" s="6"/>
    </row>
    <row r="636" spans="6:8">
      <c r="F636" s="6"/>
      <c r="G636" s="6"/>
      <c r="H636" s="6"/>
    </row>
    <row r="637" spans="6:8">
      <c r="F637" s="6"/>
      <c r="G637" s="6"/>
      <c r="H637" s="6"/>
    </row>
    <row r="638" spans="6:8">
      <c r="F638" s="6"/>
      <c r="G638" s="6"/>
      <c r="H638" s="6"/>
    </row>
    <row r="639" spans="6:8">
      <c r="F639" s="6"/>
      <c r="G639" s="6"/>
      <c r="H639" s="6"/>
    </row>
    <row r="640" spans="6:8">
      <c r="F640" s="6"/>
      <c r="G640" s="6"/>
      <c r="H640" s="6"/>
    </row>
    <row r="641" spans="6:8">
      <c r="F641" s="6"/>
      <c r="G641" s="6"/>
      <c r="H641" s="6"/>
    </row>
    <row r="642" spans="6:8">
      <c r="F642" s="6"/>
      <c r="G642" s="6"/>
      <c r="H642" s="6"/>
    </row>
    <row r="643" spans="6:8">
      <c r="F643" s="6"/>
      <c r="G643" s="6"/>
      <c r="H643" s="6"/>
    </row>
    <row r="644" spans="6:8">
      <c r="F644" s="6"/>
      <c r="G644" s="6"/>
      <c r="H644" s="6"/>
    </row>
    <row r="645" spans="6:8">
      <c r="F645" s="6"/>
      <c r="G645" s="6"/>
      <c r="H645" s="6"/>
    </row>
    <row r="646" spans="6:8">
      <c r="F646" s="6"/>
      <c r="G646" s="6"/>
      <c r="H646" s="6"/>
    </row>
    <row r="647" spans="6:8">
      <c r="F647" s="6"/>
      <c r="G647" s="6"/>
      <c r="H647" s="6"/>
    </row>
    <row r="648" spans="6:8">
      <c r="F648" s="6"/>
      <c r="G648" s="6"/>
      <c r="H648" s="6"/>
    </row>
    <row r="649" spans="6:8">
      <c r="F649" s="6"/>
      <c r="G649" s="6"/>
      <c r="H649" s="6"/>
    </row>
    <row r="650" spans="6:8">
      <c r="F650" s="6"/>
      <c r="G650" s="6"/>
      <c r="H650" s="6"/>
    </row>
    <row r="651" spans="6:8">
      <c r="F651" s="6"/>
      <c r="G651" s="6"/>
      <c r="H651" s="6"/>
    </row>
    <row r="652" spans="6:8">
      <c r="F652" s="6"/>
      <c r="G652" s="6"/>
      <c r="H652" s="6"/>
    </row>
    <row r="653" spans="6:8">
      <c r="F653" s="6"/>
      <c r="G653" s="6"/>
      <c r="H653" s="6"/>
    </row>
    <row r="654" spans="6:8">
      <c r="F654" s="6"/>
      <c r="G654" s="6"/>
      <c r="H654" s="6"/>
    </row>
    <row r="655" spans="6:8">
      <c r="F655" s="6"/>
      <c r="G655" s="6"/>
      <c r="H655" s="6"/>
    </row>
    <row r="656" spans="6:8">
      <c r="F656" s="6"/>
      <c r="G656" s="6"/>
      <c r="H656" s="6"/>
    </row>
    <row r="657" spans="6:8">
      <c r="F657" s="6"/>
      <c r="G657" s="6"/>
      <c r="H657" s="6"/>
    </row>
    <row r="658" spans="6:8">
      <c r="F658" s="6"/>
      <c r="G658" s="6"/>
      <c r="H658" s="6"/>
    </row>
    <row r="659" spans="6:8">
      <c r="F659" s="6"/>
      <c r="G659" s="6"/>
      <c r="H659" s="6"/>
    </row>
    <row r="660" spans="6:8">
      <c r="F660" s="6"/>
      <c r="G660" s="6"/>
      <c r="H660" s="6"/>
    </row>
    <row r="661" spans="6:8">
      <c r="F661" s="6"/>
      <c r="G661" s="6"/>
      <c r="H661" s="6"/>
    </row>
    <row r="662" spans="6:8">
      <c r="F662" s="6"/>
      <c r="G662" s="6"/>
      <c r="H662" s="6"/>
    </row>
    <row r="663" spans="6:8">
      <c r="F663" s="6"/>
      <c r="G663" s="6"/>
      <c r="H663" s="6"/>
    </row>
    <row r="664" spans="6:8">
      <c r="F664" s="6"/>
      <c r="G664" s="6"/>
      <c r="H664" s="6"/>
    </row>
    <row r="665" spans="6:8">
      <c r="F665" s="6"/>
      <c r="G665" s="6"/>
      <c r="H665" s="6"/>
    </row>
    <row r="666" spans="6:8">
      <c r="F666" s="6"/>
      <c r="G666" s="6"/>
      <c r="H666" s="6"/>
    </row>
    <row r="667" spans="6:8">
      <c r="F667" s="6"/>
      <c r="G667" s="6"/>
      <c r="H667" s="6"/>
    </row>
    <row r="668" spans="6:8">
      <c r="F668" s="6"/>
      <c r="G668" s="6"/>
      <c r="H668" s="6"/>
    </row>
    <row r="669" spans="6:8">
      <c r="F669" s="6"/>
      <c r="G669" s="6"/>
      <c r="H669" s="6"/>
    </row>
    <row r="670" spans="6:8">
      <c r="F670" s="6"/>
      <c r="G670" s="6"/>
      <c r="H670" s="6"/>
    </row>
    <row r="671" spans="6:8">
      <c r="F671" s="6"/>
      <c r="G671" s="6"/>
      <c r="H671" s="6"/>
    </row>
    <row r="672" spans="6:8">
      <c r="F672" s="6"/>
      <c r="G672" s="6"/>
      <c r="H672" s="6"/>
    </row>
    <row r="673" spans="6:8">
      <c r="F673" s="6"/>
      <c r="G673" s="6"/>
      <c r="H673" s="6"/>
    </row>
    <row r="674" spans="6:8">
      <c r="F674" s="6"/>
      <c r="G674" s="6"/>
      <c r="H674" s="6"/>
    </row>
    <row r="675" spans="6:8">
      <c r="F675" s="6"/>
      <c r="G675" s="6"/>
      <c r="H675" s="6"/>
    </row>
    <row r="676" spans="6:8">
      <c r="F676" s="6"/>
      <c r="G676" s="6"/>
      <c r="H676" s="6"/>
    </row>
    <row r="677" spans="6:8">
      <c r="F677" s="6"/>
      <c r="G677" s="6"/>
      <c r="H677" s="6"/>
    </row>
    <row r="678" spans="6:8">
      <c r="F678" s="6"/>
      <c r="G678" s="6"/>
      <c r="H678" s="6"/>
    </row>
    <row r="679" spans="6:8">
      <c r="F679" s="6"/>
      <c r="G679" s="6"/>
      <c r="H679" s="6"/>
    </row>
    <row r="680" spans="6:8">
      <c r="F680" s="6"/>
      <c r="G680" s="6"/>
      <c r="H680" s="6"/>
    </row>
    <row r="681" spans="6:8">
      <c r="F681" s="6"/>
      <c r="G681" s="6"/>
      <c r="H681" s="6"/>
    </row>
    <row r="682" spans="6:8">
      <c r="F682" s="6"/>
      <c r="G682" s="6"/>
      <c r="H682" s="6"/>
    </row>
    <row r="683" spans="6:8">
      <c r="F683" s="6"/>
      <c r="G683" s="6"/>
      <c r="H683" s="6"/>
    </row>
    <row r="684" spans="6:8">
      <c r="F684" s="6"/>
      <c r="G684" s="6"/>
      <c r="H684" s="6"/>
    </row>
    <row r="685" spans="6:8">
      <c r="F685" s="6"/>
      <c r="G685" s="6"/>
      <c r="H685" s="6"/>
    </row>
    <row r="686" spans="6:8">
      <c r="F686" s="6"/>
      <c r="G686" s="6"/>
      <c r="H686" s="6"/>
    </row>
    <row r="687" spans="6:8">
      <c r="F687" s="6"/>
      <c r="G687" s="6"/>
      <c r="H687" s="6"/>
    </row>
    <row r="688" spans="6:8">
      <c r="F688" s="6"/>
      <c r="G688" s="6"/>
      <c r="H688" s="6"/>
    </row>
    <row r="689" spans="6:8">
      <c r="F689" s="6"/>
      <c r="G689" s="6"/>
      <c r="H689" s="6"/>
    </row>
    <row r="690" spans="6:8">
      <c r="F690" s="6"/>
      <c r="G690" s="6"/>
      <c r="H690" s="6"/>
    </row>
    <row r="691" spans="6:8">
      <c r="F691" s="6"/>
      <c r="G691" s="6"/>
      <c r="H691" s="6"/>
    </row>
    <row r="692" spans="6:8">
      <c r="F692" s="6"/>
      <c r="G692" s="6"/>
      <c r="H692" s="6"/>
    </row>
    <row r="693" spans="6:8">
      <c r="F693" s="6"/>
      <c r="G693" s="6"/>
      <c r="H693" s="6"/>
    </row>
    <row r="694" spans="6:8">
      <c r="F694" s="6"/>
      <c r="G694" s="6"/>
      <c r="H694" s="6"/>
    </row>
    <row r="695" spans="6:8">
      <c r="F695" s="6"/>
      <c r="G695" s="6"/>
      <c r="H695" s="6"/>
    </row>
    <row r="696" spans="6:8">
      <c r="F696" s="6"/>
      <c r="G696" s="6"/>
      <c r="H696" s="6"/>
    </row>
    <row r="697" spans="6:8">
      <c r="F697" s="6"/>
      <c r="G697" s="6"/>
      <c r="H697" s="6"/>
    </row>
    <row r="698" spans="6:8">
      <c r="F698" s="6"/>
      <c r="G698" s="6"/>
      <c r="H698" s="6"/>
    </row>
    <row r="699" spans="6:8">
      <c r="F699" s="6"/>
      <c r="G699" s="6"/>
      <c r="H699" s="6"/>
    </row>
    <row r="700" spans="6:8">
      <c r="F700" s="6"/>
      <c r="G700" s="6"/>
      <c r="H700" s="6"/>
    </row>
    <row r="701" spans="6:8">
      <c r="F701" s="6"/>
      <c r="G701" s="6"/>
      <c r="H701" s="6"/>
    </row>
    <row r="702" spans="6:8">
      <c r="F702" s="6"/>
      <c r="G702" s="6"/>
      <c r="H702" s="6"/>
    </row>
    <row r="703" spans="6:8">
      <c r="F703" s="6"/>
      <c r="G703" s="6"/>
      <c r="H703" s="6"/>
    </row>
    <row r="704" spans="6:8">
      <c r="F704" s="6"/>
      <c r="G704" s="6"/>
      <c r="H704" s="6"/>
    </row>
    <row r="705" spans="6:8">
      <c r="F705" s="6"/>
      <c r="G705" s="6"/>
      <c r="H705" s="6"/>
    </row>
    <row r="706" spans="6:8">
      <c r="F706" s="6"/>
      <c r="G706" s="6"/>
      <c r="H706" s="6"/>
    </row>
    <row r="707" spans="6:8">
      <c r="F707" s="6"/>
      <c r="G707" s="6"/>
      <c r="H707" s="6"/>
    </row>
    <row r="708" spans="6:8">
      <c r="F708" s="6"/>
      <c r="G708" s="6"/>
      <c r="H708" s="6"/>
    </row>
    <row r="709" spans="6:8">
      <c r="F709" s="6"/>
      <c r="G709" s="6"/>
      <c r="H709" s="6"/>
    </row>
    <row r="710" spans="6:8">
      <c r="F710" s="6"/>
      <c r="G710" s="6"/>
      <c r="H710" s="6"/>
    </row>
    <row r="711" spans="6:8">
      <c r="F711" s="6"/>
      <c r="G711" s="6"/>
      <c r="H711" s="6"/>
    </row>
    <row r="712" spans="6:8">
      <c r="F712" s="6"/>
      <c r="G712" s="6"/>
      <c r="H712" s="6"/>
    </row>
    <row r="713" spans="6:8">
      <c r="F713" s="6"/>
      <c r="G713" s="6"/>
      <c r="H713" s="6"/>
    </row>
    <row r="714" spans="6:8">
      <c r="F714" s="6"/>
      <c r="G714" s="6"/>
      <c r="H714" s="6"/>
    </row>
    <row r="715" spans="6:8">
      <c r="F715" s="6"/>
      <c r="G715" s="6"/>
      <c r="H715" s="6"/>
    </row>
    <row r="716" spans="6:8">
      <c r="F716" s="6"/>
      <c r="G716" s="6"/>
      <c r="H716" s="6"/>
    </row>
    <row r="717" spans="6:8">
      <c r="F717" s="6"/>
      <c r="G717" s="6"/>
      <c r="H717" s="6"/>
    </row>
    <row r="718" spans="6:8">
      <c r="F718" s="6"/>
      <c r="G718" s="6"/>
      <c r="H718" s="6"/>
    </row>
    <row r="719" spans="6:8">
      <c r="F719" s="6"/>
      <c r="G719" s="6"/>
      <c r="H719" s="6"/>
    </row>
    <row r="720" spans="6:8">
      <c r="F720" s="6"/>
      <c r="G720" s="6"/>
      <c r="H720" s="6"/>
    </row>
    <row r="721" spans="6:8">
      <c r="F721" s="6"/>
      <c r="G721" s="6"/>
      <c r="H721" s="6"/>
    </row>
    <row r="722" spans="6:8">
      <c r="F722" s="6"/>
      <c r="G722" s="6"/>
      <c r="H722" s="6"/>
    </row>
    <row r="723" spans="6:8">
      <c r="F723" s="6"/>
      <c r="G723" s="6"/>
      <c r="H723" s="6"/>
    </row>
    <row r="724" spans="6:8">
      <c r="F724" s="6"/>
      <c r="G724" s="6"/>
      <c r="H724" s="6"/>
    </row>
    <row r="725" spans="6:8">
      <c r="F725" s="6"/>
      <c r="G725" s="6"/>
      <c r="H725" s="6"/>
    </row>
    <row r="726" spans="6:8">
      <c r="F726" s="6"/>
      <c r="G726" s="6"/>
      <c r="H726" s="6"/>
    </row>
    <row r="727" spans="6:8">
      <c r="F727" s="6"/>
      <c r="G727" s="6"/>
      <c r="H727" s="6"/>
    </row>
    <row r="728" spans="6:8">
      <c r="F728" s="6"/>
      <c r="G728" s="6"/>
      <c r="H728" s="6"/>
    </row>
    <row r="729" spans="6:8">
      <c r="F729" s="6"/>
      <c r="G729" s="6"/>
      <c r="H729" s="6"/>
    </row>
    <row r="730" spans="6:8">
      <c r="F730" s="6"/>
      <c r="G730" s="6"/>
      <c r="H730" s="6"/>
    </row>
    <row r="731" spans="6:8">
      <c r="F731" s="6"/>
      <c r="G731" s="6"/>
      <c r="H731" s="6"/>
    </row>
    <row r="732" spans="6:8">
      <c r="F732" s="6"/>
      <c r="G732" s="6"/>
      <c r="H732" s="6"/>
    </row>
    <row r="733" spans="6:8">
      <c r="F733" s="6"/>
      <c r="G733" s="6"/>
      <c r="H733" s="6"/>
    </row>
    <row r="734" spans="6:8">
      <c r="F734" s="6"/>
      <c r="G734" s="6"/>
      <c r="H734" s="6"/>
    </row>
    <row r="735" spans="6:8">
      <c r="F735" s="6"/>
      <c r="G735" s="6"/>
      <c r="H735" s="6"/>
    </row>
    <row r="736" spans="6:8">
      <c r="F736" s="6"/>
      <c r="G736" s="6"/>
      <c r="H736" s="6"/>
    </row>
    <row r="737" spans="6:8">
      <c r="F737" s="6"/>
      <c r="G737" s="6"/>
      <c r="H737" s="6"/>
    </row>
    <row r="738" spans="6:8">
      <c r="F738" s="6"/>
      <c r="G738" s="6"/>
      <c r="H738" s="6"/>
    </row>
    <row r="739" spans="6:8">
      <c r="F739" s="6"/>
      <c r="G739" s="6"/>
      <c r="H739" s="6"/>
    </row>
    <row r="740" spans="6:8">
      <c r="F740" s="6"/>
      <c r="G740" s="6"/>
      <c r="H740" s="6"/>
    </row>
    <row r="741" spans="6:8">
      <c r="F741" s="6"/>
      <c r="G741" s="6"/>
      <c r="H741" s="6"/>
    </row>
    <row r="742" spans="6:8">
      <c r="F742" s="6"/>
      <c r="G742" s="6"/>
      <c r="H742" s="6"/>
    </row>
    <row r="743" spans="6:8">
      <c r="F743" s="6"/>
      <c r="G743" s="6"/>
      <c r="H743" s="6"/>
    </row>
    <row r="744" spans="6:8">
      <c r="F744" s="6"/>
      <c r="G744" s="6"/>
      <c r="H744" s="6"/>
    </row>
    <row r="745" spans="6:8">
      <c r="F745" s="6"/>
      <c r="G745" s="6"/>
      <c r="H745" s="6"/>
    </row>
    <row r="746" spans="6:8">
      <c r="F746" s="6"/>
      <c r="G746" s="6"/>
      <c r="H746" s="6"/>
    </row>
    <row r="747" spans="6:8">
      <c r="F747" s="6"/>
      <c r="G747" s="6"/>
      <c r="H747" s="6"/>
    </row>
    <row r="748" spans="6:8">
      <c r="F748" s="6"/>
      <c r="G748" s="6"/>
      <c r="H748" s="6"/>
    </row>
    <row r="749" spans="6:8">
      <c r="F749" s="6"/>
      <c r="G749" s="6"/>
      <c r="H749" s="6"/>
    </row>
    <row r="750" spans="6:8">
      <c r="F750" s="6"/>
      <c r="G750" s="6"/>
      <c r="H750" s="6"/>
    </row>
    <row r="751" spans="6:8">
      <c r="F751" s="6"/>
      <c r="G751" s="6"/>
      <c r="H751" s="6"/>
    </row>
    <row r="752" spans="6:8">
      <c r="F752" s="6"/>
      <c r="G752" s="6"/>
      <c r="H752" s="6"/>
    </row>
    <row r="753" spans="6:8">
      <c r="F753" s="6"/>
      <c r="G753" s="6"/>
      <c r="H753" s="6"/>
    </row>
    <row r="754" spans="6:8">
      <c r="F754" s="6"/>
      <c r="G754" s="6"/>
      <c r="H754" s="6"/>
    </row>
    <row r="755" spans="6:8">
      <c r="F755" s="6"/>
      <c r="G755" s="6"/>
      <c r="H755" s="6"/>
    </row>
    <row r="756" spans="6:8">
      <c r="F756" s="6"/>
      <c r="G756" s="6"/>
      <c r="H756" s="6"/>
    </row>
    <row r="757" spans="6:8">
      <c r="F757" s="6"/>
      <c r="G757" s="6"/>
      <c r="H757" s="6"/>
    </row>
    <row r="758" spans="6:8">
      <c r="F758" s="6"/>
      <c r="G758" s="6"/>
      <c r="H758" s="6"/>
    </row>
    <row r="759" spans="6:8">
      <c r="F759" s="6"/>
      <c r="G759" s="6"/>
      <c r="H759" s="6"/>
    </row>
    <row r="760" spans="6:8">
      <c r="F760" s="6"/>
      <c r="G760" s="6"/>
      <c r="H760" s="6"/>
    </row>
    <row r="761" spans="6:8">
      <c r="F761" s="6"/>
      <c r="G761" s="6"/>
      <c r="H761" s="6"/>
    </row>
    <row r="762" spans="6:8">
      <c r="F762" s="6"/>
      <c r="G762" s="6"/>
      <c r="H762" s="6"/>
    </row>
    <row r="763" spans="6:8">
      <c r="F763" s="6"/>
      <c r="G763" s="6"/>
      <c r="H763" s="6"/>
    </row>
    <row r="764" spans="6:8">
      <c r="F764" s="6"/>
      <c r="G764" s="6"/>
      <c r="H764" s="6"/>
    </row>
    <row r="765" spans="6:8">
      <c r="F765" s="6"/>
      <c r="G765" s="6"/>
      <c r="H765" s="6"/>
    </row>
    <row r="766" spans="6:8">
      <c r="F766" s="6"/>
      <c r="G766" s="6"/>
      <c r="H766" s="6"/>
    </row>
    <row r="767" spans="6:8">
      <c r="F767" s="6"/>
      <c r="G767" s="6"/>
      <c r="H767" s="6"/>
    </row>
    <row r="768" spans="6:8">
      <c r="F768" s="6"/>
      <c r="G768" s="6"/>
      <c r="H768" s="6"/>
    </row>
    <row r="769" spans="6:8">
      <c r="F769" s="6"/>
      <c r="G769" s="6"/>
      <c r="H769" s="6"/>
    </row>
    <row r="770" spans="6:8">
      <c r="F770" s="6"/>
      <c r="G770" s="6"/>
      <c r="H770" s="6"/>
    </row>
    <row r="771" spans="6:8">
      <c r="F771" s="6"/>
      <c r="G771" s="6"/>
      <c r="H771" s="6"/>
    </row>
    <row r="772" spans="6:8">
      <c r="F772" s="6"/>
      <c r="G772" s="6"/>
      <c r="H772" s="6"/>
    </row>
    <row r="773" spans="6:8">
      <c r="F773" s="6"/>
      <c r="G773" s="6"/>
      <c r="H773" s="6"/>
    </row>
    <row r="774" spans="6:8">
      <c r="F774" s="6"/>
      <c r="G774" s="6"/>
      <c r="H774" s="6"/>
    </row>
    <row r="775" spans="6:8">
      <c r="F775" s="6"/>
      <c r="G775" s="6"/>
      <c r="H775" s="6"/>
    </row>
    <row r="776" spans="6:8">
      <c r="F776" s="6"/>
      <c r="G776" s="6"/>
      <c r="H776" s="6"/>
    </row>
    <row r="777" spans="6:8">
      <c r="F777" s="6"/>
      <c r="G777" s="6"/>
      <c r="H777" s="6"/>
    </row>
    <row r="778" spans="6:8">
      <c r="F778" s="6"/>
      <c r="G778" s="6"/>
      <c r="H778" s="6"/>
    </row>
    <row r="779" spans="6:8">
      <c r="F779" s="6"/>
      <c r="G779" s="6"/>
      <c r="H779" s="6"/>
    </row>
    <row r="780" spans="6:8">
      <c r="F780" s="6"/>
      <c r="G780" s="6"/>
      <c r="H780" s="6"/>
    </row>
    <row r="781" spans="6:8">
      <c r="F781" s="6"/>
      <c r="G781" s="6"/>
      <c r="H781" s="6"/>
    </row>
    <row r="782" spans="6:8">
      <c r="F782" s="6"/>
      <c r="G782" s="6"/>
      <c r="H782" s="6"/>
    </row>
    <row r="783" spans="6:8">
      <c r="F783" s="6"/>
      <c r="G783" s="6"/>
      <c r="H783" s="6"/>
    </row>
    <row r="784" spans="6:8">
      <c r="F784" s="6"/>
      <c r="G784" s="6"/>
      <c r="H784" s="6"/>
    </row>
    <row r="785" spans="6:8">
      <c r="F785" s="6"/>
      <c r="G785" s="6"/>
      <c r="H785" s="6"/>
    </row>
    <row r="786" spans="6:8">
      <c r="F786" s="6"/>
      <c r="G786" s="6"/>
      <c r="H786" s="6"/>
    </row>
    <row r="787" spans="6:8">
      <c r="F787" s="6"/>
      <c r="G787" s="6"/>
      <c r="H787" s="6"/>
    </row>
    <row r="788" spans="6:8">
      <c r="F788" s="6"/>
      <c r="G788" s="6"/>
      <c r="H788" s="6"/>
    </row>
    <row r="789" spans="6:8">
      <c r="F789" s="6"/>
      <c r="G789" s="6"/>
      <c r="H789" s="6"/>
    </row>
    <row r="790" spans="6:8">
      <c r="F790" s="6"/>
      <c r="G790" s="6"/>
      <c r="H790" s="6"/>
    </row>
  </sheetData>
  <mergeCells count="3">
    <mergeCell ref="C1:D1"/>
    <mergeCell ref="F5:H5"/>
    <mergeCell ref="F6:H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BA246-F732-4CD2-84B5-21ACA2007A7B}">
  <sheetPr>
    <tabColor rgb="FFCCFFCC"/>
  </sheetPr>
  <dimension ref="A1:F82"/>
  <sheetViews>
    <sheetView showGridLines="0" topLeftCell="B1" zoomScale="90" zoomScaleNormal="90" zoomScaleSheetLayoutView="100" zoomScalePageLayoutView="57" workbookViewId="0">
      <pane ySplit="4" topLeftCell="A64" activePane="bottomLeft" state="frozen"/>
      <selection activeCell="F2" sqref="F2"/>
      <selection pane="bottomLeft" activeCell="B1" sqref="B1"/>
    </sheetView>
  </sheetViews>
  <sheetFormatPr defaultColWidth="9.140625" defaultRowHeight="15"/>
  <cols>
    <col min="1" max="1" width="11.85546875" style="76" customWidth="1"/>
    <col min="2" max="2" width="98.5703125" style="91" customWidth="1"/>
    <col min="3" max="3" width="18.42578125" style="96" customWidth="1"/>
    <col min="4" max="4" width="19.140625" style="76" bestFit="1" customWidth="1"/>
    <col min="5" max="5" width="19" style="76" customWidth="1"/>
    <col min="6" max="6" width="70.85546875" style="119" customWidth="1"/>
    <col min="7" max="16384" width="9.140625" style="76"/>
  </cols>
  <sheetData>
    <row r="1" spans="1:6" ht="18.75">
      <c r="A1" s="74" t="s">
        <v>197</v>
      </c>
      <c r="B1" s="117" t="str">
        <f>Input!$B$9</f>
        <v>The University of Texas Health Science Center at San Antonio</v>
      </c>
      <c r="E1" s="77" t="s">
        <v>198</v>
      </c>
      <c r="F1" s="118" t="str">
        <f>IF(OR($C$73&lt;&gt;"",$D$73&lt;&gt;"",$E$73&lt;&gt;""),"Error Message - Enter Whole Dollars Only - See Row 72","")</f>
        <v/>
      </c>
    </row>
    <row r="2" spans="1:6" ht="18.75">
      <c r="A2" s="74" t="s">
        <v>199</v>
      </c>
      <c r="B2" s="117" t="str">
        <f>Index!$B$3</f>
        <v>FY 2020 &amp; FY 2021 Data</v>
      </c>
      <c r="F2" s="118" t="str">
        <f>IF(OR($C$71&lt;&gt;0,$D$71&lt;&gt;0,$E$71&lt;&gt;0),"Error Message - Federal Program Breakout tab does not agree with this tab.","")</f>
        <v/>
      </c>
    </row>
    <row r="3" spans="1:6">
      <c r="A3" s="92"/>
    </row>
    <row r="4" spans="1:6" ht="47.25">
      <c r="A4" s="120" t="s">
        <v>327</v>
      </c>
      <c r="B4" s="120" t="s">
        <v>328</v>
      </c>
      <c r="C4" s="121" t="s">
        <v>329</v>
      </c>
      <c r="D4" s="120" t="s">
        <v>330</v>
      </c>
      <c r="E4" s="120" t="s">
        <v>207</v>
      </c>
      <c r="F4" s="122" t="s">
        <v>208</v>
      </c>
    </row>
    <row r="5" spans="1:6" ht="15.75">
      <c r="A5" s="123">
        <v>1</v>
      </c>
      <c r="B5" s="323" t="s">
        <v>331</v>
      </c>
      <c r="C5" s="324"/>
      <c r="D5" s="324"/>
      <c r="E5" s="324"/>
      <c r="F5" s="325"/>
    </row>
    <row r="6" spans="1:6" ht="15.75">
      <c r="A6" s="124" t="s">
        <v>332</v>
      </c>
      <c r="B6" s="194" t="s">
        <v>333</v>
      </c>
      <c r="C6" s="125">
        <f>Input!$N$9</f>
        <v>772901</v>
      </c>
      <c r="D6" s="195">
        <f>Input!$O$9</f>
        <v>772901</v>
      </c>
      <c r="E6" s="195">
        <f>Input!$P$9</f>
        <v>0</v>
      </c>
      <c r="F6" s="196">
        <f>Input!$Q$9</f>
        <v>0</v>
      </c>
    </row>
    <row r="7" spans="1:6" ht="15.75">
      <c r="A7" s="126" t="s">
        <v>332</v>
      </c>
      <c r="B7" s="197" t="s">
        <v>334</v>
      </c>
      <c r="C7" s="127">
        <f>Input!$R$9</f>
        <v>741</v>
      </c>
      <c r="D7" s="127">
        <f>Input!$S$9</f>
        <v>1376</v>
      </c>
      <c r="E7" s="128"/>
      <c r="F7" s="198" t="str">
        <f>Input!$T$9</f>
        <v>Unduplicated</v>
      </c>
    </row>
    <row r="8" spans="1:6" ht="15.75">
      <c r="A8" s="129" t="s">
        <v>335</v>
      </c>
      <c r="B8" s="199" t="s">
        <v>336</v>
      </c>
      <c r="C8" s="125">
        <f>Input!$U$9</f>
        <v>0</v>
      </c>
      <c r="D8" s="195">
        <f>Input!$V$9</f>
        <v>0</v>
      </c>
      <c r="E8" s="195">
        <f>Input!$W$9</f>
        <v>0</v>
      </c>
      <c r="F8" s="196">
        <f>Input!$X$9</f>
        <v>0</v>
      </c>
    </row>
    <row r="9" spans="1:6" ht="15.75">
      <c r="A9" s="126" t="s">
        <v>335</v>
      </c>
      <c r="B9" s="197" t="s">
        <v>334</v>
      </c>
      <c r="C9" s="127">
        <f>Input!$Y$9</f>
        <v>0</v>
      </c>
      <c r="D9" s="127">
        <f>Input!$Z$9</f>
        <v>0</v>
      </c>
      <c r="E9" s="128"/>
      <c r="F9" s="198">
        <f>Input!$AA$9</f>
        <v>0</v>
      </c>
    </row>
    <row r="10" spans="1:6" ht="15.75">
      <c r="A10" s="129" t="s">
        <v>337</v>
      </c>
      <c r="B10" s="199" t="s">
        <v>338</v>
      </c>
      <c r="C10" s="125">
        <f>Input!$AB$9</f>
        <v>0</v>
      </c>
      <c r="D10" s="195">
        <f>Input!$AC$9</f>
        <v>0</v>
      </c>
      <c r="E10" s="195">
        <f>Input!$AD$9</f>
        <v>0</v>
      </c>
      <c r="F10" s="196">
        <f>Input!$AE$9</f>
        <v>0</v>
      </c>
    </row>
    <row r="11" spans="1:6" ht="15.75">
      <c r="A11" s="126" t="s">
        <v>337</v>
      </c>
      <c r="B11" s="197" t="s">
        <v>334</v>
      </c>
      <c r="C11" s="127">
        <f>Input!$AF$9</f>
        <v>0</v>
      </c>
      <c r="D11" s="127">
        <f>Input!$AG$9</f>
        <v>0</v>
      </c>
      <c r="E11" s="128"/>
      <c r="F11" s="198">
        <f>Input!$AH$9</f>
        <v>0</v>
      </c>
    </row>
    <row r="12" spans="1:6" ht="31.5">
      <c r="A12" s="129" t="s">
        <v>339</v>
      </c>
      <c r="B12" s="199" t="s">
        <v>340</v>
      </c>
      <c r="C12" s="125">
        <f>Input!$AI$9</f>
        <v>0</v>
      </c>
      <c r="D12" s="195">
        <f>Input!$AJ$9</f>
        <v>0</v>
      </c>
      <c r="E12" s="195">
        <f>Input!$AK$9</f>
        <v>0</v>
      </c>
      <c r="F12" s="196">
        <f>Input!$AL$9</f>
        <v>0</v>
      </c>
    </row>
    <row r="13" spans="1:6" ht="15.75">
      <c r="A13" s="126" t="s">
        <v>339</v>
      </c>
      <c r="B13" s="197" t="s">
        <v>334</v>
      </c>
      <c r="C13" s="127">
        <f>Input!$AM$9</f>
        <v>0</v>
      </c>
      <c r="D13" s="127">
        <f>Input!$AN$9</f>
        <v>0</v>
      </c>
      <c r="E13" s="128"/>
      <c r="F13" s="198">
        <f>Input!$AO$9</f>
        <v>0</v>
      </c>
    </row>
    <row r="14" spans="1:6" ht="31.5">
      <c r="A14" s="129" t="s">
        <v>341</v>
      </c>
      <c r="B14" s="199" t="s">
        <v>342</v>
      </c>
      <c r="C14" s="125">
        <f>Input!$AP$9</f>
        <v>0</v>
      </c>
      <c r="D14" s="195">
        <f>Input!$AQ$9</f>
        <v>0</v>
      </c>
      <c r="E14" s="195">
        <f>Input!$AR$9</f>
        <v>0</v>
      </c>
      <c r="F14" s="196">
        <f>Input!$AS$9</f>
        <v>0</v>
      </c>
    </row>
    <row r="15" spans="1:6" ht="15.75">
      <c r="A15" s="126" t="s">
        <v>341</v>
      </c>
      <c r="B15" s="197" t="s">
        <v>334</v>
      </c>
      <c r="C15" s="127">
        <f>Input!$AT$9</f>
        <v>0</v>
      </c>
      <c r="D15" s="127">
        <f>Input!$AU$9</f>
        <v>0</v>
      </c>
      <c r="E15" s="128"/>
      <c r="F15" s="198">
        <f>Input!$AV$9</f>
        <v>0</v>
      </c>
    </row>
    <row r="16" spans="1:6" ht="63">
      <c r="A16" s="129" t="s">
        <v>343</v>
      </c>
      <c r="B16" s="199" t="s">
        <v>344</v>
      </c>
      <c r="C16" s="125">
        <f>Input!$AW$9</f>
        <v>0</v>
      </c>
      <c r="D16" s="195">
        <f>Input!$AX$9</f>
        <v>0</v>
      </c>
      <c r="E16" s="195">
        <f>Input!$AY$9</f>
        <v>0</v>
      </c>
      <c r="F16" s="196">
        <f>Input!$AZ$9</f>
        <v>0</v>
      </c>
    </row>
    <row r="17" spans="1:6" ht="15.75">
      <c r="A17" s="126" t="s">
        <v>343</v>
      </c>
      <c r="B17" s="197" t="s">
        <v>334</v>
      </c>
      <c r="C17" s="127">
        <f>Input!$BA$9</f>
        <v>0</v>
      </c>
      <c r="D17" s="127">
        <f>Input!$BB$9</f>
        <v>0</v>
      </c>
      <c r="E17" s="128"/>
      <c r="F17" s="198">
        <f>Input!$BC$9</f>
        <v>0</v>
      </c>
    </row>
    <row r="18" spans="1:6" ht="15.75">
      <c r="A18" s="129" t="s">
        <v>345</v>
      </c>
      <c r="B18" s="199" t="s">
        <v>346</v>
      </c>
      <c r="C18" s="125">
        <f>Input!$BD$9</f>
        <v>0</v>
      </c>
      <c r="D18" s="195">
        <f>Input!$BE$9</f>
        <v>0</v>
      </c>
      <c r="E18" s="195">
        <f>Input!$BF$9</f>
        <v>0</v>
      </c>
      <c r="F18" s="196">
        <f>Input!$BG$9</f>
        <v>0</v>
      </c>
    </row>
    <row r="19" spans="1:6" ht="15.75">
      <c r="A19" s="126" t="s">
        <v>345</v>
      </c>
      <c r="B19" s="197" t="s">
        <v>334</v>
      </c>
      <c r="C19" s="127">
        <f>Input!$BH$9</f>
        <v>0</v>
      </c>
      <c r="D19" s="127">
        <f>Input!$BI$9</f>
        <v>0</v>
      </c>
      <c r="E19" s="128"/>
      <c r="F19" s="198">
        <f>Input!$BJ$9</f>
        <v>0</v>
      </c>
    </row>
    <row r="20" spans="1:6" ht="15.75">
      <c r="A20" s="129"/>
      <c r="B20" s="200" t="s">
        <v>347</v>
      </c>
      <c r="C20" s="130">
        <f t="shared" ref="C20:E21" si="0">C18+C16+C14+C12+C10+C8+C6</f>
        <v>772901</v>
      </c>
      <c r="D20" s="130">
        <f t="shared" si="0"/>
        <v>772901</v>
      </c>
      <c r="E20" s="130">
        <f t="shared" si="0"/>
        <v>0</v>
      </c>
      <c r="F20" s="201"/>
    </row>
    <row r="21" spans="1:6" ht="15.75">
      <c r="A21" s="129"/>
      <c r="B21" s="202" t="s">
        <v>348</v>
      </c>
      <c r="C21" s="203">
        <f t="shared" si="0"/>
        <v>741</v>
      </c>
      <c r="D21" s="203">
        <f t="shared" si="0"/>
        <v>1376</v>
      </c>
      <c r="E21" s="203"/>
      <c r="F21" s="201"/>
    </row>
    <row r="22" spans="1:6" ht="15.75">
      <c r="A22" s="132"/>
      <c r="B22" s="204"/>
      <c r="C22" s="133"/>
      <c r="D22" s="205"/>
      <c r="E22" s="205"/>
      <c r="F22" s="206"/>
    </row>
    <row r="23" spans="1:6" ht="15.75">
      <c r="A23" s="136">
        <v>2</v>
      </c>
      <c r="B23" s="326" t="s">
        <v>349</v>
      </c>
      <c r="C23" s="327"/>
      <c r="D23" s="327"/>
      <c r="E23" s="327"/>
      <c r="F23" s="328"/>
    </row>
    <row r="24" spans="1:6" ht="31.5">
      <c r="A24" s="129" t="s">
        <v>350</v>
      </c>
      <c r="B24" s="199" t="s">
        <v>351</v>
      </c>
      <c r="C24" s="125">
        <f>Input!$BK$9</f>
        <v>0</v>
      </c>
      <c r="D24" s="195">
        <f>Input!$BL$9</f>
        <v>0</v>
      </c>
      <c r="E24" s="195">
        <f>Input!$BM$9</f>
        <v>0</v>
      </c>
      <c r="F24" s="196">
        <f>Input!$BN$9</f>
        <v>0</v>
      </c>
    </row>
    <row r="25" spans="1:6" ht="31.5">
      <c r="A25" s="129" t="s">
        <v>352</v>
      </c>
      <c r="B25" s="199" t="s">
        <v>353</v>
      </c>
      <c r="C25" s="125">
        <f>Input!$BO$9</f>
        <v>0</v>
      </c>
      <c r="D25" s="195">
        <f>Input!$BP$9</f>
        <v>0</v>
      </c>
      <c r="E25" s="195">
        <f>Input!$BQ$9</f>
        <v>0</v>
      </c>
      <c r="F25" s="196">
        <f>Input!$BR$9</f>
        <v>0</v>
      </c>
    </row>
    <row r="26" spans="1:6" ht="47.25">
      <c r="A26" s="129" t="s">
        <v>354</v>
      </c>
      <c r="B26" s="207" t="s">
        <v>355</v>
      </c>
      <c r="C26" s="125">
        <f>Input!$BS$9</f>
        <v>0</v>
      </c>
      <c r="D26" s="195">
        <f>Input!$BT$9</f>
        <v>0</v>
      </c>
      <c r="E26" s="195">
        <f>Input!$BU$9</f>
        <v>0</v>
      </c>
      <c r="F26" s="196">
        <f>Input!$BV$9</f>
        <v>0</v>
      </c>
    </row>
    <row r="27" spans="1:6" ht="31.5">
      <c r="A27" s="129" t="s">
        <v>356</v>
      </c>
      <c r="B27" s="199" t="s">
        <v>357</v>
      </c>
      <c r="C27" s="125">
        <f>Input!$BW$9</f>
        <v>5404</v>
      </c>
      <c r="D27" s="195">
        <f>Input!$BX$9</f>
        <v>0</v>
      </c>
      <c r="E27" s="195">
        <f>Input!$BY$9</f>
        <v>0</v>
      </c>
      <c r="F27" s="196">
        <f>Input!$BZ$9</f>
        <v>0</v>
      </c>
    </row>
    <row r="28" spans="1:6" ht="31.5">
      <c r="A28" s="137" t="s">
        <v>358</v>
      </c>
      <c r="B28" s="208" t="s">
        <v>359</v>
      </c>
      <c r="C28" s="125">
        <f>Input!$CA$9</f>
        <v>163678</v>
      </c>
      <c r="D28" s="195">
        <f>Input!$CB$9</f>
        <v>269613</v>
      </c>
      <c r="E28" s="195">
        <f>Input!$CC$9</f>
        <v>0</v>
      </c>
      <c r="F28" s="196">
        <f>Input!$CD$9</f>
        <v>0</v>
      </c>
    </row>
    <row r="29" spans="1:6" ht="15.75">
      <c r="A29" s="138"/>
      <c r="B29" s="209" t="s">
        <v>0</v>
      </c>
      <c r="C29" s="139">
        <f>SUM(C24:C28)</f>
        <v>169082</v>
      </c>
      <c r="D29" s="139">
        <f t="shared" ref="D29:E29" si="1">SUM(D24:D28)</f>
        <v>269613</v>
      </c>
      <c r="E29" s="139">
        <f t="shared" si="1"/>
        <v>0</v>
      </c>
      <c r="F29" s="196"/>
    </row>
    <row r="30" spans="1:6" ht="15.75">
      <c r="A30" s="132"/>
      <c r="B30" s="204"/>
      <c r="C30" s="133"/>
      <c r="D30" s="205"/>
      <c r="E30" s="205"/>
      <c r="F30" s="206"/>
    </row>
    <row r="31" spans="1:6" ht="15.75">
      <c r="A31" s="123">
        <v>3</v>
      </c>
      <c r="B31" s="326" t="s">
        <v>360</v>
      </c>
      <c r="C31" s="327"/>
      <c r="D31" s="327"/>
      <c r="E31" s="327"/>
      <c r="F31" s="328"/>
    </row>
    <row r="32" spans="1:6" ht="31.5">
      <c r="A32" s="129" t="s">
        <v>361</v>
      </c>
      <c r="B32" s="199" t="s">
        <v>362</v>
      </c>
      <c r="C32" s="125">
        <f>Input!$CE$9</f>
        <v>602475</v>
      </c>
      <c r="D32" s="195">
        <f>Input!$CF$9</f>
        <v>708897</v>
      </c>
      <c r="E32" s="195">
        <f>Input!$CG$9</f>
        <v>0</v>
      </c>
      <c r="F32" s="196">
        <f>Input!$CH$9</f>
        <v>0</v>
      </c>
    </row>
    <row r="33" spans="1:6" ht="15.75">
      <c r="A33" s="129" t="s">
        <v>363</v>
      </c>
      <c r="B33" s="199" t="s">
        <v>487</v>
      </c>
      <c r="C33" s="125">
        <f>Input!$CI$9</f>
        <v>0</v>
      </c>
      <c r="D33" s="195">
        <f>Input!$CJ$9</f>
        <v>0</v>
      </c>
      <c r="E33" s="195">
        <f>Input!$CK$9</f>
        <v>0</v>
      </c>
      <c r="F33" s="196">
        <f>Input!$CL$9</f>
        <v>0</v>
      </c>
    </row>
    <row r="34" spans="1:6" ht="31.5">
      <c r="A34" s="129" t="s">
        <v>364</v>
      </c>
      <c r="B34" s="199" t="s">
        <v>365</v>
      </c>
      <c r="C34" s="125">
        <f>Input!$CM$9</f>
        <v>0</v>
      </c>
      <c r="D34" s="195">
        <f>Input!$CN$9</f>
        <v>0</v>
      </c>
      <c r="E34" s="195">
        <f>Input!$CO$9</f>
        <v>0</v>
      </c>
      <c r="F34" s="196">
        <f>Input!$CP$9</f>
        <v>0</v>
      </c>
    </row>
    <row r="35" spans="1:6" ht="31.5">
      <c r="A35" s="138" t="s">
        <v>366</v>
      </c>
      <c r="B35" s="199" t="s">
        <v>367</v>
      </c>
      <c r="C35" s="125">
        <f>Input!$CQ$9</f>
        <v>0</v>
      </c>
      <c r="D35" s="195">
        <f>Input!$CR$9</f>
        <v>0</v>
      </c>
      <c r="E35" s="195">
        <f>Input!$CS$9</f>
        <v>0</v>
      </c>
      <c r="F35" s="196">
        <f>Input!$CT$9</f>
        <v>0</v>
      </c>
    </row>
    <row r="36" spans="1:6" ht="15.75">
      <c r="A36" s="138"/>
      <c r="B36" s="209" t="s">
        <v>0</v>
      </c>
      <c r="C36" s="139">
        <f>SUM(C32:C35)</f>
        <v>602475</v>
      </c>
      <c r="D36" s="139">
        <f t="shared" ref="D36:E36" si="2">SUM(D32:D35)</f>
        <v>708897</v>
      </c>
      <c r="E36" s="139">
        <f t="shared" si="2"/>
        <v>0</v>
      </c>
      <c r="F36" s="196"/>
    </row>
    <row r="37" spans="1:6" ht="15.75">
      <c r="A37" s="132"/>
      <c r="B37" s="204"/>
      <c r="C37" s="133"/>
      <c r="D37" s="205"/>
      <c r="E37" s="205"/>
      <c r="F37" s="206"/>
    </row>
    <row r="38" spans="1:6" ht="15.75">
      <c r="A38" s="136">
        <v>4</v>
      </c>
      <c r="B38" s="326" t="s">
        <v>368</v>
      </c>
      <c r="C38" s="327"/>
      <c r="D38" s="327"/>
      <c r="E38" s="327"/>
      <c r="F38" s="328"/>
    </row>
    <row r="39" spans="1:6" ht="15.75">
      <c r="A39" s="129" t="s">
        <v>369</v>
      </c>
      <c r="B39" s="199" t="s">
        <v>370</v>
      </c>
      <c r="C39" s="125">
        <f>Input!$CU$9</f>
        <v>129833</v>
      </c>
      <c r="D39" s="195">
        <f>Input!$CV$9</f>
        <v>85815</v>
      </c>
      <c r="E39" s="195">
        <f>Input!$CW$9</f>
        <v>0</v>
      </c>
      <c r="F39" s="196">
        <f>Input!$CX$9</f>
        <v>0</v>
      </c>
    </row>
    <row r="40" spans="1:6" ht="47.25">
      <c r="A40" s="129" t="s">
        <v>371</v>
      </c>
      <c r="B40" s="199" t="s">
        <v>372</v>
      </c>
      <c r="C40" s="125">
        <f>Input!$CY$9</f>
        <v>0</v>
      </c>
      <c r="D40" s="195">
        <f>Input!$CZ$9</f>
        <v>0</v>
      </c>
      <c r="E40" s="195">
        <f>Input!$DA$9</f>
        <v>0</v>
      </c>
      <c r="F40" s="196">
        <f>Input!$DB$9</f>
        <v>0</v>
      </c>
    </row>
    <row r="41" spans="1:6" ht="15.75">
      <c r="A41" s="137" t="s">
        <v>373</v>
      </c>
      <c r="B41" s="208" t="s">
        <v>374</v>
      </c>
      <c r="C41" s="125">
        <f>Input!$DC$9</f>
        <v>4921409</v>
      </c>
      <c r="D41" s="195">
        <f>Input!$DD$9</f>
        <v>0</v>
      </c>
      <c r="E41" s="195">
        <f>Input!$DE$9</f>
        <v>0</v>
      </c>
      <c r="F41" s="196">
        <f>Input!$DF$9</f>
        <v>0</v>
      </c>
    </row>
    <row r="42" spans="1:6" ht="15.75">
      <c r="A42" s="138"/>
      <c r="B42" s="209" t="s">
        <v>0</v>
      </c>
      <c r="C42" s="139">
        <f>SUM(C39:C41)</f>
        <v>5051242</v>
      </c>
      <c r="D42" s="139">
        <f t="shared" ref="D42:E42" si="3">SUM(D39:D41)</f>
        <v>85815</v>
      </c>
      <c r="E42" s="139">
        <f t="shared" si="3"/>
        <v>0</v>
      </c>
      <c r="F42" s="196"/>
    </row>
    <row r="43" spans="1:6" ht="15.75">
      <c r="A43" s="132"/>
      <c r="B43" s="204"/>
      <c r="C43" s="133"/>
      <c r="D43" s="205"/>
      <c r="E43" s="205"/>
      <c r="F43" s="206"/>
    </row>
    <row r="44" spans="1:6" ht="15.75">
      <c r="A44" s="136">
        <v>5</v>
      </c>
      <c r="B44" s="326" t="s">
        <v>1</v>
      </c>
      <c r="C44" s="327"/>
      <c r="D44" s="327"/>
      <c r="E44" s="327"/>
      <c r="F44" s="328"/>
    </row>
    <row r="45" spans="1:6" ht="15.75">
      <c r="A45" s="129" t="s">
        <v>375</v>
      </c>
      <c r="B45" s="210" t="s">
        <v>376</v>
      </c>
      <c r="C45" s="125">
        <f>Input!$DG$9</f>
        <v>497878</v>
      </c>
      <c r="D45" s="195">
        <f>Input!$DH$9</f>
        <v>3668090</v>
      </c>
      <c r="E45" s="195">
        <f>Input!$DI$9</f>
        <v>0</v>
      </c>
      <c r="F45" s="196">
        <f>Input!$DJ$9</f>
        <v>0</v>
      </c>
    </row>
    <row r="46" spans="1:6" ht="15.75">
      <c r="A46" s="132"/>
      <c r="B46" s="204"/>
      <c r="C46" s="133"/>
      <c r="D46" s="205"/>
      <c r="E46" s="205"/>
      <c r="F46" s="206"/>
    </row>
    <row r="47" spans="1:6" ht="15.75">
      <c r="A47" s="136">
        <v>6</v>
      </c>
      <c r="B47" s="326" t="s">
        <v>377</v>
      </c>
      <c r="C47" s="327"/>
      <c r="D47" s="327"/>
      <c r="E47" s="327"/>
      <c r="F47" s="328"/>
    </row>
    <row r="48" spans="1:6" ht="31.5">
      <c r="A48" s="129" t="s">
        <v>378</v>
      </c>
      <c r="B48" s="208" t="s">
        <v>379</v>
      </c>
      <c r="C48" s="125">
        <f>Input!$DK$9</f>
        <v>0</v>
      </c>
      <c r="D48" s="195">
        <f>Input!$DL$9</f>
        <v>71157</v>
      </c>
      <c r="E48" s="195">
        <f>Input!$DM$9</f>
        <v>0</v>
      </c>
      <c r="F48" s="196" t="str">
        <f>Input!$DN$9</f>
        <v>UT Dallas and UT Health Science Center at Houston.  Purpose is to support COVID research activities.</v>
      </c>
    </row>
    <row r="49" spans="1:6" ht="15.75">
      <c r="A49" s="138"/>
      <c r="B49" s="209" t="s">
        <v>0</v>
      </c>
      <c r="C49" s="139">
        <f>SUM(C48:C48)</f>
        <v>0</v>
      </c>
      <c r="D49" s="139">
        <f>SUM(D48:D48)</f>
        <v>71157</v>
      </c>
      <c r="E49" s="139">
        <f>SUM(E48:E48)</f>
        <v>0</v>
      </c>
      <c r="F49" s="196"/>
    </row>
    <row r="50" spans="1:6" ht="15.75">
      <c r="A50" s="132"/>
      <c r="B50" s="204"/>
      <c r="C50" s="133"/>
      <c r="D50" s="205"/>
      <c r="E50" s="205"/>
      <c r="F50" s="206"/>
    </row>
    <row r="51" spans="1:6" ht="15.75">
      <c r="A51" s="188">
        <v>7</v>
      </c>
      <c r="B51" s="326" t="s">
        <v>235</v>
      </c>
      <c r="C51" s="327"/>
      <c r="D51" s="327"/>
      <c r="E51" s="327"/>
      <c r="F51" s="328"/>
    </row>
    <row r="52" spans="1:6" ht="15.75">
      <c r="A52" s="189" t="s">
        <v>482</v>
      </c>
      <c r="B52" s="208" t="s">
        <v>381</v>
      </c>
      <c r="C52" s="125">
        <f>Input!$DO$9</f>
        <v>39335</v>
      </c>
      <c r="D52" s="195">
        <f>Input!$DP$9</f>
        <v>951282</v>
      </c>
      <c r="E52" s="195">
        <f>Input!$DQ$9</f>
        <v>196697</v>
      </c>
      <c r="F52" s="196" t="str">
        <f>Input!$DR$9</f>
        <v>President message to students related to COVID-19 activities ($900); F&amp;A costs ($447,017).  COVID public support programs.</v>
      </c>
    </row>
    <row r="53" spans="1:6" ht="15.75">
      <c r="A53" s="190"/>
      <c r="B53" s="211"/>
      <c r="C53" s="141"/>
      <c r="D53" s="212"/>
      <c r="E53" s="213"/>
      <c r="F53" s="201"/>
    </row>
    <row r="54" spans="1:6" ht="15.75" customHeight="1">
      <c r="A54" s="191">
        <v>8</v>
      </c>
      <c r="B54" s="326" t="s">
        <v>481</v>
      </c>
      <c r="C54" s="327"/>
      <c r="D54" s="327"/>
      <c r="E54" s="327"/>
      <c r="F54" s="328"/>
    </row>
    <row r="55" spans="1:6" ht="31.5">
      <c r="A55" s="189" t="s">
        <v>380</v>
      </c>
      <c r="B55" s="199" t="s">
        <v>383</v>
      </c>
      <c r="C55" s="125">
        <f>Input!$DS$9</f>
        <v>0</v>
      </c>
      <c r="D55" s="195">
        <f>Input!$DT$9</f>
        <v>0</v>
      </c>
      <c r="E55" s="195">
        <f>Input!$DU$9</f>
        <v>0</v>
      </c>
      <c r="F55" s="196">
        <f>Input!$DV$9</f>
        <v>0</v>
      </c>
    </row>
    <row r="56" spans="1:6" ht="15.75">
      <c r="A56" s="192" t="s">
        <v>380</v>
      </c>
      <c r="B56" s="197" t="s">
        <v>384</v>
      </c>
      <c r="C56" s="127">
        <f>Input!$DW$9</f>
        <v>0</v>
      </c>
      <c r="D56" s="127">
        <f>Input!$DX$9</f>
        <v>0</v>
      </c>
      <c r="E56" s="128"/>
      <c r="F56" s="198">
        <f>Input!$DY$9</f>
        <v>0</v>
      </c>
    </row>
    <row r="57" spans="1:6" ht="31.5">
      <c r="A57" s="189" t="s">
        <v>483</v>
      </c>
      <c r="B57" s="208" t="s">
        <v>385</v>
      </c>
      <c r="C57" s="125">
        <f>Input!$DZ$9</f>
        <v>0</v>
      </c>
      <c r="D57" s="195">
        <f>Input!$EA$9</f>
        <v>0</v>
      </c>
      <c r="E57" s="195">
        <f>Input!$EB$9</f>
        <v>0</v>
      </c>
      <c r="F57" s="196">
        <f>Input!$EC$9</f>
        <v>0</v>
      </c>
    </row>
    <row r="58" spans="1:6" ht="15.75">
      <c r="A58" s="192" t="s">
        <v>483</v>
      </c>
      <c r="B58" s="197" t="s">
        <v>384</v>
      </c>
      <c r="C58" s="127">
        <f>Input!$ED$9</f>
        <v>0</v>
      </c>
      <c r="D58" s="127">
        <f>Input!$EE$9</f>
        <v>0</v>
      </c>
      <c r="E58" s="128"/>
      <c r="F58" s="198">
        <f>Input!$EF$9</f>
        <v>0</v>
      </c>
    </row>
    <row r="59" spans="1:6" ht="31.5">
      <c r="A59" s="189" t="s">
        <v>484</v>
      </c>
      <c r="B59" s="208" t="s">
        <v>386</v>
      </c>
      <c r="C59" s="125">
        <f>Input!$EG$9</f>
        <v>0</v>
      </c>
      <c r="D59" s="195">
        <f>Input!$EH$9</f>
        <v>0</v>
      </c>
      <c r="E59" s="195">
        <f>Input!$EI$9</f>
        <v>0</v>
      </c>
      <c r="F59" s="196">
        <f>Input!$EJ$9</f>
        <v>0</v>
      </c>
    </row>
    <row r="60" spans="1:6" ht="15.75">
      <c r="A60" s="192" t="s">
        <v>484</v>
      </c>
      <c r="B60" s="197" t="s">
        <v>384</v>
      </c>
      <c r="C60" s="127">
        <f>Input!$EK$9</f>
        <v>0</v>
      </c>
      <c r="D60" s="127">
        <f>Input!$EL$9</f>
        <v>0</v>
      </c>
      <c r="E60" s="128"/>
      <c r="F60" s="198">
        <f>Input!$EM$9</f>
        <v>0</v>
      </c>
    </row>
    <row r="61" spans="1:6" ht="15.75">
      <c r="A61" s="189"/>
      <c r="B61" s="200" t="s">
        <v>347</v>
      </c>
      <c r="C61" s="130">
        <f>C59+C57+C55</f>
        <v>0</v>
      </c>
      <c r="D61" s="130">
        <f t="shared" ref="D61:E62" si="4">D59+D57+D55</f>
        <v>0</v>
      </c>
      <c r="E61" s="130">
        <f t="shared" si="4"/>
        <v>0</v>
      </c>
      <c r="F61" s="196"/>
    </row>
    <row r="62" spans="1:6" ht="15.75">
      <c r="A62" s="192"/>
      <c r="B62" s="197" t="s">
        <v>348</v>
      </c>
      <c r="C62" s="214">
        <f>C60+C58+C56</f>
        <v>0</v>
      </c>
      <c r="D62" s="214">
        <f t="shared" si="4"/>
        <v>0</v>
      </c>
      <c r="E62" s="203"/>
      <c r="F62" s="196"/>
    </row>
    <row r="63" spans="1:6" ht="15.75">
      <c r="A63" s="190"/>
      <c r="B63" s="211"/>
      <c r="C63" s="141"/>
      <c r="D63" s="212"/>
      <c r="E63" s="213"/>
      <c r="F63" s="201"/>
    </row>
    <row r="64" spans="1:6" ht="15.75" customHeight="1">
      <c r="A64" s="191">
        <v>9</v>
      </c>
      <c r="B64" s="326" t="s">
        <v>387</v>
      </c>
      <c r="C64" s="327"/>
      <c r="D64" s="327"/>
      <c r="E64" s="327"/>
      <c r="F64" s="328"/>
    </row>
    <row r="65" spans="1:6" ht="31.5">
      <c r="A65" s="189" t="s">
        <v>382</v>
      </c>
      <c r="B65" s="199" t="s">
        <v>388</v>
      </c>
      <c r="C65" s="125">
        <f>Input!$EN$9</f>
        <v>0</v>
      </c>
      <c r="D65" s="125">
        <f>Input!$EO$9</f>
        <v>0</v>
      </c>
      <c r="E65" s="125">
        <f>Input!$EP$9</f>
        <v>0</v>
      </c>
      <c r="F65" s="196">
        <f>Input!$EQ$9</f>
        <v>0</v>
      </c>
    </row>
    <row r="66" spans="1:6" ht="15.75">
      <c r="A66" s="132"/>
      <c r="B66" s="140"/>
      <c r="C66" s="143"/>
      <c r="D66" s="144"/>
      <c r="E66" s="145"/>
      <c r="F66" s="131"/>
    </row>
    <row r="67" spans="1:6" ht="15.75">
      <c r="A67" s="129"/>
      <c r="B67" s="146" t="s">
        <v>389</v>
      </c>
      <c r="C67" s="147">
        <f>C65+C61+C52+C49+C45+C42+C36+C29+C20</f>
        <v>7132913</v>
      </c>
      <c r="D67" s="147">
        <f t="shared" ref="D67:E67" si="5">D65+D61+D52+D49+D45+D42+D36+D29+D20</f>
        <v>6527755</v>
      </c>
      <c r="E67" s="147">
        <f t="shared" si="5"/>
        <v>196697</v>
      </c>
      <c r="F67" s="148"/>
    </row>
    <row r="68" spans="1:6" ht="15.75">
      <c r="A68" s="129"/>
      <c r="B68" s="146" t="s">
        <v>390</v>
      </c>
      <c r="C68" s="147">
        <f>C62+C21</f>
        <v>741</v>
      </c>
      <c r="D68" s="147">
        <f>D62+D21</f>
        <v>1376</v>
      </c>
      <c r="E68" s="147"/>
      <c r="F68" s="148"/>
    </row>
    <row r="69" spans="1:6" ht="15.75">
      <c r="A69" s="149"/>
      <c r="B69" s="150"/>
      <c r="C69" s="151"/>
      <c r="D69" s="151"/>
      <c r="E69" s="151"/>
      <c r="F69" s="135"/>
    </row>
    <row r="70" spans="1:6" s="134" customFormat="1" ht="15.75">
      <c r="B70" s="152" t="s">
        <v>391</v>
      </c>
      <c r="C70" s="153">
        <f>'HSSA Fed'!D97</f>
        <v>7132913</v>
      </c>
      <c r="D70" s="153">
        <f>'HSSA Fed'!F97</f>
        <v>6527755</v>
      </c>
      <c r="E70" s="153">
        <f>'HSSA Fed'!G97</f>
        <v>196697</v>
      </c>
      <c r="F70" s="135"/>
    </row>
    <row r="71" spans="1:6" s="134" customFormat="1" ht="15.75">
      <c r="B71" s="152" t="s">
        <v>246</v>
      </c>
      <c r="C71" s="153">
        <f>C67-C70</f>
        <v>0</v>
      </c>
      <c r="D71" s="153">
        <f>D67-D70</f>
        <v>0</v>
      </c>
      <c r="E71" s="153">
        <f>E67-E70</f>
        <v>0</v>
      </c>
      <c r="F71" s="135"/>
    </row>
    <row r="72" spans="1:6" s="134" customFormat="1" ht="15.75">
      <c r="B72" s="155"/>
      <c r="C72" s="153"/>
      <c r="D72" s="154"/>
      <c r="E72" s="154"/>
      <c r="F72" s="135"/>
    </row>
    <row r="73" spans="1:6" s="134" customFormat="1" ht="15.75">
      <c r="B73" s="155"/>
      <c r="C73" s="156" t="str">
        <f>IF(C67-INT(C67)=0,"",C67-INT(C67))</f>
        <v/>
      </c>
      <c r="D73" s="156" t="str">
        <f>IF(D67-INT(D67)=0,"",D67-INT(D67))</f>
        <v/>
      </c>
      <c r="E73" s="156" t="str">
        <f>IF(E67-INT(E67)=0,"",E67-INT(E67))</f>
        <v/>
      </c>
      <c r="F73" s="157">
        <f>SUM(C73:E73)</f>
        <v>0</v>
      </c>
    </row>
    <row r="74" spans="1:6" s="134" customFormat="1" ht="15.75">
      <c r="B74" s="155"/>
      <c r="C74" s="133"/>
      <c r="F74" s="135"/>
    </row>
    <row r="75" spans="1:6" s="134" customFormat="1" ht="15.75">
      <c r="B75" s="155" t="s">
        <v>247</v>
      </c>
      <c r="C75" s="133"/>
      <c r="F75" s="135"/>
    </row>
    <row r="76" spans="1:6" s="134" customFormat="1" ht="15.75">
      <c r="B76" s="155" t="s">
        <v>248</v>
      </c>
      <c r="C76" s="158">
        <f>SUM(C6,C8,C10,C12,C14,C16,C18,)+SUM(C24:C28)+SUM(C32:C35)+SUM(C39:C41)+C45+C48+C52+SUM(C55,C57,C59)+C65</f>
        <v>7132913</v>
      </c>
      <c r="D76" s="158">
        <f>SUM(D6,D8,D10,D12,D14,D16,D18,)+SUM(D24:D28)+SUM(D32:D35)+SUM(D39:D41)+D45+D48+D52+SUM(D55,D57,D59)+D65</f>
        <v>6527755</v>
      </c>
      <c r="E76" s="158">
        <f>SUM(E6,E8,E10,E12,E14,E16,E18,)+SUM(E24:E28)+SUM(E32:E35)+SUM(E39:E41)+E45+E48+E52+SUM(E55,E57,E59)+E65</f>
        <v>196697</v>
      </c>
      <c r="F76" s="135"/>
    </row>
    <row r="77" spans="1:6" s="134" customFormat="1" ht="15.75">
      <c r="B77" s="155" t="s">
        <v>392</v>
      </c>
      <c r="C77" s="159">
        <f>SUM(C7,C9,C11,C13,C15,C17,C19)+SUM(C56,C58,C60)</f>
        <v>741</v>
      </c>
      <c r="D77" s="159">
        <f>SUM(D7,D9,D11,D13,D15,D17,D19)+SUM(D56,D58,D60)</f>
        <v>1376</v>
      </c>
      <c r="E77" s="142"/>
      <c r="F77" s="135"/>
    </row>
    <row r="78" spans="1:6" s="134" customFormat="1" ht="15.75">
      <c r="B78" s="155"/>
      <c r="C78" s="158">
        <f>SUM(C76:C77)</f>
        <v>7133654</v>
      </c>
      <c r="D78" s="158">
        <f>SUM(D76:D77)</f>
        <v>6529131</v>
      </c>
      <c r="E78" s="158">
        <f>SUM(E76:E77)</f>
        <v>196697</v>
      </c>
      <c r="F78" s="135"/>
    </row>
    <row r="79" spans="1:6" s="134" customFormat="1" ht="15.75">
      <c r="B79" s="155"/>
      <c r="C79" s="133"/>
      <c r="F79" s="135"/>
    </row>
    <row r="80" spans="1:6" s="134" customFormat="1" ht="15.75">
      <c r="B80" s="155"/>
      <c r="C80" s="133"/>
      <c r="D80" s="160">
        <f>D78+C78+E78</f>
        <v>13859482</v>
      </c>
      <c r="F80" s="135"/>
    </row>
    <row r="81" spans="2:6" s="134" customFormat="1" ht="15.75">
      <c r="B81" s="155"/>
      <c r="C81" s="133"/>
      <c r="F81" s="135"/>
    </row>
    <row r="82" spans="2:6" s="134" customFormat="1" ht="15.75">
      <c r="B82" s="155"/>
      <c r="C82" s="161" t="str">
        <f>IF((C76=C67),"Balanced","Out of Balance")</f>
        <v>Balanced</v>
      </c>
      <c r="D82" s="161" t="str">
        <f>IF((D76=D67),"Balanced","Out of Balance")</f>
        <v>Balanced</v>
      </c>
      <c r="E82" s="161" t="str">
        <f>IF((E76=E67),"Balanced","Out of Balance")</f>
        <v>Balanced</v>
      </c>
      <c r="F82" s="135"/>
    </row>
  </sheetData>
  <conditionalFormatting sqref="C71">
    <cfRule type="expression" dxfId="233" priority="10">
      <formula>$C$71&lt;&gt;0</formula>
    </cfRule>
  </conditionalFormatting>
  <conditionalFormatting sqref="D71">
    <cfRule type="expression" dxfId="232" priority="8">
      <formula>$D$71&lt;&gt;0</formula>
    </cfRule>
  </conditionalFormatting>
  <conditionalFormatting sqref="E71">
    <cfRule type="expression" dxfId="231" priority="7">
      <formula>$E$71&lt;&gt;0</formula>
    </cfRule>
  </conditionalFormatting>
  <conditionalFormatting sqref="C73">
    <cfRule type="expression" dxfId="230" priority="5">
      <formula>$C$73&lt;&gt;""</formula>
    </cfRule>
  </conditionalFormatting>
  <conditionalFormatting sqref="D73">
    <cfRule type="expression" dxfId="229" priority="4">
      <formula>$D$73&lt;&gt;""</formula>
    </cfRule>
  </conditionalFormatting>
  <conditionalFormatting sqref="E73">
    <cfRule type="expression" dxfId="228" priority="3">
      <formula>$E$73&lt;&gt;""</formula>
    </cfRule>
  </conditionalFormatting>
  <conditionalFormatting sqref="F2">
    <cfRule type="expression" dxfId="227" priority="2">
      <formula>OR($C$71&lt;&gt;0,$D$71&lt;&gt;0,$E$71&lt;&gt;0)</formula>
    </cfRule>
  </conditionalFormatting>
  <conditionalFormatting sqref="F1">
    <cfRule type="expression" dxfId="226" priority="1">
      <formula>OR($C$73&lt;&gt;"",$D$73&lt;&gt;"",$E$73&lt;&gt;"")</formula>
    </cfRule>
  </conditionalFormatting>
  <pageMargins left="0.32406249999999998" right="0.7" top="0.75" bottom="0.49049707602339182" header="0.3" footer="0.3"/>
  <pageSetup paperSize="5" scale="61" orientation="landscape" r:id="rId1"/>
  <rowBreaks count="1" manualBreakCount="1">
    <brk id="3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D7D4D-F29B-4E1A-9E09-508B0495D8BD}">
  <sheetPr>
    <pageSetUpPr fitToPage="1"/>
  </sheetPr>
  <dimension ref="A1:AX116"/>
  <sheetViews>
    <sheetView showGridLines="0" zoomScaleNormal="100" zoomScaleSheetLayoutView="100" workbookViewId="0">
      <pane ySplit="4" topLeftCell="A77" activePane="bottomLeft" state="frozen"/>
      <selection activeCell="H1" sqref="H1:H2"/>
      <selection pane="bottomLeft" activeCell="B2" sqref="B2"/>
    </sheetView>
  </sheetViews>
  <sheetFormatPr defaultColWidth="8.5703125" defaultRowHeight="15"/>
  <cols>
    <col min="1" max="1" width="12.85546875" style="76" customWidth="1"/>
    <col min="2" max="2" width="52.42578125" style="91" customWidth="1"/>
    <col min="3" max="6" width="18.42578125" style="76" customWidth="1"/>
    <col min="7" max="7" width="20.5703125" style="76" customWidth="1"/>
    <col min="8" max="8" width="68.140625" style="91" customWidth="1"/>
    <col min="9" max="16384" width="8.5703125" style="76"/>
  </cols>
  <sheetData>
    <row r="1" spans="1:50">
      <c r="A1" s="74" t="s">
        <v>197</v>
      </c>
      <c r="B1" s="75" t="str">
        <f>Input!$B$9</f>
        <v>The University of Texas Health Science Center at San Antonio</v>
      </c>
      <c r="E1" s="77" t="s">
        <v>198</v>
      </c>
      <c r="H1" s="78" t="str">
        <f>IF(OR($C$102&lt;&gt;"",$D$102&lt;&gt;"",$E$102&lt;&gt;"",$F$102&lt;&gt;"",$G$102&lt;&gt;""),"Error Message - Enter Whole Dollars Only - See Row 102","")</f>
        <v/>
      </c>
    </row>
    <row r="2" spans="1:50">
      <c r="A2" s="74" t="s">
        <v>199</v>
      </c>
      <c r="B2" s="75" t="str">
        <f>Index!$B$3</f>
        <v>FY 2020 &amp; FY 2021 Data</v>
      </c>
      <c r="H2" s="78" t="str">
        <f>IF(OR($C$100&lt;&gt;0,$D$100&lt;&gt;0,$E$100&lt;&gt;0,$F$100&lt;&gt;0,$G$100&lt;&gt;0),"Error Message - Uses tab does not agree with this tab.","")</f>
        <v/>
      </c>
    </row>
    <row r="4" spans="1:50" s="82" customFormat="1" ht="30">
      <c r="A4" s="79" t="s">
        <v>201</v>
      </c>
      <c r="B4" s="80" t="s">
        <v>202</v>
      </c>
      <c r="C4" s="80" t="s">
        <v>203</v>
      </c>
      <c r="D4" s="80" t="s">
        <v>204</v>
      </c>
      <c r="E4" s="80" t="s">
        <v>205</v>
      </c>
      <c r="F4" s="80" t="s">
        <v>206</v>
      </c>
      <c r="G4" s="80" t="s">
        <v>207</v>
      </c>
      <c r="H4" s="80" t="s">
        <v>208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c r="A5" s="83" t="s">
        <v>209</v>
      </c>
      <c r="B5" s="215" t="s">
        <v>210</v>
      </c>
      <c r="C5" s="84">
        <f>Input!$EU$9</f>
        <v>772901</v>
      </c>
      <c r="D5" s="84">
        <f>Input!$EV$9</f>
        <v>772901</v>
      </c>
      <c r="E5" s="84">
        <f>Input!$EW$9</f>
        <v>0</v>
      </c>
      <c r="F5" s="84">
        <f>Input!$EX$9</f>
        <v>0</v>
      </c>
      <c r="G5" s="84">
        <f>Input!$EY$9</f>
        <v>0</v>
      </c>
      <c r="H5" s="85">
        <f>Input!$EZ$9</f>
        <v>0</v>
      </c>
    </row>
    <row r="6" spans="1:50">
      <c r="A6" s="83" t="s">
        <v>209</v>
      </c>
      <c r="B6" s="215" t="s">
        <v>211</v>
      </c>
      <c r="C6" s="84">
        <f>Input!$FA$9</f>
        <v>772900</v>
      </c>
      <c r="D6" s="84">
        <f>Input!$FB$9</f>
        <v>772900</v>
      </c>
      <c r="E6" s="84">
        <f>Input!$FC$9</f>
        <v>0</v>
      </c>
      <c r="F6" s="84">
        <f>Input!$FD$9</f>
        <v>0</v>
      </c>
      <c r="G6" s="84">
        <f>Input!$FE$9</f>
        <v>0</v>
      </c>
      <c r="H6" s="85">
        <f>Input!$FF$9</f>
        <v>0</v>
      </c>
    </row>
    <row r="7" spans="1:50">
      <c r="A7" s="83" t="s">
        <v>209</v>
      </c>
      <c r="B7" s="215" t="s">
        <v>212</v>
      </c>
      <c r="C7" s="84">
        <f>Input!$FG$9</f>
        <v>0</v>
      </c>
      <c r="D7" s="84">
        <f>Input!$FH$9</f>
        <v>0</v>
      </c>
      <c r="E7" s="84">
        <f>Input!$FI$9</f>
        <v>0</v>
      </c>
      <c r="F7" s="84">
        <f>Input!$FJ$9</f>
        <v>0</v>
      </c>
      <c r="G7" s="84">
        <f>Input!$FK$9</f>
        <v>0</v>
      </c>
      <c r="H7" s="85">
        <f>Input!$FL$9</f>
        <v>0</v>
      </c>
    </row>
    <row r="8" spans="1:50">
      <c r="A8" s="83" t="s">
        <v>209</v>
      </c>
      <c r="B8" s="215" t="s">
        <v>213</v>
      </c>
      <c r="C8" s="84">
        <f>Input!$FM$9</f>
        <v>0</v>
      </c>
      <c r="D8" s="84">
        <f>Input!$FN$9</f>
        <v>0</v>
      </c>
      <c r="E8" s="84">
        <f>Input!$FO$9</f>
        <v>0</v>
      </c>
      <c r="F8" s="84">
        <f>Input!$FP$9</f>
        <v>0</v>
      </c>
      <c r="G8" s="84">
        <f>Input!$FQ$9</f>
        <v>0</v>
      </c>
      <c r="H8" s="85">
        <f>Input!$FR$9</f>
        <v>0</v>
      </c>
    </row>
    <row r="9" spans="1:50">
      <c r="A9" s="83" t="s">
        <v>209</v>
      </c>
      <c r="B9" s="215" t="s">
        <v>214</v>
      </c>
      <c r="C9" s="84">
        <f>Input!$FS$9</f>
        <v>129390</v>
      </c>
      <c r="D9" s="84">
        <f>Input!$FT$9</f>
        <v>129390</v>
      </c>
      <c r="E9" s="84">
        <f>Input!$FU$9</f>
        <v>0</v>
      </c>
      <c r="F9" s="84">
        <f>Input!$FV$9</f>
        <v>0</v>
      </c>
      <c r="G9" s="84">
        <f>Input!$FW$9</f>
        <v>0</v>
      </c>
      <c r="H9" s="85">
        <f>Input!$FX$9</f>
        <v>0</v>
      </c>
    </row>
    <row r="10" spans="1:50">
      <c r="A10" s="83" t="s">
        <v>209</v>
      </c>
      <c r="B10" s="215" t="s">
        <v>215</v>
      </c>
      <c r="C10" s="84">
        <f>Input!$FY$9</f>
        <v>0</v>
      </c>
      <c r="D10" s="84">
        <f>Input!$FZ$9</f>
        <v>0</v>
      </c>
      <c r="E10" s="84">
        <f>Input!$GA$9</f>
        <v>0</v>
      </c>
      <c r="F10" s="84">
        <f>Input!$GB$9</f>
        <v>0</v>
      </c>
      <c r="G10" s="84">
        <f>Input!$GC$9</f>
        <v>0</v>
      </c>
      <c r="H10" s="85">
        <f>Input!$GD$9</f>
        <v>0</v>
      </c>
    </row>
    <row r="11" spans="1:50">
      <c r="A11" s="83" t="s">
        <v>209</v>
      </c>
      <c r="B11" s="215" t="s">
        <v>216</v>
      </c>
      <c r="C11" s="84">
        <f>Input!$GE$9</f>
        <v>0</v>
      </c>
      <c r="D11" s="84">
        <f>Input!$GF$9</f>
        <v>0</v>
      </c>
      <c r="E11" s="84">
        <f>Input!$GG$9</f>
        <v>0</v>
      </c>
      <c r="F11" s="84">
        <f>Input!$GH$9</f>
        <v>0</v>
      </c>
      <c r="G11" s="84">
        <f>Input!$GI$9</f>
        <v>0</v>
      </c>
      <c r="H11" s="85">
        <f>Input!$GJ$9</f>
        <v>0</v>
      </c>
    </row>
    <row r="12" spans="1:50" ht="30">
      <c r="A12" s="83" t="s">
        <v>209</v>
      </c>
      <c r="B12" s="215" t="s">
        <v>217</v>
      </c>
      <c r="C12" s="84">
        <f>Input!$GK$9</f>
        <v>0</v>
      </c>
      <c r="D12" s="84">
        <f>Input!$GL$9</f>
        <v>0</v>
      </c>
      <c r="E12" s="84">
        <f>Input!$GM$9</f>
        <v>0</v>
      </c>
      <c r="F12" s="84">
        <f>Input!$GN$9</f>
        <v>0</v>
      </c>
      <c r="G12" s="84">
        <f>Input!$GO$9</f>
        <v>0</v>
      </c>
      <c r="H12" s="85">
        <f>Input!$GP$9</f>
        <v>0</v>
      </c>
    </row>
    <row r="13" spans="1:50">
      <c r="A13" s="83" t="s">
        <v>209</v>
      </c>
      <c r="B13" s="215" t="s">
        <v>218</v>
      </c>
      <c r="C13" s="84">
        <f>Input!$GQ$9</f>
        <v>4921409</v>
      </c>
      <c r="D13" s="84">
        <f>Input!$GR$9</f>
        <v>4921409</v>
      </c>
      <c r="E13" s="84">
        <f>Input!$GS$9</f>
        <v>0</v>
      </c>
      <c r="F13" s="84">
        <f>Input!$GT$9</f>
        <v>0</v>
      </c>
      <c r="G13" s="84">
        <f>Input!$GU$9</f>
        <v>0</v>
      </c>
      <c r="H13" s="85">
        <f>Input!$GV$9</f>
        <v>0</v>
      </c>
    </row>
    <row r="14" spans="1:50">
      <c r="A14" s="83" t="s">
        <v>209</v>
      </c>
      <c r="B14" s="215" t="s">
        <v>219</v>
      </c>
      <c r="C14" s="84">
        <f>Input!$GW$9</f>
        <v>0</v>
      </c>
      <c r="D14" s="84">
        <f>Input!$GX$9</f>
        <v>0</v>
      </c>
      <c r="E14" s="84">
        <f>Input!$GY$9</f>
        <v>0</v>
      </c>
      <c r="F14" s="84">
        <f>Input!$GZ$9</f>
        <v>0</v>
      </c>
      <c r="G14" s="84">
        <f>Input!$HA$9</f>
        <v>0</v>
      </c>
      <c r="H14" s="85">
        <f>Input!$HB$9</f>
        <v>0</v>
      </c>
    </row>
    <row r="15" spans="1:50">
      <c r="A15" s="83" t="s">
        <v>209</v>
      </c>
      <c r="B15" s="216" t="str">
        <f>Input!$HC$9</f>
        <v>Centers of Excellence COVID</v>
      </c>
      <c r="C15" s="84">
        <f>Input!$HD$9</f>
        <v>150000</v>
      </c>
      <c r="D15" s="84">
        <f>Input!$HE$9</f>
        <v>23325</v>
      </c>
      <c r="E15" s="84">
        <f>Input!$HF$9</f>
        <v>0</v>
      </c>
      <c r="F15" s="84">
        <f>Input!$HG$9</f>
        <v>108950</v>
      </c>
      <c r="G15" s="84">
        <f>Input!$HH$9</f>
        <v>0</v>
      </c>
      <c r="H15" s="85">
        <f>Input!$HI$9</f>
        <v>0</v>
      </c>
    </row>
    <row r="16" spans="1:50">
      <c r="A16" s="83" t="s">
        <v>209</v>
      </c>
      <c r="B16" s="216" t="str">
        <f>Input!$HJ$9</f>
        <v>Area Health Education Centers Program COVID</v>
      </c>
      <c r="C16" s="84">
        <f>Input!$HK$9</f>
        <v>95455</v>
      </c>
      <c r="D16" s="84">
        <f>Input!$HL$9</f>
        <v>0</v>
      </c>
      <c r="E16" s="84">
        <f>Input!$HM$9</f>
        <v>0</v>
      </c>
      <c r="F16" s="84">
        <f>Input!$HN$9</f>
        <v>95455</v>
      </c>
      <c r="G16" s="84">
        <f>Input!$HO$9</f>
        <v>0</v>
      </c>
      <c r="H16" s="85">
        <f>Input!$HP$9</f>
        <v>0</v>
      </c>
    </row>
    <row r="17" spans="1:50">
      <c r="A17" s="83" t="s">
        <v>209</v>
      </c>
      <c r="B17" s="216" t="str">
        <f>Input!$HQ$9</f>
        <v>Cares Funding for Poision Center</v>
      </c>
      <c r="C17" s="84">
        <f>Input!$HR$9</f>
        <v>71236</v>
      </c>
      <c r="D17" s="84">
        <f>Input!$HS$9</f>
        <v>15110</v>
      </c>
      <c r="E17" s="84">
        <f>Input!$HT$9</f>
        <v>0</v>
      </c>
      <c r="F17" s="84">
        <f>Input!$HU$9</f>
        <v>49623</v>
      </c>
      <c r="G17" s="84">
        <f>Input!$HV$9</f>
        <v>0</v>
      </c>
      <c r="H17" s="85">
        <f>Input!$HW$9</f>
        <v>0</v>
      </c>
    </row>
    <row r="18" spans="1:50">
      <c r="A18" s="83" t="s">
        <v>209</v>
      </c>
      <c r="B18" s="215" t="s">
        <v>220</v>
      </c>
      <c r="C18" s="84">
        <f>Input!$HX$9</f>
        <v>78571</v>
      </c>
      <c r="D18" s="84">
        <f>Input!$HY$9</f>
        <v>0</v>
      </c>
      <c r="E18" s="84">
        <f>Input!$HZ$9</f>
        <v>0</v>
      </c>
      <c r="F18" s="84">
        <f>Input!$IA$9</f>
        <v>78570</v>
      </c>
      <c r="G18" s="84">
        <f>Input!$IB$9</f>
        <v>0</v>
      </c>
      <c r="H18" s="85" t="str">
        <f>Input!$IC$9</f>
        <v>Registered Nurse in Primary Care COVID</v>
      </c>
    </row>
    <row r="19" spans="1:50" s="90" customFormat="1">
      <c r="A19" s="79" t="s">
        <v>209</v>
      </c>
      <c r="B19" s="217" t="s">
        <v>221</v>
      </c>
      <c r="C19" s="218">
        <f>SUM(C5:C18)</f>
        <v>6991862</v>
      </c>
      <c r="D19" s="218">
        <f t="shared" ref="D19:G19" si="0">SUM(D5:D18)</f>
        <v>6635035</v>
      </c>
      <c r="E19" s="218">
        <f t="shared" si="0"/>
        <v>0</v>
      </c>
      <c r="F19" s="218">
        <f t="shared" si="0"/>
        <v>332598</v>
      </c>
      <c r="G19" s="218">
        <f t="shared" si="0"/>
        <v>0</v>
      </c>
      <c r="H19" s="21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1:50">
      <c r="B20" s="220"/>
      <c r="C20" s="221"/>
      <c r="D20" s="221"/>
      <c r="E20" s="221"/>
      <c r="F20" s="221"/>
      <c r="G20" s="221"/>
      <c r="H20" s="222"/>
    </row>
    <row r="21" spans="1:50">
      <c r="A21" s="83" t="s">
        <v>222</v>
      </c>
      <c r="B21" s="215" t="s">
        <v>223</v>
      </c>
      <c r="C21" s="84">
        <f>Input!$ID$9</f>
        <v>0</v>
      </c>
      <c r="D21" s="84">
        <f>Input!$IE$9</f>
        <v>0</v>
      </c>
      <c r="E21" s="84">
        <f>Input!$IF$9</f>
        <v>772901</v>
      </c>
      <c r="F21" s="84">
        <f>Input!$IG$9</f>
        <v>772901</v>
      </c>
      <c r="G21" s="84">
        <f>Input!$IH$9</f>
        <v>0</v>
      </c>
      <c r="H21" s="85">
        <f>Input!$II$9</f>
        <v>0</v>
      </c>
    </row>
    <row r="22" spans="1:50">
      <c r="A22" s="83" t="s">
        <v>222</v>
      </c>
      <c r="B22" s="215" t="s">
        <v>211</v>
      </c>
      <c r="C22" s="84">
        <f>Input!$IJ$9</f>
        <v>0</v>
      </c>
      <c r="D22" s="84">
        <f>Input!$IK$9</f>
        <v>0</v>
      </c>
      <c r="E22" s="84">
        <f>Input!$IL$9</f>
        <v>1450603</v>
      </c>
      <c r="F22" s="84">
        <f>Input!$IM$9</f>
        <v>1253906</v>
      </c>
      <c r="G22" s="84">
        <f>Input!$IN$9</f>
        <v>196697</v>
      </c>
      <c r="H22" s="85">
        <f>Input!$IO$9</f>
        <v>0</v>
      </c>
    </row>
    <row r="23" spans="1:50">
      <c r="A23" s="83" t="s">
        <v>222</v>
      </c>
      <c r="B23" s="215" t="s">
        <v>212</v>
      </c>
      <c r="C23" s="84">
        <f>Input!$IP$9</f>
        <v>0</v>
      </c>
      <c r="D23" s="84">
        <f>Input!$IQ$9</f>
        <v>0</v>
      </c>
      <c r="E23" s="84">
        <f>Input!$IR$9</f>
        <v>0</v>
      </c>
      <c r="F23" s="84">
        <f>Input!$IS$9</f>
        <v>0</v>
      </c>
      <c r="G23" s="84">
        <f>Input!$IT$9</f>
        <v>0</v>
      </c>
      <c r="H23" s="85">
        <f>Input!$IU$9</f>
        <v>0</v>
      </c>
    </row>
    <row r="24" spans="1:50">
      <c r="A24" s="83" t="s">
        <v>222</v>
      </c>
      <c r="B24" s="215" t="s">
        <v>213</v>
      </c>
      <c r="C24" s="84">
        <f>Input!$IV$9</f>
        <v>0</v>
      </c>
      <c r="D24" s="84">
        <f>Input!$IW$9</f>
        <v>0</v>
      </c>
      <c r="E24" s="84">
        <f>Input!$IX$9</f>
        <v>0</v>
      </c>
      <c r="F24" s="84">
        <f>Input!$IY$9</f>
        <v>0</v>
      </c>
      <c r="G24" s="84">
        <f>Input!$IZ$9</f>
        <v>0</v>
      </c>
      <c r="H24" s="85">
        <f>Input!$JA$9</f>
        <v>0</v>
      </c>
    </row>
    <row r="25" spans="1:50">
      <c r="A25" s="83" t="s">
        <v>222</v>
      </c>
      <c r="B25" s="215" t="s">
        <v>214</v>
      </c>
      <c r="C25" s="84">
        <f>Input!$JB$9</f>
        <v>0</v>
      </c>
      <c r="D25" s="84">
        <f>Input!$JC$9</f>
        <v>0</v>
      </c>
      <c r="E25" s="84">
        <f>Input!$JD$9</f>
        <v>168153</v>
      </c>
      <c r="F25" s="84">
        <f>Input!$JE$9</f>
        <v>60739</v>
      </c>
      <c r="G25" s="84">
        <f>Input!$JF$9</f>
        <v>0</v>
      </c>
      <c r="H25" s="85">
        <f>Input!$JG$9</f>
        <v>0</v>
      </c>
    </row>
    <row r="26" spans="1:50">
      <c r="A26" s="83" t="s">
        <v>222</v>
      </c>
      <c r="B26" s="215" t="s">
        <v>215</v>
      </c>
      <c r="C26" s="84">
        <f>Input!$JH$9</f>
        <v>0</v>
      </c>
      <c r="D26" s="84">
        <f>Input!$JI$9</f>
        <v>0</v>
      </c>
      <c r="E26" s="84">
        <f>Input!$JJ$9</f>
        <v>0</v>
      </c>
      <c r="F26" s="84">
        <f>Input!$JK$9</f>
        <v>0</v>
      </c>
      <c r="G26" s="84">
        <f>Input!$JL$9</f>
        <v>0</v>
      </c>
      <c r="H26" s="85">
        <f>Input!$JM$9</f>
        <v>0</v>
      </c>
    </row>
    <row r="27" spans="1:50">
      <c r="A27" s="83" t="s">
        <v>222</v>
      </c>
      <c r="B27" s="215" t="s">
        <v>224</v>
      </c>
      <c r="C27" s="84">
        <f>Input!$JN$9</f>
        <v>0</v>
      </c>
      <c r="D27" s="84">
        <f>Input!$JO$9</f>
        <v>0</v>
      </c>
      <c r="E27" s="84">
        <f>Input!$JP$9</f>
        <v>0</v>
      </c>
      <c r="F27" s="84">
        <f>Input!$JQ$9</f>
        <v>0</v>
      </c>
      <c r="G27" s="84">
        <f>Input!$JR$9</f>
        <v>0</v>
      </c>
      <c r="H27" s="85">
        <f>Input!$JS$9</f>
        <v>0</v>
      </c>
    </row>
    <row r="28" spans="1:50" ht="30">
      <c r="A28" s="83" t="s">
        <v>222</v>
      </c>
      <c r="B28" s="215" t="s">
        <v>225</v>
      </c>
      <c r="C28" s="84">
        <f>Input!$JT$9</f>
        <v>0</v>
      </c>
      <c r="D28" s="84">
        <f>Input!$JU$9</f>
        <v>0</v>
      </c>
      <c r="E28" s="84">
        <f>Input!$JV$9</f>
        <v>0</v>
      </c>
      <c r="F28" s="84">
        <f>Input!$JW$9</f>
        <v>0</v>
      </c>
      <c r="G28" s="84">
        <f>Input!$JX$9</f>
        <v>0</v>
      </c>
      <c r="H28" s="85">
        <f>Input!$JY$9</f>
        <v>0</v>
      </c>
    </row>
    <row r="29" spans="1:50">
      <c r="A29" s="83" t="s">
        <v>222</v>
      </c>
      <c r="B29" s="215" t="s">
        <v>226</v>
      </c>
      <c r="C29" s="84">
        <f>Input!$JZ$9</f>
        <v>0</v>
      </c>
      <c r="D29" s="84">
        <f>Input!$KA$9</f>
        <v>0</v>
      </c>
      <c r="E29" s="84">
        <f>Input!$KB$9</f>
        <v>0</v>
      </c>
      <c r="F29" s="84">
        <f>Input!$KC$9</f>
        <v>0</v>
      </c>
      <c r="G29" s="84">
        <f>Input!$KD$9</f>
        <v>0</v>
      </c>
      <c r="H29" s="85">
        <f>Input!$KE$9</f>
        <v>0</v>
      </c>
    </row>
    <row r="30" spans="1:50">
      <c r="A30" s="83" t="s">
        <v>222</v>
      </c>
      <c r="B30" s="216">
        <f>Input!$KF$9</f>
        <v>0</v>
      </c>
      <c r="C30" s="84">
        <f>Input!$KG$9</f>
        <v>0</v>
      </c>
      <c r="D30" s="84">
        <f>Input!$KH$9</f>
        <v>0</v>
      </c>
      <c r="E30" s="84">
        <f>Input!$KI$9</f>
        <v>0</v>
      </c>
      <c r="F30" s="84">
        <f>Input!$KJ$9</f>
        <v>0</v>
      </c>
      <c r="G30" s="84">
        <f>Input!$KK$9</f>
        <v>0</v>
      </c>
      <c r="H30" s="85">
        <f>Input!$KL$9</f>
        <v>0</v>
      </c>
    </row>
    <row r="31" spans="1:50">
      <c r="A31" s="83" t="s">
        <v>222</v>
      </c>
      <c r="B31" s="216">
        <f>Input!$KM$9</f>
        <v>0</v>
      </c>
      <c r="C31" s="84">
        <f>Input!$KN$9</f>
        <v>0</v>
      </c>
      <c r="D31" s="84">
        <f>Input!$KO$9</f>
        <v>0</v>
      </c>
      <c r="E31" s="84">
        <f>Input!$KP$9</f>
        <v>0</v>
      </c>
      <c r="F31" s="84">
        <f>Input!$KQ$9</f>
        <v>0</v>
      </c>
      <c r="G31" s="84">
        <f>Input!$KR$9</f>
        <v>0</v>
      </c>
      <c r="H31" s="85">
        <f>Input!$KS$9</f>
        <v>0</v>
      </c>
    </row>
    <row r="32" spans="1:50">
      <c r="A32" s="83" t="s">
        <v>222</v>
      </c>
      <c r="B32" s="216">
        <f>Input!$KT$9</f>
        <v>0</v>
      </c>
      <c r="C32" s="84">
        <f>Input!$KU$9</f>
        <v>0</v>
      </c>
      <c r="D32" s="84">
        <f>Input!$KV$9</f>
        <v>0</v>
      </c>
      <c r="E32" s="84">
        <f>Input!$KW$9</f>
        <v>0</v>
      </c>
      <c r="F32" s="84">
        <f>Input!$KX$9</f>
        <v>0</v>
      </c>
      <c r="G32" s="84">
        <f>Input!$KY$9</f>
        <v>0</v>
      </c>
      <c r="H32" s="85">
        <f>Input!$KZ$9</f>
        <v>0</v>
      </c>
    </row>
    <row r="33" spans="1:50">
      <c r="A33" s="83" t="s">
        <v>222</v>
      </c>
      <c r="B33" s="215" t="s">
        <v>220</v>
      </c>
      <c r="C33" s="84">
        <f>Input!$LA$9</f>
        <v>0</v>
      </c>
      <c r="D33" s="84">
        <f>Input!$LB$9</f>
        <v>0</v>
      </c>
      <c r="E33" s="84">
        <f>Input!$LC$9</f>
        <v>0</v>
      </c>
      <c r="F33" s="84">
        <f>Input!$LD$9</f>
        <v>0</v>
      </c>
      <c r="G33" s="84">
        <f>Input!$LE$9</f>
        <v>0</v>
      </c>
      <c r="H33" s="85">
        <f>Input!$LF$9</f>
        <v>0</v>
      </c>
    </row>
    <row r="34" spans="1:50" s="93" customFormat="1">
      <c r="A34" s="79" t="s">
        <v>222</v>
      </c>
      <c r="B34" s="217" t="s">
        <v>227</v>
      </c>
      <c r="C34" s="218">
        <f>SUM(C21:C33)</f>
        <v>0</v>
      </c>
      <c r="D34" s="218">
        <f t="shared" ref="D34:G34" si="1">SUM(D21:D33)</f>
        <v>0</v>
      </c>
      <c r="E34" s="218">
        <f t="shared" si="1"/>
        <v>2391657</v>
      </c>
      <c r="F34" s="218">
        <f t="shared" si="1"/>
        <v>2087546</v>
      </c>
      <c r="G34" s="218">
        <f t="shared" si="1"/>
        <v>196697</v>
      </c>
      <c r="H34" s="21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c r="B35" s="220"/>
      <c r="C35" s="221"/>
      <c r="D35" s="221"/>
      <c r="E35" s="221"/>
      <c r="F35" s="221"/>
      <c r="G35" s="221"/>
      <c r="H35" s="222"/>
    </row>
    <row r="36" spans="1:50">
      <c r="A36" s="83" t="s">
        <v>228</v>
      </c>
      <c r="B36" s="215" t="s">
        <v>223</v>
      </c>
      <c r="C36" s="84">
        <f>Input!$LG$9</f>
        <v>0</v>
      </c>
      <c r="D36" s="84">
        <f>Input!$LH$9</f>
        <v>0</v>
      </c>
      <c r="E36" s="84">
        <f>Input!$LI$9</f>
        <v>2024065</v>
      </c>
      <c r="F36" s="84">
        <f>Input!$LJ$9</f>
        <v>0</v>
      </c>
      <c r="G36" s="84">
        <f>Input!$LK$9</f>
        <v>0</v>
      </c>
      <c r="H36" s="85">
        <f>Input!$LL$9</f>
        <v>0</v>
      </c>
    </row>
    <row r="37" spans="1:50">
      <c r="A37" s="83" t="s">
        <v>228</v>
      </c>
      <c r="B37" s="215" t="s">
        <v>211</v>
      </c>
      <c r="C37" s="84">
        <f>Input!$LM$9</f>
        <v>0</v>
      </c>
      <c r="D37" s="84">
        <f>Input!$LN$9</f>
        <v>0</v>
      </c>
      <c r="E37" s="84">
        <f>Input!$LO$9</f>
        <v>1993776</v>
      </c>
      <c r="F37" s="84">
        <f>Input!$LP$9</f>
        <v>0</v>
      </c>
      <c r="G37" s="84">
        <f>Input!$LQ$9</f>
        <v>0</v>
      </c>
      <c r="H37" s="85">
        <f>Input!$LR$9</f>
        <v>0</v>
      </c>
    </row>
    <row r="38" spans="1:50">
      <c r="A38" s="83" t="s">
        <v>228</v>
      </c>
      <c r="B38" s="215" t="s">
        <v>212</v>
      </c>
      <c r="C38" s="84">
        <f>Input!$LS$9</f>
        <v>0</v>
      </c>
      <c r="D38" s="84">
        <f>Input!$LT$9</f>
        <v>0</v>
      </c>
      <c r="E38" s="84">
        <f>Input!$LU$9</f>
        <v>0</v>
      </c>
      <c r="F38" s="84">
        <f>Input!$LV$9</f>
        <v>0</v>
      </c>
      <c r="G38" s="84">
        <f>Input!$LW$9</f>
        <v>0</v>
      </c>
      <c r="H38" s="85">
        <f>Input!$LX$9</f>
        <v>0</v>
      </c>
    </row>
    <row r="39" spans="1:50">
      <c r="A39" s="83" t="s">
        <v>228</v>
      </c>
      <c r="B39" s="215" t="s">
        <v>213</v>
      </c>
      <c r="C39" s="84">
        <f>Input!$LY$9</f>
        <v>0</v>
      </c>
      <c r="D39" s="84">
        <f>Input!$LZ$9</f>
        <v>0</v>
      </c>
      <c r="E39" s="84">
        <f>Input!$MA$9</f>
        <v>0</v>
      </c>
      <c r="F39" s="84">
        <f>Input!$MB$9</f>
        <v>0</v>
      </c>
      <c r="G39" s="84">
        <f>Input!$MC$9</f>
        <v>0</v>
      </c>
      <c r="H39" s="85">
        <f>Input!$MD$9</f>
        <v>0</v>
      </c>
    </row>
    <row r="40" spans="1:50">
      <c r="A40" s="83" t="s">
        <v>228</v>
      </c>
      <c r="B40" s="215" t="s">
        <v>214</v>
      </c>
      <c r="C40" s="84">
        <f>Input!$ME$9</f>
        <v>0</v>
      </c>
      <c r="D40" s="84">
        <f>Input!$MF$9</f>
        <v>0</v>
      </c>
      <c r="E40" s="84">
        <f>Input!$MG$9</f>
        <v>0</v>
      </c>
      <c r="F40" s="84">
        <f>Input!$MH$9</f>
        <v>0</v>
      </c>
      <c r="G40" s="84">
        <f>Input!$MI$9</f>
        <v>0</v>
      </c>
      <c r="H40" s="85">
        <f>Input!$MJ$9</f>
        <v>0</v>
      </c>
    </row>
    <row r="41" spans="1:50">
      <c r="A41" s="83" t="s">
        <v>228</v>
      </c>
      <c r="B41" s="215" t="s">
        <v>215</v>
      </c>
      <c r="C41" s="84">
        <f>Input!$MK$9</f>
        <v>0</v>
      </c>
      <c r="D41" s="84">
        <f>Input!$ML$9</f>
        <v>0</v>
      </c>
      <c r="E41" s="84">
        <f>Input!$MM$9</f>
        <v>0</v>
      </c>
      <c r="F41" s="84">
        <f>Input!$MN$9</f>
        <v>0</v>
      </c>
      <c r="G41" s="84">
        <f>Input!$MO$9</f>
        <v>0</v>
      </c>
      <c r="H41" s="85">
        <f>Input!$MP$9</f>
        <v>0</v>
      </c>
    </row>
    <row r="42" spans="1:50">
      <c r="A42" s="83" t="s">
        <v>228</v>
      </c>
      <c r="B42" s="215" t="s">
        <v>224</v>
      </c>
      <c r="C42" s="84">
        <f>Input!$MQ$9</f>
        <v>0</v>
      </c>
      <c r="D42" s="84">
        <f>Input!$MR$9</f>
        <v>0</v>
      </c>
      <c r="E42" s="84">
        <f>Input!$MS$9</f>
        <v>0</v>
      </c>
      <c r="F42" s="84">
        <f>Input!$MT$9</f>
        <v>0</v>
      </c>
      <c r="G42" s="84">
        <f>Input!$MU$9</f>
        <v>0</v>
      </c>
      <c r="H42" s="85">
        <f>Input!$MV$9</f>
        <v>0</v>
      </c>
    </row>
    <row r="43" spans="1:50">
      <c r="A43" s="83" t="s">
        <v>228</v>
      </c>
      <c r="B43" s="215" t="s">
        <v>229</v>
      </c>
      <c r="C43" s="84">
        <f>Input!$MW$9</f>
        <v>0</v>
      </c>
      <c r="D43" s="84">
        <f>Input!$MX$9</f>
        <v>0</v>
      </c>
      <c r="E43" s="84">
        <f>Input!$MY$9</f>
        <v>0</v>
      </c>
      <c r="F43" s="84">
        <f>Input!$MZ$9</f>
        <v>0</v>
      </c>
      <c r="G43" s="84">
        <f>Input!$NA$9</f>
        <v>0</v>
      </c>
      <c r="H43" s="85">
        <f>Input!$NB$9</f>
        <v>0</v>
      </c>
    </row>
    <row r="44" spans="1:50">
      <c r="A44" s="83" t="s">
        <v>228</v>
      </c>
      <c r="B44" s="216">
        <f>Input!$NC$9</f>
        <v>0</v>
      </c>
      <c r="C44" s="84">
        <f>Input!$ND$9</f>
        <v>0</v>
      </c>
      <c r="D44" s="84">
        <f>Input!$NE$9</f>
        <v>0</v>
      </c>
      <c r="E44" s="84">
        <f>Input!$NF$9</f>
        <v>0</v>
      </c>
      <c r="F44" s="84">
        <f>Input!$NG$9</f>
        <v>0</v>
      </c>
      <c r="G44" s="84">
        <f>Input!$NH$9</f>
        <v>0</v>
      </c>
      <c r="H44" s="85">
        <f>Input!$NI$9</f>
        <v>0</v>
      </c>
    </row>
    <row r="45" spans="1:50">
      <c r="A45" s="83" t="s">
        <v>228</v>
      </c>
      <c r="B45" s="216">
        <f>Input!$NJ$9</f>
        <v>0</v>
      </c>
      <c r="C45" s="84">
        <f>Input!$NK$9</f>
        <v>0</v>
      </c>
      <c r="D45" s="84">
        <f>Input!$NL$9</f>
        <v>0</v>
      </c>
      <c r="E45" s="84">
        <f>Input!$NM$9</f>
        <v>0</v>
      </c>
      <c r="F45" s="84">
        <f>Input!$NN$9</f>
        <v>0</v>
      </c>
      <c r="G45" s="84">
        <f>Input!$NO$9</f>
        <v>0</v>
      </c>
      <c r="H45" s="85">
        <f>Input!$NP$9</f>
        <v>0</v>
      </c>
    </row>
    <row r="46" spans="1:50">
      <c r="A46" s="83" t="s">
        <v>228</v>
      </c>
      <c r="B46" s="216">
        <f>Input!$NQ$9</f>
        <v>0</v>
      </c>
      <c r="C46" s="84">
        <f>Input!$NR$9</f>
        <v>0</v>
      </c>
      <c r="D46" s="84">
        <f>Input!$NS$9</f>
        <v>0</v>
      </c>
      <c r="E46" s="84">
        <f>Input!$NT$9</f>
        <v>0</v>
      </c>
      <c r="F46" s="84">
        <f>Input!$NU$9</f>
        <v>0</v>
      </c>
      <c r="G46" s="84">
        <f>Input!$NV$9</f>
        <v>0</v>
      </c>
      <c r="H46" s="85">
        <f>Input!$NW$9</f>
        <v>0</v>
      </c>
    </row>
    <row r="47" spans="1:50">
      <c r="A47" s="83" t="s">
        <v>228</v>
      </c>
      <c r="B47" s="216">
        <f>Input!$NX$9</f>
        <v>0</v>
      </c>
      <c r="C47" s="84">
        <f>Input!$NY$9</f>
        <v>0</v>
      </c>
      <c r="D47" s="84">
        <f>Input!$NZ$9</f>
        <v>0</v>
      </c>
      <c r="E47" s="84">
        <f>Input!$OA$9</f>
        <v>0</v>
      </c>
      <c r="F47" s="84">
        <f>Input!$OB$9</f>
        <v>0</v>
      </c>
      <c r="G47" s="84">
        <f>Input!$OC$9</f>
        <v>0</v>
      </c>
      <c r="H47" s="85">
        <f>Input!$OD$9</f>
        <v>0</v>
      </c>
    </row>
    <row r="48" spans="1:50">
      <c r="A48" s="83" t="s">
        <v>228</v>
      </c>
      <c r="B48" s="215" t="s">
        <v>220</v>
      </c>
      <c r="C48" s="84">
        <f>Input!$OE$9</f>
        <v>0</v>
      </c>
      <c r="D48" s="84">
        <f>Input!$OF$9</f>
        <v>0</v>
      </c>
      <c r="E48" s="84">
        <f>Input!$OG$9</f>
        <v>0</v>
      </c>
      <c r="F48" s="84">
        <f>Input!$OH$9</f>
        <v>0</v>
      </c>
      <c r="G48" s="84">
        <f>Input!$OI$9</f>
        <v>0</v>
      </c>
      <c r="H48" s="85">
        <f>Input!$OJ$9</f>
        <v>0</v>
      </c>
    </row>
    <row r="49" spans="1:50" s="93" customFormat="1">
      <c r="A49" s="79" t="s">
        <v>228</v>
      </c>
      <c r="B49" s="217" t="s">
        <v>230</v>
      </c>
      <c r="C49" s="218">
        <f>SUM(C36:C48)</f>
        <v>0</v>
      </c>
      <c r="D49" s="218">
        <f t="shared" ref="D49:G49" si="2">SUM(D36:D48)</f>
        <v>0</v>
      </c>
      <c r="E49" s="218">
        <f t="shared" si="2"/>
        <v>4017841</v>
      </c>
      <c r="F49" s="218">
        <f t="shared" si="2"/>
        <v>0</v>
      </c>
      <c r="G49" s="218">
        <f t="shared" si="2"/>
        <v>0</v>
      </c>
      <c r="H49" s="219"/>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c r="B50" s="220"/>
      <c r="C50" s="221"/>
      <c r="D50" s="221"/>
      <c r="E50" s="221"/>
      <c r="F50" s="221"/>
      <c r="G50" s="221"/>
      <c r="H50" s="222"/>
    </row>
    <row r="51" spans="1:50">
      <c r="A51" s="83" t="s">
        <v>231</v>
      </c>
      <c r="B51" s="216">
        <f>Input!$OK$9</f>
        <v>0</v>
      </c>
      <c r="C51" s="84">
        <f>Input!$OL$9</f>
        <v>0</v>
      </c>
      <c r="D51" s="84">
        <f>Input!$OM$9</f>
        <v>0</v>
      </c>
      <c r="E51" s="84">
        <f>Input!$ON$9</f>
        <v>0</v>
      </c>
      <c r="F51" s="84">
        <f>Input!$OO$9</f>
        <v>0</v>
      </c>
      <c r="G51" s="84">
        <f>Input!$OP$9</f>
        <v>0</v>
      </c>
      <c r="H51" s="85">
        <f>Input!$OQ$9</f>
        <v>0</v>
      </c>
    </row>
    <row r="52" spans="1:50">
      <c r="A52" s="83" t="s">
        <v>231</v>
      </c>
      <c r="B52" s="216">
        <f>Input!$OR$9</f>
        <v>0</v>
      </c>
      <c r="C52" s="84">
        <f>Input!$OS$9</f>
        <v>0</v>
      </c>
      <c r="D52" s="84">
        <f>Input!$OT$9</f>
        <v>0</v>
      </c>
      <c r="E52" s="84">
        <f>Input!$OU$9</f>
        <v>0</v>
      </c>
      <c r="F52" s="84">
        <f>Input!$OV$9</f>
        <v>0</v>
      </c>
      <c r="G52" s="84">
        <f>Input!$OW$9</f>
        <v>0</v>
      </c>
      <c r="H52" s="85">
        <f>Input!$OX$9</f>
        <v>0</v>
      </c>
    </row>
    <row r="53" spans="1:50">
      <c r="A53" s="83" t="s">
        <v>231</v>
      </c>
      <c r="B53" s="216">
        <f>Input!$OY$9</f>
        <v>0</v>
      </c>
      <c r="C53" s="84">
        <f>Input!$OZ$9</f>
        <v>0</v>
      </c>
      <c r="D53" s="84">
        <f>Input!$PA$9</f>
        <v>0</v>
      </c>
      <c r="E53" s="84">
        <f>Input!$PB$9</f>
        <v>0</v>
      </c>
      <c r="F53" s="84">
        <f>Input!$PC$9</f>
        <v>0</v>
      </c>
      <c r="G53" s="84">
        <f>Input!$PD$9</f>
        <v>0</v>
      </c>
      <c r="H53" s="85">
        <f>Input!$PE$9</f>
        <v>0</v>
      </c>
    </row>
    <row r="54" spans="1:50">
      <c r="A54" s="83" t="s">
        <v>231</v>
      </c>
      <c r="B54" s="216">
        <f>Input!$PF$9</f>
        <v>0</v>
      </c>
      <c r="C54" s="84">
        <f>Input!$PG$9</f>
        <v>0</v>
      </c>
      <c r="D54" s="84">
        <f>Input!$PH$9</f>
        <v>0</v>
      </c>
      <c r="E54" s="84">
        <f>Input!$PI$9</f>
        <v>0</v>
      </c>
      <c r="F54" s="84">
        <f>Input!$PJ$9</f>
        <v>0</v>
      </c>
      <c r="G54" s="84">
        <f>Input!$PK$9</f>
        <v>0</v>
      </c>
      <c r="H54" s="85">
        <f>Input!$PL$9</f>
        <v>0</v>
      </c>
    </row>
    <row r="55" spans="1:50">
      <c r="A55" s="83" t="s">
        <v>231</v>
      </c>
      <c r="B55" s="216">
        <f>Input!$PM$9</f>
        <v>0</v>
      </c>
      <c r="C55" s="84">
        <f>Input!$PN$9</f>
        <v>0</v>
      </c>
      <c r="D55" s="84">
        <f>Input!$PO$9</f>
        <v>0</v>
      </c>
      <c r="E55" s="84">
        <f>Input!$PP$9</f>
        <v>0</v>
      </c>
      <c r="F55" s="84">
        <f>Input!$PQ$9</f>
        <v>0</v>
      </c>
      <c r="G55" s="84">
        <f>Input!$PR$9</f>
        <v>0</v>
      </c>
      <c r="H55" s="85">
        <f>Input!$PS$9</f>
        <v>0</v>
      </c>
    </row>
    <row r="56" spans="1:50">
      <c r="A56" s="83" t="s">
        <v>231</v>
      </c>
      <c r="B56" s="216">
        <f>Input!$PT$9</f>
        <v>0</v>
      </c>
      <c r="C56" s="84">
        <f>Input!$PU$9</f>
        <v>0</v>
      </c>
      <c r="D56" s="84">
        <f>Input!$PV$9</f>
        <v>0</v>
      </c>
      <c r="E56" s="84">
        <f>Input!$PW$9</f>
        <v>0</v>
      </c>
      <c r="F56" s="84">
        <f>Input!$PX$9</f>
        <v>0</v>
      </c>
      <c r="G56" s="84">
        <f>Input!$PY$9</f>
        <v>0</v>
      </c>
      <c r="H56" s="85">
        <f>Input!$PZ$9</f>
        <v>0</v>
      </c>
    </row>
    <row r="57" spans="1:50">
      <c r="A57" s="83" t="s">
        <v>231</v>
      </c>
      <c r="B57" s="216">
        <f>Input!$QA$9</f>
        <v>0</v>
      </c>
      <c r="C57" s="84">
        <f>Input!$QB$9</f>
        <v>0</v>
      </c>
      <c r="D57" s="84">
        <f>Input!$QC$9</f>
        <v>0</v>
      </c>
      <c r="E57" s="84">
        <f>Input!$QD$9</f>
        <v>0</v>
      </c>
      <c r="F57" s="84">
        <f>Input!$QE$9</f>
        <v>0</v>
      </c>
      <c r="G57" s="84">
        <f>Input!$QF$9</f>
        <v>0</v>
      </c>
      <c r="H57" s="85">
        <f>Input!$QG$9</f>
        <v>0</v>
      </c>
    </row>
    <row r="58" spans="1:50">
      <c r="A58" s="83" t="s">
        <v>231</v>
      </c>
      <c r="B58" s="216">
        <f>Input!$QH$9</f>
        <v>0</v>
      </c>
      <c r="C58" s="84">
        <f>Input!$QI$9</f>
        <v>0</v>
      </c>
      <c r="D58" s="84">
        <f>Input!$QJ$9</f>
        <v>0</v>
      </c>
      <c r="E58" s="84">
        <f>Input!$QK$9</f>
        <v>0</v>
      </c>
      <c r="F58" s="84">
        <f>Input!$QL$9</f>
        <v>0</v>
      </c>
      <c r="G58" s="84">
        <f>Input!$QM$9</f>
        <v>0</v>
      </c>
      <c r="H58" s="85">
        <f>Input!$QN$9</f>
        <v>0</v>
      </c>
    </row>
    <row r="59" spans="1:50">
      <c r="A59" s="83" t="s">
        <v>231</v>
      </c>
      <c r="B59" s="216">
        <f>Input!$QO$9</f>
        <v>0</v>
      </c>
      <c r="C59" s="84">
        <f>Input!$QP$9</f>
        <v>0</v>
      </c>
      <c r="D59" s="84">
        <f>Input!$QQ$9</f>
        <v>0</v>
      </c>
      <c r="E59" s="84">
        <f>Input!$QR$9</f>
        <v>0</v>
      </c>
      <c r="F59" s="84">
        <f>Input!$QS$9</f>
        <v>0</v>
      </c>
      <c r="G59" s="84">
        <f>Input!$QT$9</f>
        <v>0</v>
      </c>
      <c r="H59" s="85">
        <f>Input!$QU$9</f>
        <v>0</v>
      </c>
    </row>
    <row r="60" spans="1:50">
      <c r="A60" s="83" t="s">
        <v>231</v>
      </c>
      <c r="B60" s="216">
        <f>Input!$QV$9</f>
        <v>0</v>
      </c>
      <c r="C60" s="84">
        <f>Input!$QW$9</f>
        <v>0</v>
      </c>
      <c r="D60" s="84">
        <f>Input!$QX$9</f>
        <v>0</v>
      </c>
      <c r="E60" s="84">
        <f>Input!$QY$9</f>
        <v>0</v>
      </c>
      <c r="F60" s="84">
        <f>Input!$QZ$9</f>
        <v>0</v>
      </c>
      <c r="G60" s="84">
        <f>Input!$RA$9</f>
        <v>0</v>
      </c>
      <c r="H60" s="85">
        <f>Input!$RB$9</f>
        <v>0</v>
      </c>
    </row>
    <row r="61" spans="1:50">
      <c r="A61" s="83" t="s">
        <v>231</v>
      </c>
      <c r="B61" s="216">
        <f>Input!$RC$9</f>
        <v>0</v>
      </c>
      <c r="C61" s="84">
        <f>Input!$RD$9</f>
        <v>0</v>
      </c>
      <c r="D61" s="84">
        <f>Input!$RE$9</f>
        <v>0</v>
      </c>
      <c r="E61" s="84">
        <f>Input!$RF$9</f>
        <v>0</v>
      </c>
      <c r="F61" s="84">
        <f>Input!$RG$9</f>
        <v>0</v>
      </c>
      <c r="G61" s="84">
        <f>Input!$RH$9</f>
        <v>0</v>
      </c>
      <c r="H61" s="85">
        <f>Input!$RI$9</f>
        <v>0</v>
      </c>
    </row>
    <row r="62" spans="1:50">
      <c r="A62" s="83" t="s">
        <v>231</v>
      </c>
      <c r="B62" s="216">
        <f>Input!$RJ$9</f>
        <v>0</v>
      </c>
      <c r="C62" s="84">
        <f>Input!$RK$9</f>
        <v>0</v>
      </c>
      <c r="D62" s="84">
        <f>Input!$RL$9</f>
        <v>0</v>
      </c>
      <c r="E62" s="84">
        <f>Input!$RM$9</f>
        <v>0</v>
      </c>
      <c r="F62" s="84">
        <f>Input!$RN$9</f>
        <v>0</v>
      </c>
      <c r="G62" s="84">
        <f>Input!$RO$9</f>
        <v>0</v>
      </c>
      <c r="H62" s="85">
        <f>Input!$RP$9</f>
        <v>0</v>
      </c>
    </row>
    <row r="63" spans="1:50">
      <c r="A63" s="83" t="s">
        <v>231</v>
      </c>
      <c r="B63" s="215" t="s">
        <v>220</v>
      </c>
      <c r="C63" s="84">
        <f>Input!$RQ$9</f>
        <v>0</v>
      </c>
      <c r="D63" s="84">
        <f>Input!$RR$9</f>
        <v>0</v>
      </c>
      <c r="E63" s="84">
        <f>Input!$RS$9</f>
        <v>0</v>
      </c>
      <c r="F63" s="84">
        <f>Input!$RT$9</f>
        <v>0</v>
      </c>
      <c r="G63" s="84">
        <f>Input!$RU$9</f>
        <v>0</v>
      </c>
      <c r="H63" s="85">
        <f>Input!$RV$9</f>
        <v>0</v>
      </c>
    </row>
    <row r="64" spans="1:50" s="94" customFormat="1">
      <c r="A64" s="79" t="s">
        <v>231</v>
      </c>
      <c r="B64" s="217" t="s">
        <v>232</v>
      </c>
      <c r="C64" s="218">
        <f>SUM(C51:C63)</f>
        <v>0</v>
      </c>
      <c r="D64" s="218">
        <f t="shared" ref="D64:G64" si="3">SUM(D51:D63)</f>
        <v>0</v>
      </c>
      <c r="E64" s="218">
        <f t="shared" si="3"/>
        <v>0</v>
      </c>
      <c r="F64" s="218">
        <f t="shared" si="3"/>
        <v>0</v>
      </c>
      <c r="G64" s="218">
        <f t="shared" si="3"/>
        <v>0</v>
      </c>
      <c r="H64" s="219"/>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1:50">
      <c r="B65" s="220"/>
      <c r="C65" s="221"/>
      <c r="D65" s="221"/>
      <c r="E65" s="221"/>
      <c r="F65" s="221"/>
      <c r="G65" s="221"/>
      <c r="H65" s="222"/>
    </row>
    <row r="66" spans="1:50">
      <c r="A66" s="83" t="s">
        <v>233</v>
      </c>
      <c r="B66" s="216">
        <f>Input!$RW$9</f>
        <v>0</v>
      </c>
      <c r="C66" s="84">
        <f>Input!$RX$9</f>
        <v>0</v>
      </c>
      <c r="D66" s="84">
        <f>Input!$RY$9</f>
        <v>0</v>
      </c>
      <c r="E66" s="84">
        <f>Input!$RZ$9</f>
        <v>0</v>
      </c>
      <c r="F66" s="84">
        <f>Input!$SA$9</f>
        <v>0</v>
      </c>
      <c r="G66" s="84">
        <f>Input!$SB$9</f>
        <v>0</v>
      </c>
      <c r="H66" s="85">
        <f>Input!$SC$9</f>
        <v>0</v>
      </c>
    </row>
    <row r="67" spans="1:50">
      <c r="A67" s="83" t="s">
        <v>233</v>
      </c>
      <c r="B67" s="216">
        <f>Input!$SD$9</f>
        <v>0</v>
      </c>
      <c r="C67" s="84">
        <f>Input!$SE$9</f>
        <v>0</v>
      </c>
      <c r="D67" s="84">
        <f>Input!$SF$9</f>
        <v>0</v>
      </c>
      <c r="E67" s="84">
        <f>Input!$SG$9</f>
        <v>0</v>
      </c>
      <c r="F67" s="84">
        <f>Input!$SH$9</f>
        <v>0</v>
      </c>
      <c r="G67" s="84">
        <f>Input!$SI$9</f>
        <v>0</v>
      </c>
      <c r="H67" s="85">
        <f>Input!$SJ$9</f>
        <v>0</v>
      </c>
    </row>
    <row r="68" spans="1:50">
      <c r="A68" s="83" t="s">
        <v>233</v>
      </c>
      <c r="B68" s="216">
        <f>Input!$SK$9</f>
        <v>0</v>
      </c>
      <c r="C68" s="84">
        <f>Input!$SL$9</f>
        <v>0</v>
      </c>
      <c r="D68" s="84">
        <f>Input!$SM$9</f>
        <v>0</v>
      </c>
      <c r="E68" s="84">
        <f>Input!$SN$9</f>
        <v>0</v>
      </c>
      <c r="F68" s="84">
        <f>Input!$SO$9</f>
        <v>0</v>
      </c>
      <c r="G68" s="84">
        <f>Input!$SP$9</f>
        <v>0</v>
      </c>
      <c r="H68" s="85">
        <f>Input!$SQ$9</f>
        <v>0</v>
      </c>
    </row>
    <row r="69" spans="1:50">
      <c r="A69" s="83" t="s">
        <v>233</v>
      </c>
      <c r="B69" s="216">
        <f>Input!$SR$9</f>
        <v>0</v>
      </c>
      <c r="C69" s="84">
        <f>Input!$SS$9</f>
        <v>0</v>
      </c>
      <c r="D69" s="84">
        <f>Input!$ST$9</f>
        <v>0</v>
      </c>
      <c r="E69" s="84">
        <f>Input!$SU$9</f>
        <v>0</v>
      </c>
      <c r="F69" s="84">
        <f>Input!$SV$9</f>
        <v>0</v>
      </c>
      <c r="G69" s="84">
        <f>Input!$SW$9</f>
        <v>0</v>
      </c>
      <c r="H69" s="85">
        <f>Input!$SX$9</f>
        <v>0</v>
      </c>
    </row>
    <row r="70" spans="1:50">
      <c r="A70" s="83" t="s">
        <v>233</v>
      </c>
      <c r="B70" s="216">
        <f>Input!$SY$9</f>
        <v>0</v>
      </c>
      <c r="C70" s="84">
        <f>Input!$SZ$9</f>
        <v>0</v>
      </c>
      <c r="D70" s="84">
        <f>Input!$TA$9</f>
        <v>0</v>
      </c>
      <c r="E70" s="84">
        <f>Input!$TB$9</f>
        <v>0</v>
      </c>
      <c r="F70" s="84">
        <f>Input!$TC$9</f>
        <v>0</v>
      </c>
      <c r="G70" s="84">
        <f>Input!$TD$9</f>
        <v>0</v>
      </c>
      <c r="H70" s="85">
        <f>Input!$TE$9</f>
        <v>0</v>
      </c>
    </row>
    <row r="71" spans="1:50">
      <c r="A71" s="83" t="s">
        <v>233</v>
      </c>
      <c r="B71" s="216">
        <f>Input!$TF$9</f>
        <v>0</v>
      </c>
      <c r="C71" s="84">
        <f>Input!$TG$9</f>
        <v>0</v>
      </c>
      <c r="D71" s="84">
        <f>Input!$TH$9</f>
        <v>0</v>
      </c>
      <c r="E71" s="84">
        <f>Input!$TI$9</f>
        <v>0</v>
      </c>
      <c r="F71" s="84">
        <f>Input!$TJ$9</f>
        <v>0</v>
      </c>
      <c r="G71" s="84">
        <f>Input!$TK$9</f>
        <v>0</v>
      </c>
      <c r="H71" s="85">
        <f>Input!$TL$9</f>
        <v>0</v>
      </c>
    </row>
    <row r="72" spans="1:50">
      <c r="A72" s="83" t="s">
        <v>233</v>
      </c>
      <c r="B72" s="216">
        <f>Input!$TM$9</f>
        <v>0</v>
      </c>
      <c r="C72" s="84">
        <f>Input!$TN$9</f>
        <v>0</v>
      </c>
      <c r="D72" s="84">
        <f>Input!$TO$9</f>
        <v>0</v>
      </c>
      <c r="E72" s="84">
        <f>Input!$TP$9</f>
        <v>0</v>
      </c>
      <c r="F72" s="84">
        <f>Input!$TQ$9</f>
        <v>0</v>
      </c>
      <c r="G72" s="84">
        <f>Input!$TR$9</f>
        <v>0</v>
      </c>
      <c r="H72" s="85">
        <f>Input!$TS$9</f>
        <v>0</v>
      </c>
    </row>
    <row r="73" spans="1:50">
      <c r="A73" s="83" t="s">
        <v>233</v>
      </c>
      <c r="B73" s="216">
        <f>Input!$TT$9</f>
        <v>0</v>
      </c>
      <c r="C73" s="84">
        <f>Input!$TU$9</f>
        <v>0</v>
      </c>
      <c r="D73" s="84">
        <f>Input!$TV$9</f>
        <v>0</v>
      </c>
      <c r="E73" s="84">
        <f>Input!$TW$9</f>
        <v>0</v>
      </c>
      <c r="F73" s="84">
        <f>Input!$TX$9</f>
        <v>0</v>
      </c>
      <c r="G73" s="84">
        <f>Input!$TY$9</f>
        <v>0</v>
      </c>
      <c r="H73" s="85">
        <f>Input!$TZ$9</f>
        <v>0</v>
      </c>
    </row>
    <row r="74" spans="1:50">
      <c r="A74" s="83" t="s">
        <v>233</v>
      </c>
      <c r="B74" s="216">
        <f>Input!$UA$9</f>
        <v>0</v>
      </c>
      <c r="C74" s="84">
        <f>Input!$UB$9</f>
        <v>0</v>
      </c>
      <c r="D74" s="84">
        <f>Input!$UC$9</f>
        <v>0</v>
      </c>
      <c r="E74" s="84">
        <f>Input!$UD$9</f>
        <v>0</v>
      </c>
      <c r="F74" s="84">
        <f>Input!$UE$9</f>
        <v>0</v>
      </c>
      <c r="G74" s="84">
        <f>Input!$UF$9</f>
        <v>0</v>
      </c>
      <c r="H74" s="85">
        <f>Input!$UG$9</f>
        <v>0</v>
      </c>
    </row>
    <row r="75" spans="1:50">
      <c r="A75" s="83" t="s">
        <v>233</v>
      </c>
      <c r="B75" s="216">
        <f>Input!$UH$9</f>
        <v>0</v>
      </c>
      <c r="C75" s="84">
        <f>Input!$UI$9</f>
        <v>0</v>
      </c>
      <c r="D75" s="84">
        <f>Input!$UJ$9</f>
        <v>0</v>
      </c>
      <c r="E75" s="84">
        <f>Input!$UK$9</f>
        <v>0</v>
      </c>
      <c r="F75" s="84">
        <f>Input!$UL$9</f>
        <v>0</v>
      </c>
      <c r="G75" s="84">
        <f>Input!$UM$9</f>
        <v>0</v>
      </c>
      <c r="H75" s="85">
        <f>Input!$UN$9</f>
        <v>0</v>
      </c>
    </row>
    <row r="76" spans="1:50">
      <c r="A76" s="83" t="s">
        <v>233</v>
      </c>
      <c r="B76" s="216">
        <f>Input!$UO$9</f>
        <v>0</v>
      </c>
      <c r="C76" s="84">
        <f>Input!$UP$9</f>
        <v>0</v>
      </c>
      <c r="D76" s="84">
        <f>Input!$UQ$9</f>
        <v>0</v>
      </c>
      <c r="E76" s="84">
        <f>Input!$UR$9</f>
        <v>0</v>
      </c>
      <c r="F76" s="84">
        <f>Input!$US$9</f>
        <v>0</v>
      </c>
      <c r="G76" s="84">
        <f>Input!$UT$9</f>
        <v>0</v>
      </c>
      <c r="H76" s="85">
        <f>Input!$UU$9</f>
        <v>0</v>
      </c>
    </row>
    <row r="77" spans="1:50">
      <c r="A77" s="83" t="s">
        <v>233</v>
      </c>
      <c r="B77" s="216">
        <f>Input!$UV$9</f>
        <v>0</v>
      </c>
      <c r="C77" s="84">
        <f>Input!$UW$9</f>
        <v>0</v>
      </c>
      <c r="D77" s="84">
        <f>Input!$UX$9</f>
        <v>0</v>
      </c>
      <c r="E77" s="84">
        <f>Input!$UY$9</f>
        <v>0</v>
      </c>
      <c r="F77" s="84">
        <f>Input!$UZ$9</f>
        <v>0</v>
      </c>
      <c r="G77" s="84">
        <f>Input!$VA$9</f>
        <v>0</v>
      </c>
      <c r="H77" s="85">
        <f>Input!$VB$9</f>
        <v>0</v>
      </c>
    </row>
    <row r="78" spans="1:50">
      <c r="A78" s="83" t="s">
        <v>233</v>
      </c>
      <c r="B78" s="216">
        <f>Input!$VC$9</f>
        <v>0</v>
      </c>
      <c r="C78" s="84">
        <f>Input!$VD$9</f>
        <v>0</v>
      </c>
      <c r="D78" s="84">
        <f>Input!$VE$9</f>
        <v>0</v>
      </c>
      <c r="E78" s="84">
        <f>Input!$VF$9</f>
        <v>0</v>
      </c>
      <c r="F78" s="84">
        <f>Input!$VG$9</f>
        <v>0</v>
      </c>
      <c r="G78" s="84">
        <f>Input!$VH$9</f>
        <v>0</v>
      </c>
      <c r="H78" s="85">
        <f>Input!$VI$9</f>
        <v>0</v>
      </c>
    </row>
    <row r="79" spans="1:50">
      <c r="A79" s="83" t="s">
        <v>233</v>
      </c>
      <c r="B79" s="215" t="s">
        <v>220</v>
      </c>
      <c r="C79" s="84">
        <f>Input!$VJ$9</f>
        <v>0</v>
      </c>
      <c r="D79" s="84">
        <f>Input!$VK$9</f>
        <v>0</v>
      </c>
      <c r="E79" s="84">
        <f>Input!$VL$9</f>
        <v>0</v>
      </c>
      <c r="F79" s="84">
        <f>Input!$VM$9</f>
        <v>0</v>
      </c>
      <c r="G79" s="84">
        <f>Input!$VN$9</f>
        <v>0</v>
      </c>
      <c r="H79" s="85">
        <f>Input!$VO$9</f>
        <v>0</v>
      </c>
    </row>
    <row r="80" spans="1:50" s="94" customFormat="1">
      <c r="A80" s="79" t="s">
        <v>233</v>
      </c>
      <c r="B80" s="217" t="s">
        <v>234</v>
      </c>
      <c r="C80" s="218">
        <f>SUM(C66:C79)</f>
        <v>0</v>
      </c>
      <c r="D80" s="218">
        <f t="shared" ref="D80:G80" si="4">SUM(D66:D79)</f>
        <v>0</v>
      </c>
      <c r="E80" s="218">
        <f t="shared" si="4"/>
        <v>0</v>
      </c>
      <c r="F80" s="218">
        <f t="shared" si="4"/>
        <v>0</v>
      </c>
      <c r="G80" s="218">
        <f t="shared" si="4"/>
        <v>0</v>
      </c>
      <c r="H80" s="219"/>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row>
    <row r="81" spans="1:50">
      <c r="A81" s="83"/>
      <c r="B81" s="222"/>
      <c r="C81" s="50"/>
      <c r="D81" s="50"/>
      <c r="E81" s="50"/>
      <c r="F81" s="50"/>
      <c r="G81" s="50"/>
      <c r="H81" s="222"/>
    </row>
    <row r="82" spans="1:50">
      <c r="A82" s="83" t="s">
        <v>235</v>
      </c>
      <c r="B82" s="216" t="str">
        <f>Input!$VP$9</f>
        <v>Federal Research Activities Grants (NIH,DoD,etc.)</v>
      </c>
      <c r="C82" s="84">
        <f>Input!$VQ$9</f>
        <v>2254000</v>
      </c>
      <c r="D82" s="84">
        <f>Input!$VR$9</f>
        <v>497878</v>
      </c>
      <c r="E82" s="84">
        <f>Input!$VS$9</f>
        <v>7110754</v>
      </c>
      <c r="F82" s="84">
        <f>Input!$VT$9</f>
        <v>3739247</v>
      </c>
      <c r="G82" s="84">
        <f>Input!$VU$9</f>
        <v>0</v>
      </c>
      <c r="H82" s="85">
        <f>Input!$VV$9</f>
        <v>0</v>
      </c>
    </row>
    <row r="83" spans="1:50">
      <c r="A83" s="83" t="s">
        <v>235</v>
      </c>
      <c r="B83" s="216">
        <f>Input!$VW$9</f>
        <v>0</v>
      </c>
      <c r="C83" s="84">
        <f>Input!$VX$9</f>
        <v>0</v>
      </c>
      <c r="D83" s="84">
        <f>Input!$VY$9</f>
        <v>0</v>
      </c>
      <c r="E83" s="84">
        <f>Input!$VZ$9</f>
        <v>0</v>
      </c>
      <c r="F83" s="84">
        <f>Input!$WA$9</f>
        <v>0</v>
      </c>
      <c r="G83" s="84">
        <f>Input!$WB$9</f>
        <v>0</v>
      </c>
      <c r="H83" s="85">
        <f>Input!$WC$9</f>
        <v>0</v>
      </c>
    </row>
    <row r="84" spans="1:50">
      <c r="A84" s="83" t="s">
        <v>235</v>
      </c>
      <c r="B84" s="216">
        <f>Input!$WD$9</f>
        <v>0</v>
      </c>
      <c r="C84" s="84">
        <f>Input!$WE$9</f>
        <v>0</v>
      </c>
      <c r="D84" s="84">
        <f>Input!$WF$9</f>
        <v>0</v>
      </c>
      <c r="E84" s="84">
        <f>Input!$WG$9</f>
        <v>0</v>
      </c>
      <c r="F84" s="84">
        <f>Input!$WH$9</f>
        <v>0</v>
      </c>
      <c r="G84" s="84">
        <f>Input!$WI$9</f>
        <v>0</v>
      </c>
      <c r="H84" s="85">
        <f>Input!$WJ$9</f>
        <v>0</v>
      </c>
    </row>
    <row r="85" spans="1:50">
      <c r="A85" s="83" t="s">
        <v>235</v>
      </c>
      <c r="B85" s="216">
        <f>Input!$WK$9</f>
        <v>0</v>
      </c>
      <c r="C85" s="84">
        <f>Input!$WL$9</f>
        <v>0</v>
      </c>
      <c r="D85" s="84">
        <f>Input!$WM$9</f>
        <v>0</v>
      </c>
      <c r="E85" s="84">
        <f>Input!$WN$9</f>
        <v>0</v>
      </c>
      <c r="F85" s="84">
        <f>Input!$WO$9</f>
        <v>0</v>
      </c>
      <c r="G85" s="84">
        <f>Input!$WP$9</f>
        <v>0</v>
      </c>
      <c r="H85" s="85">
        <f>Input!$WQ$9</f>
        <v>0</v>
      </c>
    </row>
    <row r="86" spans="1:50">
      <c r="A86" s="83" t="s">
        <v>235</v>
      </c>
      <c r="B86" s="216">
        <f>Input!$WR$9</f>
        <v>0</v>
      </c>
      <c r="C86" s="84">
        <f>Input!$WS$9</f>
        <v>0</v>
      </c>
      <c r="D86" s="84">
        <f>Input!$WT$9</f>
        <v>0</v>
      </c>
      <c r="E86" s="84">
        <f>Input!$WU$9</f>
        <v>0</v>
      </c>
      <c r="F86" s="84">
        <f>Input!$WV$9</f>
        <v>0</v>
      </c>
      <c r="G86" s="84">
        <f>Input!$WW$9</f>
        <v>0</v>
      </c>
      <c r="H86" s="85">
        <f>Input!$WX$9</f>
        <v>0</v>
      </c>
    </row>
    <row r="87" spans="1:50">
      <c r="A87" s="83" t="s">
        <v>235</v>
      </c>
      <c r="B87" s="216">
        <f>Input!$WY$9</f>
        <v>0</v>
      </c>
      <c r="C87" s="84">
        <f>Input!$WZ$9</f>
        <v>0</v>
      </c>
      <c r="D87" s="84">
        <f>Input!$XA$9</f>
        <v>0</v>
      </c>
      <c r="E87" s="84">
        <f>Input!$XB$9</f>
        <v>0</v>
      </c>
      <c r="F87" s="84">
        <f>Input!$XC$9</f>
        <v>0</v>
      </c>
      <c r="G87" s="84">
        <f>Input!$XD$9</f>
        <v>0</v>
      </c>
      <c r="H87" s="85">
        <f>Input!$XE$9</f>
        <v>0</v>
      </c>
    </row>
    <row r="88" spans="1:50">
      <c r="A88" s="83" t="s">
        <v>235</v>
      </c>
      <c r="B88" s="216">
        <f>Input!$XF$9</f>
        <v>0</v>
      </c>
      <c r="C88" s="84">
        <f>Input!$XG$9</f>
        <v>0</v>
      </c>
      <c r="D88" s="84">
        <f>Input!$XH$9</f>
        <v>0</v>
      </c>
      <c r="E88" s="84">
        <f>Input!$XI$9</f>
        <v>0</v>
      </c>
      <c r="F88" s="84">
        <f>Input!$XJ$9</f>
        <v>0</v>
      </c>
      <c r="G88" s="84">
        <f>Input!$XK$9</f>
        <v>0</v>
      </c>
      <c r="H88" s="85">
        <f>Input!$XL$9</f>
        <v>0</v>
      </c>
    </row>
    <row r="89" spans="1:50">
      <c r="A89" s="83" t="s">
        <v>235</v>
      </c>
      <c r="B89" s="216">
        <f>Input!$XM$9</f>
        <v>0</v>
      </c>
      <c r="C89" s="84">
        <f>Input!$XN$9</f>
        <v>0</v>
      </c>
      <c r="D89" s="84">
        <f>Input!$XO$9</f>
        <v>0</v>
      </c>
      <c r="E89" s="84">
        <f>Input!$XP$9</f>
        <v>0</v>
      </c>
      <c r="F89" s="84">
        <f>Input!$XQ$9</f>
        <v>0</v>
      </c>
      <c r="G89" s="84">
        <f>Input!$XR$9</f>
        <v>0</v>
      </c>
      <c r="H89" s="85">
        <f>Input!$XS$9</f>
        <v>0</v>
      </c>
    </row>
    <row r="90" spans="1:50" s="94" customFormat="1">
      <c r="A90" s="79" t="s">
        <v>235</v>
      </c>
      <c r="B90" s="217" t="s">
        <v>236</v>
      </c>
      <c r="C90" s="218">
        <f>SUM(C82:C89)</f>
        <v>2254000</v>
      </c>
      <c r="D90" s="218">
        <f t="shared" ref="D90:G90" si="5">SUM(D82:D89)</f>
        <v>497878</v>
      </c>
      <c r="E90" s="218">
        <f t="shared" si="5"/>
        <v>7110754</v>
      </c>
      <c r="F90" s="218">
        <f t="shared" si="5"/>
        <v>3739247</v>
      </c>
      <c r="G90" s="218">
        <f t="shared" si="5"/>
        <v>0</v>
      </c>
      <c r="H90" s="219"/>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row>
    <row r="91" spans="1:50">
      <c r="B91" s="222"/>
      <c r="C91" s="50"/>
      <c r="D91" s="50"/>
      <c r="E91" s="50"/>
      <c r="F91" s="50"/>
      <c r="G91" s="50"/>
      <c r="H91" s="222"/>
    </row>
    <row r="92" spans="1:50" s="94" customFormat="1">
      <c r="A92" s="79" t="s">
        <v>237</v>
      </c>
      <c r="B92" s="217"/>
      <c r="C92" s="218"/>
      <c r="D92" s="218"/>
      <c r="E92" s="218"/>
      <c r="F92" s="218"/>
      <c r="G92" s="218"/>
      <c r="H92" s="219"/>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0" ht="31.5">
      <c r="A93" s="83" t="s">
        <v>238</v>
      </c>
      <c r="B93" s="208" t="s">
        <v>239</v>
      </c>
      <c r="C93" s="84">
        <f>Input!$XT$9</f>
        <v>0</v>
      </c>
      <c r="D93" s="84">
        <f>Input!$XU$9</f>
        <v>0</v>
      </c>
      <c r="E93" s="84">
        <f>Input!$XV$9</f>
        <v>0</v>
      </c>
      <c r="F93" s="84">
        <f>Input!$XW$9</f>
        <v>0</v>
      </c>
      <c r="G93" s="84">
        <f>Input!$XX$9</f>
        <v>0</v>
      </c>
      <c r="H93" s="85">
        <f>Input!$XY$9</f>
        <v>0</v>
      </c>
    </row>
    <row r="94" spans="1:50" ht="47.25">
      <c r="A94" s="83" t="s">
        <v>240</v>
      </c>
      <c r="B94" s="208" t="s">
        <v>241</v>
      </c>
      <c r="C94" s="84">
        <f>Input!$XZ$9</f>
        <v>0</v>
      </c>
      <c r="D94" s="84">
        <f>Input!$YA$9</f>
        <v>0</v>
      </c>
      <c r="E94" s="84">
        <f>Input!$YB$9</f>
        <v>1461857</v>
      </c>
      <c r="F94" s="84">
        <f>Input!$YC$9</f>
        <v>368364</v>
      </c>
      <c r="G94" s="84">
        <f>Input!$YD$9</f>
        <v>0</v>
      </c>
      <c r="H94" s="85" t="str">
        <f>Input!$YE$9</f>
        <v>Health and Human Services Commission</v>
      </c>
    </row>
    <row r="95" spans="1:50" s="94" customFormat="1" ht="30">
      <c r="A95" s="88" t="s">
        <v>242</v>
      </c>
      <c r="B95" s="86" t="s">
        <v>243</v>
      </c>
      <c r="C95" s="87">
        <f>SUM(C93:C94)</f>
        <v>0</v>
      </c>
      <c r="D95" s="87">
        <f t="shared" ref="D95:G95" si="6">SUM(D93:D94)</f>
        <v>0</v>
      </c>
      <c r="E95" s="87">
        <f t="shared" si="6"/>
        <v>1461857</v>
      </c>
      <c r="F95" s="87">
        <f t="shared" si="6"/>
        <v>368364</v>
      </c>
      <c r="G95" s="87">
        <f t="shared" si="6"/>
        <v>0</v>
      </c>
      <c r="H95" s="88"/>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row>
    <row r="96" spans="1:50">
      <c r="C96" s="95"/>
      <c r="D96" s="95"/>
      <c r="E96" s="95"/>
      <c r="F96" s="95"/>
      <c r="G96" s="95"/>
    </row>
    <row r="97" spans="1:50" s="94" customFormat="1">
      <c r="A97" s="354" t="s">
        <v>244</v>
      </c>
      <c r="B97" s="355"/>
      <c r="C97" s="87">
        <f>C95+C90+C80+C64+C49+C34+C19</f>
        <v>9245862</v>
      </c>
      <c r="D97" s="87">
        <f t="shared" ref="D97:G97" si="7">D95+D90+D80+D64+D49+D34+D19</f>
        <v>7132913</v>
      </c>
      <c r="E97" s="87">
        <f t="shared" si="7"/>
        <v>14982109</v>
      </c>
      <c r="F97" s="87">
        <f t="shared" si="7"/>
        <v>6527755</v>
      </c>
      <c r="G97" s="87">
        <f t="shared" si="7"/>
        <v>196697</v>
      </c>
      <c r="H97" s="88"/>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row>
    <row r="98" spans="1:50">
      <c r="C98" s="95"/>
      <c r="D98" s="95"/>
      <c r="E98" s="95"/>
      <c r="F98" s="95"/>
      <c r="G98" s="95"/>
    </row>
    <row r="99" spans="1:50">
      <c r="B99" s="78" t="s">
        <v>245</v>
      </c>
      <c r="C99" s="95"/>
      <c r="D99" s="95">
        <f>'HSSA Uses'!C67</f>
        <v>7132913</v>
      </c>
      <c r="E99" s="95"/>
      <c r="F99" s="95">
        <f>'HSSA Uses'!D67</f>
        <v>6527755</v>
      </c>
      <c r="G99" s="95">
        <f>'HSSA Uses'!E67</f>
        <v>196697</v>
      </c>
    </row>
    <row r="100" spans="1:50">
      <c r="B100" s="78" t="s">
        <v>246</v>
      </c>
      <c r="D100" s="96">
        <f>D97-D99</f>
        <v>0</v>
      </c>
      <c r="F100" s="96">
        <f>F97-F99</f>
        <v>0</v>
      </c>
      <c r="G100" s="96">
        <f>G97-G99</f>
        <v>0</v>
      </c>
    </row>
    <row r="101" spans="1:50">
      <c r="D101" s="96"/>
    </row>
    <row r="102" spans="1:50">
      <c r="C102" s="96" t="str">
        <f>IF(C97-INT(C97)=0,"",C97-INT(C97))</f>
        <v/>
      </c>
      <c r="D102" s="96" t="str">
        <f>IF(D97-INT(D97)=0,"",D97-INT(D97))</f>
        <v/>
      </c>
      <c r="E102" s="96" t="str">
        <f>IF(E97-INT(E97)=0,"",E97-INT(E97))</f>
        <v/>
      </c>
      <c r="F102" s="96" t="str">
        <f>IF(F97-INT(F97)=0,"",F97-INT(F97))</f>
        <v/>
      </c>
      <c r="G102" s="96" t="str">
        <f>IF(G97-INT(G97)=0,"",G97-INT(G97))</f>
        <v/>
      </c>
      <c r="H102" s="97">
        <f>SUM(C102:G102)</f>
        <v>0</v>
      </c>
    </row>
    <row r="105" spans="1:50" ht="15" customHeight="1">
      <c r="B105" s="91" t="s">
        <v>247</v>
      </c>
    </row>
    <row r="106" spans="1:50" ht="15" customHeight="1">
      <c r="B106" s="91" t="s">
        <v>248</v>
      </c>
      <c r="C106" s="76">
        <f>SUM(C5:C18)+SUM(C21:C33)+SUM(C36:C48)+SUM(C51:C63)+SUM(C66:C79)+SUM(C82:C89)+SUM(C93:C94)</f>
        <v>9245862</v>
      </c>
      <c r="D106" s="76">
        <f>SUM(D5:D18)+SUM(D21:D33)+SUM(D36:D48)+SUM(D51:D63)+SUM(D66:D79)+SUM(D82:D89)+SUM(D93:D94)</f>
        <v>7132913</v>
      </c>
      <c r="E106" s="76">
        <f>SUM(E5:E18)+SUM(E21:E33)+SUM(E36:E48)+SUM(E51:E63)+SUM(E66:E79)+SUM(E82:E89)+SUM(E93:E94)</f>
        <v>14982109</v>
      </c>
      <c r="F106" s="76">
        <f>SUM(F5:F18)+SUM(F21:F33)+SUM(F36:F48)+SUM(F51:F63)+SUM(F66:F79)+SUM(F82:F89)+SUM(F93:F94)</f>
        <v>6527755</v>
      </c>
      <c r="G106" s="76">
        <f>SUM(G5:G18)+SUM(G21:G33)+SUM(G36:G48)+SUM(G51:G63)+SUM(G66:G79)+SUM(G82:G89)+SUM(G93:G94)</f>
        <v>196697</v>
      </c>
    </row>
    <row r="107" spans="1:50" ht="15" customHeight="1">
      <c r="C107" s="76" t="str">
        <f>IF((C106=C97),"Balanced","Out of Balance")</f>
        <v>Balanced</v>
      </c>
      <c r="D107" s="76" t="str">
        <f t="shared" ref="D107:G107" si="8">IF((D106=D97),"Balanced","Out of Balance")</f>
        <v>Balanced</v>
      </c>
      <c r="E107" s="76" t="str">
        <f t="shared" si="8"/>
        <v>Balanced</v>
      </c>
      <c r="F107" s="76" t="str">
        <f t="shared" si="8"/>
        <v>Balanced</v>
      </c>
      <c r="G107" s="76" t="str">
        <f t="shared" si="8"/>
        <v>Balanced</v>
      </c>
    </row>
    <row r="108" spans="1:50" ht="15" customHeight="1"/>
    <row r="109" spans="1:50" ht="15" customHeight="1"/>
    <row r="110" spans="1:50" ht="15" customHeight="1">
      <c r="E110" s="76">
        <f>SUM(C106:G106)</f>
        <v>38085336</v>
      </c>
    </row>
    <row r="111" spans="1:50">
      <c r="E111" s="223">
        <f>'HSSA Uses'!D80</f>
        <v>13859482</v>
      </c>
    </row>
    <row r="112" spans="1:50">
      <c r="E112" s="224">
        <f>Input!F9</f>
        <v>40</v>
      </c>
    </row>
    <row r="113" spans="5:5">
      <c r="E113" s="49">
        <f>SUM(E110:E112)</f>
        <v>51944858</v>
      </c>
    </row>
    <row r="114" spans="5:5">
      <c r="E114" s="49">
        <f>Input!G9</f>
        <v>51944858</v>
      </c>
    </row>
    <row r="115" spans="5:5">
      <c r="E115" s="49">
        <f>E114-E113</f>
        <v>0</v>
      </c>
    </row>
    <row r="116" spans="5:5">
      <c r="E116" s="48" t="str">
        <f>IF(E115&lt;&gt;0,"Out of Balance","Balanced")</f>
        <v>Balanced</v>
      </c>
    </row>
  </sheetData>
  <mergeCells count="1">
    <mergeCell ref="A97:B97"/>
  </mergeCells>
  <conditionalFormatting sqref="F100">
    <cfRule type="expression" dxfId="225" priority="12">
      <formula>$F$100&lt;&gt;0</formula>
    </cfRule>
  </conditionalFormatting>
  <conditionalFormatting sqref="G100">
    <cfRule type="expression" dxfId="224" priority="11">
      <formula>$G$100&lt;&gt;0</formula>
    </cfRule>
  </conditionalFormatting>
  <conditionalFormatting sqref="F102">
    <cfRule type="expression" dxfId="223" priority="10">
      <formula>$F$102&lt;&gt;""</formula>
    </cfRule>
  </conditionalFormatting>
  <conditionalFormatting sqref="G102">
    <cfRule type="expression" dxfId="222" priority="9">
      <formula>$G$102&lt;&gt;""</formula>
    </cfRule>
  </conditionalFormatting>
  <conditionalFormatting sqref="D100">
    <cfRule type="expression" dxfId="221" priority="8">
      <formula>$D$100&lt;&gt;0</formula>
    </cfRule>
  </conditionalFormatting>
  <conditionalFormatting sqref="D102">
    <cfRule type="expression" dxfId="220" priority="7">
      <formula>$D$102&lt;&gt;""</formula>
    </cfRule>
  </conditionalFormatting>
  <conditionalFormatting sqref="C102">
    <cfRule type="expression" dxfId="219" priority="6">
      <formula>$C$102&lt;&gt;""</formula>
    </cfRule>
  </conditionalFormatting>
  <conditionalFormatting sqref="E102">
    <cfRule type="expression" dxfId="218" priority="5">
      <formula>$E$102&lt;&gt;""</formula>
    </cfRule>
  </conditionalFormatting>
  <conditionalFormatting sqref="H2">
    <cfRule type="expression" dxfId="217" priority="2">
      <formula>OR($C$100&lt;&gt;0,$D$100&lt;&gt;0,$E$100&lt;&gt;0,$F$100&lt;&gt;0,$G$100&lt;&gt;0)</formula>
    </cfRule>
  </conditionalFormatting>
  <conditionalFormatting sqref="H1">
    <cfRule type="expression" dxfId="216" priority="1">
      <formula>OR($C$102&lt;&gt;"",$D$102&lt;&gt;"",$E$102&lt;&gt;"",$F$102&lt;&gt;"",$G$102&lt;&gt;"")</formula>
    </cfRule>
  </conditionalFormatting>
  <pageMargins left="0.315" right="0.42499999999999999" top="0.75" bottom="0.75" header="0.3" footer="0.3"/>
  <pageSetup paperSize="5" scale="8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ADB6B-3EBC-46E0-9094-18F6FC8C655A}">
  <sheetPr>
    <tabColor rgb="FFCCFFCC"/>
  </sheetPr>
  <dimension ref="A1:F82"/>
  <sheetViews>
    <sheetView showGridLines="0" zoomScale="90" zoomScaleNormal="90" zoomScaleSheetLayoutView="100" zoomScalePageLayoutView="57" workbookViewId="0">
      <pane ySplit="4" topLeftCell="A6" activePane="bottomLeft" state="frozen"/>
      <selection activeCell="F2" sqref="F2"/>
      <selection pane="bottomLeft" activeCell="F2" sqref="F2"/>
    </sheetView>
  </sheetViews>
  <sheetFormatPr defaultColWidth="9.140625" defaultRowHeight="15"/>
  <cols>
    <col min="1" max="1" width="11.85546875" style="76" customWidth="1"/>
    <col min="2" max="2" width="98.5703125" style="91" customWidth="1"/>
    <col min="3" max="3" width="18.42578125" style="96" customWidth="1"/>
    <col min="4" max="4" width="19.140625" style="76" bestFit="1" customWidth="1"/>
    <col min="5" max="5" width="19" style="76" customWidth="1"/>
    <col min="6" max="6" width="70.85546875" style="119" customWidth="1"/>
    <col min="7" max="16384" width="9.140625" style="76"/>
  </cols>
  <sheetData>
    <row r="1" spans="1:6" ht="18.75">
      <c r="A1" s="74" t="s">
        <v>197</v>
      </c>
      <c r="B1" s="117" t="str">
        <f>Input!$B$10</f>
        <v>The University of Texas M.D. Anderson Cancer Center</v>
      </c>
      <c r="E1" s="77" t="s">
        <v>198</v>
      </c>
      <c r="F1" s="118" t="str">
        <f>IF(OR($C$73&lt;&gt;"",$D$73&lt;&gt;"",$E$73&lt;&gt;""),"Error Message - Enter Whole Dollars Only - See Row 72","")</f>
        <v/>
      </c>
    </row>
    <row r="2" spans="1:6" ht="18.75">
      <c r="A2" s="74" t="s">
        <v>199</v>
      </c>
      <c r="B2" s="117" t="str">
        <f>Index!$B$3</f>
        <v>FY 2020 &amp; FY 2021 Data</v>
      </c>
      <c r="F2" s="118" t="str">
        <f>IF(OR($C$71&lt;&gt;0,$D$71&lt;&gt;0,$E$71&lt;&gt;0),"Error Message - Federal Program Breakout tab does not agree with this tab.","")</f>
        <v/>
      </c>
    </row>
    <row r="3" spans="1:6">
      <c r="A3" s="92"/>
    </row>
    <row r="4" spans="1:6" ht="47.25">
      <c r="A4" s="120" t="s">
        <v>327</v>
      </c>
      <c r="B4" s="120" t="s">
        <v>328</v>
      </c>
      <c r="C4" s="121" t="s">
        <v>329</v>
      </c>
      <c r="D4" s="120" t="s">
        <v>330</v>
      </c>
      <c r="E4" s="120" t="s">
        <v>207</v>
      </c>
      <c r="F4" s="122" t="s">
        <v>208</v>
      </c>
    </row>
    <row r="5" spans="1:6" ht="15.75">
      <c r="A5" s="123">
        <v>1</v>
      </c>
      <c r="B5" s="323" t="s">
        <v>331</v>
      </c>
      <c r="C5" s="324"/>
      <c r="D5" s="324"/>
      <c r="E5" s="324"/>
      <c r="F5" s="325"/>
    </row>
    <row r="6" spans="1:6" ht="15.75">
      <c r="A6" s="124" t="s">
        <v>332</v>
      </c>
      <c r="B6" s="194" t="s">
        <v>333</v>
      </c>
      <c r="C6" s="125">
        <f>Input!$N$10</f>
        <v>285840</v>
      </c>
      <c r="D6" s="195">
        <f>Input!$O$10</f>
        <v>693064</v>
      </c>
      <c r="E6" s="195">
        <f>Input!$P$10</f>
        <v>0</v>
      </c>
      <c r="F6" s="196">
        <f>Input!$Q$10</f>
        <v>0</v>
      </c>
    </row>
    <row r="7" spans="1:6" ht="15.75">
      <c r="A7" s="126" t="s">
        <v>332</v>
      </c>
      <c r="B7" s="197" t="s">
        <v>334</v>
      </c>
      <c r="C7" s="127">
        <f>Input!$R$10</f>
        <v>143</v>
      </c>
      <c r="D7" s="127">
        <f>Input!$S$10</f>
        <v>216</v>
      </c>
      <c r="E7" s="128"/>
      <c r="F7" s="198" t="str">
        <f>Input!$T$10</f>
        <v>Unduplicated</v>
      </c>
    </row>
    <row r="8" spans="1:6" ht="15.75">
      <c r="A8" s="129" t="s">
        <v>335</v>
      </c>
      <c r="B8" s="199" t="s">
        <v>336</v>
      </c>
      <c r="C8" s="125">
        <f>Input!$U$10</f>
        <v>0</v>
      </c>
      <c r="D8" s="195">
        <f>Input!$V$10</f>
        <v>0</v>
      </c>
      <c r="E8" s="195">
        <f>Input!$W$10</f>
        <v>0</v>
      </c>
      <c r="F8" s="196">
        <f>Input!$X$10</f>
        <v>0</v>
      </c>
    </row>
    <row r="9" spans="1:6" ht="15.75">
      <c r="A9" s="126" t="s">
        <v>335</v>
      </c>
      <c r="B9" s="197" t="s">
        <v>334</v>
      </c>
      <c r="C9" s="127">
        <f>Input!$Y$10</f>
        <v>0</v>
      </c>
      <c r="D9" s="127">
        <f>Input!$Z$10</f>
        <v>0</v>
      </c>
      <c r="E9" s="128"/>
      <c r="F9" s="198">
        <f>Input!$AA$10</f>
        <v>0</v>
      </c>
    </row>
    <row r="10" spans="1:6" ht="15.75">
      <c r="A10" s="129" t="s">
        <v>337</v>
      </c>
      <c r="B10" s="199" t="s">
        <v>338</v>
      </c>
      <c r="C10" s="125">
        <f>Input!$AB$10</f>
        <v>0</v>
      </c>
      <c r="D10" s="195">
        <f>Input!$AC$10</f>
        <v>0</v>
      </c>
      <c r="E10" s="195">
        <f>Input!$AD$10</f>
        <v>0</v>
      </c>
      <c r="F10" s="196">
        <f>Input!$AE$10</f>
        <v>0</v>
      </c>
    </row>
    <row r="11" spans="1:6" ht="15.75">
      <c r="A11" s="126" t="s">
        <v>337</v>
      </c>
      <c r="B11" s="197" t="s">
        <v>334</v>
      </c>
      <c r="C11" s="127">
        <f>Input!$AF$10</f>
        <v>0</v>
      </c>
      <c r="D11" s="127">
        <f>Input!$AG$10</f>
        <v>0</v>
      </c>
      <c r="E11" s="128"/>
      <c r="F11" s="198">
        <f>Input!$AH$10</f>
        <v>0</v>
      </c>
    </row>
    <row r="12" spans="1:6" ht="31.5">
      <c r="A12" s="129" t="s">
        <v>339</v>
      </c>
      <c r="B12" s="199" t="s">
        <v>340</v>
      </c>
      <c r="C12" s="125">
        <f>Input!$AI$10</f>
        <v>0</v>
      </c>
      <c r="D12" s="195">
        <f>Input!$AJ$10</f>
        <v>0</v>
      </c>
      <c r="E12" s="195">
        <f>Input!$AK$10</f>
        <v>0</v>
      </c>
      <c r="F12" s="196">
        <f>Input!$AL$10</f>
        <v>0</v>
      </c>
    </row>
    <row r="13" spans="1:6" ht="15.75">
      <c r="A13" s="126" t="s">
        <v>339</v>
      </c>
      <c r="B13" s="197" t="s">
        <v>334</v>
      </c>
      <c r="C13" s="127">
        <f>Input!$AM$10</f>
        <v>0</v>
      </c>
      <c r="D13" s="127">
        <f>Input!$AN$10</f>
        <v>0</v>
      </c>
      <c r="E13" s="128"/>
      <c r="F13" s="198">
        <f>Input!$AO$10</f>
        <v>0</v>
      </c>
    </row>
    <row r="14" spans="1:6" ht="31.5">
      <c r="A14" s="129" t="s">
        <v>341</v>
      </c>
      <c r="B14" s="199" t="s">
        <v>342</v>
      </c>
      <c r="C14" s="125">
        <f>Input!$AP$10</f>
        <v>0</v>
      </c>
      <c r="D14" s="195">
        <f>Input!$AQ$10</f>
        <v>0</v>
      </c>
      <c r="E14" s="195">
        <f>Input!$AR$10</f>
        <v>0</v>
      </c>
      <c r="F14" s="196">
        <f>Input!$AS$10</f>
        <v>0</v>
      </c>
    </row>
    <row r="15" spans="1:6" ht="15.75">
      <c r="A15" s="126" t="s">
        <v>341</v>
      </c>
      <c r="B15" s="197" t="s">
        <v>334</v>
      </c>
      <c r="C15" s="127">
        <f>Input!$AT$10</f>
        <v>0</v>
      </c>
      <c r="D15" s="127">
        <f>Input!$AU$10</f>
        <v>0</v>
      </c>
      <c r="E15" s="128"/>
      <c r="F15" s="198">
        <f>Input!$AV$10</f>
        <v>0</v>
      </c>
    </row>
    <row r="16" spans="1:6" ht="63">
      <c r="A16" s="129" t="s">
        <v>343</v>
      </c>
      <c r="B16" s="199" t="s">
        <v>344</v>
      </c>
      <c r="C16" s="125">
        <f>Input!$AW$10</f>
        <v>0</v>
      </c>
      <c r="D16" s="195">
        <f>Input!$AX$10</f>
        <v>0</v>
      </c>
      <c r="E16" s="195">
        <f>Input!$AY$10</f>
        <v>0</v>
      </c>
      <c r="F16" s="196">
        <f>Input!$AZ$10</f>
        <v>0</v>
      </c>
    </row>
    <row r="17" spans="1:6" ht="15.75">
      <c r="A17" s="126" t="s">
        <v>343</v>
      </c>
      <c r="B17" s="197" t="s">
        <v>334</v>
      </c>
      <c r="C17" s="127">
        <f>Input!$BA$10</f>
        <v>0</v>
      </c>
      <c r="D17" s="127">
        <f>Input!$BB$10</f>
        <v>0</v>
      </c>
      <c r="E17" s="128"/>
      <c r="F17" s="198">
        <f>Input!$BC$10</f>
        <v>0</v>
      </c>
    </row>
    <row r="18" spans="1:6" ht="15.75">
      <c r="A18" s="129" t="s">
        <v>345</v>
      </c>
      <c r="B18" s="199" t="s">
        <v>346</v>
      </c>
      <c r="C18" s="125">
        <f>Input!$BD$10</f>
        <v>0</v>
      </c>
      <c r="D18" s="195">
        <f>Input!$BE$10</f>
        <v>0</v>
      </c>
      <c r="E18" s="195">
        <f>Input!$BF$10</f>
        <v>0</v>
      </c>
      <c r="F18" s="196">
        <f>Input!$BG$10</f>
        <v>0</v>
      </c>
    </row>
    <row r="19" spans="1:6" ht="15.75">
      <c r="A19" s="126" t="s">
        <v>345</v>
      </c>
      <c r="B19" s="197" t="s">
        <v>334</v>
      </c>
      <c r="C19" s="127">
        <f>Input!$BH$10</f>
        <v>0</v>
      </c>
      <c r="D19" s="127">
        <f>Input!$BI$10</f>
        <v>0</v>
      </c>
      <c r="E19" s="128"/>
      <c r="F19" s="198">
        <f>Input!$BJ$10</f>
        <v>0</v>
      </c>
    </row>
    <row r="20" spans="1:6" ht="15.75">
      <c r="A20" s="129"/>
      <c r="B20" s="200" t="s">
        <v>347</v>
      </c>
      <c r="C20" s="130">
        <f t="shared" ref="C20:E21" si="0">C18+C16+C14+C12+C10+C8+C6</f>
        <v>285840</v>
      </c>
      <c r="D20" s="130">
        <f t="shared" si="0"/>
        <v>693064</v>
      </c>
      <c r="E20" s="130">
        <f t="shared" si="0"/>
        <v>0</v>
      </c>
      <c r="F20" s="201"/>
    </row>
    <row r="21" spans="1:6" ht="15.75">
      <c r="A21" s="129"/>
      <c r="B21" s="202" t="s">
        <v>348</v>
      </c>
      <c r="C21" s="203">
        <f t="shared" si="0"/>
        <v>143</v>
      </c>
      <c r="D21" s="203">
        <f t="shared" si="0"/>
        <v>216</v>
      </c>
      <c r="E21" s="203"/>
      <c r="F21" s="201"/>
    </row>
    <row r="22" spans="1:6" ht="15.75">
      <c r="A22" s="132"/>
      <c r="B22" s="204"/>
      <c r="C22" s="133"/>
      <c r="D22" s="205"/>
      <c r="E22" s="205"/>
      <c r="F22" s="206"/>
    </row>
    <row r="23" spans="1:6" ht="15.75">
      <c r="A23" s="136">
        <v>2</v>
      </c>
      <c r="B23" s="326" t="s">
        <v>349</v>
      </c>
      <c r="C23" s="327"/>
      <c r="D23" s="327"/>
      <c r="E23" s="327"/>
      <c r="F23" s="328"/>
    </row>
    <row r="24" spans="1:6" ht="31.5">
      <c r="A24" s="129" t="s">
        <v>350</v>
      </c>
      <c r="B24" s="199" t="s">
        <v>351</v>
      </c>
      <c r="C24" s="125">
        <f>Input!$BK$10</f>
        <v>0</v>
      </c>
      <c r="D24" s="195">
        <f>Input!$BL$10</f>
        <v>0</v>
      </c>
      <c r="E24" s="195">
        <f>Input!$BM$10</f>
        <v>0</v>
      </c>
      <c r="F24" s="196">
        <f>Input!$BN$10</f>
        <v>0</v>
      </c>
    </row>
    <row r="25" spans="1:6" ht="31.5">
      <c r="A25" s="129" t="s">
        <v>352</v>
      </c>
      <c r="B25" s="199" t="s">
        <v>353</v>
      </c>
      <c r="C25" s="125">
        <f>Input!$BO$10</f>
        <v>0</v>
      </c>
      <c r="D25" s="195">
        <f>Input!$BP$10</f>
        <v>0</v>
      </c>
      <c r="E25" s="195">
        <f>Input!$BQ$10</f>
        <v>0</v>
      </c>
      <c r="F25" s="196">
        <f>Input!$BR$10</f>
        <v>0</v>
      </c>
    </row>
    <row r="26" spans="1:6" ht="47.25">
      <c r="A26" s="129" t="s">
        <v>354</v>
      </c>
      <c r="B26" s="207" t="s">
        <v>355</v>
      </c>
      <c r="C26" s="125">
        <f>Input!$BS$10</f>
        <v>0</v>
      </c>
      <c r="D26" s="195">
        <f>Input!$BT$10</f>
        <v>0</v>
      </c>
      <c r="E26" s="195">
        <f>Input!$BU$10</f>
        <v>0</v>
      </c>
      <c r="F26" s="196">
        <f>Input!$BV$10</f>
        <v>0</v>
      </c>
    </row>
    <row r="27" spans="1:6" ht="31.5">
      <c r="A27" s="129" t="s">
        <v>356</v>
      </c>
      <c r="B27" s="199" t="s">
        <v>357</v>
      </c>
      <c r="C27" s="125">
        <f>Input!$BW$10</f>
        <v>0</v>
      </c>
      <c r="D27" s="195">
        <f>Input!$BX$10</f>
        <v>0</v>
      </c>
      <c r="E27" s="195">
        <f>Input!$BY$10</f>
        <v>0</v>
      </c>
      <c r="F27" s="196">
        <f>Input!$BZ$10</f>
        <v>0</v>
      </c>
    </row>
    <row r="28" spans="1:6" ht="31.5">
      <c r="A28" s="137" t="s">
        <v>358</v>
      </c>
      <c r="B28" s="208" t="s">
        <v>359</v>
      </c>
      <c r="C28" s="125">
        <f>Input!$CA$10</f>
        <v>0</v>
      </c>
      <c r="D28" s="195">
        <f>Input!$CB$10</f>
        <v>0</v>
      </c>
      <c r="E28" s="195">
        <f>Input!$CC$10</f>
        <v>0</v>
      </c>
      <c r="F28" s="196">
        <f>Input!$CD$10</f>
        <v>0</v>
      </c>
    </row>
    <row r="29" spans="1:6" ht="15.75">
      <c r="A29" s="138"/>
      <c r="B29" s="209" t="s">
        <v>0</v>
      </c>
      <c r="C29" s="139">
        <f>SUM(C24:C28)</f>
        <v>0</v>
      </c>
      <c r="D29" s="139">
        <f t="shared" ref="D29:E29" si="1">SUM(D24:D28)</f>
        <v>0</v>
      </c>
      <c r="E29" s="139">
        <f t="shared" si="1"/>
        <v>0</v>
      </c>
      <c r="F29" s="196"/>
    </row>
    <row r="30" spans="1:6" ht="15.75">
      <c r="A30" s="132"/>
      <c r="B30" s="204"/>
      <c r="C30" s="133"/>
      <c r="D30" s="205"/>
      <c r="E30" s="205"/>
      <c r="F30" s="206"/>
    </row>
    <row r="31" spans="1:6" ht="15.75">
      <c r="A31" s="123">
        <v>3</v>
      </c>
      <c r="B31" s="326" t="s">
        <v>360</v>
      </c>
      <c r="C31" s="327"/>
      <c r="D31" s="327"/>
      <c r="E31" s="327"/>
      <c r="F31" s="328"/>
    </row>
    <row r="32" spans="1:6" ht="31.5">
      <c r="A32" s="129" t="s">
        <v>361</v>
      </c>
      <c r="B32" s="199" t="s">
        <v>362</v>
      </c>
      <c r="C32" s="125">
        <f>Input!$CE$10</f>
        <v>0</v>
      </c>
      <c r="D32" s="195">
        <f>Input!$CF$10</f>
        <v>0</v>
      </c>
      <c r="E32" s="195">
        <f>Input!$CG$10</f>
        <v>0</v>
      </c>
      <c r="F32" s="196">
        <f>Input!$CH$10</f>
        <v>0</v>
      </c>
    </row>
    <row r="33" spans="1:6" ht="15.75">
      <c r="A33" s="129" t="s">
        <v>363</v>
      </c>
      <c r="B33" s="199" t="s">
        <v>487</v>
      </c>
      <c r="C33" s="125">
        <f>Input!$CI$10</f>
        <v>0</v>
      </c>
      <c r="D33" s="195">
        <f>Input!$CJ$10</f>
        <v>0</v>
      </c>
      <c r="E33" s="195">
        <f>Input!$CK$10</f>
        <v>0</v>
      </c>
      <c r="F33" s="196">
        <f>Input!$CL$10</f>
        <v>0</v>
      </c>
    </row>
    <row r="34" spans="1:6" ht="31.5">
      <c r="A34" s="129" t="s">
        <v>364</v>
      </c>
      <c r="B34" s="199" t="s">
        <v>365</v>
      </c>
      <c r="C34" s="125">
        <f>Input!$CM$10</f>
        <v>0</v>
      </c>
      <c r="D34" s="195">
        <f>Input!$CN$10</f>
        <v>0</v>
      </c>
      <c r="E34" s="195">
        <f>Input!$CO$10</f>
        <v>0</v>
      </c>
      <c r="F34" s="196">
        <f>Input!$CP$10</f>
        <v>0</v>
      </c>
    </row>
    <row r="35" spans="1:6" ht="31.5">
      <c r="A35" s="138" t="s">
        <v>366</v>
      </c>
      <c r="B35" s="199" t="s">
        <v>367</v>
      </c>
      <c r="C35" s="125">
        <f>Input!$CQ$10</f>
        <v>0</v>
      </c>
      <c r="D35" s="195">
        <f>Input!$CR$10</f>
        <v>0</v>
      </c>
      <c r="E35" s="195">
        <f>Input!$CS$10</f>
        <v>0</v>
      </c>
      <c r="F35" s="196">
        <f>Input!$CT$10</f>
        <v>0</v>
      </c>
    </row>
    <row r="36" spans="1:6" ht="15.75">
      <c r="A36" s="138"/>
      <c r="B36" s="209" t="s">
        <v>0</v>
      </c>
      <c r="C36" s="139">
        <f>SUM(C32:C35)</f>
        <v>0</v>
      </c>
      <c r="D36" s="139">
        <f t="shared" ref="D36:E36" si="2">SUM(D32:D35)</f>
        <v>0</v>
      </c>
      <c r="E36" s="139">
        <f t="shared" si="2"/>
        <v>0</v>
      </c>
      <c r="F36" s="196"/>
    </row>
    <row r="37" spans="1:6" ht="15.75">
      <c r="A37" s="132"/>
      <c r="B37" s="204"/>
      <c r="C37" s="133"/>
      <c r="D37" s="205"/>
      <c r="E37" s="205"/>
      <c r="F37" s="206"/>
    </row>
    <row r="38" spans="1:6" ht="15.75">
      <c r="A38" s="136">
        <v>4</v>
      </c>
      <c r="B38" s="326" t="s">
        <v>368</v>
      </c>
      <c r="C38" s="327"/>
      <c r="D38" s="327"/>
      <c r="E38" s="327"/>
      <c r="F38" s="328"/>
    </row>
    <row r="39" spans="1:6" ht="15.75">
      <c r="A39" s="129" t="s">
        <v>369</v>
      </c>
      <c r="B39" s="199" t="s">
        <v>370</v>
      </c>
      <c r="C39" s="125">
        <f>Input!$CU$10</f>
        <v>0</v>
      </c>
      <c r="D39" s="195">
        <f>Input!$CV$10</f>
        <v>0</v>
      </c>
      <c r="E39" s="195">
        <f>Input!$CW$10</f>
        <v>0</v>
      </c>
      <c r="F39" s="196">
        <f>Input!$CX$10</f>
        <v>0</v>
      </c>
    </row>
    <row r="40" spans="1:6" ht="47.25">
      <c r="A40" s="129" t="s">
        <v>371</v>
      </c>
      <c r="B40" s="199" t="s">
        <v>372</v>
      </c>
      <c r="C40" s="125">
        <f>Input!$CY$10</f>
        <v>0</v>
      </c>
      <c r="D40" s="195">
        <f>Input!$CZ$10</f>
        <v>0</v>
      </c>
      <c r="E40" s="195">
        <f>Input!$DA$10</f>
        <v>0</v>
      </c>
      <c r="F40" s="196">
        <f>Input!$DB$10</f>
        <v>0</v>
      </c>
    </row>
    <row r="41" spans="1:6" ht="15.75">
      <c r="A41" s="137" t="s">
        <v>373</v>
      </c>
      <c r="B41" s="208" t="s">
        <v>374</v>
      </c>
      <c r="C41" s="125">
        <f>Input!$DC$10</f>
        <v>83459708</v>
      </c>
      <c r="D41" s="195">
        <f>Input!$DD$10</f>
        <v>122105859</v>
      </c>
      <c r="E41" s="195">
        <f>Input!$DE$10</f>
        <v>0</v>
      </c>
      <c r="F41" s="196" t="str">
        <f>Input!$DF$10</f>
        <v>HHS Provider Relief allocations for Phase 1, 2 and 3. Total funding received totals $205,565,567. Per Period 1 MDA report to HHS, the calculated lost revenues from calendar year 2020 and calendar Q1 and Q2 2021 versus calendar year 2019 totals $439,965,395</v>
      </c>
    </row>
    <row r="42" spans="1:6" ht="15.75">
      <c r="A42" s="138"/>
      <c r="B42" s="209" t="s">
        <v>0</v>
      </c>
      <c r="C42" s="139">
        <f>SUM(C39:C41)</f>
        <v>83459708</v>
      </c>
      <c r="D42" s="139">
        <f t="shared" ref="D42:E42" si="3">SUM(D39:D41)</f>
        <v>122105859</v>
      </c>
      <c r="E42" s="139">
        <f t="shared" si="3"/>
        <v>0</v>
      </c>
      <c r="F42" s="196"/>
    </row>
    <row r="43" spans="1:6" ht="15.75">
      <c r="A43" s="132"/>
      <c r="B43" s="204"/>
      <c r="C43" s="133"/>
      <c r="D43" s="205"/>
      <c r="E43" s="205"/>
      <c r="F43" s="206"/>
    </row>
    <row r="44" spans="1:6" ht="15.75">
      <c r="A44" s="136">
        <v>5</v>
      </c>
      <c r="B44" s="326" t="s">
        <v>1</v>
      </c>
      <c r="C44" s="327"/>
      <c r="D44" s="327"/>
      <c r="E44" s="327"/>
      <c r="F44" s="328"/>
    </row>
    <row r="45" spans="1:6" ht="15.75">
      <c r="A45" s="129" t="s">
        <v>375</v>
      </c>
      <c r="B45" s="210" t="s">
        <v>376</v>
      </c>
      <c r="C45" s="125">
        <f>Input!$DG$10</f>
        <v>0</v>
      </c>
      <c r="D45" s="195">
        <f>Input!$DH$10</f>
        <v>0</v>
      </c>
      <c r="E45" s="195">
        <f>Input!$DI$10</f>
        <v>0</v>
      </c>
      <c r="F45" s="196">
        <f>Input!$DJ$10</f>
        <v>0</v>
      </c>
    </row>
    <row r="46" spans="1:6" ht="15.75">
      <c r="A46" s="132"/>
      <c r="B46" s="204"/>
      <c r="C46" s="133"/>
      <c r="D46" s="205"/>
      <c r="E46" s="205"/>
      <c r="F46" s="206"/>
    </row>
    <row r="47" spans="1:6" ht="15.75">
      <c r="A47" s="136">
        <v>6</v>
      </c>
      <c r="B47" s="326" t="s">
        <v>377</v>
      </c>
      <c r="C47" s="327"/>
      <c r="D47" s="327"/>
      <c r="E47" s="327"/>
      <c r="F47" s="328"/>
    </row>
    <row r="48" spans="1:6" ht="31.5">
      <c r="A48" s="129" t="s">
        <v>378</v>
      </c>
      <c r="B48" s="208" t="s">
        <v>379</v>
      </c>
      <c r="C48" s="125">
        <f>Input!$DK$10</f>
        <v>0</v>
      </c>
      <c r="D48" s="195">
        <f>Input!$DL$10</f>
        <v>0</v>
      </c>
      <c r="E48" s="195">
        <f>Input!$DM$10</f>
        <v>0</v>
      </c>
      <c r="F48" s="196">
        <f>Input!$DN$10</f>
        <v>0</v>
      </c>
    </row>
    <row r="49" spans="1:6" ht="15.75">
      <c r="A49" s="138"/>
      <c r="B49" s="209" t="s">
        <v>0</v>
      </c>
      <c r="C49" s="139">
        <f>SUM(C48:C48)</f>
        <v>0</v>
      </c>
      <c r="D49" s="139">
        <f>SUM(D48:D48)</f>
        <v>0</v>
      </c>
      <c r="E49" s="139">
        <f>SUM(E48:E48)</f>
        <v>0</v>
      </c>
      <c r="F49" s="196"/>
    </row>
    <row r="50" spans="1:6" ht="15.75">
      <c r="A50" s="132"/>
      <c r="B50" s="204"/>
      <c r="C50" s="133"/>
      <c r="D50" s="205"/>
      <c r="E50" s="205"/>
      <c r="F50" s="206"/>
    </row>
    <row r="51" spans="1:6" ht="15.75">
      <c r="A51" s="188">
        <v>7</v>
      </c>
      <c r="B51" s="326" t="s">
        <v>235</v>
      </c>
      <c r="C51" s="327"/>
      <c r="D51" s="327"/>
      <c r="E51" s="327"/>
      <c r="F51" s="328"/>
    </row>
    <row r="52" spans="1:6" ht="15.75">
      <c r="A52" s="189" t="s">
        <v>482</v>
      </c>
      <c r="B52" s="208" t="s">
        <v>381</v>
      </c>
      <c r="C52" s="125">
        <f>Input!$DO$10</f>
        <v>18527</v>
      </c>
      <c r="D52" s="195">
        <f>Input!$DP$10</f>
        <v>0</v>
      </c>
      <c r="E52" s="195">
        <f>Input!$DQ$10</f>
        <v>0</v>
      </c>
      <c r="F52" s="196" t="str">
        <f>Input!$DR$10</f>
        <v>Includes an $18,527 grant from the texas hospital association foundation to support preparedness and response needs of Covid-19 (Federal Pass-through)</v>
      </c>
    </row>
    <row r="53" spans="1:6" ht="15.75">
      <c r="A53" s="190"/>
      <c r="B53" s="211"/>
      <c r="C53" s="141"/>
      <c r="D53" s="212"/>
      <c r="E53" s="213"/>
      <c r="F53" s="201"/>
    </row>
    <row r="54" spans="1:6" ht="15.75" customHeight="1">
      <c r="A54" s="191">
        <v>8</v>
      </c>
      <c r="B54" s="326" t="s">
        <v>481</v>
      </c>
      <c r="C54" s="327"/>
      <c r="D54" s="327"/>
      <c r="E54" s="327"/>
      <c r="F54" s="328"/>
    </row>
    <row r="55" spans="1:6" ht="31.5">
      <c r="A55" s="189" t="s">
        <v>380</v>
      </c>
      <c r="B55" s="199" t="s">
        <v>383</v>
      </c>
      <c r="C55" s="125">
        <f>Input!$DS$10</f>
        <v>0</v>
      </c>
      <c r="D55" s="195">
        <f>Input!$DT$10</f>
        <v>4507</v>
      </c>
      <c r="E55" s="195">
        <f>Input!$DU$10</f>
        <v>0</v>
      </c>
      <c r="F55" s="196">
        <f>Input!$DV$10</f>
        <v>0</v>
      </c>
    </row>
    <row r="56" spans="1:6" ht="15.75">
      <c r="A56" s="192" t="s">
        <v>380</v>
      </c>
      <c r="B56" s="197" t="s">
        <v>384</v>
      </c>
      <c r="C56" s="127">
        <f>Input!$DW$10</f>
        <v>0</v>
      </c>
      <c r="D56" s="127">
        <f>Input!$DX$10</f>
        <v>15</v>
      </c>
      <c r="E56" s="128"/>
      <c r="F56" s="198" t="str">
        <f>Input!$DY$10</f>
        <v>Unduplicated</v>
      </c>
    </row>
    <row r="57" spans="1:6" ht="31.5">
      <c r="A57" s="189" t="s">
        <v>483</v>
      </c>
      <c r="B57" s="208" t="s">
        <v>385</v>
      </c>
      <c r="C57" s="125">
        <f>Input!$DZ$10</f>
        <v>0</v>
      </c>
      <c r="D57" s="195">
        <f>Input!$EA$10</f>
        <v>0</v>
      </c>
      <c r="E57" s="195">
        <f>Input!$EB$10</f>
        <v>0</v>
      </c>
      <c r="F57" s="196">
        <f>Input!$EC$10</f>
        <v>0</v>
      </c>
    </row>
    <row r="58" spans="1:6" ht="15.75">
      <c r="A58" s="192" t="s">
        <v>483</v>
      </c>
      <c r="B58" s="197" t="s">
        <v>384</v>
      </c>
      <c r="C58" s="127">
        <f>Input!$ED$10</f>
        <v>0</v>
      </c>
      <c r="D58" s="127">
        <f>Input!$EE$10</f>
        <v>0</v>
      </c>
      <c r="E58" s="128"/>
      <c r="F58" s="198">
        <f>Input!$EF$10</f>
        <v>0</v>
      </c>
    </row>
    <row r="59" spans="1:6" ht="31.5">
      <c r="A59" s="189" t="s">
        <v>484</v>
      </c>
      <c r="B59" s="208" t="s">
        <v>386</v>
      </c>
      <c r="C59" s="125">
        <f>Input!$EG$10</f>
        <v>0</v>
      </c>
      <c r="D59" s="195">
        <f>Input!$EH$10</f>
        <v>0</v>
      </c>
      <c r="E59" s="195">
        <f>Input!$EI$10</f>
        <v>0</v>
      </c>
      <c r="F59" s="196">
        <f>Input!$EJ$10</f>
        <v>0</v>
      </c>
    </row>
    <row r="60" spans="1:6" ht="15.75">
      <c r="A60" s="192" t="s">
        <v>484</v>
      </c>
      <c r="B60" s="197" t="s">
        <v>384</v>
      </c>
      <c r="C60" s="127">
        <f>Input!$EK$10</f>
        <v>0</v>
      </c>
      <c r="D60" s="127">
        <f>Input!$EL$10</f>
        <v>0</v>
      </c>
      <c r="E60" s="128"/>
      <c r="F60" s="198">
        <f>Input!$EM$10</f>
        <v>0</v>
      </c>
    </row>
    <row r="61" spans="1:6" ht="15.75">
      <c r="A61" s="189"/>
      <c r="B61" s="200" t="s">
        <v>347</v>
      </c>
      <c r="C61" s="130">
        <f>C59+C57+C55</f>
        <v>0</v>
      </c>
      <c r="D61" s="130">
        <f t="shared" ref="D61:E62" si="4">D59+D57+D55</f>
        <v>4507</v>
      </c>
      <c r="E61" s="130">
        <f t="shared" si="4"/>
        <v>0</v>
      </c>
      <c r="F61" s="196"/>
    </row>
    <row r="62" spans="1:6" ht="15.75">
      <c r="A62" s="192"/>
      <c r="B62" s="197" t="s">
        <v>348</v>
      </c>
      <c r="C62" s="214">
        <f>C60+C58+C56</f>
        <v>0</v>
      </c>
      <c r="D62" s="214">
        <f t="shared" si="4"/>
        <v>15</v>
      </c>
      <c r="E62" s="203"/>
      <c r="F62" s="196"/>
    </row>
    <row r="63" spans="1:6" ht="15.75">
      <c r="A63" s="190"/>
      <c r="B63" s="211"/>
      <c r="C63" s="141"/>
      <c r="D63" s="212"/>
      <c r="E63" s="213"/>
      <c r="F63" s="201"/>
    </row>
    <row r="64" spans="1:6" ht="15.75" customHeight="1">
      <c r="A64" s="191">
        <v>9</v>
      </c>
      <c r="B64" s="326" t="s">
        <v>387</v>
      </c>
      <c r="C64" s="327"/>
      <c r="D64" s="327"/>
      <c r="E64" s="327"/>
      <c r="F64" s="328"/>
    </row>
    <row r="65" spans="1:6" ht="31.5">
      <c r="A65" s="189" t="s">
        <v>382</v>
      </c>
      <c r="B65" s="199" t="s">
        <v>388</v>
      </c>
      <c r="C65" s="125">
        <f>Input!$EN$10</f>
        <v>0</v>
      </c>
      <c r="D65" s="125">
        <f>Input!$EO$10</f>
        <v>0</v>
      </c>
      <c r="E65" s="125">
        <f>Input!$EP$10</f>
        <v>0</v>
      </c>
      <c r="F65" s="196">
        <f>Input!$EQ$10</f>
        <v>0</v>
      </c>
    </row>
    <row r="66" spans="1:6" ht="15.75">
      <c r="A66" s="132"/>
      <c r="B66" s="140"/>
      <c r="C66" s="143"/>
      <c r="D66" s="144"/>
      <c r="E66" s="145"/>
      <c r="F66" s="131"/>
    </row>
    <row r="67" spans="1:6" ht="15.75">
      <c r="A67" s="129"/>
      <c r="B67" s="146" t="s">
        <v>389</v>
      </c>
      <c r="C67" s="147">
        <f>C65+C61+C52+C49+C45+C42+C36+C29+C20</f>
        <v>83764075</v>
      </c>
      <c r="D67" s="147">
        <f t="shared" ref="D67:E67" si="5">D65+D61+D52+D49+D45+D42+D36+D29+D20</f>
        <v>122803430</v>
      </c>
      <c r="E67" s="147">
        <f t="shared" si="5"/>
        <v>0</v>
      </c>
      <c r="F67" s="148"/>
    </row>
    <row r="68" spans="1:6" ht="15.75">
      <c r="A68" s="129"/>
      <c r="B68" s="146" t="s">
        <v>390</v>
      </c>
      <c r="C68" s="147">
        <f>C62+C21</f>
        <v>143</v>
      </c>
      <c r="D68" s="147">
        <f>D62+D21</f>
        <v>231</v>
      </c>
      <c r="E68" s="147"/>
      <c r="F68" s="148"/>
    </row>
    <row r="69" spans="1:6" ht="15.75">
      <c r="A69" s="149"/>
      <c r="B69" s="150"/>
      <c r="C69" s="151"/>
      <c r="D69" s="151"/>
      <c r="E69" s="151"/>
      <c r="F69" s="135"/>
    </row>
    <row r="70" spans="1:6" s="134" customFormat="1" ht="15.75">
      <c r="B70" s="152" t="s">
        <v>391</v>
      </c>
      <c r="C70" s="153">
        <f>'MDA Fed'!D97</f>
        <v>83764075</v>
      </c>
      <c r="D70" s="153">
        <f>'MDA Fed'!F97</f>
        <v>122803430</v>
      </c>
      <c r="E70" s="153">
        <f>'MDA Fed'!G97</f>
        <v>0</v>
      </c>
      <c r="F70" s="135"/>
    </row>
    <row r="71" spans="1:6" s="134" customFormat="1" ht="15.75">
      <c r="B71" s="152" t="s">
        <v>246</v>
      </c>
      <c r="C71" s="153">
        <f>C67-C70</f>
        <v>0</v>
      </c>
      <c r="D71" s="153">
        <f>D67-D70</f>
        <v>0</v>
      </c>
      <c r="E71" s="153">
        <f>E67-E70</f>
        <v>0</v>
      </c>
      <c r="F71" s="135"/>
    </row>
    <row r="72" spans="1:6" s="134" customFormat="1" ht="15.75">
      <c r="B72" s="155"/>
      <c r="C72" s="153"/>
      <c r="D72" s="154"/>
      <c r="E72" s="154"/>
      <c r="F72" s="135"/>
    </row>
    <row r="73" spans="1:6" s="134" customFormat="1" ht="15.75">
      <c r="B73" s="155"/>
      <c r="C73" s="156" t="str">
        <f>IF(C67-INT(C67)=0,"",C67-INT(C67))</f>
        <v/>
      </c>
      <c r="D73" s="156" t="str">
        <f>IF(D67-INT(D67)=0,"",D67-INT(D67))</f>
        <v/>
      </c>
      <c r="E73" s="156" t="str">
        <f>IF(E67-INT(E67)=0,"",E67-INT(E67))</f>
        <v/>
      </c>
      <c r="F73" s="157">
        <f>SUM(C73:E73)</f>
        <v>0</v>
      </c>
    </row>
    <row r="74" spans="1:6" s="134" customFormat="1" ht="15.75">
      <c r="B74" s="155"/>
      <c r="C74" s="133"/>
      <c r="F74" s="135"/>
    </row>
    <row r="75" spans="1:6" s="134" customFormat="1" ht="15.75">
      <c r="B75" s="155" t="s">
        <v>247</v>
      </c>
      <c r="C75" s="133"/>
      <c r="F75" s="135"/>
    </row>
    <row r="76" spans="1:6" s="134" customFormat="1" ht="15.75">
      <c r="B76" s="155" t="s">
        <v>248</v>
      </c>
      <c r="C76" s="158">
        <f>SUM(C6,C8,C10,C12,C14,C16,C18,)+SUM(C24:C28)+SUM(C32:C35)+SUM(C39:C41)+C45+C48+C52+SUM(C55,C57,C59)+C65</f>
        <v>83764075</v>
      </c>
      <c r="D76" s="158">
        <f>SUM(D6,D8,D10,D12,D14,D16,D18,)+SUM(D24:D28)+SUM(D32:D35)+SUM(D39:D41)+D45+D48+D52+SUM(D55,D57,D59)+D65</f>
        <v>122803430</v>
      </c>
      <c r="E76" s="158">
        <f>SUM(E6,E8,E10,E12,E14,E16,E18,)+SUM(E24:E28)+SUM(E32:E35)+SUM(E39:E41)+E45+E48+E52+SUM(E55,E57,E59)+E65</f>
        <v>0</v>
      </c>
      <c r="F76" s="135"/>
    </row>
    <row r="77" spans="1:6" s="134" customFormat="1" ht="15.75">
      <c r="B77" s="155" t="s">
        <v>392</v>
      </c>
      <c r="C77" s="159">
        <f>SUM(C7,C9,C11,C13,C15,C17,C19)+SUM(C56,C58,C60)</f>
        <v>143</v>
      </c>
      <c r="D77" s="159">
        <f>SUM(D7,D9,D11,D13,D15,D17,D19)+SUM(D56,D58,D60)</f>
        <v>231</v>
      </c>
      <c r="E77" s="142"/>
      <c r="F77" s="135"/>
    </row>
    <row r="78" spans="1:6" s="134" customFormat="1" ht="15.75">
      <c r="B78" s="155"/>
      <c r="C78" s="158">
        <f>SUM(C76:C77)</f>
        <v>83764218</v>
      </c>
      <c r="D78" s="158">
        <f>SUM(D76:D77)</f>
        <v>122803661</v>
      </c>
      <c r="E78" s="158">
        <f>SUM(E76:E77)</f>
        <v>0</v>
      </c>
      <c r="F78" s="135"/>
    </row>
    <row r="79" spans="1:6" s="134" customFormat="1" ht="15.75">
      <c r="B79" s="155"/>
      <c r="C79" s="133"/>
      <c r="F79" s="135"/>
    </row>
    <row r="80" spans="1:6" s="134" customFormat="1" ht="15.75">
      <c r="B80" s="155"/>
      <c r="C80" s="133"/>
      <c r="D80" s="160">
        <f>D78+C78+E78</f>
        <v>206567879</v>
      </c>
      <c r="F80" s="135"/>
    </row>
    <row r="81" spans="2:6" s="134" customFormat="1" ht="15.75">
      <c r="B81" s="155"/>
      <c r="C81" s="133"/>
      <c r="F81" s="135"/>
    </row>
    <row r="82" spans="2:6" s="134" customFormat="1" ht="15.75">
      <c r="B82" s="155"/>
      <c r="C82" s="161" t="str">
        <f>IF((C76=C67),"Balanced","Out of Balance")</f>
        <v>Balanced</v>
      </c>
      <c r="D82" s="161" t="str">
        <f>IF((D76=D67),"Balanced","Out of Balance")</f>
        <v>Balanced</v>
      </c>
      <c r="E82" s="161" t="str">
        <f>IF((E76=E67),"Balanced","Out of Balance")</f>
        <v>Balanced</v>
      </c>
      <c r="F82" s="135"/>
    </row>
  </sheetData>
  <conditionalFormatting sqref="C71">
    <cfRule type="expression" dxfId="215" priority="10">
      <formula>$C$71&lt;&gt;0</formula>
    </cfRule>
  </conditionalFormatting>
  <conditionalFormatting sqref="D71">
    <cfRule type="expression" dxfId="214" priority="8">
      <formula>$D$71&lt;&gt;0</formula>
    </cfRule>
  </conditionalFormatting>
  <conditionalFormatting sqref="E71">
    <cfRule type="expression" dxfId="213" priority="7">
      <formula>$E$71&lt;&gt;0</formula>
    </cfRule>
  </conditionalFormatting>
  <conditionalFormatting sqref="C73">
    <cfRule type="expression" dxfId="212" priority="5">
      <formula>$C$73&lt;&gt;""</formula>
    </cfRule>
  </conditionalFormatting>
  <conditionalFormatting sqref="D73">
    <cfRule type="expression" dxfId="211" priority="4">
      <formula>$D$73&lt;&gt;""</formula>
    </cfRule>
  </conditionalFormatting>
  <conditionalFormatting sqref="E73">
    <cfRule type="expression" dxfId="210" priority="3">
      <formula>$E$73&lt;&gt;""</formula>
    </cfRule>
  </conditionalFormatting>
  <conditionalFormatting sqref="F2">
    <cfRule type="expression" dxfId="209" priority="2">
      <formula>OR($C$71&lt;&gt;0,$D$71&lt;&gt;0,$E$71&lt;&gt;0)</formula>
    </cfRule>
  </conditionalFormatting>
  <conditionalFormatting sqref="F1">
    <cfRule type="expression" dxfId="208" priority="1">
      <formula>OR($C$73&lt;&gt;"",$D$73&lt;&gt;"",$E$73&lt;&gt;"")</formula>
    </cfRule>
  </conditionalFormatting>
  <pageMargins left="0.32406249999999998" right="0.7" top="0.75" bottom="0.49049707602339182" header="0.3" footer="0.3"/>
  <pageSetup paperSize="5" scale="61" orientation="landscape" r:id="rId1"/>
  <rowBreaks count="1" manualBreakCount="1">
    <brk id="3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2608-47B7-413D-984F-9AE746C59E5B}">
  <sheetPr>
    <pageSetUpPr fitToPage="1"/>
  </sheetPr>
  <dimension ref="A1:AX116"/>
  <sheetViews>
    <sheetView showGridLines="0" topLeftCell="B1" zoomScaleNormal="100" zoomScaleSheetLayoutView="100" workbookViewId="0">
      <pane ySplit="4" topLeftCell="A89" activePane="bottomLeft" state="frozen"/>
      <selection activeCell="H1" sqref="H1:H2"/>
      <selection pane="bottomLeft" activeCell="C94" sqref="C94"/>
    </sheetView>
  </sheetViews>
  <sheetFormatPr defaultColWidth="8.5703125" defaultRowHeight="15"/>
  <cols>
    <col min="1" max="1" width="12.85546875" style="76" customWidth="1"/>
    <col min="2" max="2" width="52.42578125" style="91" customWidth="1"/>
    <col min="3" max="6" width="18.42578125" style="76" customWidth="1"/>
    <col min="7" max="7" width="20.5703125" style="76" customWidth="1"/>
    <col min="8" max="8" width="68.140625" style="91" customWidth="1"/>
    <col min="9" max="16384" width="8.5703125" style="76"/>
  </cols>
  <sheetData>
    <row r="1" spans="1:50">
      <c r="A1" s="74" t="s">
        <v>197</v>
      </c>
      <c r="B1" s="75" t="str">
        <f>Input!$B$10</f>
        <v>The University of Texas M.D. Anderson Cancer Center</v>
      </c>
      <c r="E1" s="77" t="s">
        <v>198</v>
      </c>
      <c r="H1" s="78" t="str">
        <f>IF(OR($C$102&lt;&gt;"",$D$102&lt;&gt;"",$E$102&lt;&gt;"",$F$102&lt;&gt;"",$G$102&lt;&gt;""),"Error Message - Enter Whole Dollars Only - See Row 102","")</f>
        <v/>
      </c>
    </row>
    <row r="2" spans="1:50">
      <c r="A2" s="74" t="s">
        <v>199</v>
      </c>
      <c r="B2" s="75" t="str">
        <f>Index!$B$3</f>
        <v>FY 2020 &amp; FY 2021 Data</v>
      </c>
      <c r="H2" s="78" t="str">
        <f>IF(OR($C$100&lt;&gt;0,$D$100&lt;&gt;0,$E$100&lt;&gt;0,$F$100&lt;&gt;0,$G$100&lt;&gt;0),"Error Message - Uses tab does not agree with this tab.","")</f>
        <v/>
      </c>
    </row>
    <row r="4" spans="1:50" s="82" customFormat="1" ht="30">
      <c r="A4" s="79" t="s">
        <v>201</v>
      </c>
      <c r="B4" s="80" t="s">
        <v>202</v>
      </c>
      <c r="C4" s="80" t="s">
        <v>203</v>
      </c>
      <c r="D4" s="80" t="s">
        <v>204</v>
      </c>
      <c r="E4" s="80" t="s">
        <v>205</v>
      </c>
      <c r="F4" s="80" t="s">
        <v>206</v>
      </c>
      <c r="G4" s="80" t="s">
        <v>207</v>
      </c>
      <c r="H4" s="80" t="s">
        <v>208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c r="A5" s="83" t="s">
        <v>209</v>
      </c>
      <c r="B5" s="215" t="s">
        <v>210</v>
      </c>
      <c r="C5" s="84">
        <f>Input!$EU$10</f>
        <v>142920</v>
      </c>
      <c r="D5" s="84">
        <f>Input!$EV$10</f>
        <v>142920</v>
      </c>
      <c r="E5" s="84">
        <f>Input!$EW$10</f>
        <v>0</v>
      </c>
      <c r="F5" s="84">
        <f>Input!$EX$10</f>
        <v>0</v>
      </c>
      <c r="G5" s="84">
        <f>Input!$EY$10</f>
        <v>0</v>
      </c>
      <c r="H5" s="85" t="str">
        <f>Input!$EZ$10</f>
        <v>Allocated 100% of the funding to students</v>
      </c>
    </row>
    <row r="6" spans="1:50">
      <c r="A6" s="83" t="s">
        <v>209</v>
      </c>
      <c r="B6" s="215" t="s">
        <v>211</v>
      </c>
      <c r="C6" s="84">
        <f>Input!$FA$10</f>
        <v>142920</v>
      </c>
      <c r="D6" s="84">
        <f>Input!$FB$10</f>
        <v>142920</v>
      </c>
      <c r="E6" s="84">
        <f>Input!$FC$10</f>
        <v>0</v>
      </c>
      <c r="F6" s="84">
        <f>Input!$FD$10</f>
        <v>0</v>
      </c>
      <c r="G6" s="84">
        <f>Input!$FE$10</f>
        <v>0</v>
      </c>
      <c r="H6" s="85" t="str">
        <f>Input!$FF$10</f>
        <v>Allocated 100% of the funding to students</v>
      </c>
    </row>
    <row r="7" spans="1:50">
      <c r="A7" s="83" t="s">
        <v>209</v>
      </c>
      <c r="B7" s="215" t="s">
        <v>212</v>
      </c>
      <c r="C7" s="84">
        <f>Input!$FG$10</f>
        <v>0</v>
      </c>
      <c r="D7" s="84">
        <f>Input!$FH$10</f>
        <v>0</v>
      </c>
      <c r="E7" s="84">
        <f>Input!$FI$10</f>
        <v>0</v>
      </c>
      <c r="F7" s="84">
        <f>Input!$FJ$10</f>
        <v>0</v>
      </c>
      <c r="G7" s="84">
        <f>Input!$FK$10</f>
        <v>0</v>
      </c>
      <c r="H7" s="85">
        <f>Input!$FL$10</f>
        <v>0</v>
      </c>
    </row>
    <row r="8" spans="1:50">
      <c r="A8" s="83" t="s">
        <v>209</v>
      </c>
      <c r="B8" s="215" t="s">
        <v>213</v>
      </c>
      <c r="C8" s="84">
        <f>Input!$FM$10</f>
        <v>0</v>
      </c>
      <c r="D8" s="84">
        <f>Input!$FN$10</f>
        <v>0</v>
      </c>
      <c r="E8" s="84">
        <f>Input!$FO$10</f>
        <v>0</v>
      </c>
      <c r="F8" s="84">
        <f>Input!$FP$10</f>
        <v>0</v>
      </c>
      <c r="G8" s="84">
        <f>Input!$FQ$10</f>
        <v>0</v>
      </c>
      <c r="H8" s="85">
        <f>Input!$FR$10</f>
        <v>0</v>
      </c>
    </row>
    <row r="9" spans="1:50">
      <c r="A9" s="83" t="s">
        <v>209</v>
      </c>
      <c r="B9" s="215" t="s">
        <v>214</v>
      </c>
      <c r="C9" s="84">
        <f>Input!$FS$10</f>
        <v>0</v>
      </c>
      <c r="D9" s="84">
        <f>Input!$FT$10</f>
        <v>0</v>
      </c>
      <c r="E9" s="84">
        <f>Input!$FU$10</f>
        <v>0</v>
      </c>
      <c r="F9" s="84">
        <f>Input!$FV$10</f>
        <v>0</v>
      </c>
      <c r="G9" s="84">
        <f>Input!$FW$10</f>
        <v>0</v>
      </c>
      <c r="H9" s="85">
        <f>Input!$FX$10</f>
        <v>0</v>
      </c>
    </row>
    <row r="10" spans="1:50">
      <c r="A10" s="83" t="s">
        <v>209</v>
      </c>
      <c r="B10" s="215" t="s">
        <v>215</v>
      </c>
      <c r="C10" s="84">
        <f>Input!$FY$10</f>
        <v>0</v>
      </c>
      <c r="D10" s="84">
        <f>Input!$FZ$10</f>
        <v>0</v>
      </c>
      <c r="E10" s="84">
        <f>Input!$GA$10</f>
        <v>0</v>
      </c>
      <c r="F10" s="84">
        <f>Input!$GB$10</f>
        <v>0</v>
      </c>
      <c r="G10" s="84">
        <f>Input!$GC$10</f>
        <v>0</v>
      </c>
      <c r="H10" s="85">
        <f>Input!$GD$10</f>
        <v>0</v>
      </c>
    </row>
    <row r="11" spans="1:50">
      <c r="A11" s="83" t="s">
        <v>209</v>
      </c>
      <c r="B11" s="215" t="s">
        <v>216</v>
      </c>
      <c r="C11" s="84">
        <f>Input!$GE$10</f>
        <v>214160</v>
      </c>
      <c r="D11" s="84">
        <f>Input!$GF$10</f>
        <v>0</v>
      </c>
      <c r="E11" s="84">
        <f>Input!$GG$10</f>
        <v>0</v>
      </c>
      <c r="F11" s="84">
        <f>Input!$GH$10</f>
        <v>214160</v>
      </c>
      <c r="G11" s="84">
        <f>Input!$GI$10</f>
        <v>0</v>
      </c>
      <c r="H11" s="85" t="str">
        <f>Input!$GJ$10</f>
        <v>Allocated 100% of the funding to School of Health Profession students</v>
      </c>
    </row>
    <row r="12" spans="1:50" ht="30">
      <c r="A12" s="83" t="s">
        <v>209</v>
      </c>
      <c r="B12" s="215" t="s">
        <v>217</v>
      </c>
      <c r="C12" s="84">
        <f>Input!$GK$10</f>
        <v>0</v>
      </c>
      <c r="D12" s="84">
        <f>Input!$GL$10</f>
        <v>0</v>
      </c>
      <c r="E12" s="84">
        <f>Input!$GM$10</f>
        <v>0</v>
      </c>
      <c r="F12" s="84">
        <f>Input!$GN$10</f>
        <v>0</v>
      </c>
      <c r="G12" s="84">
        <f>Input!$GO$10</f>
        <v>0</v>
      </c>
      <c r="H12" s="85">
        <f>Input!$GP$10</f>
        <v>0</v>
      </c>
    </row>
    <row r="13" spans="1:50">
      <c r="A13" s="83" t="s">
        <v>209</v>
      </c>
      <c r="B13" s="215" t="s">
        <v>218</v>
      </c>
      <c r="C13" s="84">
        <f>Input!$GQ$10</f>
        <v>83459708</v>
      </c>
      <c r="D13" s="84">
        <f>Input!$GR$10</f>
        <v>83459708</v>
      </c>
      <c r="E13" s="84">
        <f>Input!$GS$10</f>
        <v>122105859</v>
      </c>
      <c r="F13" s="84">
        <f>Input!$GT$10</f>
        <v>122105859</v>
      </c>
      <c r="G13" s="84">
        <f>Input!$GU$10</f>
        <v>0</v>
      </c>
      <c r="H13" s="85" t="str">
        <f>Input!$GV$10</f>
        <v>HHS Provider Relief allocations for Phase 1, 2 and 3. Total funding received totals $205,565,567. Per Period 1 MDA report to HHS, the calculated lost revenues from calendar year 2020 and calendar Q1 and Q2 2021 versus calendar year 2019 totals $439,965,395</v>
      </c>
    </row>
    <row r="14" spans="1:50">
      <c r="A14" s="83" t="s">
        <v>209</v>
      </c>
      <c r="B14" s="215" t="s">
        <v>219</v>
      </c>
      <c r="C14" s="84">
        <f>Input!$GW$10</f>
        <v>0</v>
      </c>
      <c r="D14" s="84">
        <f>Input!$GX$10</f>
        <v>0</v>
      </c>
      <c r="E14" s="84">
        <f>Input!$GY$10</f>
        <v>4507</v>
      </c>
      <c r="F14" s="84">
        <f>Input!$GZ$10</f>
        <v>4507</v>
      </c>
      <c r="G14" s="84">
        <f>Input!$HA$10</f>
        <v>0</v>
      </c>
      <c r="H14" s="85" t="str">
        <f>Input!$HB$10</f>
        <v>Additional Texas Grant allocated to SHP students</v>
      </c>
    </row>
    <row r="15" spans="1:50">
      <c r="A15" s="83" t="s">
        <v>209</v>
      </c>
      <c r="B15" s="216">
        <f>Input!$HC$10</f>
        <v>0</v>
      </c>
      <c r="C15" s="84">
        <f>Input!$HD$10</f>
        <v>0</v>
      </c>
      <c r="D15" s="84">
        <f>Input!$HE$10</f>
        <v>0</v>
      </c>
      <c r="E15" s="84">
        <f>Input!$HF$10</f>
        <v>0</v>
      </c>
      <c r="F15" s="84">
        <f>Input!$HG$10</f>
        <v>0</v>
      </c>
      <c r="G15" s="84">
        <f>Input!$HH$10</f>
        <v>0</v>
      </c>
      <c r="H15" s="85">
        <f>Input!$HI$10</f>
        <v>0</v>
      </c>
    </row>
    <row r="16" spans="1:50">
      <c r="A16" s="83" t="s">
        <v>209</v>
      </c>
      <c r="B16" s="216">
        <f>Input!$HJ$10</f>
        <v>0</v>
      </c>
      <c r="C16" s="84">
        <f>Input!$HK$10</f>
        <v>0</v>
      </c>
      <c r="D16" s="84">
        <f>Input!$HL$10</f>
        <v>0</v>
      </c>
      <c r="E16" s="84">
        <f>Input!$HM$10</f>
        <v>0</v>
      </c>
      <c r="F16" s="84">
        <f>Input!$HN$10</f>
        <v>0</v>
      </c>
      <c r="G16" s="84">
        <f>Input!$HO$10</f>
        <v>0</v>
      </c>
      <c r="H16" s="85">
        <f>Input!$HP$10</f>
        <v>0</v>
      </c>
    </row>
    <row r="17" spans="1:50">
      <c r="A17" s="83" t="s">
        <v>209</v>
      </c>
      <c r="B17" s="216">
        <f>Input!$HQ$10</f>
        <v>0</v>
      </c>
      <c r="C17" s="84">
        <f>Input!$HR$10</f>
        <v>0</v>
      </c>
      <c r="D17" s="84">
        <f>Input!$HS$10</f>
        <v>0</v>
      </c>
      <c r="E17" s="84">
        <f>Input!$HT$10</f>
        <v>0</v>
      </c>
      <c r="F17" s="84">
        <f>Input!$HU$10</f>
        <v>0</v>
      </c>
      <c r="G17" s="84">
        <f>Input!$HV$10</f>
        <v>0</v>
      </c>
      <c r="H17" s="85">
        <f>Input!$HW$10</f>
        <v>0</v>
      </c>
    </row>
    <row r="18" spans="1:50">
      <c r="A18" s="83" t="s">
        <v>209</v>
      </c>
      <c r="B18" s="215" t="s">
        <v>220</v>
      </c>
      <c r="C18" s="84">
        <f>Input!$HX$10</f>
        <v>0</v>
      </c>
      <c r="D18" s="84">
        <f>Input!$HY$10</f>
        <v>0</v>
      </c>
      <c r="E18" s="84">
        <f>Input!$HZ$10</f>
        <v>0</v>
      </c>
      <c r="F18" s="84">
        <f>Input!$IA$10</f>
        <v>0</v>
      </c>
      <c r="G18" s="84">
        <f>Input!$IB$10</f>
        <v>0</v>
      </c>
      <c r="H18" s="85">
        <f>Input!$IC$10</f>
        <v>0</v>
      </c>
    </row>
    <row r="19" spans="1:50" s="90" customFormat="1">
      <c r="A19" s="79" t="s">
        <v>209</v>
      </c>
      <c r="B19" s="217" t="s">
        <v>221</v>
      </c>
      <c r="C19" s="218">
        <f>SUM(C5:C18)</f>
        <v>83959708</v>
      </c>
      <c r="D19" s="218">
        <f t="shared" ref="D19:G19" si="0">SUM(D5:D18)</f>
        <v>83745548</v>
      </c>
      <c r="E19" s="218">
        <f t="shared" si="0"/>
        <v>122110366</v>
      </c>
      <c r="F19" s="218">
        <f t="shared" si="0"/>
        <v>122324526</v>
      </c>
      <c r="G19" s="218">
        <f t="shared" si="0"/>
        <v>0</v>
      </c>
      <c r="H19" s="21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1:50">
      <c r="B20" s="220"/>
      <c r="C20" s="221"/>
      <c r="D20" s="221"/>
      <c r="E20" s="221"/>
      <c r="F20" s="221"/>
      <c r="G20" s="221"/>
      <c r="H20" s="222"/>
    </row>
    <row r="21" spans="1:50">
      <c r="A21" s="83" t="s">
        <v>222</v>
      </c>
      <c r="B21" s="215" t="s">
        <v>223</v>
      </c>
      <c r="C21" s="84">
        <f>Input!$ID$10</f>
        <v>0</v>
      </c>
      <c r="D21" s="84">
        <f>Input!$IE$10</f>
        <v>0</v>
      </c>
      <c r="E21" s="84">
        <f>Input!$IF$10</f>
        <v>142920</v>
      </c>
      <c r="F21" s="84">
        <f>Input!$IG$10</f>
        <v>142920</v>
      </c>
      <c r="G21" s="84">
        <f>Input!$IH$10</f>
        <v>0</v>
      </c>
      <c r="H21" s="85" t="str">
        <f>Input!$II$10</f>
        <v>Allocated 100% of the funding to School of Health Profession students</v>
      </c>
    </row>
    <row r="22" spans="1:50">
      <c r="A22" s="83" t="s">
        <v>222</v>
      </c>
      <c r="B22" s="215" t="s">
        <v>211</v>
      </c>
      <c r="C22" s="84">
        <f>Input!$IJ$10</f>
        <v>0</v>
      </c>
      <c r="D22" s="84">
        <f>Input!$IK$10</f>
        <v>0</v>
      </c>
      <c r="E22" s="84">
        <f>Input!$IL$10</f>
        <v>335984</v>
      </c>
      <c r="F22" s="84">
        <f>Input!$IM$10</f>
        <v>335984</v>
      </c>
      <c r="G22" s="84">
        <f>Input!$IN$10</f>
        <v>0</v>
      </c>
      <c r="H22" s="85" t="str">
        <f>Input!$IO$10</f>
        <v>Allocated 100% of the funding to School of Health Profession students</v>
      </c>
    </row>
    <row r="23" spans="1:50">
      <c r="A23" s="83" t="s">
        <v>222</v>
      </c>
      <c r="B23" s="215" t="s">
        <v>212</v>
      </c>
      <c r="C23" s="84">
        <f>Input!$IP$10</f>
        <v>0</v>
      </c>
      <c r="D23" s="84">
        <f>Input!$IQ$10</f>
        <v>0</v>
      </c>
      <c r="E23" s="84">
        <f>Input!$IR$10</f>
        <v>0</v>
      </c>
      <c r="F23" s="84">
        <f>Input!$IS$10</f>
        <v>0</v>
      </c>
      <c r="G23" s="84">
        <f>Input!$IT$10</f>
        <v>0</v>
      </c>
      <c r="H23" s="85">
        <f>Input!$IU$10</f>
        <v>0</v>
      </c>
    </row>
    <row r="24" spans="1:50">
      <c r="A24" s="83" t="s">
        <v>222</v>
      </c>
      <c r="B24" s="215" t="s">
        <v>213</v>
      </c>
      <c r="C24" s="84">
        <f>Input!$IV$10</f>
        <v>0</v>
      </c>
      <c r="D24" s="84">
        <f>Input!$IW$10</f>
        <v>0</v>
      </c>
      <c r="E24" s="84">
        <f>Input!$IX$10</f>
        <v>0</v>
      </c>
      <c r="F24" s="84">
        <f>Input!$IY$10</f>
        <v>0</v>
      </c>
      <c r="G24" s="84">
        <f>Input!$IZ$10</f>
        <v>0</v>
      </c>
      <c r="H24" s="85">
        <f>Input!$JA$10</f>
        <v>0</v>
      </c>
    </row>
    <row r="25" spans="1:50">
      <c r="A25" s="83" t="s">
        <v>222</v>
      </c>
      <c r="B25" s="215" t="s">
        <v>214</v>
      </c>
      <c r="C25" s="84">
        <f>Input!$JB$10</f>
        <v>0</v>
      </c>
      <c r="D25" s="84">
        <f>Input!$JC$10</f>
        <v>0</v>
      </c>
      <c r="E25" s="84">
        <f>Input!$JD$10</f>
        <v>0</v>
      </c>
      <c r="F25" s="84">
        <f>Input!$JE$10</f>
        <v>0</v>
      </c>
      <c r="G25" s="84">
        <f>Input!$JF$10</f>
        <v>0</v>
      </c>
      <c r="H25" s="85">
        <f>Input!$JG$10</f>
        <v>0</v>
      </c>
    </row>
    <row r="26" spans="1:50">
      <c r="A26" s="83" t="s">
        <v>222</v>
      </c>
      <c r="B26" s="215" t="s">
        <v>215</v>
      </c>
      <c r="C26" s="84">
        <f>Input!$JH$10</f>
        <v>0</v>
      </c>
      <c r="D26" s="84">
        <f>Input!$JI$10</f>
        <v>0</v>
      </c>
      <c r="E26" s="84">
        <f>Input!$JJ$10</f>
        <v>0</v>
      </c>
      <c r="F26" s="84">
        <f>Input!$JK$10</f>
        <v>0</v>
      </c>
      <c r="G26" s="84">
        <f>Input!$JL$10</f>
        <v>0</v>
      </c>
      <c r="H26" s="85">
        <f>Input!$JM$10</f>
        <v>0</v>
      </c>
    </row>
    <row r="27" spans="1:50">
      <c r="A27" s="83" t="s">
        <v>222</v>
      </c>
      <c r="B27" s="215" t="s">
        <v>224</v>
      </c>
      <c r="C27" s="84">
        <f>Input!$JN$10</f>
        <v>0</v>
      </c>
      <c r="D27" s="84">
        <f>Input!$JO$10</f>
        <v>0</v>
      </c>
      <c r="E27" s="84">
        <f>Input!$JP$10</f>
        <v>0</v>
      </c>
      <c r="F27" s="84">
        <f>Input!$JQ$10</f>
        <v>0</v>
      </c>
      <c r="G27" s="84">
        <f>Input!$JR$10</f>
        <v>0</v>
      </c>
      <c r="H27" s="85">
        <f>Input!$JS$10</f>
        <v>0</v>
      </c>
    </row>
    <row r="28" spans="1:50" ht="30">
      <c r="A28" s="83" t="s">
        <v>222</v>
      </c>
      <c r="B28" s="215" t="s">
        <v>225</v>
      </c>
      <c r="C28" s="84">
        <f>Input!$JT$10</f>
        <v>0</v>
      </c>
      <c r="D28" s="84">
        <f>Input!$JU$10</f>
        <v>0</v>
      </c>
      <c r="E28" s="84">
        <f>Input!$JV$10</f>
        <v>0</v>
      </c>
      <c r="F28" s="84">
        <f>Input!$JW$10</f>
        <v>0</v>
      </c>
      <c r="G28" s="84">
        <f>Input!$JX$10</f>
        <v>0</v>
      </c>
      <c r="H28" s="85">
        <f>Input!$JY$10</f>
        <v>0</v>
      </c>
    </row>
    <row r="29" spans="1:50">
      <c r="A29" s="83" t="s">
        <v>222</v>
      </c>
      <c r="B29" s="215" t="s">
        <v>226</v>
      </c>
      <c r="C29" s="84">
        <f>Input!$JZ$10</f>
        <v>0</v>
      </c>
      <c r="D29" s="84">
        <f>Input!$KA$10</f>
        <v>0</v>
      </c>
      <c r="E29" s="84">
        <f>Input!$KB$10</f>
        <v>0</v>
      </c>
      <c r="F29" s="84">
        <f>Input!$KC$10</f>
        <v>0</v>
      </c>
      <c r="G29" s="84">
        <f>Input!$KD$10</f>
        <v>0</v>
      </c>
      <c r="H29" s="85">
        <f>Input!$KE$10</f>
        <v>0</v>
      </c>
    </row>
    <row r="30" spans="1:50">
      <c r="A30" s="83" t="s">
        <v>222</v>
      </c>
      <c r="B30" s="216">
        <f>Input!$KF$10</f>
        <v>0</v>
      </c>
      <c r="C30" s="84">
        <f>Input!$KG$10</f>
        <v>0</v>
      </c>
      <c r="D30" s="84">
        <f>Input!$KH$10</f>
        <v>0</v>
      </c>
      <c r="E30" s="84">
        <f>Input!$KI$10</f>
        <v>0</v>
      </c>
      <c r="F30" s="84">
        <f>Input!$KJ$10</f>
        <v>0</v>
      </c>
      <c r="G30" s="84">
        <f>Input!$KK$10</f>
        <v>0</v>
      </c>
      <c r="H30" s="85">
        <f>Input!$KL$10</f>
        <v>0</v>
      </c>
    </row>
    <row r="31" spans="1:50">
      <c r="A31" s="83" t="s">
        <v>222</v>
      </c>
      <c r="B31" s="216">
        <f>Input!$KM$10</f>
        <v>0</v>
      </c>
      <c r="C31" s="84">
        <f>Input!$KN$10</f>
        <v>0</v>
      </c>
      <c r="D31" s="84">
        <f>Input!$KO$10</f>
        <v>0</v>
      </c>
      <c r="E31" s="84">
        <f>Input!$KP$10</f>
        <v>0</v>
      </c>
      <c r="F31" s="84">
        <f>Input!$KQ$10</f>
        <v>0</v>
      </c>
      <c r="G31" s="84">
        <f>Input!$KR$10</f>
        <v>0</v>
      </c>
      <c r="H31" s="85">
        <f>Input!$KS$10</f>
        <v>0</v>
      </c>
    </row>
    <row r="32" spans="1:50">
      <c r="A32" s="83" t="s">
        <v>222</v>
      </c>
      <c r="B32" s="216">
        <f>Input!$KT$10</f>
        <v>0</v>
      </c>
      <c r="C32" s="84">
        <f>Input!$KU$10</f>
        <v>0</v>
      </c>
      <c r="D32" s="84">
        <f>Input!$KV$10</f>
        <v>0</v>
      </c>
      <c r="E32" s="84">
        <f>Input!$KW$10</f>
        <v>0</v>
      </c>
      <c r="F32" s="84">
        <f>Input!$KX$10</f>
        <v>0</v>
      </c>
      <c r="G32" s="84">
        <f>Input!$KY$10</f>
        <v>0</v>
      </c>
      <c r="H32" s="85">
        <f>Input!$KZ$10</f>
        <v>0</v>
      </c>
    </row>
    <row r="33" spans="1:50">
      <c r="A33" s="83" t="s">
        <v>222</v>
      </c>
      <c r="B33" s="215" t="s">
        <v>220</v>
      </c>
      <c r="C33" s="84">
        <f>Input!$LA$10</f>
        <v>0</v>
      </c>
      <c r="D33" s="84">
        <f>Input!$LB$10</f>
        <v>0</v>
      </c>
      <c r="E33" s="84">
        <f>Input!$LC$10</f>
        <v>0</v>
      </c>
      <c r="F33" s="84">
        <f>Input!$LD$10</f>
        <v>0</v>
      </c>
      <c r="G33" s="84">
        <f>Input!$LE$10</f>
        <v>0</v>
      </c>
      <c r="H33" s="85">
        <f>Input!$LF$10</f>
        <v>0</v>
      </c>
    </row>
    <row r="34" spans="1:50" s="93" customFormat="1">
      <c r="A34" s="79" t="s">
        <v>222</v>
      </c>
      <c r="B34" s="217" t="s">
        <v>227</v>
      </c>
      <c r="C34" s="218">
        <f>SUM(C21:C33)</f>
        <v>0</v>
      </c>
      <c r="D34" s="218">
        <f t="shared" ref="D34:G34" si="1">SUM(D21:D33)</f>
        <v>0</v>
      </c>
      <c r="E34" s="218">
        <f t="shared" si="1"/>
        <v>478904</v>
      </c>
      <c r="F34" s="218">
        <f t="shared" si="1"/>
        <v>478904</v>
      </c>
      <c r="G34" s="218">
        <f t="shared" si="1"/>
        <v>0</v>
      </c>
      <c r="H34" s="21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c r="B35" s="220"/>
      <c r="C35" s="221"/>
      <c r="D35" s="221"/>
      <c r="E35" s="221"/>
      <c r="F35" s="221"/>
      <c r="G35" s="221"/>
      <c r="H35" s="222"/>
    </row>
    <row r="36" spans="1:50" ht="39">
      <c r="A36" s="83" t="s">
        <v>228</v>
      </c>
      <c r="B36" s="215" t="s">
        <v>223</v>
      </c>
      <c r="C36" s="84">
        <f>Input!$LG$10</f>
        <v>0</v>
      </c>
      <c r="D36" s="84">
        <f>Input!$LH$10</f>
        <v>0</v>
      </c>
      <c r="E36" s="84">
        <f>Input!$LI$10</f>
        <v>420764</v>
      </c>
      <c r="F36" s="84">
        <f>Input!$LJ$10</f>
        <v>0</v>
      </c>
      <c r="G36" s="84">
        <f>Input!$LK$10</f>
        <v>0</v>
      </c>
      <c r="H36" s="85" t="str">
        <f>Input!$LL$10</f>
        <v>Actual Notice of Award received October 2021. Expected to disbursed Nov 2021. to be allocated 100% of the funding to School of Health Profession students</v>
      </c>
    </row>
    <row r="37" spans="1:50" ht="39">
      <c r="A37" s="83" t="s">
        <v>228</v>
      </c>
      <c r="B37" s="215" t="s">
        <v>211</v>
      </c>
      <c r="C37" s="84">
        <f>Input!$LM$10</f>
        <v>0</v>
      </c>
      <c r="D37" s="84">
        <f>Input!$LN$10</f>
        <v>0</v>
      </c>
      <c r="E37" s="84">
        <f>Input!$LO$10</f>
        <v>415463</v>
      </c>
      <c r="F37" s="84">
        <f>Input!$LP$10</f>
        <v>0</v>
      </c>
      <c r="G37" s="84">
        <f>Input!$LQ$10</f>
        <v>0</v>
      </c>
      <c r="H37" s="85" t="str">
        <f>Input!$LR$10</f>
        <v>Actual Notice of Award received October 2021. Expected to disbursed Nov 2021. to be allocated 100% of the funding to School of Health Profession students</v>
      </c>
    </row>
    <row r="38" spans="1:50">
      <c r="A38" s="83" t="s">
        <v>228</v>
      </c>
      <c r="B38" s="215" t="s">
        <v>212</v>
      </c>
      <c r="C38" s="84">
        <f>Input!$LS$10</f>
        <v>0</v>
      </c>
      <c r="D38" s="84">
        <f>Input!$LT$10</f>
        <v>0</v>
      </c>
      <c r="E38" s="84">
        <f>Input!$LU$10</f>
        <v>0</v>
      </c>
      <c r="F38" s="84">
        <f>Input!$LV$10</f>
        <v>0</v>
      </c>
      <c r="G38" s="84">
        <f>Input!$LW$10</f>
        <v>0</v>
      </c>
      <c r="H38" s="85">
        <f>Input!$LX$10</f>
        <v>0</v>
      </c>
    </row>
    <row r="39" spans="1:50">
      <c r="A39" s="83" t="s">
        <v>228</v>
      </c>
      <c r="B39" s="215" t="s">
        <v>213</v>
      </c>
      <c r="C39" s="84">
        <f>Input!$LY$10</f>
        <v>0</v>
      </c>
      <c r="D39" s="84">
        <f>Input!$LZ$10</f>
        <v>0</v>
      </c>
      <c r="E39" s="84">
        <f>Input!$MA$10</f>
        <v>0</v>
      </c>
      <c r="F39" s="84">
        <f>Input!$MB$10</f>
        <v>0</v>
      </c>
      <c r="G39" s="84">
        <f>Input!$MC$10</f>
        <v>0</v>
      </c>
      <c r="H39" s="85">
        <f>Input!$MD$10</f>
        <v>0</v>
      </c>
    </row>
    <row r="40" spans="1:50">
      <c r="A40" s="83" t="s">
        <v>228</v>
      </c>
      <c r="B40" s="215" t="s">
        <v>214</v>
      </c>
      <c r="C40" s="84">
        <f>Input!$ME$10</f>
        <v>0</v>
      </c>
      <c r="D40" s="84">
        <f>Input!$MF$10</f>
        <v>0</v>
      </c>
      <c r="E40" s="84">
        <f>Input!$MG$10</f>
        <v>0</v>
      </c>
      <c r="F40" s="84">
        <f>Input!$MH$10</f>
        <v>0</v>
      </c>
      <c r="G40" s="84">
        <f>Input!$MI$10</f>
        <v>0</v>
      </c>
      <c r="H40" s="85">
        <f>Input!$MJ$10</f>
        <v>0</v>
      </c>
    </row>
    <row r="41" spans="1:50">
      <c r="A41" s="83" t="s">
        <v>228</v>
      </c>
      <c r="B41" s="215" t="s">
        <v>215</v>
      </c>
      <c r="C41" s="84">
        <f>Input!$MK$10</f>
        <v>0</v>
      </c>
      <c r="D41" s="84">
        <f>Input!$ML$10</f>
        <v>0</v>
      </c>
      <c r="E41" s="84">
        <f>Input!$MM$10</f>
        <v>0</v>
      </c>
      <c r="F41" s="84">
        <f>Input!$MN$10</f>
        <v>0</v>
      </c>
      <c r="G41" s="84">
        <f>Input!$MO$10</f>
        <v>0</v>
      </c>
      <c r="H41" s="85">
        <f>Input!$MP$10</f>
        <v>0</v>
      </c>
    </row>
    <row r="42" spans="1:50">
      <c r="A42" s="83" t="s">
        <v>228</v>
      </c>
      <c r="B42" s="215" t="s">
        <v>224</v>
      </c>
      <c r="C42" s="84">
        <f>Input!$MQ$10</f>
        <v>0</v>
      </c>
      <c r="D42" s="84">
        <f>Input!$MR$10</f>
        <v>0</v>
      </c>
      <c r="E42" s="84">
        <f>Input!$MS$10</f>
        <v>0</v>
      </c>
      <c r="F42" s="84">
        <f>Input!$MT$10</f>
        <v>0</v>
      </c>
      <c r="G42" s="84">
        <f>Input!$MU$10</f>
        <v>0</v>
      </c>
      <c r="H42" s="85">
        <f>Input!$MV$10</f>
        <v>0</v>
      </c>
    </row>
    <row r="43" spans="1:50">
      <c r="A43" s="83" t="s">
        <v>228</v>
      </c>
      <c r="B43" s="215" t="s">
        <v>229</v>
      </c>
      <c r="C43" s="84">
        <f>Input!$MW$10</f>
        <v>0</v>
      </c>
      <c r="D43" s="84">
        <f>Input!$MX$10</f>
        <v>0</v>
      </c>
      <c r="E43" s="84">
        <f>Input!$MY$10</f>
        <v>0</v>
      </c>
      <c r="F43" s="84">
        <f>Input!$MZ$10</f>
        <v>0</v>
      </c>
      <c r="G43" s="84">
        <f>Input!$NA$10</f>
        <v>0</v>
      </c>
      <c r="H43" s="85">
        <f>Input!$NB$10</f>
        <v>0</v>
      </c>
    </row>
    <row r="44" spans="1:50">
      <c r="A44" s="83" t="s">
        <v>228</v>
      </c>
      <c r="B44" s="216">
        <f>Input!$NC$10</f>
        <v>0</v>
      </c>
      <c r="C44" s="84">
        <f>Input!$ND$10</f>
        <v>0</v>
      </c>
      <c r="D44" s="84">
        <f>Input!$NE$10</f>
        <v>0</v>
      </c>
      <c r="E44" s="84">
        <f>Input!$NF$10</f>
        <v>0</v>
      </c>
      <c r="F44" s="84">
        <f>Input!$NG$10</f>
        <v>0</v>
      </c>
      <c r="G44" s="84">
        <f>Input!$NH$10</f>
        <v>0</v>
      </c>
      <c r="H44" s="85">
        <f>Input!$NI$10</f>
        <v>0</v>
      </c>
    </row>
    <row r="45" spans="1:50">
      <c r="A45" s="83" t="s">
        <v>228</v>
      </c>
      <c r="B45" s="216">
        <f>Input!$NJ$10</f>
        <v>0</v>
      </c>
      <c r="C45" s="84">
        <f>Input!$NK$10</f>
        <v>0</v>
      </c>
      <c r="D45" s="84">
        <f>Input!$NL$10</f>
        <v>0</v>
      </c>
      <c r="E45" s="84">
        <f>Input!$NM$10</f>
        <v>0</v>
      </c>
      <c r="F45" s="84">
        <f>Input!$NN$10</f>
        <v>0</v>
      </c>
      <c r="G45" s="84">
        <f>Input!$NO$10</f>
        <v>0</v>
      </c>
      <c r="H45" s="85">
        <f>Input!$NP$10</f>
        <v>0</v>
      </c>
    </row>
    <row r="46" spans="1:50">
      <c r="A46" s="83" t="s">
        <v>228</v>
      </c>
      <c r="B46" s="216">
        <f>Input!$NQ$10</f>
        <v>0</v>
      </c>
      <c r="C46" s="84">
        <f>Input!$NR$10</f>
        <v>0</v>
      </c>
      <c r="D46" s="84">
        <f>Input!$NS$10</f>
        <v>0</v>
      </c>
      <c r="E46" s="84">
        <f>Input!$NT$10</f>
        <v>0</v>
      </c>
      <c r="F46" s="84">
        <f>Input!$NU$10</f>
        <v>0</v>
      </c>
      <c r="G46" s="84">
        <f>Input!$NV$10</f>
        <v>0</v>
      </c>
      <c r="H46" s="85">
        <f>Input!$NW$10</f>
        <v>0</v>
      </c>
    </row>
    <row r="47" spans="1:50">
      <c r="A47" s="83" t="s">
        <v>228</v>
      </c>
      <c r="B47" s="216">
        <f>Input!$NX$10</f>
        <v>0</v>
      </c>
      <c r="C47" s="84">
        <f>Input!$NY$10</f>
        <v>0</v>
      </c>
      <c r="D47" s="84">
        <f>Input!$NZ$10</f>
        <v>0</v>
      </c>
      <c r="E47" s="84">
        <f>Input!$OA$10</f>
        <v>0</v>
      </c>
      <c r="F47" s="84">
        <f>Input!$OB$10</f>
        <v>0</v>
      </c>
      <c r="G47" s="84">
        <f>Input!$OC$10</f>
        <v>0</v>
      </c>
      <c r="H47" s="85">
        <f>Input!$OD$10</f>
        <v>0</v>
      </c>
    </row>
    <row r="48" spans="1:50">
      <c r="A48" s="83" t="s">
        <v>228</v>
      </c>
      <c r="B48" s="215" t="s">
        <v>220</v>
      </c>
      <c r="C48" s="84">
        <f>Input!$OE$10</f>
        <v>0</v>
      </c>
      <c r="D48" s="84">
        <f>Input!$OF$10</f>
        <v>0</v>
      </c>
      <c r="E48" s="84">
        <f>Input!$OG$10</f>
        <v>0</v>
      </c>
      <c r="F48" s="84">
        <f>Input!$OH$10</f>
        <v>0</v>
      </c>
      <c r="G48" s="84">
        <f>Input!$OI$10</f>
        <v>0</v>
      </c>
      <c r="H48" s="85">
        <f>Input!$OJ$10</f>
        <v>0</v>
      </c>
    </row>
    <row r="49" spans="1:50" s="93" customFormat="1">
      <c r="A49" s="79" t="s">
        <v>228</v>
      </c>
      <c r="B49" s="217" t="s">
        <v>230</v>
      </c>
      <c r="C49" s="218">
        <f>SUM(C36:C48)</f>
        <v>0</v>
      </c>
      <c r="D49" s="218">
        <f t="shared" ref="D49:G49" si="2">SUM(D36:D48)</f>
        <v>0</v>
      </c>
      <c r="E49" s="218">
        <f t="shared" si="2"/>
        <v>836227</v>
      </c>
      <c r="F49" s="218">
        <f t="shared" si="2"/>
        <v>0</v>
      </c>
      <c r="G49" s="218">
        <f t="shared" si="2"/>
        <v>0</v>
      </c>
      <c r="H49" s="219"/>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c r="B50" s="220"/>
      <c r="C50" s="221"/>
      <c r="D50" s="221"/>
      <c r="E50" s="221"/>
      <c r="F50" s="221"/>
      <c r="G50" s="221"/>
      <c r="H50" s="222"/>
    </row>
    <row r="51" spans="1:50">
      <c r="A51" s="83" t="s">
        <v>231</v>
      </c>
      <c r="B51" s="216">
        <f>Input!$OK$10</f>
        <v>0</v>
      </c>
      <c r="C51" s="84">
        <f>Input!$OL$10</f>
        <v>0</v>
      </c>
      <c r="D51" s="84">
        <f>Input!$OM$10</f>
        <v>0</v>
      </c>
      <c r="E51" s="84">
        <f>Input!$ON$10</f>
        <v>0</v>
      </c>
      <c r="F51" s="84">
        <f>Input!$OO$10</f>
        <v>0</v>
      </c>
      <c r="G51" s="84">
        <f>Input!$OP$10</f>
        <v>0</v>
      </c>
      <c r="H51" s="85">
        <f>Input!$OQ$10</f>
        <v>0</v>
      </c>
    </row>
    <row r="52" spans="1:50">
      <c r="A52" s="83" t="s">
        <v>231</v>
      </c>
      <c r="B52" s="216">
        <f>Input!$OR$10</f>
        <v>0</v>
      </c>
      <c r="C52" s="84">
        <f>Input!$OS$10</f>
        <v>0</v>
      </c>
      <c r="D52" s="84">
        <f>Input!$OT$10</f>
        <v>0</v>
      </c>
      <c r="E52" s="84">
        <f>Input!$OU$10</f>
        <v>0</v>
      </c>
      <c r="F52" s="84">
        <f>Input!$OV$10</f>
        <v>0</v>
      </c>
      <c r="G52" s="84">
        <f>Input!$OW$10</f>
        <v>0</v>
      </c>
      <c r="H52" s="85">
        <f>Input!$OX$10</f>
        <v>0</v>
      </c>
    </row>
    <row r="53" spans="1:50">
      <c r="A53" s="83" t="s">
        <v>231</v>
      </c>
      <c r="B53" s="216">
        <f>Input!$OY$10</f>
        <v>0</v>
      </c>
      <c r="C53" s="84">
        <f>Input!$OZ$10</f>
        <v>0</v>
      </c>
      <c r="D53" s="84">
        <f>Input!$PA$10</f>
        <v>0</v>
      </c>
      <c r="E53" s="84">
        <f>Input!$PB$10</f>
        <v>0</v>
      </c>
      <c r="F53" s="84">
        <f>Input!$PC$10</f>
        <v>0</v>
      </c>
      <c r="G53" s="84">
        <f>Input!$PD$10</f>
        <v>0</v>
      </c>
      <c r="H53" s="85">
        <f>Input!$PE$10</f>
        <v>0</v>
      </c>
    </row>
    <row r="54" spans="1:50">
      <c r="A54" s="83" t="s">
        <v>231</v>
      </c>
      <c r="B54" s="216">
        <f>Input!$PF$10</f>
        <v>0</v>
      </c>
      <c r="C54" s="84">
        <f>Input!$PG$10</f>
        <v>0</v>
      </c>
      <c r="D54" s="84">
        <f>Input!$PH$10</f>
        <v>0</v>
      </c>
      <c r="E54" s="84">
        <f>Input!$PI$10</f>
        <v>0</v>
      </c>
      <c r="F54" s="84">
        <f>Input!$PJ$10</f>
        <v>0</v>
      </c>
      <c r="G54" s="84">
        <f>Input!$PK$10</f>
        <v>0</v>
      </c>
      <c r="H54" s="85">
        <f>Input!$PL$10</f>
        <v>0</v>
      </c>
    </row>
    <row r="55" spans="1:50">
      <c r="A55" s="83" t="s">
        <v>231</v>
      </c>
      <c r="B55" s="216">
        <f>Input!$PM$10</f>
        <v>0</v>
      </c>
      <c r="C55" s="84">
        <f>Input!$PN$10</f>
        <v>0</v>
      </c>
      <c r="D55" s="84">
        <f>Input!$PO$10</f>
        <v>0</v>
      </c>
      <c r="E55" s="84">
        <f>Input!$PP$10</f>
        <v>0</v>
      </c>
      <c r="F55" s="84">
        <f>Input!$PQ$10</f>
        <v>0</v>
      </c>
      <c r="G55" s="84">
        <f>Input!$PR$10</f>
        <v>0</v>
      </c>
      <c r="H55" s="85">
        <f>Input!$PS$10</f>
        <v>0</v>
      </c>
    </row>
    <row r="56" spans="1:50">
      <c r="A56" s="83" t="s">
        <v>231</v>
      </c>
      <c r="B56" s="216">
        <f>Input!$PT$10</f>
        <v>0</v>
      </c>
      <c r="C56" s="84">
        <f>Input!$PU$10</f>
        <v>0</v>
      </c>
      <c r="D56" s="84">
        <f>Input!$PV$10</f>
        <v>0</v>
      </c>
      <c r="E56" s="84">
        <f>Input!$PW$10</f>
        <v>0</v>
      </c>
      <c r="F56" s="84">
        <f>Input!$PX$10</f>
        <v>0</v>
      </c>
      <c r="G56" s="84">
        <f>Input!$PY$10</f>
        <v>0</v>
      </c>
      <c r="H56" s="85">
        <f>Input!$PZ$10</f>
        <v>0</v>
      </c>
    </row>
    <row r="57" spans="1:50">
      <c r="A57" s="83" t="s">
        <v>231</v>
      </c>
      <c r="B57" s="216">
        <f>Input!$QA$10</f>
        <v>0</v>
      </c>
      <c r="C57" s="84">
        <f>Input!$QB$10</f>
        <v>0</v>
      </c>
      <c r="D57" s="84">
        <f>Input!$QC$10</f>
        <v>0</v>
      </c>
      <c r="E57" s="84">
        <f>Input!$QD$10</f>
        <v>0</v>
      </c>
      <c r="F57" s="84">
        <f>Input!$QE$10</f>
        <v>0</v>
      </c>
      <c r="G57" s="84">
        <f>Input!$QF$10</f>
        <v>0</v>
      </c>
      <c r="H57" s="85">
        <f>Input!$QG$10</f>
        <v>0</v>
      </c>
    </row>
    <row r="58" spans="1:50">
      <c r="A58" s="83" t="s">
        <v>231</v>
      </c>
      <c r="B58" s="216">
        <f>Input!$QH$10</f>
        <v>0</v>
      </c>
      <c r="C58" s="84">
        <f>Input!$QI$10</f>
        <v>0</v>
      </c>
      <c r="D58" s="84">
        <f>Input!$QJ$10</f>
        <v>0</v>
      </c>
      <c r="E58" s="84">
        <f>Input!$QK$10</f>
        <v>0</v>
      </c>
      <c r="F58" s="84">
        <f>Input!$QL$10</f>
        <v>0</v>
      </c>
      <c r="G58" s="84">
        <f>Input!$QM$10</f>
        <v>0</v>
      </c>
      <c r="H58" s="85">
        <f>Input!$QN$10</f>
        <v>0</v>
      </c>
    </row>
    <row r="59" spans="1:50">
      <c r="A59" s="83" t="s">
        <v>231</v>
      </c>
      <c r="B59" s="216">
        <f>Input!$QO$10</f>
        <v>0</v>
      </c>
      <c r="C59" s="84">
        <f>Input!$QP$10</f>
        <v>0</v>
      </c>
      <c r="D59" s="84">
        <f>Input!$QQ$10</f>
        <v>0</v>
      </c>
      <c r="E59" s="84">
        <f>Input!$QR$10</f>
        <v>0</v>
      </c>
      <c r="F59" s="84">
        <f>Input!$QS$10</f>
        <v>0</v>
      </c>
      <c r="G59" s="84">
        <f>Input!$QT$10</f>
        <v>0</v>
      </c>
      <c r="H59" s="85">
        <f>Input!$QU$10</f>
        <v>0</v>
      </c>
    </row>
    <row r="60" spans="1:50">
      <c r="A60" s="83" t="s">
        <v>231</v>
      </c>
      <c r="B60" s="216">
        <f>Input!$QV$10</f>
        <v>0</v>
      </c>
      <c r="C60" s="84">
        <f>Input!$QW$10</f>
        <v>0</v>
      </c>
      <c r="D60" s="84">
        <f>Input!$QX$10</f>
        <v>0</v>
      </c>
      <c r="E60" s="84">
        <f>Input!$QY$10</f>
        <v>0</v>
      </c>
      <c r="F60" s="84">
        <f>Input!$QZ$10</f>
        <v>0</v>
      </c>
      <c r="G60" s="84">
        <f>Input!$RA$10</f>
        <v>0</v>
      </c>
      <c r="H60" s="85">
        <f>Input!$RB$10</f>
        <v>0</v>
      </c>
    </row>
    <row r="61" spans="1:50">
      <c r="A61" s="83" t="s">
        <v>231</v>
      </c>
      <c r="B61" s="216">
        <f>Input!$RC$10</f>
        <v>0</v>
      </c>
      <c r="C61" s="84">
        <f>Input!$RD$10</f>
        <v>0</v>
      </c>
      <c r="D61" s="84">
        <f>Input!$RE$10</f>
        <v>0</v>
      </c>
      <c r="E61" s="84">
        <f>Input!$RF$10</f>
        <v>0</v>
      </c>
      <c r="F61" s="84">
        <f>Input!$RG$10</f>
        <v>0</v>
      </c>
      <c r="G61" s="84">
        <f>Input!$RH$10</f>
        <v>0</v>
      </c>
      <c r="H61" s="85">
        <f>Input!$RI$10</f>
        <v>0</v>
      </c>
    </row>
    <row r="62" spans="1:50">
      <c r="A62" s="83" t="s">
        <v>231</v>
      </c>
      <c r="B62" s="216">
        <f>Input!$RJ$10</f>
        <v>0</v>
      </c>
      <c r="C62" s="84">
        <f>Input!$RK$10</f>
        <v>0</v>
      </c>
      <c r="D62" s="84">
        <f>Input!$RL$10</f>
        <v>0</v>
      </c>
      <c r="E62" s="84">
        <f>Input!$RM$10</f>
        <v>0</v>
      </c>
      <c r="F62" s="84">
        <f>Input!$RN$10</f>
        <v>0</v>
      </c>
      <c r="G62" s="84">
        <f>Input!$RO$10</f>
        <v>0</v>
      </c>
      <c r="H62" s="85">
        <f>Input!$RP$10</f>
        <v>0</v>
      </c>
    </row>
    <row r="63" spans="1:50">
      <c r="A63" s="83" t="s">
        <v>231</v>
      </c>
      <c r="B63" s="215" t="s">
        <v>220</v>
      </c>
      <c r="C63" s="84">
        <f>Input!$RQ$10</f>
        <v>0</v>
      </c>
      <c r="D63" s="84">
        <f>Input!$RR$10</f>
        <v>0</v>
      </c>
      <c r="E63" s="84">
        <f>Input!$RS$10</f>
        <v>0</v>
      </c>
      <c r="F63" s="84">
        <f>Input!$RT$10</f>
        <v>0</v>
      </c>
      <c r="G63" s="84">
        <f>Input!$RU$10</f>
        <v>0</v>
      </c>
      <c r="H63" s="85">
        <f>Input!$RV$10</f>
        <v>0</v>
      </c>
    </row>
    <row r="64" spans="1:50" s="94" customFormat="1">
      <c r="A64" s="79" t="s">
        <v>231</v>
      </c>
      <c r="B64" s="217" t="s">
        <v>232</v>
      </c>
      <c r="C64" s="218">
        <f>SUM(C51:C63)</f>
        <v>0</v>
      </c>
      <c r="D64" s="218">
        <f t="shared" ref="D64:G64" si="3">SUM(D51:D63)</f>
        <v>0</v>
      </c>
      <c r="E64" s="218">
        <f t="shared" si="3"/>
        <v>0</v>
      </c>
      <c r="F64" s="218">
        <f t="shared" si="3"/>
        <v>0</v>
      </c>
      <c r="G64" s="218">
        <f t="shared" si="3"/>
        <v>0</v>
      </c>
      <c r="H64" s="219"/>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1:50">
      <c r="B65" s="220"/>
      <c r="C65" s="221"/>
      <c r="D65" s="221"/>
      <c r="E65" s="221"/>
      <c r="F65" s="221"/>
      <c r="G65" s="221"/>
      <c r="H65" s="222"/>
    </row>
    <row r="66" spans="1:50">
      <c r="A66" s="83" t="s">
        <v>233</v>
      </c>
      <c r="B66" s="216">
        <f>Input!$RW$10</f>
        <v>0</v>
      </c>
      <c r="C66" s="84">
        <f>Input!$RX$10</f>
        <v>0</v>
      </c>
      <c r="D66" s="84">
        <f>Input!$RY$10</f>
        <v>0</v>
      </c>
      <c r="E66" s="84">
        <f>Input!$RZ$10</f>
        <v>0</v>
      </c>
      <c r="F66" s="84">
        <f>Input!$SA$10</f>
        <v>0</v>
      </c>
      <c r="G66" s="84">
        <f>Input!$SB$10</f>
        <v>0</v>
      </c>
      <c r="H66" s="85">
        <f>Input!$SC$10</f>
        <v>0</v>
      </c>
    </row>
    <row r="67" spans="1:50">
      <c r="A67" s="83" t="s">
        <v>233</v>
      </c>
      <c r="B67" s="216">
        <f>Input!$SD$10</f>
        <v>0</v>
      </c>
      <c r="C67" s="84">
        <f>Input!$SE$10</f>
        <v>0</v>
      </c>
      <c r="D67" s="84">
        <f>Input!$SF$10</f>
        <v>0</v>
      </c>
      <c r="E67" s="84">
        <f>Input!$SG$10</f>
        <v>0</v>
      </c>
      <c r="F67" s="84">
        <f>Input!$SH$10</f>
        <v>0</v>
      </c>
      <c r="G67" s="84">
        <f>Input!$SI$10</f>
        <v>0</v>
      </c>
      <c r="H67" s="85">
        <f>Input!$SJ$10</f>
        <v>0</v>
      </c>
    </row>
    <row r="68" spans="1:50">
      <c r="A68" s="83" t="s">
        <v>233</v>
      </c>
      <c r="B68" s="216">
        <f>Input!$SK$10</f>
        <v>0</v>
      </c>
      <c r="C68" s="84">
        <f>Input!$SL$10</f>
        <v>0</v>
      </c>
      <c r="D68" s="84">
        <f>Input!$SM$10</f>
        <v>0</v>
      </c>
      <c r="E68" s="84">
        <f>Input!$SN$10</f>
        <v>0</v>
      </c>
      <c r="F68" s="84">
        <f>Input!$SO$10</f>
        <v>0</v>
      </c>
      <c r="G68" s="84">
        <f>Input!$SP$10</f>
        <v>0</v>
      </c>
      <c r="H68" s="85">
        <f>Input!$SQ$10</f>
        <v>0</v>
      </c>
    </row>
    <row r="69" spans="1:50">
      <c r="A69" s="83" t="s">
        <v>233</v>
      </c>
      <c r="B69" s="216">
        <f>Input!$SR$10</f>
        <v>0</v>
      </c>
      <c r="C69" s="84">
        <f>Input!$SS$10</f>
        <v>0</v>
      </c>
      <c r="D69" s="84">
        <f>Input!$ST$10</f>
        <v>0</v>
      </c>
      <c r="E69" s="84">
        <f>Input!$SU$10</f>
        <v>0</v>
      </c>
      <c r="F69" s="84">
        <f>Input!$SV$10</f>
        <v>0</v>
      </c>
      <c r="G69" s="84">
        <f>Input!$SW$10</f>
        <v>0</v>
      </c>
      <c r="H69" s="85">
        <f>Input!$SX$10</f>
        <v>0</v>
      </c>
    </row>
    <row r="70" spans="1:50">
      <c r="A70" s="83" t="s">
        <v>233</v>
      </c>
      <c r="B70" s="216">
        <f>Input!$SY$10</f>
        <v>0</v>
      </c>
      <c r="C70" s="84">
        <f>Input!$SZ$10</f>
        <v>0</v>
      </c>
      <c r="D70" s="84">
        <f>Input!$TA$10</f>
        <v>0</v>
      </c>
      <c r="E70" s="84">
        <f>Input!$TB$10</f>
        <v>0</v>
      </c>
      <c r="F70" s="84">
        <f>Input!$TC$10</f>
        <v>0</v>
      </c>
      <c r="G70" s="84">
        <f>Input!$TD$10</f>
        <v>0</v>
      </c>
      <c r="H70" s="85">
        <f>Input!$TE$10</f>
        <v>0</v>
      </c>
    </row>
    <row r="71" spans="1:50">
      <c r="A71" s="83" t="s">
        <v>233</v>
      </c>
      <c r="B71" s="216">
        <f>Input!$TF$10</f>
        <v>0</v>
      </c>
      <c r="C71" s="84">
        <f>Input!$TG$10</f>
        <v>0</v>
      </c>
      <c r="D71" s="84">
        <f>Input!$TH$10</f>
        <v>0</v>
      </c>
      <c r="E71" s="84">
        <f>Input!$TI$10</f>
        <v>0</v>
      </c>
      <c r="F71" s="84">
        <f>Input!$TJ$10</f>
        <v>0</v>
      </c>
      <c r="G71" s="84">
        <f>Input!$TK$10</f>
        <v>0</v>
      </c>
      <c r="H71" s="85">
        <f>Input!$TL$10</f>
        <v>0</v>
      </c>
    </row>
    <row r="72" spans="1:50">
      <c r="A72" s="83" t="s">
        <v>233</v>
      </c>
      <c r="B72" s="216">
        <f>Input!$TM$10</f>
        <v>0</v>
      </c>
      <c r="C72" s="84">
        <f>Input!$TN$10</f>
        <v>0</v>
      </c>
      <c r="D72" s="84">
        <f>Input!$TO$10</f>
        <v>0</v>
      </c>
      <c r="E72" s="84">
        <f>Input!$TP$10</f>
        <v>0</v>
      </c>
      <c r="F72" s="84">
        <f>Input!$TQ$10</f>
        <v>0</v>
      </c>
      <c r="G72" s="84">
        <f>Input!$TR$10</f>
        <v>0</v>
      </c>
      <c r="H72" s="85">
        <f>Input!$TS$10</f>
        <v>0</v>
      </c>
    </row>
    <row r="73" spans="1:50">
      <c r="A73" s="83" t="s">
        <v>233</v>
      </c>
      <c r="B73" s="216">
        <f>Input!$TT$10</f>
        <v>0</v>
      </c>
      <c r="C73" s="84">
        <f>Input!$TU$10</f>
        <v>0</v>
      </c>
      <c r="D73" s="84">
        <f>Input!$TV$10</f>
        <v>0</v>
      </c>
      <c r="E73" s="84">
        <f>Input!$TW$10</f>
        <v>0</v>
      </c>
      <c r="F73" s="84">
        <f>Input!$TX$10</f>
        <v>0</v>
      </c>
      <c r="G73" s="84">
        <f>Input!$TY$10</f>
        <v>0</v>
      </c>
      <c r="H73" s="85">
        <f>Input!$TZ$10</f>
        <v>0</v>
      </c>
    </row>
    <row r="74" spans="1:50">
      <c r="A74" s="83" t="s">
        <v>233</v>
      </c>
      <c r="B74" s="216">
        <f>Input!$UA$10</f>
        <v>0</v>
      </c>
      <c r="C74" s="84">
        <f>Input!$UB$10</f>
        <v>0</v>
      </c>
      <c r="D74" s="84">
        <f>Input!$UC$10</f>
        <v>0</v>
      </c>
      <c r="E74" s="84">
        <f>Input!$UD$10</f>
        <v>0</v>
      </c>
      <c r="F74" s="84">
        <f>Input!$UE$10</f>
        <v>0</v>
      </c>
      <c r="G74" s="84">
        <f>Input!$UF$10</f>
        <v>0</v>
      </c>
      <c r="H74" s="85">
        <f>Input!$UG$10</f>
        <v>0</v>
      </c>
    </row>
    <row r="75" spans="1:50">
      <c r="A75" s="83" t="s">
        <v>233</v>
      </c>
      <c r="B75" s="216">
        <f>Input!$UH$10</f>
        <v>0</v>
      </c>
      <c r="C75" s="84">
        <f>Input!$UI$10</f>
        <v>0</v>
      </c>
      <c r="D75" s="84">
        <f>Input!$UJ$10</f>
        <v>0</v>
      </c>
      <c r="E75" s="84">
        <f>Input!$UK$10</f>
        <v>0</v>
      </c>
      <c r="F75" s="84">
        <f>Input!$UL$10</f>
        <v>0</v>
      </c>
      <c r="G75" s="84">
        <f>Input!$UM$10</f>
        <v>0</v>
      </c>
      <c r="H75" s="85">
        <f>Input!$UN$10</f>
        <v>0</v>
      </c>
    </row>
    <row r="76" spans="1:50">
      <c r="A76" s="83" t="s">
        <v>233</v>
      </c>
      <c r="B76" s="216">
        <f>Input!$UO$10</f>
        <v>0</v>
      </c>
      <c r="C76" s="84">
        <f>Input!$UP$10</f>
        <v>0</v>
      </c>
      <c r="D76" s="84">
        <f>Input!$UQ$10</f>
        <v>0</v>
      </c>
      <c r="E76" s="84">
        <f>Input!$UR$10</f>
        <v>0</v>
      </c>
      <c r="F76" s="84">
        <f>Input!$US$10</f>
        <v>0</v>
      </c>
      <c r="G76" s="84">
        <f>Input!$UT$10</f>
        <v>0</v>
      </c>
      <c r="H76" s="85">
        <f>Input!$UU$10</f>
        <v>0</v>
      </c>
    </row>
    <row r="77" spans="1:50">
      <c r="A77" s="83" t="s">
        <v>233</v>
      </c>
      <c r="B77" s="216">
        <f>Input!$UV$10</f>
        <v>0</v>
      </c>
      <c r="C77" s="84">
        <f>Input!$UW$10</f>
        <v>0</v>
      </c>
      <c r="D77" s="84">
        <f>Input!$UX$10</f>
        <v>0</v>
      </c>
      <c r="E77" s="84">
        <f>Input!$UY$10</f>
        <v>0</v>
      </c>
      <c r="F77" s="84">
        <f>Input!$UZ$10</f>
        <v>0</v>
      </c>
      <c r="G77" s="84">
        <f>Input!$VA$10</f>
        <v>0</v>
      </c>
      <c r="H77" s="85">
        <f>Input!$VB$10</f>
        <v>0</v>
      </c>
    </row>
    <row r="78" spans="1:50">
      <c r="A78" s="83" t="s">
        <v>233</v>
      </c>
      <c r="B78" s="216">
        <f>Input!$VC$10</f>
        <v>0</v>
      </c>
      <c r="C78" s="84">
        <f>Input!$VD$10</f>
        <v>0</v>
      </c>
      <c r="D78" s="84">
        <f>Input!$VE$10</f>
        <v>0</v>
      </c>
      <c r="E78" s="84">
        <f>Input!$VF$10</f>
        <v>0</v>
      </c>
      <c r="F78" s="84">
        <f>Input!$VG$10</f>
        <v>0</v>
      </c>
      <c r="G78" s="84">
        <f>Input!$VH$10</f>
        <v>0</v>
      </c>
      <c r="H78" s="85">
        <f>Input!$VI$10</f>
        <v>0</v>
      </c>
    </row>
    <row r="79" spans="1:50">
      <c r="A79" s="83" t="s">
        <v>233</v>
      </c>
      <c r="B79" s="215" t="s">
        <v>220</v>
      </c>
      <c r="C79" s="84">
        <f>Input!$VJ$10</f>
        <v>0</v>
      </c>
      <c r="D79" s="84">
        <f>Input!$VK$10</f>
        <v>0</v>
      </c>
      <c r="E79" s="84">
        <f>Input!$VL$10</f>
        <v>0</v>
      </c>
      <c r="F79" s="84">
        <f>Input!$VM$10</f>
        <v>0</v>
      </c>
      <c r="G79" s="84">
        <f>Input!$VN$10</f>
        <v>0</v>
      </c>
      <c r="H79" s="85">
        <f>Input!$VO$10</f>
        <v>0</v>
      </c>
    </row>
    <row r="80" spans="1:50" s="94" customFormat="1">
      <c r="A80" s="79" t="s">
        <v>233</v>
      </c>
      <c r="B80" s="217" t="s">
        <v>234</v>
      </c>
      <c r="C80" s="218">
        <f>SUM(C66:C79)</f>
        <v>0</v>
      </c>
      <c r="D80" s="218">
        <f t="shared" ref="D80:G80" si="4">SUM(D66:D79)</f>
        <v>0</v>
      </c>
      <c r="E80" s="218">
        <f t="shared" si="4"/>
        <v>0</v>
      </c>
      <c r="F80" s="218">
        <f t="shared" si="4"/>
        <v>0</v>
      </c>
      <c r="G80" s="218">
        <f t="shared" si="4"/>
        <v>0</v>
      </c>
      <c r="H80" s="219"/>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row>
    <row r="81" spans="1:50">
      <c r="A81" s="83"/>
      <c r="B81" s="222"/>
      <c r="C81" s="50"/>
      <c r="D81" s="50"/>
      <c r="E81" s="50"/>
      <c r="F81" s="50"/>
      <c r="G81" s="50"/>
      <c r="H81" s="222"/>
    </row>
    <row r="82" spans="1:50">
      <c r="A82" s="83" t="s">
        <v>235</v>
      </c>
      <c r="B82" s="216" t="str">
        <f>Input!$VP$10</f>
        <v>Texas Hospital Association Foundation Covid grant</v>
      </c>
      <c r="C82" s="84">
        <f>Input!$VQ$10</f>
        <v>18527</v>
      </c>
      <c r="D82" s="84">
        <f>Input!$VR$10</f>
        <v>18527</v>
      </c>
      <c r="E82" s="84">
        <f>Input!$VS$10</f>
        <v>0</v>
      </c>
      <c r="F82" s="84">
        <f>Input!$VT$10</f>
        <v>0</v>
      </c>
      <c r="G82" s="84">
        <f>Input!$VU$10</f>
        <v>0</v>
      </c>
      <c r="H82" s="85" t="str">
        <f>Input!$VV$10</f>
        <v>to support preparedness and response needs of Covid-19</v>
      </c>
    </row>
    <row r="83" spans="1:50">
      <c r="A83" s="83" t="s">
        <v>235</v>
      </c>
      <c r="B83" s="216">
        <f>Input!$VW$10</f>
        <v>0</v>
      </c>
      <c r="C83" s="84">
        <f>Input!$VX$10</f>
        <v>0</v>
      </c>
      <c r="D83" s="84">
        <f>Input!$VY$10</f>
        <v>0</v>
      </c>
      <c r="E83" s="84">
        <f>Input!$VZ$10</f>
        <v>0</v>
      </c>
      <c r="F83" s="84">
        <f>Input!$WA$10</f>
        <v>0</v>
      </c>
      <c r="G83" s="84">
        <f>Input!$WB$10</f>
        <v>0</v>
      </c>
      <c r="H83" s="85">
        <f>Input!$WC$10</f>
        <v>0</v>
      </c>
    </row>
    <row r="84" spans="1:50">
      <c r="A84" s="83" t="s">
        <v>235</v>
      </c>
      <c r="B84" s="216">
        <f>Input!$WD$10</f>
        <v>0</v>
      </c>
      <c r="C84" s="84">
        <f>Input!$WE$10</f>
        <v>0</v>
      </c>
      <c r="D84" s="84">
        <f>Input!$WF$10</f>
        <v>0</v>
      </c>
      <c r="E84" s="84">
        <f>Input!$WG$10</f>
        <v>0</v>
      </c>
      <c r="F84" s="84">
        <f>Input!$WH$10</f>
        <v>0</v>
      </c>
      <c r="G84" s="84">
        <f>Input!$WI$10</f>
        <v>0</v>
      </c>
      <c r="H84" s="85">
        <f>Input!$WJ$10</f>
        <v>0</v>
      </c>
    </row>
    <row r="85" spans="1:50">
      <c r="A85" s="83" t="s">
        <v>235</v>
      </c>
      <c r="B85" s="216">
        <f>Input!$WK$10</f>
        <v>0</v>
      </c>
      <c r="C85" s="84">
        <f>Input!$WL$10</f>
        <v>0</v>
      </c>
      <c r="D85" s="84">
        <f>Input!$WM$10</f>
        <v>0</v>
      </c>
      <c r="E85" s="84">
        <f>Input!$WN$10</f>
        <v>0</v>
      </c>
      <c r="F85" s="84">
        <f>Input!$WO$10</f>
        <v>0</v>
      </c>
      <c r="G85" s="84">
        <f>Input!$WP$10</f>
        <v>0</v>
      </c>
      <c r="H85" s="85">
        <f>Input!$WQ$10</f>
        <v>0</v>
      </c>
    </row>
    <row r="86" spans="1:50">
      <c r="A86" s="83" t="s">
        <v>235</v>
      </c>
      <c r="B86" s="216">
        <f>Input!$WR$10</f>
        <v>0</v>
      </c>
      <c r="C86" s="84">
        <f>Input!$WS$10</f>
        <v>0</v>
      </c>
      <c r="D86" s="84">
        <f>Input!$WT$10</f>
        <v>0</v>
      </c>
      <c r="E86" s="84">
        <f>Input!$WU$10</f>
        <v>0</v>
      </c>
      <c r="F86" s="84">
        <f>Input!$WV$10</f>
        <v>0</v>
      </c>
      <c r="G86" s="84">
        <f>Input!$WW$10</f>
        <v>0</v>
      </c>
      <c r="H86" s="85">
        <f>Input!$WX$10</f>
        <v>0</v>
      </c>
    </row>
    <row r="87" spans="1:50">
      <c r="A87" s="83" t="s">
        <v>235</v>
      </c>
      <c r="B87" s="216">
        <f>Input!$WY$10</f>
        <v>0</v>
      </c>
      <c r="C87" s="84">
        <f>Input!$WZ$10</f>
        <v>0</v>
      </c>
      <c r="D87" s="84">
        <f>Input!$XA$10</f>
        <v>0</v>
      </c>
      <c r="E87" s="84">
        <f>Input!$XB$10</f>
        <v>0</v>
      </c>
      <c r="F87" s="84">
        <f>Input!$XC$10</f>
        <v>0</v>
      </c>
      <c r="G87" s="84">
        <f>Input!$XD$10</f>
        <v>0</v>
      </c>
      <c r="H87" s="85">
        <f>Input!$XE$10</f>
        <v>0</v>
      </c>
    </row>
    <row r="88" spans="1:50">
      <c r="A88" s="83" t="s">
        <v>235</v>
      </c>
      <c r="B88" s="216">
        <f>Input!$XF$10</f>
        <v>0</v>
      </c>
      <c r="C88" s="84">
        <f>Input!$XG$10</f>
        <v>0</v>
      </c>
      <c r="D88" s="84">
        <f>Input!$XH$10</f>
        <v>0</v>
      </c>
      <c r="E88" s="84">
        <f>Input!$XI$10</f>
        <v>0</v>
      </c>
      <c r="F88" s="84">
        <f>Input!$XJ$10</f>
        <v>0</v>
      </c>
      <c r="G88" s="84">
        <f>Input!$XK$10</f>
        <v>0</v>
      </c>
      <c r="H88" s="85">
        <f>Input!$XL$10</f>
        <v>0</v>
      </c>
    </row>
    <row r="89" spans="1:50">
      <c r="A89" s="83" t="s">
        <v>235</v>
      </c>
      <c r="B89" s="216">
        <f>Input!$XM$10</f>
        <v>0</v>
      </c>
      <c r="C89" s="84">
        <f>Input!$XN$10</f>
        <v>0</v>
      </c>
      <c r="D89" s="84">
        <f>Input!$XO$10</f>
        <v>0</v>
      </c>
      <c r="E89" s="84">
        <f>Input!$XP$10</f>
        <v>0</v>
      </c>
      <c r="F89" s="84">
        <f>Input!$XQ$10</f>
        <v>0</v>
      </c>
      <c r="G89" s="84">
        <f>Input!$XR$10</f>
        <v>0</v>
      </c>
      <c r="H89" s="85">
        <f>Input!$XS$10</f>
        <v>0</v>
      </c>
    </row>
    <row r="90" spans="1:50" s="94" customFormat="1">
      <c r="A90" s="79" t="s">
        <v>235</v>
      </c>
      <c r="B90" s="217" t="s">
        <v>236</v>
      </c>
      <c r="C90" s="218">
        <f>SUM(C82:C89)</f>
        <v>18527</v>
      </c>
      <c r="D90" s="218">
        <f t="shared" ref="D90:G90" si="5">SUM(D82:D89)</f>
        <v>18527</v>
      </c>
      <c r="E90" s="218">
        <f t="shared" si="5"/>
        <v>0</v>
      </c>
      <c r="F90" s="218">
        <f t="shared" si="5"/>
        <v>0</v>
      </c>
      <c r="G90" s="218">
        <f t="shared" si="5"/>
        <v>0</v>
      </c>
      <c r="H90" s="219"/>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row>
    <row r="91" spans="1:50">
      <c r="B91" s="222"/>
      <c r="C91" s="50"/>
      <c r="D91" s="50"/>
      <c r="E91" s="50"/>
      <c r="F91" s="50"/>
      <c r="G91" s="50"/>
      <c r="H91" s="222"/>
    </row>
    <row r="92" spans="1:50" s="94" customFormat="1">
      <c r="A92" s="79" t="s">
        <v>237</v>
      </c>
      <c r="B92" s="217"/>
      <c r="C92" s="218"/>
      <c r="D92" s="218"/>
      <c r="E92" s="218"/>
      <c r="F92" s="218"/>
      <c r="G92" s="218"/>
      <c r="H92" s="219"/>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0" ht="31.5">
      <c r="A93" s="83" t="s">
        <v>238</v>
      </c>
      <c r="B93" s="208" t="s">
        <v>239</v>
      </c>
      <c r="C93" s="84">
        <f>Input!$XT$10</f>
        <v>0</v>
      </c>
      <c r="D93" s="84">
        <f>Input!$XU$10</f>
        <v>0</v>
      </c>
      <c r="E93" s="84">
        <f>Input!$XV$10</f>
        <v>0</v>
      </c>
      <c r="F93" s="84">
        <f>Input!$XW$10</f>
        <v>0</v>
      </c>
      <c r="G93" s="84">
        <f>Input!$XX$10</f>
        <v>0</v>
      </c>
      <c r="H93" s="85" t="str">
        <f>Input!$XY$10</f>
        <v>FEMA claims have been submitted. No actual funds have been received.</v>
      </c>
    </row>
    <row r="94" spans="1:50" ht="47.25">
      <c r="A94" s="83" t="s">
        <v>240</v>
      </c>
      <c r="B94" s="208" t="s">
        <v>241</v>
      </c>
      <c r="C94" s="84">
        <f>Input!$XZ$10</f>
        <v>0</v>
      </c>
      <c r="D94" s="84">
        <f>Input!$YA$10</f>
        <v>0</v>
      </c>
      <c r="E94" s="84">
        <f>Input!$YB$10</f>
        <v>0</v>
      </c>
      <c r="F94" s="84">
        <f>Input!$YC$10</f>
        <v>0</v>
      </c>
      <c r="G94" s="84">
        <f>Input!$YD$10</f>
        <v>0</v>
      </c>
      <c r="H94" s="85">
        <f>Input!$YE$10</f>
        <v>0</v>
      </c>
    </row>
    <row r="95" spans="1:50" s="94" customFormat="1" ht="30">
      <c r="A95" s="88" t="s">
        <v>242</v>
      </c>
      <c r="B95" s="86" t="s">
        <v>243</v>
      </c>
      <c r="C95" s="87">
        <f>SUM(C93:C94)</f>
        <v>0</v>
      </c>
      <c r="D95" s="87">
        <f t="shared" ref="D95:G95" si="6">SUM(D93:D94)</f>
        <v>0</v>
      </c>
      <c r="E95" s="87">
        <f t="shared" si="6"/>
        <v>0</v>
      </c>
      <c r="F95" s="87">
        <f t="shared" si="6"/>
        <v>0</v>
      </c>
      <c r="G95" s="87">
        <f t="shared" si="6"/>
        <v>0</v>
      </c>
      <c r="H95" s="88"/>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row>
    <row r="96" spans="1:50">
      <c r="C96" s="95"/>
      <c r="D96" s="95"/>
      <c r="E96" s="95"/>
      <c r="F96" s="95"/>
      <c r="G96" s="95"/>
    </row>
    <row r="97" spans="1:50" s="94" customFormat="1">
      <c r="A97" s="354" t="s">
        <v>244</v>
      </c>
      <c r="B97" s="355"/>
      <c r="C97" s="87">
        <f>C95+C90+C80+C64+C49+C34+C19</f>
        <v>83978235</v>
      </c>
      <c r="D97" s="87">
        <f t="shared" ref="D97:G97" si="7">D95+D90+D80+D64+D49+D34+D19</f>
        <v>83764075</v>
      </c>
      <c r="E97" s="87">
        <f t="shared" si="7"/>
        <v>123425497</v>
      </c>
      <c r="F97" s="87">
        <f t="shared" si="7"/>
        <v>122803430</v>
      </c>
      <c r="G97" s="87">
        <f t="shared" si="7"/>
        <v>0</v>
      </c>
      <c r="H97" s="88"/>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row>
    <row r="98" spans="1:50">
      <c r="C98" s="95"/>
      <c r="D98" s="95"/>
      <c r="E98" s="95"/>
      <c r="F98" s="95"/>
      <c r="G98" s="95"/>
    </row>
    <row r="99" spans="1:50">
      <c r="B99" s="78" t="s">
        <v>245</v>
      </c>
      <c r="C99" s="95"/>
      <c r="D99" s="95">
        <f>'MDA Uses'!C67</f>
        <v>83764075</v>
      </c>
      <c r="E99" s="95"/>
      <c r="F99" s="95">
        <f>'MDA Uses'!D67</f>
        <v>122803430</v>
      </c>
      <c r="G99" s="95">
        <f>'MDA Uses'!E67</f>
        <v>0</v>
      </c>
    </row>
    <row r="100" spans="1:50">
      <c r="B100" s="78" t="s">
        <v>246</v>
      </c>
      <c r="D100" s="96">
        <f>D97-D99</f>
        <v>0</v>
      </c>
      <c r="F100" s="96">
        <f>F97-F99</f>
        <v>0</v>
      </c>
      <c r="G100" s="96">
        <f>G97-G99</f>
        <v>0</v>
      </c>
    </row>
    <row r="101" spans="1:50">
      <c r="D101" s="96"/>
    </row>
    <row r="102" spans="1:50">
      <c r="C102" s="96" t="str">
        <f>IF(C97-INT(C97)=0,"",C97-INT(C97))</f>
        <v/>
      </c>
      <c r="D102" s="96" t="str">
        <f>IF(D97-INT(D97)=0,"",D97-INT(D97))</f>
        <v/>
      </c>
      <c r="E102" s="96" t="str">
        <f>IF(E97-INT(E97)=0,"",E97-INT(E97))</f>
        <v/>
      </c>
      <c r="F102" s="96" t="str">
        <f>IF(F97-INT(F97)=0,"",F97-INT(F97))</f>
        <v/>
      </c>
      <c r="G102" s="96" t="str">
        <f>IF(G97-INT(G97)=0,"",G97-INT(G97))</f>
        <v/>
      </c>
      <c r="H102" s="97">
        <f>SUM(C102:G102)</f>
        <v>0</v>
      </c>
    </row>
    <row r="105" spans="1:50" ht="15" customHeight="1">
      <c r="B105" s="91" t="s">
        <v>247</v>
      </c>
    </row>
    <row r="106" spans="1:50" ht="15" customHeight="1">
      <c r="B106" s="91" t="s">
        <v>248</v>
      </c>
      <c r="C106" s="76">
        <f>SUM(C5:C18)+SUM(C21:C33)+SUM(C36:C48)+SUM(C51:C63)+SUM(C66:C79)+SUM(C82:C89)+SUM(C93:C94)</f>
        <v>83978235</v>
      </c>
      <c r="D106" s="76">
        <f>SUM(D5:D18)+SUM(D21:D33)+SUM(D36:D48)+SUM(D51:D63)+SUM(D66:D79)+SUM(D82:D89)+SUM(D93:D94)</f>
        <v>83764075</v>
      </c>
      <c r="E106" s="76">
        <f>SUM(E5:E18)+SUM(E21:E33)+SUM(E36:E48)+SUM(E51:E63)+SUM(E66:E79)+SUM(E82:E89)+SUM(E93:E94)</f>
        <v>123425497</v>
      </c>
      <c r="F106" s="76">
        <f>SUM(F5:F18)+SUM(F21:F33)+SUM(F36:F48)+SUM(F51:F63)+SUM(F66:F79)+SUM(F82:F89)+SUM(F93:F94)</f>
        <v>122803430</v>
      </c>
      <c r="G106" s="76">
        <f>SUM(G5:G18)+SUM(G21:G33)+SUM(G36:G48)+SUM(G51:G63)+SUM(G66:G79)+SUM(G82:G89)+SUM(G93:G94)</f>
        <v>0</v>
      </c>
    </row>
    <row r="107" spans="1:50" ht="15" customHeight="1">
      <c r="C107" s="76" t="str">
        <f>IF((C106=C97),"Balanced","Out of Balance")</f>
        <v>Balanced</v>
      </c>
      <c r="D107" s="76" t="str">
        <f t="shared" ref="D107:G107" si="8">IF((D106=D97),"Balanced","Out of Balance")</f>
        <v>Balanced</v>
      </c>
      <c r="E107" s="76" t="str">
        <f t="shared" si="8"/>
        <v>Balanced</v>
      </c>
      <c r="F107" s="76" t="str">
        <f t="shared" si="8"/>
        <v>Balanced</v>
      </c>
      <c r="G107" s="76" t="str">
        <f t="shared" si="8"/>
        <v>Balanced</v>
      </c>
    </row>
    <row r="108" spans="1:50" ht="15" customHeight="1"/>
    <row r="109" spans="1:50" ht="15" customHeight="1"/>
    <row r="110" spans="1:50" ht="15" customHeight="1">
      <c r="E110" s="76">
        <f>SUM(C106:G106)</f>
        <v>413971237</v>
      </c>
    </row>
    <row r="111" spans="1:50">
      <c r="E111" s="223">
        <f>'MDA Uses'!D80</f>
        <v>206567879</v>
      </c>
    </row>
    <row r="112" spans="1:50">
      <c r="E112" s="224">
        <f>Input!F10</f>
        <v>25554</v>
      </c>
    </row>
    <row r="113" spans="5:5">
      <c r="E113" s="49">
        <f>SUM(E110:E112)</f>
        <v>620564670</v>
      </c>
    </row>
    <row r="114" spans="5:5">
      <c r="E114" s="49">
        <f>Input!G10</f>
        <v>620564670</v>
      </c>
    </row>
    <row r="115" spans="5:5">
      <c r="E115" s="49">
        <f>E114-E113</f>
        <v>0</v>
      </c>
    </row>
    <row r="116" spans="5:5">
      <c r="E116" s="48" t="str">
        <f>IF(E115&lt;&gt;0,"Out of Balance","Balanced")</f>
        <v>Balanced</v>
      </c>
    </row>
  </sheetData>
  <mergeCells count="1">
    <mergeCell ref="A97:B97"/>
  </mergeCells>
  <conditionalFormatting sqref="F100">
    <cfRule type="expression" dxfId="207" priority="12">
      <formula>$F$100&lt;&gt;0</formula>
    </cfRule>
  </conditionalFormatting>
  <conditionalFormatting sqref="G100">
    <cfRule type="expression" dxfId="206" priority="11">
      <formula>$G$100&lt;&gt;0</formula>
    </cfRule>
  </conditionalFormatting>
  <conditionalFormatting sqref="F102">
    <cfRule type="expression" dxfId="205" priority="10">
      <formula>$F$102&lt;&gt;""</formula>
    </cfRule>
  </conditionalFormatting>
  <conditionalFormatting sqref="G102">
    <cfRule type="expression" dxfId="204" priority="9">
      <formula>$G$102&lt;&gt;""</formula>
    </cfRule>
  </conditionalFormatting>
  <conditionalFormatting sqref="D100">
    <cfRule type="expression" dxfId="203" priority="8">
      <formula>$D$100&lt;&gt;0</formula>
    </cfRule>
  </conditionalFormatting>
  <conditionalFormatting sqref="D102">
    <cfRule type="expression" dxfId="202" priority="7">
      <formula>$D$102&lt;&gt;""</formula>
    </cfRule>
  </conditionalFormatting>
  <conditionalFormatting sqref="C102">
    <cfRule type="expression" dxfId="201" priority="6">
      <formula>$C$102&lt;&gt;""</formula>
    </cfRule>
  </conditionalFormatting>
  <conditionalFormatting sqref="E102">
    <cfRule type="expression" dxfId="200" priority="5">
      <formula>$E$102&lt;&gt;""</formula>
    </cfRule>
  </conditionalFormatting>
  <conditionalFormatting sqref="H2">
    <cfRule type="expression" dxfId="199" priority="2">
      <formula>OR($C$100&lt;&gt;0,$D$100&lt;&gt;0,$E$100&lt;&gt;0,$F$100&lt;&gt;0,$G$100&lt;&gt;0)</formula>
    </cfRule>
  </conditionalFormatting>
  <conditionalFormatting sqref="H1">
    <cfRule type="expression" dxfId="198" priority="1">
      <formula>OR($C$102&lt;&gt;"",$D$102&lt;&gt;"",$E$102&lt;&gt;"",$F$102&lt;&gt;"",$G$102&lt;&gt;"")</formula>
    </cfRule>
  </conditionalFormatting>
  <pageMargins left="0.315" right="0.42499999999999999" top="0.75" bottom="0.75" header="0.3" footer="0.3"/>
  <pageSetup paperSize="5" scale="8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CEBD0-EAF3-4146-A218-296572757284}">
  <sheetPr>
    <tabColor rgb="FFCCFFCC"/>
  </sheetPr>
  <dimension ref="A1:F82"/>
  <sheetViews>
    <sheetView showGridLines="0" zoomScale="90" zoomScaleNormal="90" zoomScaleSheetLayoutView="100" zoomScalePageLayoutView="57" workbookViewId="0">
      <pane ySplit="4" topLeftCell="A6" activePane="bottomLeft" state="frozen"/>
      <selection activeCell="F2" sqref="F2"/>
      <selection pane="bottomLeft" activeCell="F2" sqref="F2"/>
    </sheetView>
  </sheetViews>
  <sheetFormatPr defaultColWidth="9.140625" defaultRowHeight="15"/>
  <cols>
    <col min="1" max="1" width="11.85546875" style="76" customWidth="1"/>
    <col min="2" max="2" width="98.5703125" style="91" customWidth="1"/>
    <col min="3" max="3" width="18.42578125" style="96" customWidth="1"/>
    <col min="4" max="4" width="19.140625" style="76" bestFit="1" customWidth="1"/>
    <col min="5" max="5" width="19" style="76" customWidth="1"/>
    <col min="6" max="6" width="70.85546875" style="119" customWidth="1"/>
    <col min="7" max="16384" width="9.140625" style="76"/>
  </cols>
  <sheetData>
    <row r="1" spans="1:6" ht="18.75">
      <c r="A1" s="74" t="s">
        <v>197</v>
      </c>
      <c r="B1" s="117" t="str">
        <f>Input!$B$11</f>
        <v>The University of Texas Health Science Center at Tyler</v>
      </c>
      <c r="E1" s="77" t="s">
        <v>198</v>
      </c>
      <c r="F1" s="118" t="str">
        <f>IF(OR($C$73&lt;&gt;"",$D$73&lt;&gt;"",$E$73&lt;&gt;""),"Error Message - Enter Whole Dollars Only - See Row 72","")</f>
        <v/>
      </c>
    </row>
    <row r="2" spans="1:6" ht="18.75">
      <c r="A2" s="74" t="s">
        <v>199</v>
      </c>
      <c r="B2" s="117" t="str">
        <f>Index!$B$3</f>
        <v>FY 2020 &amp; FY 2021 Data</v>
      </c>
      <c r="F2" s="118" t="str">
        <f>IF(OR($C$71&lt;&gt;0,$D$71&lt;&gt;0,$E$71&lt;&gt;0),"Error Message - Federal Program Breakout tab does not agree with this tab.","")</f>
        <v/>
      </c>
    </row>
    <row r="3" spans="1:6">
      <c r="A3" s="92"/>
    </row>
    <row r="4" spans="1:6" ht="47.25">
      <c r="A4" s="120" t="s">
        <v>327</v>
      </c>
      <c r="B4" s="120" t="s">
        <v>328</v>
      </c>
      <c r="C4" s="121" t="s">
        <v>329</v>
      </c>
      <c r="D4" s="120" t="s">
        <v>330</v>
      </c>
      <c r="E4" s="120" t="s">
        <v>207</v>
      </c>
      <c r="F4" s="122" t="s">
        <v>208</v>
      </c>
    </row>
    <row r="5" spans="1:6" ht="15.75">
      <c r="A5" s="123">
        <v>1</v>
      </c>
      <c r="B5" s="323" t="s">
        <v>331</v>
      </c>
      <c r="C5" s="324"/>
      <c r="D5" s="324"/>
      <c r="E5" s="324"/>
      <c r="F5" s="325"/>
    </row>
    <row r="6" spans="1:6" ht="15.75">
      <c r="A6" s="124" t="s">
        <v>332</v>
      </c>
      <c r="B6" s="194" t="s">
        <v>333</v>
      </c>
      <c r="C6" s="125">
        <f>Input!$N$11</f>
        <v>4656</v>
      </c>
      <c r="D6" s="195">
        <f>Input!$O$11</f>
        <v>5553</v>
      </c>
      <c r="E6" s="195">
        <f>Input!$P$11</f>
        <v>0</v>
      </c>
      <c r="F6" s="196">
        <f>Input!$Q$11</f>
        <v>0</v>
      </c>
    </row>
    <row r="7" spans="1:6" ht="15.75">
      <c r="A7" s="126" t="s">
        <v>332</v>
      </c>
      <c r="B7" s="197" t="s">
        <v>334</v>
      </c>
      <c r="C7" s="127">
        <f>Input!$R$11</f>
        <v>10</v>
      </c>
      <c r="D7" s="127">
        <f>Input!$S$11</f>
        <v>11</v>
      </c>
      <c r="E7" s="128"/>
      <c r="F7" s="198" t="str">
        <f>Input!$T$11</f>
        <v>Duplicated</v>
      </c>
    </row>
    <row r="8" spans="1:6" ht="15.75">
      <c r="A8" s="129" t="s">
        <v>335</v>
      </c>
      <c r="B8" s="199" t="s">
        <v>336</v>
      </c>
      <c r="C8" s="125">
        <f>Input!$U$11</f>
        <v>0</v>
      </c>
      <c r="D8" s="195">
        <f>Input!$V$11</f>
        <v>0</v>
      </c>
      <c r="E8" s="195">
        <f>Input!$W$11</f>
        <v>0</v>
      </c>
      <c r="F8" s="196">
        <f>Input!$X$11</f>
        <v>0</v>
      </c>
    </row>
    <row r="9" spans="1:6" ht="15.75">
      <c r="A9" s="126" t="s">
        <v>335</v>
      </c>
      <c r="B9" s="197" t="s">
        <v>334</v>
      </c>
      <c r="C9" s="127">
        <f>Input!$Y$11</f>
        <v>0</v>
      </c>
      <c r="D9" s="127">
        <f>Input!$Z$11</f>
        <v>0</v>
      </c>
      <c r="E9" s="128"/>
      <c r="F9" s="198">
        <f>Input!$AA$11</f>
        <v>0</v>
      </c>
    </row>
    <row r="10" spans="1:6" ht="15.75">
      <c r="A10" s="129" t="s">
        <v>337</v>
      </c>
      <c r="B10" s="199" t="s">
        <v>338</v>
      </c>
      <c r="C10" s="125">
        <f>Input!$AB$11</f>
        <v>0</v>
      </c>
      <c r="D10" s="195">
        <f>Input!$AC$11</f>
        <v>0</v>
      </c>
      <c r="E10" s="195">
        <f>Input!$AD$11</f>
        <v>0</v>
      </c>
      <c r="F10" s="196">
        <f>Input!$AE$11</f>
        <v>0</v>
      </c>
    </row>
    <row r="11" spans="1:6" ht="15.75">
      <c r="A11" s="126" t="s">
        <v>337</v>
      </c>
      <c r="B11" s="197" t="s">
        <v>334</v>
      </c>
      <c r="C11" s="127">
        <f>Input!$AF$11</f>
        <v>0</v>
      </c>
      <c r="D11" s="127">
        <f>Input!$AG$11</f>
        <v>0</v>
      </c>
      <c r="E11" s="128"/>
      <c r="F11" s="198">
        <f>Input!$AH$11</f>
        <v>0</v>
      </c>
    </row>
    <row r="12" spans="1:6" ht="31.5">
      <c r="A12" s="129" t="s">
        <v>339</v>
      </c>
      <c r="B12" s="199" t="s">
        <v>340</v>
      </c>
      <c r="C12" s="125">
        <f>Input!$AI$11</f>
        <v>0</v>
      </c>
      <c r="D12" s="195">
        <f>Input!$AJ$11</f>
        <v>0</v>
      </c>
      <c r="E12" s="195">
        <f>Input!$AK$11</f>
        <v>0</v>
      </c>
      <c r="F12" s="196">
        <f>Input!$AL$11</f>
        <v>0</v>
      </c>
    </row>
    <row r="13" spans="1:6" ht="15.75">
      <c r="A13" s="126" t="s">
        <v>339</v>
      </c>
      <c r="B13" s="197" t="s">
        <v>334</v>
      </c>
      <c r="C13" s="127">
        <f>Input!$AM$11</f>
        <v>0</v>
      </c>
      <c r="D13" s="127">
        <f>Input!$AN$11</f>
        <v>0</v>
      </c>
      <c r="E13" s="128"/>
      <c r="F13" s="198">
        <f>Input!$AO$11</f>
        <v>0</v>
      </c>
    </row>
    <row r="14" spans="1:6" ht="31.5">
      <c r="A14" s="129" t="s">
        <v>341</v>
      </c>
      <c r="B14" s="199" t="s">
        <v>342</v>
      </c>
      <c r="C14" s="125">
        <f>Input!$AP$11</f>
        <v>0</v>
      </c>
      <c r="D14" s="195">
        <f>Input!$AQ$11</f>
        <v>0</v>
      </c>
      <c r="E14" s="195">
        <f>Input!$AR$11</f>
        <v>0</v>
      </c>
      <c r="F14" s="196">
        <f>Input!$AS$11</f>
        <v>0</v>
      </c>
    </row>
    <row r="15" spans="1:6" ht="15.75">
      <c r="A15" s="126" t="s">
        <v>341</v>
      </c>
      <c r="B15" s="197" t="s">
        <v>334</v>
      </c>
      <c r="C15" s="127">
        <f>Input!$AT$11</f>
        <v>0</v>
      </c>
      <c r="D15" s="127">
        <f>Input!$AU$11</f>
        <v>0</v>
      </c>
      <c r="E15" s="128"/>
      <c r="F15" s="198">
        <f>Input!$AV$11</f>
        <v>0</v>
      </c>
    </row>
    <row r="16" spans="1:6" ht="63">
      <c r="A16" s="129" t="s">
        <v>343</v>
      </c>
      <c r="B16" s="199" t="s">
        <v>344</v>
      </c>
      <c r="C16" s="125">
        <f>Input!$AW$11</f>
        <v>0</v>
      </c>
      <c r="D16" s="195">
        <f>Input!$AX$11</f>
        <v>0</v>
      </c>
      <c r="E16" s="195">
        <f>Input!$AY$11</f>
        <v>0</v>
      </c>
      <c r="F16" s="196">
        <f>Input!$AZ$11</f>
        <v>0</v>
      </c>
    </row>
    <row r="17" spans="1:6" ht="15.75">
      <c r="A17" s="126" t="s">
        <v>343</v>
      </c>
      <c r="B17" s="197" t="s">
        <v>334</v>
      </c>
      <c r="C17" s="127">
        <f>Input!$BA$11</f>
        <v>0</v>
      </c>
      <c r="D17" s="127">
        <f>Input!$BB$11</f>
        <v>0</v>
      </c>
      <c r="E17" s="128"/>
      <c r="F17" s="198">
        <f>Input!$BC$11</f>
        <v>0</v>
      </c>
    </row>
    <row r="18" spans="1:6" ht="15.75">
      <c r="A18" s="129" t="s">
        <v>345</v>
      </c>
      <c r="B18" s="199" t="s">
        <v>346</v>
      </c>
      <c r="C18" s="125">
        <f>Input!$BD$11</f>
        <v>0</v>
      </c>
      <c r="D18" s="195">
        <f>Input!$BE$11</f>
        <v>0</v>
      </c>
      <c r="E18" s="195">
        <f>Input!$BF$11</f>
        <v>0</v>
      </c>
      <c r="F18" s="196">
        <f>Input!$BG$11</f>
        <v>0</v>
      </c>
    </row>
    <row r="19" spans="1:6" ht="15.75">
      <c r="A19" s="126" t="s">
        <v>345</v>
      </c>
      <c r="B19" s="197" t="s">
        <v>334</v>
      </c>
      <c r="C19" s="127">
        <f>Input!$BH$11</f>
        <v>0</v>
      </c>
      <c r="D19" s="127">
        <f>Input!$BI$11</f>
        <v>0</v>
      </c>
      <c r="E19" s="128"/>
      <c r="F19" s="198">
        <f>Input!$BJ$11</f>
        <v>0</v>
      </c>
    </row>
    <row r="20" spans="1:6" ht="15.75">
      <c r="A20" s="129"/>
      <c r="B20" s="200" t="s">
        <v>347</v>
      </c>
      <c r="C20" s="130">
        <f t="shared" ref="C20:E21" si="0">C18+C16+C14+C12+C10+C8+C6</f>
        <v>4656</v>
      </c>
      <c r="D20" s="130">
        <f t="shared" si="0"/>
        <v>5553</v>
      </c>
      <c r="E20" s="130">
        <f t="shared" si="0"/>
        <v>0</v>
      </c>
      <c r="F20" s="201"/>
    </row>
    <row r="21" spans="1:6" ht="15.75">
      <c r="A21" s="129"/>
      <c r="B21" s="202" t="s">
        <v>348</v>
      </c>
      <c r="C21" s="203">
        <f t="shared" si="0"/>
        <v>10</v>
      </c>
      <c r="D21" s="203">
        <f t="shared" si="0"/>
        <v>11</v>
      </c>
      <c r="E21" s="203"/>
      <c r="F21" s="201"/>
    </row>
    <row r="22" spans="1:6" ht="15.75">
      <c r="A22" s="132"/>
      <c r="B22" s="204"/>
      <c r="C22" s="133"/>
      <c r="D22" s="205"/>
      <c r="E22" s="205"/>
      <c r="F22" s="206"/>
    </row>
    <row r="23" spans="1:6" ht="15.75">
      <c r="A23" s="136">
        <v>2</v>
      </c>
      <c r="B23" s="326" t="s">
        <v>349</v>
      </c>
      <c r="C23" s="327"/>
      <c r="D23" s="327"/>
      <c r="E23" s="327"/>
      <c r="F23" s="328"/>
    </row>
    <row r="24" spans="1:6" ht="31.5">
      <c r="A24" s="129" t="s">
        <v>350</v>
      </c>
      <c r="B24" s="199" t="s">
        <v>351</v>
      </c>
      <c r="C24" s="125">
        <f>Input!$BK$11</f>
        <v>0</v>
      </c>
      <c r="D24" s="195">
        <f>Input!$BL$11</f>
        <v>0</v>
      </c>
      <c r="E24" s="195">
        <f>Input!$BM$11</f>
        <v>0</v>
      </c>
      <c r="F24" s="196">
        <f>Input!$BN$11</f>
        <v>0</v>
      </c>
    </row>
    <row r="25" spans="1:6" ht="31.5">
      <c r="A25" s="129" t="s">
        <v>352</v>
      </c>
      <c r="B25" s="199" t="s">
        <v>353</v>
      </c>
      <c r="C25" s="125">
        <f>Input!$BO$11</f>
        <v>0</v>
      </c>
      <c r="D25" s="195">
        <f>Input!$BP$11</f>
        <v>0</v>
      </c>
      <c r="E25" s="195">
        <f>Input!$BQ$11</f>
        <v>0</v>
      </c>
      <c r="F25" s="196">
        <f>Input!$BR$11</f>
        <v>0</v>
      </c>
    </row>
    <row r="26" spans="1:6" ht="47.25">
      <c r="A26" s="129" t="s">
        <v>354</v>
      </c>
      <c r="B26" s="207" t="s">
        <v>355</v>
      </c>
      <c r="C26" s="125">
        <f>Input!$BS$11</f>
        <v>0</v>
      </c>
      <c r="D26" s="195">
        <f>Input!$BT$11</f>
        <v>0</v>
      </c>
      <c r="E26" s="195">
        <f>Input!$BU$11</f>
        <v>0</v>
      </c>
      <c r="F26" s="196">
        <f>Input!$BV$11</f>
        <v>0</v>
      </c>
    </row>
    <row r="27" spans="1:6" ht="31.5">
      <c r="A27" s="129" t="s">
        <v>356</v>
      </c>
      <c r="B27" s="199" t="s">
        <v>357</v>
      </c>
      <c r="C27" s="125">
        <f>Input!$BW$11</f>
        <v>0</v>
      </c>
      <c r="D27" s="195">
        <f>Input!$BX$11</f>
        <v>0</v>
      </c>
      <c r="E27" s="195">
        <f>Input!$BY$11</f>
        <v>0</v>
      </c>
      <c r="F27" s="196">
        <f>Input!$BZ$11</f>
        <v>0</v>
      </c>
    </row>
    <row r="28" spans="1:6" ht="31.5">
      <c r="A28" s="137" t="s">
        <v>358</v>
      </c>
      <c r="B28" s="208" t="s">
        <v>359</v>
      </c>
      <c r="C28" s="125">
        <f>Input!$CA$11</f>
        <v>0</v>
      </c>
      <c r="D28" s="195">
        <f>Input!$CB$11</f>
        <v>0</v>
      </c>
      <c r="E28" s="195">
        <f>Input!$CC$11</f>
        <v>0</v>
      </c>
      <c r="F28" s="196">
        <f>Input!$CD$11</f>
        <v>0</v>
      </c>
    </row>
    <row r="29" spans="1:6" ht="15.75">
      <c r="A29" s="138"/>
      <c r="B29" s="209" t="s">
        <v>0</v>
      </c>
      <c r="C29" s="139">
        <f>SUM(C24:C28)</f>
        <v>0</v>
      </c>
      <c r="D29" s="139">
        <f t="shared" ref="D29:E29" si="1">SUM(D24:D28)</f>
        <v>0</v>
      </c>
      <c r="E29" s="139">
        <f t="shared" si="1"/>
        <v>0</v>
      </c>
      <c r="F29" s="196"/>
    </row>
    <row r="30" spans="1:6" ht="15.75">
      <c r="A30" s="132"/>
      <c r="B30" s="204"/>
      <c r="C30" s="133"/>
      <c r="D30" s="205"/>
      <c r="E30" s="205"/>
      <c r="F30" s="206"/>
    </row>
    <row r="31" spans="1:6" ht="15.75">
      <c r="A31" s="123">
        <v>3</v>
      </c>
      <c r="B31" s="326" t="s">
        <v>360</v>
      </c>
      <c r="C31" s="327"/>
      <c r="D31" s="327"/>
      <c r="E31" s="327"/>
      <c r="F31" s="328"/>
    </row>
    <row r="32" spans="1:6" ht="31.5">
      <c r="A32" s="129" t="s">
        <v>361</v>
      </c>
      <c r="B32" s="199" t="s">
        <v>362</v>
      </c>
      <c r="C32" s="125">
        <f>Input!$CE$11</f>
        <v>28537</v>
      </c>
      <c r="D32" s="195">
        <f>Input!$CF$11</f>
        <v>55405</v>
      </c>
      <c r="E32" s="195">
        <f>Input!$CG$11</f>
        <v>0</v>
      </c>
      <c r="F32" s="196">
        <f>Input!$CH$11</f>
        <v>0</v>
      </c>
    </row>
    <row r="33" spans="1:6" ht="15.75">
      <c r="A33" s="129" t="s">
        <v>363</v>
      </c>
      <c r="B33" s="199" t="s">
        <v>487</v>
      </c>
      <c r="C33" s="125">
        <f>Input!$CI$11</f>
        <v>42906</v>
      </c>
      <c r="D33" s="195">
        <f>Input!$CJ$11</f>
        <v>313573</v>
      </c>
      <c r="E33" s="195">
        <f>Input!$CK$11</f>
        <v>0</v>
      </c>
      <c r="F33" s="196">
        <f>Input!$CL$11</f>
        <v>0</v>
      </c>
    </row>
    <row r="34" spans="1:6" ht="31.5">
      <c r="A34" s="129" t="s">
        <v>364</v>
      </c>
      <c r="B34" s="199" t="s">
        <v>365</v>
      </c>
      <c r="C34" s="125">
        <f>Input!$CM$11</f>
        <v>209417</v>
      </c>
      <c r="D34" s="195">
        <f>Input!$CN$11</f>
        <v>650564</v>
      </c>
      <c r="E34" s="195">
        <f>Input!$CO$11</f>
        <v>0</v>
      </c>
      <c r="F34" s="196">
        <f>Input!$CP$11</f>
        <v>0</v>
      </c>
    </row>
    <row r="35" spans="1:6" ht="31.5">
      <c r="A35" s="138" t="s">
        <v>366</v>
      </c>
      <c r="B35" s="199" t="s">
        <v>367</v>
      </c>
      <c r="C35" s="125">
        <f>Input!$CQ$11</f>
        <v>0</v>
      </c>
      <c r="D35" s="195">
        <f>Input!$CR$11</f>
        <v>0</v>
      </c>
      <c r="E35" s="195">
        <f>Input!$CS$11</f>
        <v>0</v>
      </c>
      <c r="F35" s="196">
        <f>Input!$CT$11</f>
        <v>0</v>
      </c>
    </row>
    <row r="36" spans="1:6" ht="15.75">
      <c r="A36" s="138"/>
      <c r="B36" s="209" t="s">
        <v>0</v>
      </c>
      <c r="C36" s="139">
        <f>SUM(C32:C35)</f>
        <v>280860</v>
      </c>
      <c r="D36" s="139">
        <f t="shared" ref="D36:E36" si="2">SUM(D32:D35)</f>
        <v>1019542</v>
      </c>
      <c r="E36" s="139">
        <f t="shared" si="2"/>
        <v>0</v>
      </c>
      <c r="F36" s="196"/>
    </row>
    <row r="37" spans="1:6" ht="15.75">
      <c r="A37" s="132"/>
      <c r="B37" s="204"/>
      <c r="C37" s="133"/>
      <c r="D37" s="205"/>
      <c r="E37" s="205"/>
      <c r="F37" s="206"/>
    </row>
    <row r="38" spans="1:6" ht="15.75">
      <c r="A38" s="136">
        <v>4</v>
      </c>
      <c r="B38" s="326" t="s">
        <v>368</v>
      </c>
      <c r="C38" s="327"/>
      <c r="D38" s="327"/>
      <c r="E38" s="327"/>
      <c r="F38" s="328"/>
    </row>
    <row r="39" spans="1:6" ht="15.75">
      <c r="A39" s="129" t="s">
        <v>369</v>
      </c>
      <c r="B39" s="199" t="s">
        <v>370</v>
      </c>
      <c r="C39" s="125">
        <f>Input!$CU$11</f>
        <v>0</v>
      </c>
      <c r="D39" s="195">
        <f>Input!$CV$11</f>
        <v>0</v>
      </c>
      <c r="E39" s="195">
        <f>Input!$CW$11</f>
        <v>0</v>
      </c>
      <c r="F39" s="196">
        <f>Input!$CX$11</f>
        <v>0</v>
      </c>
    </row>
    <row r="40" spans="1:6" ht="47.25">
      <c r="A40" s="129" t="s">
        <v>371</v>
      </c>
      <c r="B40" s="199" t="s">
        <v>372</v>
      </c>
      <c r="C40" s="125">
        <f>Input!$CY$11</f>
        <v>0</v>
      </c>
      <c r="D40" s="195">
        <f>Input!$CZ$11</f>
        <v>0</v>
      </c>
      <c r="E40" s="195">
        <f>Input!$DA$11</f>
        <v>0</v>
      </c>
      <c r="F40" s="196">
        <f>Input!$DB$11</f>
        <v>0</v>
      </c>
    </row>
    <row r="41" spans="1:6" ht="15.75">
      <c r="A41" s="137" t="s">
        <v>373</v>
      </c>
      <c r="B41" s="208" t="s">
        <v>374</v>
      </c>
      <c r="C41" s="125">
        <f>Input!$DC$11</f>
        <v>0</v>
      </c>
      <c r="D41" s="195">
        <f>Input!$DD$11</f>
        <v>0</v>
      </c>
      <c r="E41" s="195">
        <f>Input!$DE$11</f>
        <v>0</v>
      </c>
      <c r="F41" s="196">
        <f>Input!$DF$11</f>
        <v>0</v>
      </c>
    </row>
    <row r="42" spans="1:6" ht="15.75">
      <c r="A42" s="138"/>
      <c r="B42" s="209" t="s">
        <v>0</v>
      </c>
      <c r="C42" s="139">
        <f>SUM(C39:C41)</f>
        <v>0</v>
      </c>
      <c r="D42" s="139">
        <f t="shared" ref="D42:E42" si="3">SUM(D39:D41)</f>
        <v>0</v>
      </c>
      <c r="E42" s="139">
        <f t="shared" si="3"/>
        <v>0</v>
      </c>
      <c r="F42" s="196"/>
    </row>
    <row r="43" spans="1:6" ht="15.75">
      <c r="A43" s="132"/>
      <c r="B43" s="204"/>
      <c r="C43" s="133"/>
      <c r="D43" s="205"/>
      <c r="E43" s="205"/>
      <c r="F43" s="206"/>
    </row>
    <row r="44" spans="1:6" ht="15.75">
      <c r="A44" s="136">
        <v>5</v>
      </c>
      <c r="B44" s="326" t="s">
        <v>1</v>
      </c>
      <c r="C44" s="327"/>
      <c r="D44" s="327"/>
      <c r="E44" s="327"/>
      <c r="F44" s="328"/>
    </row>
    <row r="45" spans="1:6" ht="15.75">
      <c r="A45" s="129" t="s">
        <v>375</v>
      </c>
      <c r="B45" s="210" t="s">
        <v>376</v>
      </c>
      <c r="C45" s="125">
        <f>Input!$DG$11</f>
        <v>0</v>
      </c>
      <c r="D45" s="195">
        <f>Input!$DH$11</f>
        <v>0</v>
      </c>
      <c r="E45" s="195">
        <f>Input!$DI$11</f>
        <v>0</v>
      </c>
      <c r="F45" s="196">
        <f>Input!$DJ$11</f>
        <v>0</v>
      </c>
    </row>
    <row r="46" spans="1:6" ht="15.75">
      <c r="A46" s="132"/>
      <c r="B46" s="204"/>
      <c r="C46" s="133"/>
      <c r="D46" s="205"/>
      <c r="E46" s="205"/>
      <c r="F46" s="206"/>
    </row>
    <row r="47" spans="1:6" ht="15.75">
      <c r="A47" s="136">
        <v>6</v>
      </c>
      <c r="B47" s="326" t="s">
        <v>377</v>
      </c>
      <c r="C47" s="327"/>
      <c r="D47" s="327"/>
      <c r="E47" s="327"/>
      <c r="F47" s="328"/>
    </row>
    <row r="48" spans="1:6" ht="31.5">
      <c r="A48" s="129" t="s">
        <v>378</v>
      </c>
      <c r="B48" s="208" t="s">
        <v>379</v>
      </c>
      <c r="C48" s="125">
        <f>Input!$DK$11</f>
        <v>0</v>
      </c>
      <c r="D48" s="195">
        <f>Input!$DL$11</f>
        <v>0</v>
      </c>
      <c r="E48" s="195">
        <f>Input!$DM$11</f>
        <v>0</v>
      </c>
      <c r="F48" s="196">
        <f>Input!$DN$11</f>
        <v>0</v>
      </c>
    </row>
    <row r="49" spans="1:6" ht="15.75">
      <c r="A49" s="138"/>
      <c r="B49" s="209" t="s">
        <v>0</v>
      </c>
      <c r="C49" s="139">
        <f>SUM(C48:C48)</f>
        <v>0</v>
      </c>
      <c r="D49" s="139">
        <f>SUM(D48:D48)</f>
        <v>0</v>
      </c>
      <c r="E49" s="139">
        <f>SUM(E48:E48)</f>
        <v>0</v>
      </c>
      <c r="F49" s="196"/>
    </row>
    <row r="50" spans="1:6" ht="15.75">
      <c r="A50" s="132"/>
      <c r="B50" s="204"/>
      <c r="C50" s="133"/>
      <c r="D50" s="205"/>
      <c r="E50" s="205"/>
      <c r="F50" s="206"/>
    </row>
    <row r="51" spans="1:6" ht="15.75">
      <c r="A51" s="188">
        <v>7</v>
      </c>
      <c r="B51" s="326" t="s">
        <v>235</v>
      </c>
      <c r="C51" s="327"/>
      <c r="D51" s="327"/>
      <c r="E51" s="327"/>
      <c r="F51" s="328"/>
    </row>
    <row r="52" spans="1:6" ht="15.75">
      <c r="A52" s="189" t="s">
        <v>482</v>
      </c>
      <c r="B52" s="208" t="s">
        <v>381</v>
      </c>
      <c r="C52" s="125">
        <f>Input!$DO$11</f>
        <v>2511434</v>
      </c>
      <c r="D52" s="195">
        <f>Input!$DP$11</f>
        <v>2106228</v>
      </c>
      <c r="E52" s="195">
        <f>Input!$DQ$11</f>
        <v>0</v>
      </c>
      <c r="F52" s="196" t="str">
        <f>Input!$DR$11</f>
        <v>Supplies and personnel costs for screening patients, employees, and students; supplies and personnel costs for treating COVID-19 patients</v>
      </c>
    </row>
    <row r="53" spans="1:6" ht="15.75">
      <c r="A53" s="190"/>
      <c r="B53" s="211"/>
      <c r="C53" s="141"/>
      <c r="D53" s="212"/>
      <c r="E53" s="213"/>
      <c r="F53" s="201"/>
    </row>
    <row r="54" spans="1:6" ht="15.75" customHeight="1">
      <c r="A54" s="191">
        <v>8</v>
      </c>
      <c r="B54" s="326" t="s">
        <v>481</v>
      </c>
      <c r="C54" s="327"/>
      <c r="D54" s="327"/>
      <c r="E54" s="327"/>
      <c r="F54" s="328"/>
    </row>
    <row r="55" spans="1:6" ht="31.5">
      <c r="A55" s="189" t="s">
        <v>380</v>
      </c>
      <c r="B55" s="199" t="s">
        <v>383</v>
      </c>
      <c r="C55" s="125">
        <f>Input!$DS$11</f>
        <v>0</v>
      </c>
      <c r="D55" s="195">
        <f>Input!$DT$11</f>
        <v>0</v>
      </c>
      <c r="E55" s="195">
        <f>Input!$DU$11</f>
        <v>0</v>
      </c>
      <c r="F55" s="196">
        <f>Input!$DV$11</f>
        <v>0</v>
      </c>
    </row>
    <row r="56" spans="1:6" ht="15.75">
      <c r="A56" s="192" t="s">
        <v>380</v>
      </c>
      <c r="B56" s="197" t="s">
        <v>384</v>
      </c>
      <c r="C56" s="127">
        <f>Input!$DW$11</f>
        <v>0</v>
      </c>
      <c r="D56" s="127">
        <f>Input!$DX$11</f>
        <v>0</v>
      </c>
      <c r="E56" s="128"/>
      <c r="F56" s="198">
        <f>Input!$DY$11</f>
        <v>0</v>
      </c>
    </row>
    <row r="57" spans="1:6" ht="31.5">
      <c r="A57" s="189" t="s">
        <v>483</v>
      </c>
      <c r="B57" s="208" t="s">
        <v>385</v>
      </c>
      <c r="C57" s="125">
        <f>Input!$DZ$11</f>
        <v>0</v>
      </c>
      <c r="D57" s="195">
        <f>Input!$EA$11</f>
        <v>0</v>
      </c>
      <c r="E57" s="195">
        <f>Input!$EB$11</f>
        <v>0</v>
      </c>
      <c r="F57" s="196">
        <f>Input!$EC$11</f>
        <v>0</v>
      </c>
    </row>
    <row r="58" spans="1:6" ht="15.75">
      <c r="A58" s="192" t="s">
        <v>483</v>
      </c>
      <c r="B58" s="197" t="s">
        <v>384</v>
      </c>
      <c r="C58" s="127">
        <f>Input!$ED$11</f>
        <v>0</v>
      </c>
      <c r="D58" s="127">
        <f>Input!$EE$11</f>
        <v>0</v>
      </c>
      <c r="E58" s="128"/>
      <c r="F58" s="198">
        <f>Input!$EF$11</f>
        <v>0</v>
      </c>
    </row>
    <row r="59" spans="1:6" ht="31.5">
      <c r="A59" s="189" t="s">
        <v>484</v>
      </c>
      <c r="B59" s="208" t="s">
        <v>386</v>
      </c>
      <c r="C59" s="125">
        <f>Input!$EG$11</f>
        <v>0</v>
      </c>
      <c r="D59" s="195">
        <f>Input!$EH$11</f>
        <v>0</v>
      </c>
      <c r="E59" s="195">
        <f>Input!$EI$11</f>
        <v>0</v>
      </c>
      <c r="F59" s="196">
        <f>Input!$EJ$11</f>
        <v>0</v>
      </c>
    </row>
    <row r="60" spans="1:6" ht="15.75">
      <c r="A60" s="192" t="s">
        <v>484</v>
      </c>
      <c r="B60" s="197" t="s">
        <v>384</v>
      </c>
      <c r="C60" s="127">
        <f>Input!$EK$11</f>
        <v>0</v>
      </c>
      <c r="D60" s="127">
        <f>Input!$EL$11</f>
        <v>0</v>
      </c>
      <c r="E60" s="128"/>
      <c r="F60" s="198">
        <f>Input!$EM$11</f>
        <v>0</v>
      </c>
    </row>
    <row r="61" spans="1:6" ht="15.75">
      <c r="A61" s="189"/>
      <c r="B61" s="200" t="s">
        <v>347</v>
      </c>
      <c r="C61" s="130">
        <f>C59+C57+C55</f>
        <v>0</v>
      </c>
      <c r="D61" s="130">
        <f t="shared" ref="D61:E62" si="4">D59+D57+D55</f>
        <v>0</v>
      </c>
      <c r="E61" s="130">
        <f t="shared" si="4"/>
        <v>0</v>
      </c>
      <c r="F61" s="196"/>
    </row>
    <row r="62" spans="1:6" ht="15.75">
      <c r="A62" s="192"/>
      <c r="B62" s="197" t="s">
        <v>348</v>
      </c>
      <c r="C62" s="214">
        <f>C60+C58+C56</f>
        <v>0</v>
      </c>
      <c r="D62" s="214">
        <f t="shared" si="4"/>
        <v>0</v>
      </c>
      <c r="E62" s="203"/>
      <c r="F62" s="196"/>
    </row>
    <row r="63" spans="1:6" ht="15.75">
      <c r="A63" s="190"/>
      <c r="B63" s="211"/>
      <c r="C63" s="141"/>
      <c r="D63" s="212"/>
      <c r="E63" s="213"/>
      <c r="F63" s="201"/>
    </row>
    <row r="64" spans="1:6" ht="15.75" customHeight="1">
      <c r="A64" s="191">
        <v>9</v>
      </c>
      <c r="B64" s="326" t="s">
        <v>387</v>
      </c>
      <c r="C64" s="327"/>
      <c r="D64" s="327"/>
      <c r="E64" s="327"/>
      <c r="F64" s="328"/>
    </row>
    <row r="65" spans="1:6" ht="31.5">
      <c r="A65" s="189" t="s">
        <v>382</v>
      </c>
      <c r="B65" s="199" t="s">
        <v>388</v>
      </c>
      <c r="C65" s="125">
        <f>Input!$EN$11</f>
        <v>0</v>
      </c>
      <c r="D65" s="125">
        <f>Input!$EO$11</f>
        <v>0</v>
      </c>
      <c r="E65" s="125">
        <f>Input!$EP$11</f>
        <v>0</v>
      </c>
      <c r="F65" s="196">
        <f>Input!$EQ$11</f>
        <v>0</v>
      </c>
    </row>
    <row r="66" spans="1:6" ht="15.75">
      <c r="A66" s="132"/>
      <c r="B66" s="140"/>
      <c r="C66" s="143"/>
      <c r="D66" s="144"/>
      <c r="E66" s="145"/>
      <c r="F66" s="131"/>
    </row>
    <row r="67" spans="1:6" ht="15.75">
      <c r="A67" s="129"/>
      <c r="B67" s="146" t="s">
        <v>389</v>
      </c>
      <c r="C67" s="147">
        <f>C65+C61+C52+C49+C45+C42+C36+C29+C20</f>
        <v>2796950</v>
      </c>
      <c r="D67" s="147">
        <f t="shared" ref="D67:E67" si="5">D65+D61+D52+D49+D45+D42+D36+D29+D20</f>
        <v>3131323</v>
      </c>
      <c r="E67" s="147">
        <f t="shared" si="5"/>
        <v>0</v>
      </c>
      <c r="F67" s="148"/>
    </row>
    <row r="68" spans="1:6" ht="15.75">
      <c r="A68" s="129"/>
      <c r="B68" s="146" t="s">
        <v>390</v>
      </c>
      <c r="C68" s="147">
        <f>C62+C21</f>
        <v>10</v>
      </c>
      <c r="D68" s="147">
        <f>D62+D21</f>
        <v>11</v>
      </c>
      <c r="E68" s="147"/>
      <c r="F68" s="148"/>
    </row>
    <row r="69" spans="1:6" ht="15.75">
      <c r="A69" s="149"/>
      <c r="B69" s="150"/>
      <c r="C69" s="151"/>
      <c r="D69" s="151"/>
      <c r="E69" s="151"/>
      <c r="F69" s="135"/>
    </row>
    <row r="70" spans="1:6" s="134" customFormat="1" ht="15.75">
      <c r="B70" s="152" t="s">
        <v>391</v>
      </c>
      <c r="C70" s="153">
        <f>'THC Fed'!D97</f>
        <v>2796950</v>
      </c>
      <c r="D70" s="153">
        <f>'THC Fed'!F97</f>
        <v>3131323</v>
      </c>
      <c r="E70" s="153">
        <f>'THC Fed'!G97</f>
        <v>0</v>
      </c>
      <c r="F70" s="135"/>
    </row>
    <row r="71" spans="1:6" s="134" customFormat="1" ht="15.75">
      <c r="B71" s="152" t="s">
        <v>246</v>
      </c>
      <c r="C71" s="153">
        <f>C67-C70</f>
        <v>0</v>
      </c>
      <c r="D71" s="153">
        <f>D67-D70</f>
        <v>0</v>
      </c>
      <c r="E71" s="153">
        <f>E67-E70</f>
        <v>0</v>
      </c>
      <c r="F71" s="135"/>
    </row>
    <row r="72" spans="1:6" s="134" customFormat="1" ht="15.75">
      <c r="B72" s="155"/>
      <c r="C72" s="153"/>
      <c r="D72" s="154"/>
      <c r="E72" s="154"/>
      <c r="F72" s="135"/>
    </row>
    <row r="73" spans="1:6" s="134" customFormat="1" ht="15.75">
      <c r="B73" s="155"/>
      <c r="C73" s="156" t="str">
        <f>IF(C67-INT(C67)=0,"",C67-INT(C67))</f>
        <v/>
      </c>
      <c r="D73" s="156" t="str">
        <f>IF(D67-INT(D67)=0,"",D67-INT(D67))</f>
        <v/>
      </c>
      <c r="E73" s="156" t="str">
        <f>IF(E67-INT(E67)=0,"",E67-INT(E67))</f>
        <v/>
      </c>
      <c r="F73" s="157">
        <f>SUM(C73:E73)</f>
        <v>0</v>
      </c>
    </row>
    <row r="74" spans="1:6" s="134" customFormat="1" ht="15.75">
      <c r="B74" s="155"/>
      <c r="C74" s="133"/>
      <c r="F74" s="135"/>
    </row>
    <row r="75" spans="1:6" s="134" customFormat="1" ht="15.75">
      <c r="B75" s="155" t="s">
        <v>247</v>
      </c>
      <c r="C75" s="133"/>
      <c r="F75" s="135"/>
    </row>
    <row r="76" spans="1:6" s="134" customFormat="1" ht="15.75">
      <c r="B76" s="155" t="s">
        <v>248</v>
      </c>
      <c r="C76" s="158">
        <f>SUM(C6,C8,C10,C12,C14,C16,C18,)+SUM(C24:C28)+SUM(C32:C35)+SUM(C39:C41)+C45+C48+C52+SUM(C55,C57,C59)+C65</f>
        <v>2796950</v>
      </c>
      <c r="D76" s="158">
        <f>SUM(D6,D8,D10,D12,D14,D16,D18,)+SUM(D24:D28)+SUM(D32:D35)+SUM(D39:D41)+D45+D48+D52+SUM(D55,D57,D59)+D65</f>
        <v>3131323</v>
      </c>
      <c r="E76" s="158">
        <f>SUM(E6,E8,E10,E12,E14,E16,E18,)+SUM(E24:E28)+SUM(E32:E35)+SUM(E39:E41)+E45+E48+E52+SUM(E55,E57,E59)+E65</f>
        <v>0</v>
      </c>
      <c r="F76" s="135"/>
    </row>
    <row r="77" spans="1:6" s="134" customFormat="1" ht="15.75">
      <c r="B77" s="155" t="s">
        <v>392</v>
      </c>
      <c r="C77" s="159">
        <f>SUM(C7,C9,C11,C13,C15,C17,C19)+SUM(C56,C58,C60)</f>
        <v>10</v>
      </c>
      <c r="D77" s="159">
        <f>SUM(D7,D9,D11,D13,D15,D17,D19)+SUM(D56,D58,D60)</f>
        <v>11</v>
      </c>
      <c r="E77" s="142"/>
      <c r="F77" s="135"/>
    </row>
    <row r="78" spans="1:6" s="134" customFormat="1" ht="15.75">
      <c r="B78" s="155"/>
      <c r="C78" s="158">
        <f>SUM(C76:C77)</f>
        <v>2796960</v>
      </c>
      <c r="D78" s="158">
        <f>SUM(D76:D77)</f>
        <v>3131334</v>
      </c>
      <c r="E78" s="158">
        <f>SUM(E76:E77)</f>
        <v>0</v>
      </c>
      <c r="F78" s="135"/>
    </row>
    <row r="79" spans="1:6" s="134" customFormat="1" ht="15.75">
      <c r="B79" s="155"/>
      <c r="C79" s="133"/>
      <c r="F79" s="135"/>
    </row>
    <row r="80" spans="1:6" s="134" customFormat="1" ht="15.75">
      <c r="B80" s="155"/>
      <c r="C80" s="133"/>
      <c r="D80" s="160">
        <f>D78+C78+E78</f>
        <v>5928294</v>
      </c>
      <c r="F80" s="135"/>
    </row>
    <row r="81" spans="2:6" s="134" customFormat="1" ht="15.75">
      <c r="B81" s="155"/>
      <c r="C81" s="133"/>
      <c r="F81" s="135"/>
    </row>
    <row r="82" spans="2:6" s="134" customFormat="1" ht="15.75">
      <c r="B82" s="155"/>
      <c r="C82" s="161" t="str">
        <f>IF((C76=C67),"Balanced","Out of Balance")</f>
        <v>Balanced</v>
      </c>
      <c r="D82" s="161" t="str">
        <f>IF((D76=D67),"Balanced","Out of Balance")</f>
        <v>Balanced</v>
      </c>
      <c r="E82" s="161" t="str">
        <f>IF((E76=E67),"Balanced","Out of Balance")</f>
        <v>Balanced</v>
      </c>
      <c r="F82" s="135"/>
    </row>
  </sheetData>
  <conditionalFormatting sqref="C71">
    <cfRule type="expression" dxfId="197" priority="10">
      <formula>$C$71&lt;&gt;0</formula>
    </cfRule>
  </conditionalFormatting>
  <conditionalFormatting sqref="D71">
    <cfRule type="expression" dxfId="196" priority="8">
      <formula>$D$71&lt;&gt;0</formula>
    </cfRule>
  </conditionalFormatting>
  <conditionalFormatting sqref="E71">
    <cfRule type="expression" dxfId="195" priority="7">
      <formula>$E$71&lt;&gt;0</formula>
    </cfRule>
  </conditionalFormatting>
  <conditionalFormatting sqref="C73">
    <cfRule type="expression" dxfId="194" priority="5">
      <formula>$C$73&lt;&gt;""</formula>
    </cfRule>
  </conditionalFormatting>
  <conditionalFormatting sqref="D73">
    <cfRule type="expression" dxfId="193" priority="4">
      <formula>$D$73&lt;&gt;""</formula>
    </cfRule>
  </conditionalFormatting>
  <conditionalFormatting sqref="E73">
    <cfRule type="expression" dxfId="192" priority="3">
      <formula>$E$73&lt;&gt;""</formula>
    </cfRule>
  </conditionalFormatting>
  <conditionalFormatting sqref="F2">
    <cfRule type="expression" dxfId="191" priority="2">
      <formula>OR($C$71&lt;&gt;0,$D$71&lt;&gt;0,$E$71&lt;&gt;0)</formula>
    </cfRule>
  </conditionalFormatting>
  <conditionalFormatting sqref="F1">
    <cfRule type="expression" dxfId="190" priority="1">
      <formula>OR($C$73&lt;&gt;"",$D$73&lt;&gt;"",$E$73&lt;&gt;"")</formula>
    </cfRule>
  </conditionalFormatting>
  <pageMargins left="0.32406249999999998" right="0.7" top="0.75" bottom="0.49049707602339182" header="0.3" footer="0.3"/>
  <pageSetup paperSize="5" scale="61" orientation="landscape" r:id="rId1"/>
  <rowBreaks count="1" manualBreakCount="1">
    <brk id="3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0B1D9-A08A-4654-A54C-9DD6055D1CE6}">
  <sheetPr>
    <pageSetUpPr fitToPage="1"/>
  </sheetPr>
  <dimension ref="A1:AX116"/>
  <sheetViews>
    <sheetView showGridLines="0" topLeftCell="B1" zoomScaleNormal="100" zoomScaleSheetLayoutView="100" workbookViewId="0">
      <pane ySplit="4" topLeftCell="A86" activePane="bottomLeft" state="frozen"/>
      <selection activeCell="H1" sqref="H1:H2"/>
      <selection pane="bottomLeft" activeCell="C93" sqref="C93"/>
    </sheetView>
  </sheetViews>
  <sheetFormatPr defaultColWidth="8.5703125" defaultRowHeight="15"/>
  <cols>
    <col min="1" max="1" width="12.85546875" style="76" customWidth="1"/>
    <col min="2" max="2" width="52.42578125" style="91" customWidth="1"/>
    <col min="3" max="6" width="18.42578125" style="76" customWidth="1"/>
    <col min="7" max="7" width="20.5703125" style="76" customWidth="1"/>
    <col min="8" max="8" width="68.140625" style="91" customWidth="1"/>
    <col min="9" max="16384" width="8.5703125" style="76"/>
  </cols>
  <sheetData>
    <row r="1" spans="1:50">
      <c r="A1" s="74" t="s">
        <v>197</v>
      </c>
      <c r="B1" s="75" t="str">
        <f>Input!$B$11</f>
        <v>The University of Texas Health Science Center at Tyler</v>
      </c>
      <c r="E1" s="77" t="s">
        <v>198</v>
      </c>
      <c r="H1" s="78" t="str">
        <f>IF(OR($C$102&lt;&gt;"",$D$102&lt;&gt;"",$E$102&lt;&gt;"",$F$102&lt;&gt;"",$G$102&lt;&gt;""),"Error Message - Enter Whole Dollars Only - See Row 102","")</f>
        <v/>
      </c>
    </row>
    <row r="2" spans="1:50">
      <c r="A2" s="74" t="s">
        <v>199</v>
      </c>
      <c r="B2" s="75" t="str">
        <f>Index!$B$3</f>
        <v>FY 2020 &amp; FY 2021 Data</v>
      </c>
      <c r="H2" s="78" t="str">
        <f>IF(OR($C$100&lt;&gt;0,$D$100&lt;&gt;0,$E$100&lt;&gt;0,$F$100&lt;&gt;0,$G$100&lt;&gt;0),"Error Message - Uses tab does not agree with this tab.","")</f>
        <v/>
      </c>
    </row>
    <row r="4" spans="1:50" s="82" customFormat="1" ht="30">
      <c r="A4" s="79" t="s">
        <v>201</v>
      </c>
      <c r="B4" s="80" t="s">
        <v>202</v>
      </c>
      <c r="C4" s="80" t="s">
        <v>203</v>
      </c>
      <c r="D4" s="80" t="s">
        <v>204</v>
      </c>
      <c r="E4" s="80" t="s">
        <v>205</v>
      </c>
      <c r="F4" s="80" t="s">
        <v>206</v>
      </c>
      <c r="G4" s="80" t="s">
        <v>207</v>
      </c>
      <c r="H4" s="80" t="s">
        <v>208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c r="A5" s="83" t="s">
        <v>209</v>
      </c>
      <c r="B5" s="215" t="s">
        <v>210</v>
      </c>
      <c r="C5" s="84">
        <f>Input!$EU$11</f>
        <v>4656</v>
      </c>
      <c r="D5" s="84">
        <f>Input!$EV$11</f>
        <v>4656</v>
      </c>
      <c r="E5" s="84">
        <f>Input!$EW$11</f>
        <v>0</v>
      </c>
      <c r="F5" s="84">
        <f>Input!$EX$11</f>
        <v>0</v>
      </c>
      <c r="G5" s="84">
        <f>Input!$EY$11</f>
        <v>0</v>
      </c>
      <c r="H5" s="85">
        <f>Input!$EZ$11</f>
        <v>0</v>
      </c>
    </row>
    <row r="6" spans="1:50">
      <c r="A6" s="83" t="s">
        <v>209</v>
      </c>
      <c r="B6" s="215" t="s">
        <v>211</v>
      </c>
      <c r="C6" s="84">
        <f>Input!$FA$11</f>
        <v>4656</v>
      </c>
      <c r="D6" s="84">
        <f>Input!$FB$11</f>
        <v>0</v>
      </c>
      <c r="E6" s="84">
        <f>Input!$FC$11</f>
        <v>0</v>
      </c>
      <c r="F6" s="84">
        <f>Input!$FD$11</f>
        <v>4529</v>
      </c>
      <c r="G6" s="84">
        <f>Input!$FE$11</f>
        <v>0</v>
      </c>
      <c r="H6" s="85">
        <f>Input!$FF$11</f>
        <v>0</v>
      </c>
    </row>
    <row r="7" spans="1:50">
      <c r="A7" s="83" t="s">
        <v>209</v>
      </c>
      <c r="B7" s="215" t="s">
        <v>212</v>
      </c>
      <c r="C7" s="84">
        <f>Input!$FG$11</f>
        <v>0</v>
      </c>
      <c r="D7" s="84">
        <f>Input!$FH$11</f>
        <v>0</v>
      </c>
      <c r="E7" s="84">
        <f>Input!$FI$11</f>
        <v>0</v>
      </c>
      <c r="F7" s="84">
        <f>Input!$FJ$11</f>
        <v>0</v>
      </c>
      <c r="G7" s="84">
        <f>Input!$FK$11</f>
        <v>0</v>
      </c>
      <c r="H7" s="85">
        <f>Input!$FL$11</f>
        <v>0</v>
      </c>
    </row>
    <row r="8" spans="1:50">
      <c r="A8" s="83" t="s">
        <v>209</v>
      </c>
      <c r="B8" s="215" t="s">
        <v>213</v>
      </c>
      <c r="C8" s="84">
        <f>Input!$FM$11</f>
        <v>0</v>
      </c>
      <c r="D8" s="84">
        <f>Input!$FN$11</f>
        <v>0</v>
      </c>
      <c r="E8" s="84">
        <f>Input!$FO$11</f>
        <v>0</v>
      </c>
      <c r="F8" s="84">
        <f>Input!$FP$11</f>
        <v>0</v>
      </c>
      <c r="G8" s="84">
        <f>Input!$FQ$11</f>
        <v>0</v>
      </c>
      <c r="H8" s="85">
        <f>Input!$FR$11</f>
        <v>0</v>
      </c>
    </row>
    <row r="9" spans="1:50">
      <c r="A9" s="83" t="s">
        <v>209</v>
      </c>
      <c r="B9" s="215" t="s">
        <v>214</v>
      </c>
      <c r="C9" s="84">
        <f>Input!$FS$11</f>
        <v>0</v>
      </c>
      <c r="D9" s="84">
        <f>Input!$FT$11</f>
        <v>0</v>
      </c>
      <c r="E9" s="84">
        <f>Input!$FU$11</f>
        <v>0</v>
      </c>
      <c r="F9" s="84">
        <f>Input!$FV$11</f>
        <v>0</v>
      </c>
      <c r="G9" s="84">
        <f>Input!$FW$11</f>
        <v>0</v>
      </c>
      <c r="H9" s="85">
        <f>Input!$FX$11</f>
        <v>0</v>
      </c>
    </row>
    <row r="10" spans="1:50">
      <c r="A10" s="83" t="s">
        <v>209</v>
      </c>
      <c r="B10" s="215" t="s">
        <v>215</v>
      </c>
      <c r="C10" s="84">
        <f>Input!$FY$11</f>
        <v>0</v>
      </c>
      <c r="D10" s="84">
        <f>Input!$FZ$11</f>
        <v>0</v>
      </c>
      <c r="E10" s="84">
        <f>Input!$GA$11</f>
        <v>0</v>
      </c>
      <c r="F10" s="84">
        <f>Input!$GB$11</f>
        <v>0</v>
      </c>
      <c r="G10" s="84">
        <f>Input!$GC$11</f>
        <v>0</v>
      </c>
      <c r="H10" s="85">
        <f>Input!$GD$11</f>
        <v>0</v>
      </c>
    </row>
    <row r="11" spans="1:50">
      <c r="A11" s="83" t="s">
        <v>209</v>
      </c>
      <c r="B11" s="215" t="s">
        <v>216</v>
      </c>
      <c r="C11" s="84">
        <f>Input!$GE$11</f>
        <v>0</v>
      </c>
      <c r="D11" s="84">
        <f>Input!$GF$11</f>
        <v>0</v>
      </c>
      <c r="E11" s="84">
        <f>Input!$GG$11</f>
        <v>0</v>
      </c>
      <c r="F11" s="84">
        <f>Input!$GH$11</f>
        <v>0</v>
      </c>
      <c r="G11" s="84">
        <f>Input!$GI$11</f>
        <v>0</v>
      </c>
      <c r="H11" s="85">
        <f>Input!$GJ$11</f>
        <v>0</v>
      </c>
    </row>
    <row r="12" spans="1:50" ht="30">
      <c r="A12" s="83" t="s">
        <v>209</v>
      </c>
      <c r="B12" s="215" t="s">
        <v>217</v>
      </c>
      <c r="C12" s="84">
        <f>Input!$GK$11</f>
        <v>0</v>
      </c>
      <c r="D12" s="84">
        <f>Input!$GL$11</f>
        <v>0</v>
      </c>
      <c r="E12" s="84">
        <f>Input!$GM$11</f>
        <v>0</v>
      </c>
      <c r="F12" s="84">
        <f>Input!$GN$11</f>
        <v>0</v>
      </c>
      <c r="G12" s="84">
        <f>Input!$GO$11</f>
        <v>0</v>
      </c>
      <c r="H12" s="85">
        <f>Input!$GP$11</f>
        <v>0</v>
      </c>
    </row>
    <row r="13" spans="1:50">
      <c r="A13" s="83" t="s">
        <v>209</v>
      </c>
      <c r="B13" s="215" t="s">
        <v>218</v>
      </c>
      <c r="C13" s="84">
        <f>Input!$GQ$11</f>
        <v>3883703</v>
      </c>
      <c r="D13" s="84">
        <f>Input!$GR$11</f>
        <v>2792294</v>
      </c>
      <c r="E13" s="84">
        <f>Input!$GS$11</f>
        <v>830844</v>
      </c>
      <c r="F13" s="84">
        <f>Input!$GT$11</f>
        <v>1922253</v>
      </c>
      <c r="G13" s="84">
        <f>Input!$GU$11</f>
        <v>0</v>
      </c>
      <c r="H13" s="85" t="str">
        <f>Input!$GV$11</f>
        <v>Includes funds for HRSA COVID-19 Uninsured Program</v>
      </c>
    </row>
    <row r="14" spans="1:50">
      <c r="A14" s="83" t="s">
        <v>209</v>
      </c>
      <c r="B14" s="215" t="s">
        <v>219</v>
      </c>
      <c r="C14" s="84">
        <f>Input!$GW$11</f>
        <v>0</v>
      </c>
      <c r="D14" s="84">
        <f>Input!$GX$11</f>
        <v>0</v>
      </c>
      <c r="E14" s="84">
        <f>Input!$GY$11</f>
        <v>0</v>
      </c>
      <c r="F14" s="84">
        <f>Input!$GZ$11</f>
        <v>0</v>
      </c>
      <c r="G14" s="84">
        <f>Input!$HA$11</f>
        <v>0</v>
      </c>
      <c r="H14" s="85">
        <f>Input!$HB$11</f>
        <v>0</v>
      </c>
    </row>
    <row r="15" spans="1:50">
      <c r="A15" s="83" t="s">
        <v>209</v>
      </c>
      <c r="B15" s="216">
        <f>Input!$HC$11</f>
        <v>0</v>
      </c>
      <c r="C15" s="84">
        <f>Input!$HD$11</f>
        <v>0</v>
      </c>
      <c r="D15" s="84">
        <f>Input!$HE$11</f>
        <v>0</v>
      </c>
      <c r="E15" s="84">
        <f>Input!$HF$11</f>
        <v>0</v>
      </c>
      <c r="F15" s="84">
        <f>Input!$HG$11</f>
        <v>0</v>
      </c>
      <c r="G15" s="84">
        <f>Input!$HH$11</f>
        <v>0</v>
      </c>
      <c r="H15" s="85">
        <f>Input!$HI$11</f>
        <v>0</v>
      </c>
    </row>
    <row r="16" spans="1:50">
      <c r="A16" s="83" t="s">
        <v>209</v>
      </c>
      <c r="B16" s="216">
        <f>Input!$HJ$11</f>
        <v>0</v>
      </c>
      <c r="C16" s="84">
        <f>Input!$HK$11</f>
        <v>0</v>
      </c>
      <c r="D16" s="84">
        <f>Input!$HL$11</f>
        <v>0</v>
      </c>
      <c r="E16" s="84">
        <f>Input!$HM$11</f>
        <v>0</v>
      </c>
      <c r="F16" s="84">
        <f>Input!$HN$11</f>
        <v>0</v>
      </c>
      <c r="G16" s="84">
        <f>Input!$HO$11</f>
        <v>0</v>
      </c>
      <c r="H16" s="85">
        <f>Input!$HP$11</f>
        <v>0</v>
      </c>
    </row>
    <row r="17" spans="1:50">
      <c r="A17" s="83" t="s">
        <v>209</v>
      </c>
      <c r="B17" s="216">
        <f>Input!$HQ$11</f>
        <v>0</v>
      </c>
      <c r="C17" s="84">
        <f>Input!$HR$11</f>
        <v>0</v>
      </c>
      <c r="D17" s="84">
        <f>Input!$HS$11</f>
        <v>0</v>
      </c>
      <c r="E17" s="84">
        <f>Input!$HT$11</f>
        <v>0</v>
      </c>
      <c r="F17" s="84">
        <f>Input!$HU$11</f>
        <v>0</v>
      </c>
      <c r="G17" s="84">
        <f>Input!$HV$11</f>
        <v>0</v>
      </c>
      <c r="H17" s="85">
        <f>Input!$HW$11</f>
        <v>0</v>
      </c>
    </row>
    <row r="18" spans="1:50">
      <c r="A18" s="83" t="s">
        <v>209</v>
      </c>
      <c r="B18" s="215" t="s">
        <v>220</v>
      </c>
      <c r="C18" s="84">
        <f>Input!$HX$11</f>
        <v>0</v>
      </c>
      <c r="D18" s="84">
        <f>Input!$HY$11</f>
        <v>0</v>
      </c>
      <c r="E18" s="84">
        <f>Input!$HZ$11</f>
        <v>0</v>
      </c>
      <c r="F18" s="84">
        <f>Input!$IA$11</f>
        <v>0</v>
      </c>
      <c r="G18" s="84">
        <f>Input!$IB$11</f>
        <v>0</v>
      </c>
      <c r="H18" s="85">
        <f>Input!$IC$11</f>
        <v>0</v>
      </c>
    </row>
    <row r="19" spans="1:50" s="90" customFormat="1">
      <c r="A19" s="79" t="s">
        <v>209</v>
      </c>
      <c r="B19" s="217" t="s">
        <v>221</v>
      </c>
      <c r="C19" s="218">
        <f>SUM(C5:C18)</f>
        <v>3893015</v>
      </c>
      <c r="D19" s="218">
        <f t="shared" ref="D19:G19" si="0">SUM(D5:D18)</f>
        <v>2796950</v>
      </c>
      <c r="E19" s="218">
        <f t="shared" si="0"/>
        <v>830844</v>
      </c>
      <c r="F19" s="218">
        <f t="shared" si="0"/>
        <v>1926782</v>
      </c>
      <c r="G19" s="218">
        <f t="shared" si="0"/>
        <v>0</v>
      </c>
      <c r="H19" s="21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1:50">
      <c r="B20" s="220"/>
      <c r="C20" s="221"/>
      <c r="D20" s="221"/>
      <c r="E20" s="221"/>
      <c r="F20" s="221"/>
      <c r="G20" s="221"/>
      <c r="H20" s="222"/>
    </row>
    <row r="21" spans="1:50">
      <c r="A21" s="83" t="s">
        <v>222</v>
      </c>
      <c r="B21" s="215" t="s">
        <v>223</v>
      </c>
      <c r="C21" s="84">
        <f>Input!$ID$11</f>
        <v>0</v>
      </c>
      <c r="D21" s="84">
        <f>Input!$IE$11</f>
        <v>0</v>
      </c>
      <c r="E21" s="84">
        <f>Input!$IF$11</f>
        <v>4656</v>
      </c>
      <c r="F21" s="84">
        <f>Input!$IG$11</f>
        <v>4656</v>
      </c>
      <c r="G21" s="84">
        <f>Input!$IH$11</f>
        <v>0</v>
      </c>
      <c r="H21" s="85">
        <f>Input!$II$11</f>
        <v>0</v>
      </c>
    </row>
    <row r="22" spans="1:50">
      <c r="A22" s="83" t="s">
        <v>222</v>
      </c>
      <c r="B22" s="215" t="s">
        <v>211</v>
      </c>
      <c r="C22" s="84">
        <f>Input!$IJ$11</f>
        <v>0</v>
      </c>
      <c r="D22" s="84">
        <f>Input!$IK$11</f>
        <v>0</v>
      </c>
      <c r="E22" s="84">
        <f>Input!$IL$11</f>
        <v>20803</v>
      </c>
      <c r="F22" s="84">
        <f>Input!$IM$11</f>
        <v>0</v>
      </c>
      <c r="G22" s="84">
        <f>Input!$IN$11</f>
        <v>0</v>
      </c>
      <c r="H22" s="85">
        <f>Input!$IO$11</f>
        <v>0</v>
      </c>
    </row>
    <row r="23" spans="1:50">
      <c r="A23" s="83" t="s">
        <v>222</v>
      </c>
      <c r="B23" s="215" t="s">
        <v>212</v>
      </c>
      <c r="C23" s="84">
        <f>Input!$IP$11</f>
        <v>0</v>
      </c>
      <c r="D23" s="84">
        <f>Input!$IQ$11</f>
        <v>0</v>
      </c>
      <c r="E23" s="84">
        <f>Input!$IR$11</f>
        <v>0</v>
      </c>
      <c r="F23" s="84">
        <f>Input!$IS$11</f>
        <v>0</v>
      </c>
      <c r="G23" s="84">
        <f>Input!$IT$11</f>
        <v>0</v>
      </c>
      <c r="H23" s="85">
        <f>Input!$IU$11</f>
        <v>0</v>
      </c>
    </row>
    <row r="24" spans="1:50">
      <c r="A24" s="83" t="s">
        <v>222</v>
      </c>
      <c r="B24" s="215" t="s">
        <v>213</v>
      </c>
      <c r="C24" s="84">
        <f>Input!$IV$11</f>
        <v>0</v>
      </c>
      <c r="D24" s="84">
        <f>Input!$IW$11</f>
        <v>0</v>
      </c>
      <c r="E24" s="84">
        <f>Input!$IX$11</f>
        <v>0</v>
      </c>
      <c r="F24" s="84">
        <f>Input!$IY$11</f>
        <v>0</v>
      </c>
      <c r="G24" s="84">
        <f>Input!$IZ$11</f>
        <v>0</v>
      </c>
      <c r="H24" s="85">
        <f>Input!$JA$11</f>
        <v>0</v>
      </c>
    </row>
    <row r="25" spans="1:50">
      <c r="A25" s="83" t="s">
        <v>222</v>
      </c>
      <c r="B25" s="215" t="s">
        <v>214</v>
      </c>
      <c r="C25" s="84">
        <f>Input!$JB$11</f>
        <v>0</v>
      </c>
      <c r="D25" s="84">
        <f>Input!$JC$11</f>
        <v>0</v>
      </c>
      <c r="E25" s="84">
        <f>Input!$JD$11</f>
        <v>0</v>
      </c>
      <c r="F25" s="84">
        <f>Input!$JE$11</f>
        <v>0</v>
      </c>
      <c r="G25" s="84">
        <f>Input!$JF$11</f>
        <v>0</v>
      </c>
      <c r="H25" s="85">
        <f>Input!$JG$11</f>
        <v>0</v>
      </c>
    </row>
    <row r="26" spans="1:50">
      <c r="A26" s="83" t="s">
        <v>222</v>
      </c>
      <c r="B26" s="215" t="s">
        <v>215</v>
      </c>
      <c r="C26" s="84">
        <f>Input!$JH$11</f>
        <v>0</v>
      </c>
      <c r="D26" s="84">
        <f>Input!$JI$11</f>
        <v>0</v>
      </c>
      <c r="E26" s="84">
        <f>Input!$JJ$11</f>
        <v>0</v>
      </c>
      <c r="F26" s="84">
        <f>Input!$JK$11</f>
        <v>0</v>
      </c>
      <c r="G26" s="84">
        <f>Input!$JL$11</f>
        <v>0</v>
      </c>
      <c r="H26" s="85">
        <f>Input!$JM$11</f>
        <v>0</v>
      </c>
    </row>
    <row r="27" spans="1:50">
      <c r="A27" s="83" t="s">
        <v>222</v>
      </c>
      <c r="B27" s="215" t="s">
        <v>224</v>
      </c>
      <c r="C27" s="84">
        <f>Input!$JN$11</f>
        <v>0</v>
      </c>
      <c r="D27" s="84">
        <f>Input!$JO$11</f>
        <v>0</v>
      </c>
      <c r="E27" s="84">
        <f>Input!$JP$11</f>
        <v>0</v>
      </c>
      <c r="F27" s="84">
        <f>Input!$JQ$11</f>
        <v>0</v>
      </c>
      <c r="G27" s="84">
        <f>Input!$JR$11</f>
        <v>0</v>
      </c>
      <c r="H27" s="85">
        <f>Input!$JS$11</f>
        <v>0</v>
      </c>
    </row>
    <row r="28" spans="1:50" ht="30">
      <c r="A28" s="83" t="s">
        <v>222</v>
      </c>
      <c r="B28" s="215" t="s">
        <v>225</v>
      </c>
      <c r="C28" s="84">
        <f>Input!$JT$11</f>
        <v>0</v>
      </c>
      <c r="D28" s="84">
        <f>Input!$JU$11</f>
        <v>0</v>
      </c>
      <c r="E28" s="84">
        <f>Input!$JV$11</f>
        <v>0</v>
      </c>
      <c r="F28" s="84">
        <f>Input!$JW$11</f>
        <v>0</v>
      </c>
      <c r="G28" s="84">
        <f>Input!$JX$11</f>
        <v>0</v>
      </c>
      <c r="H28" s="85">
        <f>Input!$JY$11</f>
        <v>0</v>
      </c>
    </row>
    <row r="29" spans="1:50">
      <c r="A29" s="83" t="s">
        <v>222</v>
      </c>
      <c r="B29" s="215" t="s">
        <v>226</v>
      </c>
      <c r="C29" s="84">
        <f>Input!$JZ$11</f>
        <v>0</v>
      </c>
      <c r="D29" s="84">
        <f>Input!$KA$11</f>
        <v>0</v>
      </c>
      <c r="E29" s="84">
        <f>Input!$KB$11</f>
        <v>0</v>
      </c>
      <c r="F29" s="84">
        <f>Input!$KC$11</f>
        <v>0</v>
      </c>
      <c r="G29" s="84">
        <f>Input!$KD$11</f>
        <v>0</v>
      </c>
      <c r="H29" s="85">
        <f>Input!$KE$11</f>
        <v>0</v>
      </c>
    </row>
    <row r="30" spans="1:50">
      <c r="A30" s="83" t="s">
        <v>222</v>
      </c>
      <c r="B30" s="216">
        <f>Input!$KF$11</f>
        <v>0</v>
      </c>
      <c r="C30" s="84">
        <f>Input!$KG$11</f>
        <v>0</v>
      </c>
      <c r="D30" s="84">
        <f>Input!$KH$11</f>
        <v>0</v>
      </c>
      <c r="E30" s="84">
        <f>Input!$KI$11</f>
        <v>0</v>
      </c>
      <c r="F30" s="84">
        <f>Input!$KJ$11</f>
        <v>0</v>
      </c>
      <c r="G30" s="84">
        <f>Input!$KK$11</f>
        <v>0</v>
      </c>
      <c r="H30" s="85">
        <f>Input!$KL$11</f>
        <v>0</v>
      </c>
    </row>
    <row r="31" spans="1:50">
      <c r="A31" s="83" t="s">
        <v>222</v>
      </c>
      <c r="B31" s="216">
        <f>Input!$KM$11</f>
        <v>0</v>
      </c>
      <c r="C31" s="84">
        <f>Input!$KN$11</f>
        <v>0</v>
      </c>
      <c r="D31" s="84">
        <f>Input!$KO$11</f>
        <v>0</v>
      </c>
      <c r="E31" s="84">
        <f>Input!$KP$11</f>
        <v>0</v>
      </c>
      <c r="F31" s="84">
        <f>Input!$KQ$11</f>
        <v>0</v>
      </c>
      <c r="G31" s="84">
        <f>Input!$KR$11</f>
        <v>0</v>
      </c>
      <c r="H31" s="85">
        <f>Input!$KS$11</f>
        <v>0</v>
      </c>
    </row>
    <row r="32" spans="1:50">
      <c r="A32" s="83" t="s">
        <v>222</v>
      </c>
      <c r="B32" s="216">
        <f>Input!$KT$11</f>
        <v>0</v>
      </c>
      <c r="C32" s="84">
        <f>Input!$KU$11</f>
        <v>0</v>
      </c>
      <c r="D32" s="84">
        <f>Input!$KV$11</f>
        <v>0</v>
      </c>
      <c r="E32" s="84">
        <f>Input!$KW$11</f>
        <v>0</v>
      </c>
      <c r="F32" s="84">
        <f>Input!$KX$11</f>
        <v>0</v>
      </c>
      <c r="G32" s="84">
        <f>Input!$KY$11</f>
        <v>0</v>
      </c>
      <c r="H32" s="85">
        <f>Input!$KZ$11</f>
        <v>0</v>
      </c>
    </row>
    <row r="33" spans="1:50">
      <c r="A33" s="83" t="s">
        <v>222</v>
      </c>
      <c r="B33" s="215" t="s">
        <v>220</v>
      </c>
      <c r="C33" s="84">
        <f>Input!$LA$11</f>
        <v>0</v>
      </c>
      <c r="D33" s="84">
        <f>Input!$LB$11</f>
        <v>0</v>
      </c>
      <c r="E33" s="84">
        <f>Input!$LC$11</f>
        <v>0</v>
      </c>
      <c r="F33" s="84">
        <f>Input!$LD$11</f>
        <v>0</v>
      </c>
      <c r="G33" s="84">
        <f>Input!$LE$11</f>
        <v>0</v>
      </c>
      <c r="H33" s="85">
        <f>Input!$LF$11</f>
        <v>0</v>
      </c>
    </row>
    <row r="34" spans="1:50" s="93" customFormat="1">
      <c r="A34" s="79" t="s">
        <v>222</v>
      </c>
      <c r="B34" s="217" t="s">
        <v>227</v>
      </c>
      <c r="C34" s="218">
        <f>SUM(C21:C33)</f>
        <v>0</v>
      </c>
      <c r="D34" s="218">
        <f t="shared" ref="D34:G34" si="1">SUM(D21:D33)</f>
        <v>0</v>
      </c>
      <c r="E34" s="218">
        <f t="shared" si="1"/>
        <v>25459</v>
      </c>
      <c r="F34" s="218">
        <f t="shared" si="1"/>
        <v>4656</v>
      </c>
      <c r="G34" s="218">
        <f t="shared" si="1"/>
        <v>0</v>
      </c>
      <c r="H34" s="21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c r="B35" s="220"/>
      <c r="C35" s="221"/>
      <c r="D35" s="221"/>
      <c r="E35" s="221"/>
      <c r="F35" s="221"/>
      <c r="G35" s="221"/>
      <c r="H35" s="222"/>
    </row>
    <row r="36" spans="1:50">
      <c r="A36" s="83" t="s">
        <v>228</v>
      </c>
      <c r="B36" s="215" t="s">
        <v>223</v>
      </c>
      <c r="C36" s="84">
        <f>Input!$LG$11</f>
        <v>0</v>
      </c>
      <c r="D36" s="84">
        <f>Input!$LH$11</f>
        <v>0</v>
      </c>
      <c r="E36" s="84">
        <f>Input!$LI$11</f>
        <v>23571</v>
      </c>
      <c r="F36" s="84">
        <f>Input!$LJ$11</f>
        <v>0</v>
      </c>
      <c r="G36" s="84">
        <f>Input!$LK$11</f>
        <v>0</v>
      </c>
      <c r="H36" s="85">
        <f>Input!$LL$11</f>
        <v>0</v>
      </c>
    </row>
    <row r="37" spans="1:50">
      <c r="A37" s="83" t="s">
        <v>228</v>
      </c>
      <c r="B37" s="215" t="s">
        <v>211</v>
      </c>
      <c r="C37" s="84">
        <f>Input!$LM$11</f>
        <v>0</v>
      </c>
      <c r="D37" s="84">
        <f>Input!$LN$11</f>
        <v>0</v>
      </c>
      <c r="E37" s="84">
        <f>Input!$LO$11</f>
        <v>23570</v>
      </c>
      <c r="F37" s="84">
        <f>Input!$LP$11</f>
        <v>0</v>
      </c>
      <c r="G37" s="84">
        <f>Input!$LQ$11</f>
        <v>0</v>
      </c>
      <c r="H37" s="85">
        <f>Input!$LR$11</f>
        <v>0</v>
      </c>
    </row>
    <row r="38" spans="1:50">
      <c r="A38" s="83" t="s">
        <v>228</v>
      </c>
      <c r="B38" s="215" t="s">
        <v>212</v>
      </c>
      <c r="C38" s="84">
        <f>Input!$LS$11</f>
        <v>0</v>
      </c>
      <c r="D38" s="84">
        <f>Input!$LT$11</f>
        <v>0</v>
      </c>
      <c r="E38" s="84">
        <f>Input!$LU$11</f>
        <v>0</v>
      </c>
      <c r="F38" s="84">
        <f>Input!$LV$11</f>
        <v>0</v>
      </c>
      <c r="G38" s="84">
        <f>Input!$LW$11</f>
        <v>0</v>
      </c>
      <c r="H38" s="85">
        <f>Input!$LX$11</f>
        <v>0</v>
      </c>
    </row>
    <row r="39" spans="1:50">
      <c r="A39" s="83" t="s">
        <v>228</v>
      </c>
      <c r="B39" s="215" t="s">
        <v>213</v>
      </c>
      <c r="C39" s="84">
        <f>Input!$LY$11</f>
        <v>0</v>
      </c>
      <c r="D39" s="84">
        <f>Input!$LZ$11</f>
        <v>0</v>
      </c>
      <c r="E39" s="84">
        <f>Input!$MA$11</f>
        <v>0</v>
      </c>
      <c r="F39" s="84">
        <f>Input!$MB$11</f>
        <v>0</v>
      </c>
      <c r="G39" s="84">
        <f>Input!$MC$11</f>
        <v>0</v>
      </c>
      <c r="H39" s="85">
        <f>Input!$MD$11</f>
        <v>0</v>
      </c>
    </row>
    <row r="40" spans="1:50">
      <c r="A40" s="83" t="s">
        <v>228</v>
      </c>
      <c r="B40" s="215" t="s">
        <v>214</v>
      </c>
      <c r="C40" s="84">
        <f>Input!$ME$11</f>
        <v>0</v>
      </c>
      <c r="D40" s="84">
        <f>Input!$MF$11</f>
        <v>0</v>
      </c>
      <c r="E40" s="84">
        <f>Input!$MG$11</f>
        <v>0</v>
      </c>
      <c r="F40" s="84">
        <f>Input!$MH$11</f>
        <v>0</v>
      </c>
      <c r="G40" s="84">
        <f>Input!$MI$11</f>
        <v>0</v>
      </c>
      <c r="H40" s="85">
        <f>Input!$MJ$11</f>
        <v>0</v>
      </c>
    </row>
    <row r="41" spans="1:50">
      <c r="A41" s="83" t="s">
        <v>228</v>
      </c>
      <c r="B41" s="215" t="s">
        <v>215</v>
      </c>
      <c r="C41" s="84">
        <f>Input!$MK$11</f>
        <v>0</v>
      </c>
      <c r="D41" s="84">
        <f>Input!$ML$11</f>
        <v>0</v>
      </c>
      <c r="E41" s="84">
        <f>Input!$MM$11</f>
        <v>0</v>
      </c>
      <c r="F41" s="84">
        <f>Input!$MN$11</f>
        <v>0</v>
      </c>
      <c r="G41" s="84">
        <f>Input!$MO$11</f>
        <v>0</v>
      </c>
      <c r="H41" s="85">
        <f>Input!$MP$11</f>
        <v>0</v>
      </c>
    </row>
    <row r="42" spans="1:50">
      <c r="A42" s="83" t="s">
        <v>228</v>
      </c>
      <c r="B42" s="215" t="s">
        <v>224</v>
      </c>
      <c r="C42" s="84">
        <f>Input!$MQ$11</f>
        <v>0</v>
      </c>
      <c r="D42" s="84">
        <f>Input!$MR$11</f>
        <v>0</v>
      </c>
      <c r="E42" s="84">
        <f>Input!$MS$11</f>
        <v>0</v>
      </c>
      <c r="F42" s="84">
        <f>Input!$MT$11</f>
        <v>0</v>
      </c>
      <c r="G42" s="84">
        <f>Input!$MU$11</f>
        <v>0</v>
      </c>
      <c r="H42" s="85">
        <f>Input!$MV$11</f>
        <v>0</v>
      </c>
    </row>
    <row r="43" spans="1:50">
      <c r="A43" s="83" t="s">
        <v>228</v>
      </c>
      <c r="B43" s="215" t="s">
        <v>229</v>
      </c>
      <c r="C43" s="84">
        <f>Input!$MW$11</f>
        <v>0</v>
      </c>
      <c r="D43" s="84">
        <f>Input!$MX$11</f>
        <v>0</v>
      </c>
      <c r="E43" s="84">
        <f>Input!$MY$11</f>
        <v>0</v>
      </c>
      <c r="F43" s="84">
        <f>Input!$MZ$11</f>
        <v>0</v>
      </c>
      <c r="G43" s="84">
        <f>Input!$NA$11</f>
        <v>0</v>
      </c>
      <c r="H43" s="85">
        <f>Input!$NB$11</f>
        <v>0</v>
      </c>
    </row>
    <row r="44" spans="1:50">
      <c r="A44" s="83" t="s">
        <v>228</v>
      </c>
      <c r="B44" s="216" t="str">
        <f>Input!$NC$11</f>
        <v>HHS Provider Relief Fund</v>
      </c>
      <c r="C44" s="84">
        <f>Input!$ND$11</f>
        <v>0</v>
      </c>
      <c r="D44" s="84">
        <f>Input!$NE$11</f>
        <v>0</v>
      </c>
      <c r="E44" s="84">
        <f>Input!$NF$11</f>
        <v>549321</v>
      </c>
      <c r="F44" s="84">
        <f>Input!$NG$11</f>
        <v>549321</v>
      </c>
      <c r="G44" s="84">
        <f>Input!$NH$11</f>
        <v>0</v>
      </c>
      <c r="H44" s="85" t="str">
        <f>Input!$NI$11</f>
        <v>Funds for HRSA COVID-19 Uninsured Program</v>
      </c>
    </row>
    <row r="45" spans="1:50">
      <c r="A45" s="83" t="s">
        <v>228</v>
      </c>
      <c r="B45" s="216">
        <f>Input!$NJ$11</f>
        <v>0</v>
      </c>
      <c r="C45" s="84">
        <f>Input!$NK$11</f>
        <v>0</v>
      </c>
      <c r="D45" s="84">
        <f>Input!$NL$11</f>
        <v>0</v>
      </c>
      <c r="E45" s="84">
        <f>Input!$NM$11</f>
        <v>0</v>
      </c>
      <c r="F45" s="84">
        <f>Input!$NN$11</f>
        <v>0</v>
      </c>
      <c r="G45" s="84">
        <f>Input!$NO$11</f>
        <v>0</v>
      </c>
      <c r="H45" s="85">
        <f>Input!$NP$11</f>
        <v>0</v>
      </c>
    </row>
    <row r="46" spans="1:50">
      <c r="A46" s="83" t="s">
        <v>228</v>
      </c>
      <c r="B46" s="216">
        <f>Input!$NQ$11</f>
        <v>0</v>
      </c>
      <c r="C46" s="84">
        <f>Input!$NR$11</f>
        <v>0</v>
      </c>
      <c r="D46" s="84">
        <f>Input!$NS$11</f>
        <v>0</v>
      </c>
      <c r="E46" s="84">
        <f>Input!$NT$11</f>
        <v>0</v>
      </c>
      <c r="F46" s="84">
        <f>Input!$NU$11</f>
        <v>0</v>
      </c>
      <c r="G46" s="84">
        <f>Input!$NV$11</f>
        <v>0</v>
      </c>
      <c r="H46" s="85">
        <f>Input!$NW$11</f>
        <v>0</v>
      </c>
    </row>
    <row r="47" spans="1:50">
      <c r="A47" s="83" t="s">
        <v>228</v>
      </c>
      <c r="B47" s="216">
        <f>Input!$NX$11</f>
        <v>0</v>
      </c>
      <c r="C47" s="84">
        <f>Input!$NY$11</f>
        <v>0</v>
      </c>
      <c r="D47" s="84">
        <f>Input!$NZ$11</f>
        <v>0</v>
      </c>
      <c r="E47" s="84">
        <f>Input!$OA$11</f>
        <v>0</v>
      </c>
      <c r="F47" s="84">
        <f>Input!$OB$11</f>
        <v>0</v>
      </c>
      <c r="G47" s="84">
        <f>Input!$OC$11</f>
        <v>0</v>
      </c>
      <c r="H47" s="85">
        <f>Input!$OD$11</f>
        <v>0</v>
      </c>
    </row>
    <row r="48" spans="1:50">
      <c r="A48" s="83" t="s">
        <v>228</v>
      </c>
      <c r="B48" s="215" t="s">
        <v>220</v>
      </c>
      <c r="C48" s="84">
        <f>Input!$OE$11</f>
        <v>0</v>
      </c>
      <c r="D48" s="84">
        <f>Input!$OF$11</f>
        <v>0</v>
      </c>
      <c r="E48" s="84">
        <f>Input!$OG$11</f>
        <v>0</v>
      </c>
      <c r="F48" s="84">
        <f>Input!$OH$11</f>
        <v>0</v>
      </c>
      <c r="G48" s="84">
        <f>Input!$OI$11</f>
        <v>0</v>
      </c>
      <c r="H48" s="85">
        <f>Input!$OJ$11</f>
        <v>0</v>
      </c>
    </row>
    <row r="49" spans="1:50" s="93" customFormat="1">
      <c r="A49" s="79" t="s">
        <v>228</v>
      </c>
      <c r="B49" s="217" t="s">
        <v>230</v>
      </c>
      <c r="C49" s="218">
        <f>SUM(C36:C48)</f>
        <v>0</v>
      </c>
      <c r="D49" s="218">
        <f t="shared" ref="D49:G49" si="2">SUM(D36:D48)</f>
        <v>0</v>
      </c>
      <c r="E49" s="218">
        <f t="shared" si="2"/>
        <v>596462</v>
      </c>
      <c r="F49" s="218">
        <f t="shared" si="2"/>
        <v>549321</v>
      </c>
      <c r="G49" s="218">
        <f t="shared" si="2"/>
        <v>0</v>
      </c>
      <c r="H49" s="219"/>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c r="B50" s="220"/>
      <c r="C50" s="221"/>
      <c r="D50" s="221"/>
      <c r="E50" s="221"/>
      <c r="F50" s="221"/>
      <c r="G50" s="221"/>
      <c r="H50" s="222"/>
    </row>
    <row r="51" spans="1:50">
      <c r="A51" s="83" t="s">
        <v>231</v>
      </c>
      <c r="B51" s="216">
        <f>Input!$OK$11</f>
        <v>0</v>
      </c>
      <c r="C51" s="84">
        <f>Input!$OL$11</f>
        <v>0</v>
      </c>
      <c r="D51" s="84">
        <f>Input!$OM$11</f>
        <v>0</v>
      </c>
      <c r="E51" s="84">
        <f>Input!$ON$11</f>
        <v>0</v>
      </c>
      <c r="F51" s="84">
        <f>Input!$OO$11</f>
        <v>0</v>
      </c>
      <c r="G51" s="84">
        <f>Input!$OP$11</f>
        <v>0</v>
      </c>
      <c r="H51" s="85">
        <f>Input!$OQ$11</f>
        <v>0</v>
      </c>
    </row>
    <row r="52" spans="1:50">
      <c r="A52" s="83" t="s">
        <v>231</v>
      </c>
      <c r="B52" s="216">
        <f>Input!$OR$11</f>
        <v>0</v>
      </c>
      <c r="C52" s="84">
        <f>Input!$OS$11</f>
        <v>0</v>
      </c>
      <c r="D52" s="84">
        <f>Input!$OT$11</f>
        <v>0</v>
      </c>
      <c r="E52" s="84">
        <f>Input!$OU$11</f>
        <v>0</v>
      </c>
      <c r="F52" s="84">
        <f>Input!$OV$11</f>
        <v>0</v>
      </c>
      <c r="G52" s="84">
        <f>Input!$OW$11</f>
        <v>0</v>
      </c>
      <c r="H52" s="85">
        <f>Input!$OX$11</f>
        <v>0</v>
      </c>
    </row>
    <row r="53" spans="1:50">
      <c r="A53" s="83" t="s">
        <v>231</v>
      </c>
      <c r="B53" s="216">
        <f>Input!$OY$11</f>
        <v>0</v>
      </c>
      <c r="C53" s="84">
        <f>Input!$OZ$11</f>
        <v>0</v>
      </c>
      <c r="D53" s="84">
        <f>Input!$PA$11</f>
        <v>0</v>
      </c>
      <c r="E53" s="84">
        <f>Input!$PB$11</f>
        <v>0</v>
      </c>
      <c r="F53" s="84">
        <f>Input!$PC$11</f>
        <v>0</v>
      </c>
      <c r="G53" s="84">
        <f>Input!$PD$11</f>
        <v>0</v>
      </c>
      <c r="H53" s="85">
        <f>Input!$PE$11</f>
        <v>0</v>
      </c>
    </row>
    <row r="54" spans="1:50">
      <c r="A54" s="83" t="s">
        <v>231</v>
      </c>
      <c r="B54" s="216">
        <f>Input!$PF$11</f>
        <v>0</v>
      </c>
      <c r="C54" s="84">
        <f>Input!$PG$11</f>
        <v>0</v>
      </c>
      <c r="D54" s="84">
        <f>Input!$PH$11</f>
        <v>0</v>
      </c>
      <c r="E54" s="84">
        <f>Input!$PI$11</f>
        <v>0</v>
      </c>
      <c r="F54" s="84">
        <f>Input!$PJ$11</f>
        <v>0</v>
      </c>
      <c r="G54" s="84">
        <f>Input!$PK$11</f>
        <v>0</v>
      </c>
      <c r="H54" s="85">
        <f>Input!$PL$11</f>
        <v>0</v>
      </c>
    </row>
    <row r="55" spans="1:50">
      <c r="A55" s="83" t="s">
        <v>231</v>
      </c>
      <c r="B55" s="216">
        <f>Input!$PM$11</f>
        <v>0</v>
      </c>
      <c r="C55" s="84">
        <f>Input!$PN$11</f>
        <v>0</v>
      </c>
      <c r="D55" s="84">
        <f>Input!$PO$11</f>
        <v>0</v>
      </c>
      <c r="E55" s="84">
        <f>Input!$PP$11</f>
        <v>0</v>
      </c>
      <c r="F55" s="84">
        <f>Input!$PQ$11</f>
        <v>0</v>
      </c>
      <c r="G55" s="84">
        <f>Input!$PR$11</f>
        <v>0</v>
      </c>
      <c r="H55" s="85">
        <f>Input!$PS$11</f>
        <v>0</v>
      </c>
    </row>
    <row r="56" spans="1:50">
      <c r="A56" s="83" t="s">
        <v>231</v>
      </c>
      <c r="B56" s="216">
        <f>Input!$PT$11</f>
        <v>0</v>
      </c>
      <c r="C56" s="84">
        <f>Input!$PU$11</f>
        <v>0</v>
      </c>
      <c r="D56" s="84">
        <f>Input!$PV$11</f>
        <v>0</v>
      </c>
      <c r="E56" s="84">
        <f>Input!$PW$11</f>
        <v>0</v>
      </c>
      <c r="F56" s="84">
        <f>Input!$PX$11</f>
        <v>0</v>
      </c>
      <c r="G56" s="84">
        <f>Input!$PY$11</f>
        <v>0</v>
      </c>
      <c r="H56" s="85">
        <f>Input!$PZ$11</f>
        <v>0</v>
      </c>
    </row>
    <row r="57" spans="1:50">
      <c r="A57" s="83" t="s">
        <v>231</v>
      </c>
      <c r="B57" s="216">
        <f>Input!$QA$11</f>
        <v>0</v>
      </c>
      <c r="C57" s="84">
        <f>Input!$QB$11</f>
        <v>0</v>
      </c>
      <c r="D57" s="84">
        <f>Input!$QC$11</f>
        <v>0</v>
      </c>
      <c r="E57" s="84">
        <f>Input!$QD$11</f>
        <v>0</v>
      </c>
      <c r="F57" s="84">
        <f>Input!$QE$11</f>
        <v>0</v>
      </c>
      <c r="G57" s="84">
        <f>Input!$QF$11</f>
        <v>0</v>
      </c>
      <c r="H57" s="85">
        <f>Input!$QG$11</f>
        <v>0</v>
      </c>
    </row>
    <row r="58" spans="1:50">
      <c r="A58" s="83" t="s">
        <v>231</v>
      </c>
      <c r="B58" s="216">
        <f>Input!$QH$11</f>
        <v>0</v>
      </c>
      <c r="C58" s="84">
        <f>Input!$QI$11</f>
        <v>0</v>
      </c>
      <c r="D58" s="84">
        <f>Input!$QJ$11</f>
        <v>0</v>
      </c>
      <c r="E58" s="84">
        <f>Input!$QK$11</f>
        <v>0</v>
      </c>
      <c r="F58" s="84">
        <f>Input!$QL$11</f>
        <v>0</v>
      </c>
      <c r="G58" s="84">
        <f>Input!$QM$11</f>
        <v>0</v>
      </c>
      <c r="H58" s="85">
        <f>Input!$QN$11</f>
        <v>0</v>
      </c>
    </row>
    <row r="59" spans="1:50">
      <c r="A59" s="83" t="s">
        <v>231</v>
      </c>
      <c r="B59" s="216">
        <f>Input!$QO$11</f>
        <v>0</v>
      </c>
      <c r="C59" s="84">
        <f>Input!$QP$11</f>
        <v>0</v>
      </c>
      <c r="D59" s="84">
        <f>Input!$QQ$11</f>
        <v>0</v>
      </c>
      <c r="E59" s="84">
        <f>Input!$QR$11</f>
        <v>0</v>
      </c>
      <c r="F59" s="84">
        <f>Input!$QS$11</f>
        <v>0</v>
      </c>
      <c r="G59" s="84">
        <f>Input!$QT$11</f>
        <v>0</v>
      </c>
      <c r="H59" s="85">
        <f>Input!$QU$11</f>
        <v>0</v>
      </c>
    </row>
    <row r="60" spans="1:50">
      <c r="A60" s="83" t="s">
        <v>231</v>
      </c>
      <c r="B60" s="216">
        <f>Input!$QV$11</f>
        <v>0</v>
      </c>
      <c r="C60" s="84">
        <f>Input!$QW$11</f>
        <v>0</v>
      </c>
      <c r="D60" s="84">
        <f>Input!$QX$11</f>
        <v>0</v>
      </c>
      <c r="E60" s="84">
        <f>Input!$QY$11</f>
        <v>0</v>
      </c>
      <c r="F60" s="84">
        <f>Input!$QZ$11</f>
        <v>0</v>
      </c>
      <c r="G60" s="84">
        <f>Input!$RA$11</f>
        <v>0</v>
      </c>
      <c r="H60" s="85">
        <f>Input!$RB$11</f>
        <v>0</v>
      </c>
    </row>
    <row r="61" spans="1:50">
      <c r="A61" s="83" t="s">
        <v>231</v>
      </c>
      <c r="B61" s="216">
        <f>Input!$RC$11</f>
        <v>0</v>
      </c>
      <c r="C61" s="84">
        <f>Input!$RD$11</f>
        <v>0</v>
      </c>
      <c r="D61" s="84">
        <f>Input!$RE$11</f>
        <v>0</v>
      </c>
      <c r="E61" s="84">
        <f>Input!$RF$11</f>
        <v>0</v>
      </c>
      <c r="F61" s="84">
        <f>Input!$RG$11</f>
        <v>0</v>
      </c>
      <c r="G61" s="84">
        <f>Input!$RH$11</f>
        <v>0</v>
      </c>
      <c r="H61" s="85">
        <f>Input!$RI$11</f>
        <v>0</v>
      </c>
    </row>
    <row r="62" spans="1:50">
      <c r="A62" s="83" t="s">
        <v>231</v>
      </c>
      <c r="B62" s="216">
        <f>Input!$RJ$11</f>
        <v>0</v>
      </c>
      <c r="C62" s="84">
        <f>Input!$RK$11</f>
        <v>0</v>
      </c>
      <c r="D62" s="84">
        <f>Input!$RL$11</f>
        <v>0</v>
      </c>
      <c r="E62" s="84">
        <f>Input!$RM$11</f>
        <v>0</v>
      </c>
      <c r="F62" s="84">
        <f>Input!$RN$11</f>
        <v>0</v>
      </c>
      <c r="G62" s="84">
        <f>Input!$RO$11</f>
        <v>0</v>
      </c>
      <c r="H62" s="85">
        <f>Input!$RP$11</f>
        <v>0</v>
      </c>
    </row>
    <row r="63" spans="1:50">
      <c r="A63" s="83" t="s">
        <v>231</v>
      </c>
      <c r="B63" s="215" t="s">
        <v>220</v>
      </c>
      <c r="C63" s="84">
        <f>Input!$RQ$11</f>
        <v>0</v>
      </c>
      <c r="D63" s="84">
        <f>Input!$RR$11</f>
        <v>0</v>
      </c>
      <c r="E63" s="84">
        <f>Input!$RS$11</f>
        <v>0</v>
      </c>
      <c r="F63" s="84">
        <f>Input!$RT$11</f>
        <v>0</v>
      </c>
      <c r="G63" s="84">
        <f>Input!$RU$11</f>
        <v>0</v>
      </c>
      <c r="H63" s="85">
        <f>Input!$RV$11</f>
        <v>0</v>
      </c>
    </row>
    <row r="64" spans="1:50" s="94" customFormat="1">
      <c r="A64" s="79" t="s">
        <v>231</v>
      </c>
      <c r="B64" s="217" t="s">
        <v>232</v>
      </c>
      <c r="C64" s="218">
        <f>SUM(C51:C63)</f>
        <v>0</v>
      </c>
      <c r="D64" s="218">
        <f t="shared" ref="D64:G64" si="3">SUM(D51:D63)</f>
        <v>0</v>
      </c>
      <c r="E64" s="218">
        <f t="shared" si="3"/>
        <v>0</v>
      </c>
      <c r="F64" s="218">
        <f t="shared" si="3"/>
        <v>0</v>
      </c>
      <c r="G64" s="218">
        <f t="shared" si="3"/>
        <v>0</v>
      </c>
      <c r="H64" s="219"/>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1:50">
      <c r="B65" s="220"/>
      <c r="C65" s="221"/>
      <c r="D65" s="221"/>
      <c r="E65" s="221"/>
      <c r="F65" s="221"/>
      <c r="G65" s="221"/>
      <c r="H65" s="222"/>
    </row>
    <row r="66" spans="1:50">
      <c r="A66" s="83" t="s">
        <v>233</v>
      </c>
      <c r="B66" s="216">
        <f>Input!$RW$11</f>
        <v>0</v>
      </c>
      <c r="C66" s="84">
        <f>Input!$RX$11</f>
        <v>0</v>
      </c>
      <c r="D66" s="84">
        <f>Input!$RY$11</f>
        <v>0</v>
      </c>
      <c r="E66" s="84">
        <f>Input!$RZ$11</f>
        <v>0</v>
      </c>
      <c r="F66" s="84">
        <f>Input!$SA$11</f>
        <v>0</v>
      </c>
      <c r="G66" s="84">
        <f>Input!$SB$11</f>
        <v>0</v>
      </c>
      <c r="H66" s="85">
        <f>Input!$SC$11</f>
        <v>0</v>
      </c>
    </row>
    <row r="67" spans="1:50">
      <c r="A67" s="83" t="s">
        <v>233</v>
      </c>
      <c r="B67" s="216">
        <f>Input!$SD$11</f>
        <v>0</v>
      </c>
      <c r="C67" s="84">
        <f>Input!$SE$11</f>
        <v>0</v>
      </c>
      <c r="D67" s="84">
        <f>Input!$SF$11</f>
        <v>0</v>
      </c>
      <c r="E67" s="84">
        <f>Input!$SG$11</f>
        <v>0</v>
      </c>
      <c r="F67" s="84">
        <f>Input!$SH$11</f>
        <v>0</v>
      </c>
      <c r="G67" s="84">
        <f>Input!$SI$11</f>
        <v>0</v>
      </c>
      <c r="H67" s="85">
        <f>Input!$SJ$11</f>
        <v>0</v>
      </c>
    </row>
    <row r="68" spans="1:50">
      <c r="A68" s="83" t="s">
        <v>233</v>
      </c>
      <c r="B68" s="216">
        <f>Input!$SK$11</f>
        <v>0</v>
      </c>
      <c r="C68" s="84">
        <f>Input!$SL$11</f>
        <v>0</v>
      </c>
      <c r="D68" s="84">
        <f>Input!$SM$11</f>
        <v>0</v>
      </c>
      <c r="E68" s="84">
        <f>Input!$SN$11</f>
        <v>0</v>
      </c>
      <c r="F68" s="84">
        <f>Input!$SO$11</f>
        <v>0</v>
      </c>
      <c r="G68" s="84">
        <f>Input!$SP$11</f>
        <v>0</v>
      </c>
      <c r="H68" s="85">
        <f>Input!$SQ$11</f>
        <v>0</v>
      </c>
    </row>
    <row r="69" spans="1:50">
      <c r="A69" s="83" t="s">
        <v>233</v>
      </c>
      <c r="B69" s="216">
        <f>Input!$SR$11</f>
        <v>0</v>
      </c>
      <c r="C69" s="84">
        <f>Input!$SS$11</f>
        <v>0</v>
      </c>
      <c r="D69" s="84">
        <f>Input!$ST$11</f>
        <v>0</v>
      </c>
      <c r="E69" s="84">
        <f>Input!$SU$11</f>
        <v>0</v>
      </c>
      <c r="F69" s="84">
        <f>Input!$SV$11</f>
        <v>0</v>
      </c>
      <c r="G69" s="84">
        <f>Input!$SW$11</f>
        <v>0</v>
      </c>
      <c r="H69" s="85">
        <f>Input!$SX$11</f>
        <v>0</v>
      </c>
    </row>
    <row r="70" spans="1:50">
      <c r="A70" s="83" t="s">
        <v>233</v>
      </c>
      <c r="B70" s="216">
        <f>Input!$SY$11</f>
        <v>0</v>
      </c>
      <c r="C70" s="84">
        <f>Input!$SZ$11</f>
        <v>0</v>
      </c>
      <c r="D70" s="84">
        <f>Input!$TA$11</f>
        <v>0</v>
      </c>
      <c r="E70" s="84">
        <f>Input!$TB$11</f>
        <v>0</v>
      </c>
      <c r="F70" s="84">
        <f>Input!$TC$11</f>
        <v>0</v>
      </c>
      <c r="G70" s="84">
        <f>Input!$TD$11</f>
        <v>0</v>
      </c>
      <c r="H70" s="85">
        <f>Input!$TE$11</f>
        <v>0</v>
      </c>
    </row>
    <row r="71" spans="1:50">
      <c r="A71" s="83" t="s">
        <v>233</v>
      </c>
      <c r="B71" s="216">
        <f>Input!$TF$11</f>
        <v>0</v>
      </c>
      <c r="C71" s="84">
        <f>Input!$TG$11</f>
        <v>0</v>
      </c>
      <c r="D71" s="84">
        <f>Input!$TH$11</f>
        <v>0</v>
      </c>
      <c r="E71" s="84">
        <f>Input!$TI$11</f>
        <v>0</v>
      </c>
      <c r="F71" s="84">
        <f>Input!$TJ$11</f>
        <v>0</v>
      </c>
      <c r="G71" s="84">
        <f>Input!$TK$11</f>
        <v>0</v>
      </c>
      <c r="H71" s="85">
        <f>Input!$TL$11</f>
        <v>0</v>
      </c>
    </row>
    <row r="72" spans="1:50">
      <c r="A72" s="83" t="s">
        <v>233</v>
      </c>
      <c r="B72" s="216">
        <f>Input!$TM$11</f>
        <v>0</v>
      </c>
      <c r="C72" s="84">
        <f>Input!$TN$11</f>
        <v>0</v>
      </c>
      <c r="D72" s="84">
        <f>Input!$TO$11</f>
        <v>0</v>
      </c>
      <c r="E72" s="84">
        <f>Input!$TP$11</f>
        <v>0</v>
      </c>
      <c r="F72" s="84">
        <f>Input!$TQ$11</f>
        <v>0</v>
      </c>
      <c r="G72" s="84">
        <f>Input!$TR$11</f>
        <v>0</v>
      </c>
      <c r="H72" s="85">
        <f>Input!$TS$11</f>
        <v>0</v>
      </c>
    </row>
    <row r="73" spans="1:50">
      <c r="A73" s="83" t="s">
        <v>233</v>
      </c>
      <c r="B73" s="216">
        <f>Input!$TT$11</f>
        <v>0</v>
      </c>
      <c r="C73" s="84">
        <f>Input!$TU$11</f>
        <v>0</v>
      </c>
      <c r="D73" s="84">
        <f>Input!$TV$11</f>
        <v>0</v>
      </c>
      <c r="E73" s="84">
        <f>Input!$TW$11</f>
        <v>0</v>
      </c>
      <c r="F73" s="84">
        <f>Input!$TX$11</f>
        <v>0</v>
      </c>
      <c r="G73" s="84">
        <f>Input!$TY$11</f>
        <v>0</v>
      </c>
      <c r="H73" s="85">
        <f>Input!$TZ$11</f>
        <v>0</v>
      </c>
    </row>
    <row r="74" spans="1:50">
      <c r="A74" s="83" t="s">
        <v>233</v>
      </c>
      <c r="B74" s="216">
        <f>Input!$UA$11</f>
        <v>0</v>
      </c>
      <c r="C74" s="84">
        <f>Input!$UB$11</f>
        <v>0</v>
      </c>
      <c r="D74" s="84">
        <f>Input!$UC$11</f>
        <v>0</v>
      </c>
      <c r="E74" s="84">
        <f>Input!$UD$11</f>
        <v>0</v>
      </c>
      <c r="F74" s="84">
        <f>Input!$UE$11</f>
        <v>0</v>
      </c>
      <c r="G74" s="84">
        <f>Input!$UF$11</f>
        <v>0</v>
      </c>
      <c r="H74" s="85">
        <f>Input!$UG$11</f>
        <v>0</v>
      </c>
    </row>
    <row r="75" spans="1:50">
      <c r="A75" s="83" t="s">
        <v>233</v>
      </c>
      <c r="B75" s="216">
        <f>Input!$UH$11</f>
        <v>0</v>
      </c>
      <c r="C75" s="84">
        <f>Input!$UI$11</f>
        <v>0</v>
      </c>
      <c r="D75" s="84">
        <f>Input!$UJ$11</f>
        <v>0</v>
      </c>
      <c r="E75" s="84">
        <f>Input!$UK$11</f>
        <v>0</v>
      </c>
      <c r="F75" s="84">
        <f>Input!$UL$11</f>
        <v>0</v>
      </c>
      <c r="G75" s="84">
        <f>Input!$UM$11</f>
        <v>0</v>
      </c>
      <c r="H75" s="85">
        <f>Input!$UN$11</f>
        <v>0</v>
      </c>
    </row>
    <row r="76" spans="1:50">
      <c r="A76" s="83" t="s">
        <v>233</v>
      </c>
      <c r="B76" s="216">
        <f>Input!$UO$11</f>
        <v>0</v>
      </c>
      <c r="C76" s="84">
        <f>Input!$UP$11</f>
        <v>0</v>
      </c>
      <c r="D76" s="84">
        <f>Input!$UQ$11</f>
        <v>0</v>
      </c>
      <c r="E76" s="84">
        <f>Input!$UR$11</f>
        <v>0</v>
      </c>
      <c r="F76" s="84">
        <f>Input!$US$11</f>
        <v>0</v>
      </c>
      <c r="G76" s="84">
        <f>Input!$UT$11</f>
        <v>0</v>
      </c>
      <c r="H76" s="85">
        <f>Input!$UU$11</f>
        <v>0</v>
      </c>
    </row>
    <row r="77" spans="1:50">
      <c r="A77" s="83" t="s">
        <v>233</v>
      </c>
      <c r="B77" s="216">
        <f>Input!$UV$11</f>
        <v>0</v>
      </c>
      <c r="C77" s="84">
        <f>Input!$UW$11</f>
        <v>0</v>
      </c>
      <c r="D77" s="84">
        <f>Input!$UX$11</f>
        <v>0</v>
      </c>
      <c r="E77" s="84">
        <f>Input!$UY$11</f>
        <v>0</v>
      </c>
      <c r="F77" s="84">
        <f>Input!$UZ$11</f>
        <v>0</v>
      </c>
      <c r="G77" s="84">
        <f>Input!$VA$11</f>
        <v>0</v>
      </c>
      <c r="H77" s="85">
        <f>Input!$VB$11</f>
        <v>0</v>
      </c>
    </row>
    <row r="78" spans="1:50">
      <c r="A78" s="83" t="s">
        <v>233</v>
      </c>
      <c r="B78" s="216">
        <f>Input!$VC$11</f>
        <v>0</v>
      </c>
      <c r="C78" s="84">
        <f>Input!$VD$11</f>
        <v>0</v>
      </c>
      <c r="D78" s="84">
        <f>Input!$VE$11</f>
        <v>0</v>
      </c>
      <c r="E78" s="84">
        <f>Input!$VF$11</f>
        <v>0</v>
      </c>
      <c r="F78" s="84">
        <f>Input!$VG$11</f>
        <v>0</v>
      </c>
      <c r="G78" s="84">
        <f>Input!$VH$11</f>
        <v>0</v>
      </c>
      <c r="H78" s="85">
        <f>Input!$VI$11</f>
        <v>0</v>
      </c>
    </row>
    <row r="79" spans="1:50">
      <c r="A79" s="83" t="s">
        <v>233</v>
      </c>
      <c r="B79" s="215" t="s">
        <v>220</v>
      </c>
      <c r="C79" s="84">
        <f>Input!$VJ$11</f>
        <v>0</v>
      </c>
      <c r="D79" s="84">
        <f>Input!$VK$11</f>
        <v>0</v>
      </c>
      <c r="E79" s="84">
        <f>Input!$VL$11</f>
        <v>0</v>
      </c>
      <c r="F79" s="84">
        <f>Input!$VM$11</f>
        <v>0</v>
      </c>
      <c r="G79" s="84">
        <f>Input!$VN$11</f>
        <v>0</v>
      </c>
      <c r="H79" s="85">
        <f>Input!$VO$11</f>
        <v>0</v>
      </c>
    </row>
    <row r="80" spans="1:50" s="94" customFormat="1">
      <c r="A80" s="79" t="s">
        <v>233</v>
      </c>
      <c r="B80" s="217" t="s">
        <v>234</v>
      </c>
      <c r="C80" s="218">
        <f>SUM(C66:C79)</f>
        <v>0</v>
      </c>
      <c r="D80" s="218">
        <f t="shared" ref="D80:G80" si="4">SUM(D66:D79)</f>
        <v>0</v>
      </c>
      <c r="E80" s="218">
        <f t="shared" si="4"/>
        <v>0</v>
      </c>
      <c r="F80" s="218">
        <f t="shared" si="4"/>
        <v>0</v>
      </c>
      <c r="G80" s="218">
        <f t="shared" si="4"/>
        <v>0</v>
      </c>
      <c r="H80" s="219"/>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row>
    <row r="81" spans="1:50">
      <c r="A81" s="83"/>
      <c r="B81" s="222"/>
      <c r="C81" s="50"/>
      <c r="D81" s="50"/>
      <c r="E81" s="50"/>
      <c r="F81" s="50"/>
      <c r="G81" s="50"/>
      <c r="H81" s="222"/>
    </row>
    <row r="82" spans="1:50">
      <c r="A82" s="83" t="s">
        <v>235</v>
      </c>
      <c r="B82" s="216">
        <f>Input!$VP$11</f>
        <v>0</v>
      </c>
      <c r="C82" s="84">
        <f>Input!$VQ$11</f>
        <v>0</v>
      </c>
      <c r="D82" s="84">
        <f>Input!$VR$11</f>
        <v>0</v>
      </c>
      <c r="E82" s="84">
        <f>Input!$VS$11</f>
        <v>0</v>
      </c>
      <c r="F82" s="84">
        <f>Input!$VT$11</f>
        <v>0</v>
      </c>
      <c r="G82" s="84">
        <f>Input!$VU$11</f>
        <v>0</v>
      </c>
      <c r="H82" s="85">
        <f>Input!$VV$11</f>
        <v>0</v>
      </c>
    </row>
    <row r="83" spans="1:50">
      <c r="A83" s="83" t="s">
        <v>235</v>
      </c>
      <c r="B83" s="216">
        <f>Input!$VW$11</f>
        <v>0</v>
      </c>
      <c r="C83" s="84">
        <f>Input!$VX$11</f>
        <v>0</v>
      </c>
      <c r="D83" s="84">
        <f>Input!$VY$11</f>
        <v>0</v>
      </c>
      <c r="E83" s="84">
        <f>Input!$VZ$11</f>
        <v>0</v>
      </c>
      <c r="F83" s="84">
        <f>Input!$WA$11</f>
        <v>0</v>
      </c>
      <c r="G83" s="84">
        <f>Input!$WB$11</f>
        <v>0</v>
      </c>
      <c r="H83" s="85">
        <f>Input!$WC$11</f>
        <v>0</v>
      </c>
    </row>
    <row r="84" spans="1:50">
      <c r="A84" s="83" t="s">
        <v>235</v>
      </c>
      <c r="B84" s="216">
        <f>Input!$WD$11</f>
        <v>0</v>
      </c>
      <c r="C84" s="84">
        <f>Input!$WE$11</f>
        <v>0</v>
      </c>
      <c r="D84" s="84">
        <f>Input!$WF$11</f>
        <v>0</v>
      </c>
      <c r="E84" s="84">
        <f>Input!$WG$11</f>
        <v>0</v>
      </c>
      <c r="F84" s="84">
        <f>Input!$WH$11</f>
        <v>0</v>
      </c>
      <c r="G84" s="84">
        <f>Input!$WI$11</f>
        <v>0</v>
      </c>
      <c r="H84" s="85">
        <f>Input!$WJ$11</f>
        <v>0</v>
      </c>
    </row>
    <row r="85" spans="1:50">
      <c r="A85" s="83" t="s">
        <v>235</v>
      </c>
      <c r="B85" s="216">
        <f>Input!$WK$11</f>
        <v>0</v>
      </c>
      <c r="C85" s="84">
        <f>Input!$WL$11</f>
        <v>0</v>
      </c>
      <c r="D85" s="84">
        <f>Input!$WM$11</f>
        <v>0</v>
      </c>
      <c r="E85" s="84">
        <f>Input!$WN$11</f>
        <v>0</v>
      </c>
      <c r="F85" s="84">
        <f>Input!$WO$11</f>
        <v>0</v>
      </c>
      <c r="G85" s="84">
        <f>Input!$WP$11</f>
        <v>0</v>
      </c>
      <c r="H85" s="85">
        <f>Input!$WQ$11</f>
        <v>0</v>
      </c>
    </row>
    <row r="86" spans="1:50">
      <c r="A86" s="83" t="s">
        <v>235</v>
      </c>
      <c r="B86" s="216">
        <f>Input!$WR$11</f>
        <v>0</v>
      </c>
      <c r="C86" s="84">
        <f>Input!$WS$11</f>
        <v>0</v>
      </c>
      <c r="D86" s="84">
        <f>Input!$WT$11</f>
        <v>0</v>
      </c>
      <c r="E86" s="84">
        <f>Input!$WU$11</f>
        <v>0</v>
      </c>
      <c r="F86" s="84">
        <f>Input!$WV$11</f>
        <v>0</v>
      </c>
      <c r="G86" s="84">
        <f>Input!$WW$11</f>
        <v>0</v>
      </c>
      <c r="H86" s="85">
        <f>Input!$WX$11</f>
        <v>0</v>
      </c>
    </row>
    <row r="87" spans="1:50">
      <c r="A87" s="83" t="s">
        <v>235</v>
      </c>
      <c r="B87" s="216">
        <f>Input!$WY$11</f>
        <v>0</v>
      </c>
      <c r="C87" s="84">
        <f>Input!$WZ$11</f>
        <v>0</v>
      </c>
      <c r="D87" s="84">
        <f>Input!$XA$11</f>
        <v>0</v>
      </c>
      <c r="E87" s="84">
        <f>Input!$XB$11</f>
        <v>0</v>
      </c>
      <c r="F87" s="84">
        <f>Input!$XC$11</f>
        <v>0</v>
      </c>
      <c r="G87" s="84">
        <f>Input!$XD$11</f>
        <v>0</v>
      </c>
      <c r="H87" s="85">
        <f>Input!$XE$11</f>
        <v>0</v>
      </c>
    </row>
    <row r="88" spans="1:50">
      <c r="A88" s="83" t="s">
        <v>235</v>
      </c>
      <c r="B88" s="216">
        <f>Input!$XF$11</f>
        <v>0</v>
      </c>
      <c r="C88" s="84">
        <f>Input!$XG$11</f>
        <v>0</v>
      </c>
      <c r="D88" s="84">
        <f>Input!$XH$11</f>
        <v>0</v>
      </c>
      <c r="E88" s="84">
        <f>Input!$XI$11</f>
        <v>0</v>
      </c>
      <c r="F88" s="84">
        <f>Input!$XJ$11</f>
        <v>0</v>
      </c>
      <c r="G88" s="84">
        <f>Input!$XK$11</f>
        <v>0</v>
      </c>
      <c r="H88" s="85">
        <f>Input!$XL$11</f>
        <v>0</v>
      </c>
    </row>
    <row r="89" spans="1:50">
      <c r="A89" s="83" t="s">
        <v>235</v>
      </c>
      <c r="B89" s="216">
        <f>Input!$XM$11</f>
        <v>0</v>
      </c>
      <c r="C89" s="84">
        <f>Input!$XN$11</f>
        <v>0</v>
      </c>
      <c r="D89" s="84">
        <f>Input!$XO$11</f>
        <v>0</v>
      </c>
      <c r="E89" s="84">
        <f>Input!$XP$11</f>
        <v>0</v>
      </c>
      <c r="F89" s="84">
        <f>Input!$XQ$11</f>
        <v>0</v>
      </c>
      <c r="G89" s="84">
        <f>Input!$XR$11</f>
        <v>0</v>
      </c>
      <c r="H89" s="85">
        <f>Input!$XS$11</f>
        <v>0</v>
      </c>
    </row>
    <row r="90" spans="1:50" s="94" customFormat="1">
      <c r="A90" s="79" t="s">
        <v>235</v>
      </c>
      <c r="B90" s="217" t="s">
        <v>236</v>
      </c>
      <c r="C90" s="218">
        <f>SUM(C82:C89)</f>
        <v>0</v>
      </c>
      <c r="D90" s="218">
        <f t="shared" ref="D90:G90" si="5">SUM(D82:D89)</f>
        <v>0</v>
      </c>
      <c r="E90" s="218">
        <f t="shared" si="5"/>
        <v>0</v>
      </c>
      <c r="F90" s="218">
        <f t="shared" si="5"/>
        <v>0</v>
      </c>
      <c r="G90" s="218">
        <f t="shared" si="5"/>
        <v>0</v>
      </c>
      <c r="H90" s="219"/>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row>
    <row r="91" spans="1:50">
      <c r="B91" s="222"/>
      <c r="C91" s="50"/>
      <c r="D91" s="50"/>
      <c r="E91" s="50"/>
      <c r="F91" s="50"/>
      <c r="G91" s="50"/>
      <c r="H91" s="222"/>
    </row>
    <row r="92" spans="1:50" s="94" customFormat="1">
      <c r="A92" s="79" t="s">
        <v>237</v>
      </c>
      <c r="B92" s="217"/>
      <c r="C92" s="218"/>
      <c r="D92" s="218"/>
      <c r="E92" s="218"/>
      <c r="F92" s="218"/>
      <c r="G92" s="218"/>
      <c r="H92" s="219"/>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0" ht="31.5">
      <c r="A93" s="83" t="s">
        <v>238</v>
      </c>
      <c r="B93" s="208" t="s">
        <v>239</v>
      </c>
      <c r="C93" s="84">
        <f>Input!$XT$11</f>
        <v>0</v>
      </c>
      <c r="D93" s="84">
        <f>Input!$XU$11</f>
        <v>0</v>
      </c>
      <c r="E93" s="84">
        <f>Input!$XV$11</f>
        <v>0</v>
      </c>
      <c r="F93" s="84">
        <f>Input!$XW$11</f>
        <v>0</v>
      </c>
      <c r="G93" s="84">
        <f>Input!$XX$11</f>
        <v>0</v>
      </c>
      <c r="H93" s="85">
        <f>Input!$XY$11</f>
        <v>0</v>
      </c>
    </row>
    <row r="94" spans="1:50" ht="47.25">
      <c r="A94" s="83" t="s">
        <v>240</v>
      </c>
      <c r="B94" s="208" t="s">
        <v>241</v>
      </c>
      <c r="C94" s="84">
        <f>Input!$XZ$11</f>
        <v>0</v>
      </c>
      <c r="D94" s="84">
        <f>Input!$YA$11</f>
        <v>0</v>
      </c>
      <c r="E94" s="84">
        <f>Input!$YB$11</f>
        <v>650564</v>
      </c>
      <c r="F94" s="84">
        <f>Input!$YC$11</f>
        <v>650564</v>
      </c>
      <c r="G94" s="84">
        <f>Input!$YD$11</f>
        <v>0</v>
      </c>
      <c r="H94" s="85" t="str">
        <f>Input!$YE$11</f>
        <v>Coronavirus Relief Funds from Smith County - For the renovation and upgrade of the Public Health Lab of East Texas (PHLET)</v>
      </c>
    </row>
    <row r="95" spans="1:50" s="94" customFormat="1" ht="30">
      <c r="A95" s="88" t="s">
        <v>242</v>
      </c>
      <c r="B95" s="86" t="s">
        <v>243</v>
      </c>
      <c r="C95" s="87">
        <f>SUM(C93:C94)</f>
        <v>0</v>
      </c>
      <c r="D95" s="87">
        <f t="shared" ref="D95:G95" si="6">SUM(D93:D94)</f>
        <v>0</v>
      </c>
      <c r="E95" s="87">
        <f t="shared" si="6"/>
        <v>650564</v>
      </c>
      <c r="F95" s="87">
        <f t="shared" si="6"/>
        <v>650564</v>
      </c>
      <c r="G95" s="87">
        <f t="shared" si="6"/>
        <v>0</v>
      </c>
      <c r="H95" s="88"/>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row>
    <row r="96" spans="1:50">
      <c r="C96" s="95"/>
      <c r="D96" s="95"/>
      <c r="E96" s="95"/>
      <c r="F96" s="95"/>
      <c r="G96" s="95"/>
    </row>
    <row r="97" spans="1:50" s="94" customFormat="1">
      <c r="A97" s="354" t="s">
        <v>244</v>
      </c>
      <c r="B97" s="355"/>
      <c r="C97" s="87">
        <f>C95+C90+C80+C64+C49+C34+C19</f>
        <v>3893015</v>
      </c>
      <c r="D97" s="87">
        <f t="shared" ref="D97:G97" si="7">D95+D90+D80+D64+D49+D34+D19</f>
        <v>2796950</v>
      </c>
      <c r="E97" s="87">
        <f t="shared" si="7"/>
        <v>2103329</v>
      </c>
      <c r="F97" s="87">
        <f t="shared" si="7"/>
        <v>3131323</v>
      </c>
      <c r="G97" s="87">
        <f t="shared" si="7"/>
        <v>0</v>
      </c>
      <c r="H97" s="88"/>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row>
    <row r="98" spans="1:50">
      <c r="C98" s="95"/>
      <c r="D98" s="95"/>
      <c r="E98" s="95"/>
      <c r="F98" s="95"/>
      <c r="G98" s="95"/>
    </row>
    <row r="99" spans="1:50">
      <c r="B99" s="78" t="s">
        <v>245</v>
      </c>
      <c r="C99" s="95"/>
      <c r="D99" s="95">
        <f>'THC Uses'!C67</f>
        <v>2796950</v>
      </c>
      <c r="E99" s="95"/>
      <c r="F99" s="95">
        <f>'THC Uses'!D67</f>
        <v>3131323</v>
      </c>
      <c r="G99" s="95">
        <f>'THC Uses'!E67</f>
        <v>0</v>
      </c>
    </row>
    <row r="100" spans="1:50">
      <c r="B100" s="78" t="s">
        <v>246</v>
      </c>
      <c r="D100" s="96">
        <f>D97-D99</f>
        <v>0</v>
      </c>
      <c r="F100" s="96">
        <f>F97-F99</f>
        <v>0</v>
      </c>
      <c r="G100" s="96">
        <f>G97-G99</f>
        <v>0</v>
      </c>
    </row>
    <row r="101" spans="1:50">
      <c r="D101" s="96"/>
    </row>
    <row r="102" spans="1:50">
      <c r="C102" s="96" t="str">
        <f>IF(C97-INT(C97)=0,"",C97-INT(C97))</f>
        <v/>
      </c>
      <c r="D102" s="96" t="str">
        <f>IF(D97-INT(D97)=0,"",D97-INT(D97))</f>
        <v/>
      </c>
      <c r="E102" s="96" t="str">
        <f>IF(E97-INT(E97)=0,"",E97-INT(E97))</f>
        <v/>
      </c>
      <c r="F102" s="96" t="str">
        <f>IF(F97-INT(F97)=0,"",F97-INT(F97))</f>
        <v/>
      </c>
      <c r="G102" s="96" t="str">
        <f>IF(G97-INT(G97)=0,"",G97-INT(G97))</f>
        <v/>
      </c>
      <c r="H102" s="97">
        <f>SUM(C102:G102)</f>
        <v>0</v>
      </c>
    </row>
    <row r="105" spans="1:50" ht="15" customHeight="1">
      <c r="B105" s="91" t="s">
        <v>247</v>
      </c>
    </row>
    <row r="106" spans="1:50" ht="15" customHeight="1">
      <c r="B106" s="91" t="s">
        <v>248</v>
      </c>
      <c r="C106" s="76">
        <f>SUM(C5:C18)+SUM(C21:C33)+SUM(C36:C48)+SUM(C51:C63)+SUM(C66:C79)+SUM(C82:C89)+SUM(C93:C94)</f>
        <v>3893015</v>
      </c>
      <c r="D106" s="76">
        <f>SUM(D5:D18)+SUM(D21:D33)+SUM(D36:D48)+SUM(D51:D63)+SUM(D66:D79)+SUM(D82:D89)+SUM(D93:D94)</f>
        <v>2796950</v>
      </c>
      <c r="E106" s="76">
        <f>SUM(E5:E18)+SUM(E21:E33)+SUM(E36:E48)+SUM(E51:E63)+SUM(E66:E79)+SUM(E82:E89)+SUM(E93:E94)</f>
        <v>2103329</v>
      </c>
      <c r="F106" s="76">
        <f>SUM(F5:F18)+SUM(F21:F33)+SUM(F36:F48)+SUM(F51:F63)+SUM(F66:F79)+SUM(F82:F89)+SUM(F93:F94)</f>
        <v>3131323</v>
      </c>
      <c r="G106" s="76">
        <f>SUM(G5:G18)+SUM(G21:G33)+SUM(G36:G48)+SUM(G51:G63)+SUM(G66:G79)+SUM(G82:G89)+SUM(G93:G94)</f>
        <v>0</v>
      </c>
    </row>
    <row r="107" spans="1:50" ht="15" customHeight="1">
      <c r="C107" s="76" t="str">
        <f>IF((C106=C97),"Balanced","Out of Balance")</f>
        <v>Balanced</v>
      </c>
      <c r="D107" s="76" t="str">
        <f t="shared" ref="D107:G107" si="8">IF((D106=D97),"Balanced","Out of Balance")</f>
        <v>Balanced</v>
      </c>
      <c r="E107" s="76" t="str">
        <f t="shared" si="8"/>
        <v>Balanced</v>
      </c>
      <c r="F107" s="76" t="str">
        <f t="shared" si="8"/>
        <v>Balanced</v>
      </c>
      <c r="G107" s="76" t="str">
        <f t="shared" si="8"/>
        <v>Balanced</v>
      </c>
    </row>
    <row r="108" spans="1:50" ht="15" customHeight="1"/>
    <row r="109" spans="1:50" ht="15" customHeight="1"/>
    <row r="110" spans="1:50" ht="15" customHeight="1">
      <c r="E110" s="76">
        <f>SUM(C106:G106)</f>
        <v>11924617</v>
      </c>
    </row>
    <row r="111" spans="1:50">
      <c r="E111" s="223">
        <f>'THC Uses'!D80</f>
        <v>5928294</v>
      </c>
    </row>
    <row r="112" spans="1:50">
      <c r="E112" s="224">
        <f>Input!F11</f>
        <v>42439</v>
      </c>
    </row>
    <row r="113" spans="5:5">
      <c r="E113" s="49">
        <f>SUM(E110:E112)</f>
        <v>17895350</v>
      </c>
    </row>
    <row r="114" spans="5:5">
      <c r="E114" s="49">
        <f>Input!G11</f>
        <v>17895350</v>
      </c>
    </row>
    <row r="115" spans="5:5">
      <c r="E115" s="49">
        <f>E114-E113</f>
        <v>0</v>
      </c>
    </row>
    <row r="116" spans="5:5">
      <c r="E116" s="48" t="str">
        <f>IF(E115&lt;&gt;0,"Out of Balance","Balanced")</f>
        <v>Balanced</v>
      </c>
    </row>
  </sheetData>
  <mergeCells count="1">
    <mergeCell ref="A97:B97"/>
  </mergeCells>
  <conditionalFormatting sqref="F100">
    <cfRule type="expression" dxfId="189" priority="12">
      <formula>$F$100&lt;&gt;0</formula>
    </cfRule>
  </conditionalFormatting>
  <conditionalFormatting sqref="G100">
    <cfRule type="expression" dxfId="188" priority="11">
      <formula>$G$100&lt;&gt;0</formula>
    </cfRule>
  </conditionalFormatting>
  <conditionalFormatting sqref="F102">
    <cfRule type="expression" dxfId="187" priority="10">
      <formula>$F$102&lt;&gt;""</formula>
    </cfRule>
  </conditionalFormatting>
  <conditionalFormatting sqref="G102">
    <cfRule type="expression" dxfId="186" priority="9">
      <formula>$G$102&lt;&gt;""</formula>
    </cfRule>
  </conditionalFormatting>
  <conditionalFormatting sqref="D100">
    <cfRule type="expression" dxfId="185" priority="8">
      <formula>$D$100&lt;&gt;0</formula>
    </cfRule>
  </conditionalFormatting>
  <conditionalFormatting sqref="D102">
    <cfRule type="expression" dxfId="184" priority="7">
      <formula>$D$102&lt;&gt;""</formula>
    </cfRule>
  </conditionalFormatting>
  <conditionalFormatting sqref="C102">
    <cfRule type="expression" dxfId="183" priority="6">
      <formula>$C$102&lt;&gt;""</formula>
    </cfRule>
  </conditionalFormatting>
  <conditionalFormatting sqref="E102">
    <cfRule type="expression" dxfId="182" priority="5">
      <formula>$E$102&lt;&gt;""</formula>
    </cfRule>
  </conditionalFormatting>
  <conditionalFormatting sqref="H2">
    <cfRule type="expression" dxfId="181" priority="2">
      <formula>OR($C$100&lt;&gt;0,$D$100&lt;&gt;0,$E$100&lt;&gt;0,$F$100&lt;&gt;0,$G$100&lt;&gt;0)</formula>
    </cfRule>
  </conditionalFormatting>
  <conditionalFormatting sqref="H1">
    <cfRule type="expression" dxfId="180" priority="1">
      <formula>OR($C$102&lt;&gt;"",$D$102&lt;&gt;"",$E$102&lt;&gt;"",$F$102&lt;&gt;"",$G$102&lt;&gt;"")</formula>
    </cfRule>
  </conditionalFormatting>
  <pageMargins left="0.315" right="0.42499999999999999" top="0.75" bottom="0.75" header="0.3" footer="0.3"/>
  <pageSetup paperSize="5" scale="8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70C2C-4EA2-4F8E-9D2E-CC61012F68C0}">
  <sheetPr>
    <tabColor rgb="FFCCFFCC"/>
  </sheetPr>
  <dimension ref="A1:F82"/>
  <sheetViews>
    <sheetView showGridLines="0" zoomScale="90" zoomScaleNormal="90" zoomScaleSheetLayoutView="100" zoomScalePageLayoutView="57" workbookViewId="0">
      <pane ySplit="4" topLeftCell="A6" activePane="bottomLeft" state="frozen"/>
      <selection activeCell="F2" sqref="F2"/>
      <selection pane="bottomLeft" activeCell="F2" sqref="F2"/>
    </sheetView>
  </sheetViews>
  <sheetFormatPr defaultColWidth="9.140625" defaultRowHeight="15"/>
  <cols>
    <col min="1" max="1" width="11.85546875" style="76" customWidth="1"/>
    <col min="2" max="2" width="98.5703125" style="91" customWidth="1"/>
    <col min="3" max="3" width="18.42578125" style="96" customWidth="1"/>
    <col min="4" max="4" width="19.140625" style="76" bestFit="1" customWidth="1"/>
    <col min="5" max="5" width="19" style="76" customWidth="1"/>
    <col min="6" max="6" width="70.85546875" style="119" customWidth="1"/>
    <col min="7" max="16384" width="9.140625" style="76"/>
  </cols>
  <sheetData>
    <row r="1" spans="1:6" ht="18.75">
      <c r="A1" s="74" t="s">
        <v>197</v>
      </c>
      <c r="B1" s="117" t="str">
        <f>Input!$B$12</f>
        <v>Texas A&amp;M University System Health Science Center</v>
      </c>
      <c r="E1" s="77" t="s">
        <v>198</v>
      </c>
      <c r="F1" s="118" t="str">
        <f>IF(OR($C$73&lt;&gt;"",$D$73&lt;&gt;"",$E$73&lt;&gt;""),"Error Message - Enter Whole Dollars Only - See Row 72","")</f>
        <v/>
      </c>
    </row>
    <row r="2" spans="1:6" ht="18.75">
      <c r="A2" s="74" t="s">
        <v>199</v>
      </c>
      <c r="B2" s="117" t="str">
        <f>Index!$B$3</f>
        <v>FY 2020 &amp; FY 2021 Data</v>
      </c>
      <c r="F2" s="118" t="str">
        <f>IF(OR($C$71&lt;&gt;0,$D$71&lt;&gt;0,$E$71&lt;&gt;0),"Error Message - Federal Program Breakout tab does not agree with this tab.","")</f>
        <v/>
      </c>
    </row>
    <row r="3" spans="1:6">
      <c r="A3" s="92"/>
    </row>
    <row r="4" spans="1:6" ht="47.25">
      <c r="A4" s="120" t="s">
        <v>327</v>
      </c>
      <c r="B4" s="120" t="s">
        <v>328</v>
      </c>
      <c r="C4" s="121" t="s">
        <v>329</v>
      </c>
      <c r="D4" s="120" t="s">
        <v>330</v>
      </c>
      <c r="E4" s="120" t="s">
        <v>207</v>
      </c>
      <c r="F4" s="122" t="s">
        <v>208</v>
      </c>
    </row>
    <row r="5" spans="1:6" ht="15.75">
      <c r="A5" s="123">
        <v>1</v>
      </c>
      <c r="B5" s="323" t="s">
        <v>331</v>
      </c>
      <c r="C5" s="324"/>
      <c r="D5" s="324"/>
      <c r="E5" s="324"/>
      <c r="F5" s="325"/>
    </row>
    <row r="6" spans="1:6" ht="15.75">
      <c r="A6" s="124" t="s">
        <v>332</v>
      </c>
      <c r="B6" s="194" t="s">
        <v>333</v>
      </c>
      <c r="C6" s="125">
        <f>Input!$N$12</f>
        <v>0</v>
      </c>
      <c r="D6" s="195">
        <f>Input!$O$12</f>
        <v>0</v>
      </c>
      <c r="E6" s="195">
        <f>Input!$P$12</f>
        <v>0</v>
      </c>
      <c r="F6" s="196">
        <f>Input!$Q$12</f>
        <v>0</v>
      </c>
    </row>
    <row r="7" spans="1:6" ht="15.75">
      <c r="A7" s="126" t="s">
        <v>332</v>
      </c>
      <c r="B7" s="197" t="s">
        <v>334</v>
      </c>
      <c r="C7" s="127">
        <f>Input!$R$12</f>
        <v>0</v>
      </c>
      <c r="D7" s="127">
        <f>Input!$S$12</f>
        <v>0</v>
      </c>
      <c r="E7" s="128"/>
      <c r="F7" s="198">
        <f>Input!$T$12</f>
        <v>0</v>
      </c>
    </row>
    <row r="8" spans="1:6" ht="15.75">
      <c r="A8" s="129" t="s">
        <v>335</v>
      </c>
      <c r="B8" s="199" t="s">
        <v>336</v>
      </c>
      <c r="C8" s="125">
        <f>Input!$U$12</f>
        <v>0</v>
      </c>
      <c r="D8" s="195">
        <f>Input!$V$12</f>
        <v>0</v>
      </c>
      <c r="E8" s="195">
        <f>Input!$W$12</f>
        <v>0</v>
      </c>
      <c r="F8" s="196">
        <f>Input!$X$12</f>
        <v>0</v>
      </c>
    </row>
    <row r="9" spans="1:6" ht="15.75">
      <c r="A9" s="126" t="s">
        <v>335</v>
      </c>
      <c r="B9" s="197" t="s">
        <v>334</v>
      </c>
      <c r="C9" s="127">
        <f>Input!$Y$12</f>
        <v>0</v>
      </c>
      <c r="D9" s="127">
        <f>Input!$Z$12</f>
        <v>0</v>
      </c>
      <c r="E9" s="128"/>
      <c r="F9" s="198">
        <f>Input!$AA$12</f>
        <v>0</v>
      </c>
    </row>
    <row r="10" spans="1:6" ht="15.75">
      <c r="A10" s="129" t="s">
        <v>337</v>
      </c>
      <c r="B10" s="199" t="s">
        <v>338</v>
      </c>
      <c r="C10" s="125">
        <f>Input!$AB$12</f>
        <v>0</v>
      </c>
      <c r="D10" s="195">
        <f>Input!$AC$12</f>
        <v>0</v>
      </c>
      <c r="E10" s="195">
        <f>Input!$AD$12</f>
        <v>0</v>
      </c>
      <c r="F10" s="196">
        <f>Input!$AE$12</f>
        <v>0</v>
      </c>
    </row>
    <row r="11" spans="1:6" ht="15.75">
      <c r="A11" s="126" t="s">
        <v>337</v>
      </c>
      <c r="B11" s="197" t="s">
        <v>334</v>
      </c>
      <c r="C11" s="127">
        <f>Input!$AF$12</f>
        <v>0</v>
      </c>
      <c r="D11" s="127">
        <f>Input!$AG$12</f>
        <v>0</v>
      </c>
      <c r="E11" s="128"/>
      <c r="F11" s="198">
        <f>Input!$AH$12</f>
        <v>0</v>
      </c>
    </row>
    <row r="12" spans="1:6" ht="31.5">
      <c r="A12" s="129" t="s">
        <v>339</v>
      </c>
      <c r="B12" s="199" t="s">
        <v>340</v>
      </c>
      <c r="C12" s="125">
        <f>Input!$AI$12</f>
        <v>0</v>
      </c>
      <c r="D12" s="195">
        <f>Input!$AJ$12</f>
        <v>0</v>
      </c>
      <c r="E12" s="195">
        <f>Input!$AK$12</f>
        <v>0</v>
      </c>
      <c r="F12" s="196">
        <f>Input!$AL$12</f>
        <v>0</v>
      </c>
    </row>
    <row r="13" spans="1:6" ht="15.75">
      <c r="A13" s="126" t="s">
        <v>339</v>
      </c>
      <c r="B13" s="197" t="s">
        <v>334</v>
      </c>
      <c r="C13" s="127">
        <f>Input!$AM$12</f>
        <v>0</v>
      </c>
      <c r="D13" s="127">
        <f>Input!$AN$12</f>
        <v>0</v>
      </c>
      <c r="E13" s="128"/>
      <c r="F13" s="198">
        <f>Input!$AO$12</f>
        <v>0</v>
      </c>
    </row>
    <row r="14" spans="1:6" ht="31.5">
      <c r="A14" s="129" t="s">
        <v>341</v>
      </c>
      <c r="B14" s="199" t="s">
        <v>342</v>
      </c>
      <c r="C14" s="125">
        <f>Input!$AP$12</f>
        <v>0</v>
      </c>
      <c r="D14" s="195">
        <f>Input!$AQ$12</f>
        <v>0</v>
      </c>
      <c r="E14" s="195">
        <f>Input!$AR$12</f>
        <v>0</v>
      </c>
      <c r="F14" s="196">
        <f>Input!$AS$12</f>
        <v>0</v>
      </c>
    </row>
    <row r="15" spans="1:6" ht="15.75">
      <c r="A15" s="126" t="s">
        <v>341</v>
      </c>
      <c r="B15" s="197" t="s">
        <v>334</v>
      </c>
      <c r="C15" s="127">
        <f>Input!$AT$12</f>
        <v>0</v>
      </c>
      <c r="D15" s="127">
        <f>Input!$AU$12</f>
        <v>0</v>
      </c>
      <c r="E15" s="128"/>
      <c r="F15" s="198">
        <f>Input!$AV$12</f>
        <v>0</v>
      </c>
    </row>
    <row r="16" spans="1:6" ht="63">
      <c r="A16" s="129" t="s">
        <v>343</v>
      </c>
      <c r="B16" s="199" t="s">
        <v>344</v>
      </c>
      <c r="C16" s="125">
        <f>Input!$AW$12</f>
        <v>0</v>
      </c>
      <c r="D16" s="195">
        <f>Input!$AX$12</f>
        <v>0</v>
      </c>
      <c r="E16" s="195">
        <f>Input!$AY$12</f>
        <v>0</v>
      </c>
      <c r="F16" s="196">
        <f>Input!$AZ$12</f>
        <v>0</v>
      </c>
    </row>
    <row r="17" spans="1:6" ht="15.75">
      <c r="A17" s="126" t="s">
        <v>343</v>
      </c>
      <c r="B17" s="197" t="s">
        <v>334</v>
      </c>
      <c r="C17" s="127">
        <f>Input!$BA$12</f>
        <v>0</v>
      </c>
      <c r="D17" s="127">
        <f>Input!$BB$12</f>
        <v>0</v>
      </c>
      <c r="E17" s="128"/>
      <c r="F17" s="198">
        <f>Input!$BC$12</f>
        <v>0</v>
      </c>
    </row>
    <row r="18" spans="1:6" ht="15.75">
      <c r="A18" s="129" t="s">
        <v>345</v>
      </c>
      <c r="B18" s="199" t="s">
        <v>346</v>
      </c>
      <c r="C18" s="125">
        <f>Input!$BD$12</f>
        <v>0</v>
      </c>
      <c r="D18" s="195">
        <f>Input!$BE$12</f>
        <v>0</v>
      </c>
      <c r="E18" s="195">
        <f>Input!$BF$12</f>
        <v>0</v>
      </c>
      <c r="F18" s="196">
        <f>Input!$BG$12</f>
        <v>0</v>
      </c>
    </row>
    <row r="19" spans="1:6" ht="15.75">
      <c r="A19" s="126" t="s">
        <v>345</v>
      </c>
      <c r="B19" s="197" t="s">
        <v>334</v>
      </c>
      <c r="C19" s="127">
        <f>Input!$BH$12</f>
        <v>0</v>
      </c>
      <c r="D19" s="127">
        <f>Input!$BI$12</f>
        <v>0</v>
      </c>
      <c r="E19" s="128"/>
      <c r="F19" s="198">
        <f>Input!$BJ$12</f>
        <v>0</v>
      </c>
    </row>
    <row r="20" spans="1:6" ht="15.75">
      <c r="A20" s="129"/>
      <c r="B20" s="200" t="s">
        <v>347</v>
      </c>
      <c r="C20" s="130">
        <f t="shared" ref="C20:E21" si="0">C18+C16+C14+C12+C10+C8+C6</f>
        <v>0</v>
      </c>
      <c r="D20" s="130">
        <f t="shared" si="0"/>
        <v>0</v>
      </c>
      <c r="E20" s="130">
        <f t="shared" si="0"/>
        <v>0</v>
      </c>
      <c r="F20" s="201"/>
    </row>
    <row r="21" spans="1:6" ht="15.75">
      <c r="A21" s="129"/>
      <c r="B21" s="202" t="s">
        <v>348</v>
      </c>
      <c r="C21" s="203">
        <f t="shared" si="0"/>
        <v>0</v>
      </c>
      <c r="D21" s="203">
        <f t="shared" si="0"/>
        <v>0</v>
      </c>
      <c r="E21" s="203"/>
      <c r="F21" s="201"/>
    </row>
    <row r="22" spans="1:6" ht="15.75">
      <c r="A22" s="132"/>
      <c r="B22" s="204"/>
      <c r="C22" s="133"/>
      <c r="D22" s="205"/>
      <c r="E22" s="205"/>
      <c r="F22" s="206"/>
    </row>
    <row r="23" spans="1:6" ht="15.75">
      <c r="A23" s="136">
        <v>2</v>
      </c>
      <c r="B23" s="326" t="s">
        <v>349</v>
      </c>
      <c r="C23" s="327"/>
      <c r="D23" s="327"/>
      <c r="E23" s="327"/>
      <c r="F23" s="328"/>
    </row>
    <row r="24" spans="1:6" ht="31.5">
      <c r="A24" s="129" t="s">
        <v>350</v>
      </c>
      <c r="B24" s="199" t="s">
        <v>351</v>
      </c>
      <c r="C24" s="125">
        <f>Input!$BK$12</f>
        <v>0</v>
      </c>
      <c r="D24" s="195">
        <f>Input!$BL$12</f>
        <v>0</v>
      </c>
      <c r="E24" s="195">
        <f>Input!$BM$12</f>
        <v>0</v>
      </c>
      <c r="F24" s="196">
        <f>Input!$BN$12</f>
        <v>0</v>
      </c>
    </row>
    <row r="25" spans="1:6" ht="31.5">
      <c r="A25" s="129" t="s">
        <v>352</v>
      </c>
      <c r="B25" s="199" t="s">
        <v>353</v>
      </c>
      <c r="C25" s="125">
        <f>Input!$BO$12</f>
        <v>0</v>
      </c>
      <c r="D25" s="195">
        <f>Input!$BP$12</f>
        <v>0</v>
      </c>
      <c r="E25" s="195">
        <f>Input!$BQ$12</f>
        <v>0</v>
      </c>
      <c r="F25" s="196">
        <f>Input!$BR$12</f>
        <v>0</v>
      </c>
    </row>
    <row r="26" spans="1:6" ht="47.25">
      <c r="A26" s="129" t="s">
        <v>354</v>
      </c>
      <c r="B26" s="207" t="s">
        <v>355</v>
      </c>
      <c r="C26" s="125">
        <f>Input!$BS$12</f>
        <v>0</v>
      </c>
      <c r="D26" s="195">
        <f>Input!$BT$12</f>
        <v>0</v>
      </c>
      <c r="E26" s="195">
        <f>Input!$BU$12</f>
        <v>0</v>
      </c>
      <c r="F26" s="196">
        <f>Input!$BV$12</f>
        <v>0</v>
      </c>
    </row>
    <row r="27" spans="1:6" ht="31.5">
      <c r="A27" s="129" t="s">
        <v>356</v>
      </c>
      <c r="B27" s="199" t="s">
        <v>357</v>
      </c>
      <c r="C27" s="125">
        <f>Input!$BW$12</f>
        <v>33426</v>
      </c>
      <c r="D27" s="195">
        <f>Input!$BX$12</f>
        <v>108139</v>
      </c>
      <c r="E27" s="195">
        <f>Input!$BY$12</f>
        <v>0</v>
      </c>
      <c r="F27" s="196" t="str">
        <f>Input!$BZ$12</f>
        <v>93.889 Intergovernmental personnel act salary agreement.</v>
      </c>
    </row>
    <row r="28" spans="1:6" ht="31.5">
      <c r="A28" s="137" t="s">
        <v>358</v>
      </c>
      <c r="B28" s="208" t="s">
        <v>359</v>
      </c>
      <c r="C28" s="125">
        <f>Input!$CA$12</f>
        <v>0</v>
      </c>
      <c r="D28" s="195">
        <f>Input!$CB$12</f>
        <v>0</v>
      </c>
      <c r="E28" s="195">
        <f>Input!$CC$12</f>
        <v>0</v>
      </c>
      <c r="F28" s="196">
        <f>Input!$CD$12</f>
        <v>0</v>
      </c>
    </row>
    <row r="29" spans="1:6" ht="15.75">
      <c r="A29" s="138"/>
      <c r="B29" s="209" t="s">
        <v>0</v>
      </c>
      <c r="C29" s="139">
        <f>SUM(C24:C28)</f>
        <v>33426</v>
      </c>
      <c r="D29" s="139">
        <f t="shared" ref="D29:E29" si="1">SUM(D24:D28)</f>
        <v>108139</v>
      </c>
      <c r="E29" s="139">
        <f t="shared" si="1"/>
        <v>0</v>
      </c>
      <c r="F29" s="196"/>
    </row>
    <row r="30" spans="1:6" ht="15.75">
      <c r="A30" s="132"/>
      <c r="B30" s="204"/>
      <c r="C30" s="133"/>
      <c r="D30" s="205"/>
      <c r="E30" s="205"/>
      <c r="F30" s="206"/>
    </row>
    <row r="31" spans="1:6" ht="15.75">
      <c r="A31" s="123">
        <v>3</v>
      </c>
      <c r="B31" s="326" t="s">
        <v>360</v>
      </c>
      <c r="C31" s="327"/>
      <c r="D31" s="327"/>
      <c r="E31" s="327"/>
      <c r="F31" s="328"/>
    </row>
    <row r="32" spans="1:6" ht="31.5">
      <c r="A32" s="129" t="s">
        <v>361</v>
      </c>
      <c r="B32" s="199" t="s">
        <v>362</v>
      </c>
      <c r="C32" s="125">
        <f>Input!$CE$12</f>
        <v>0</v>
      </c>
      <c r="D32" s="195">
        <f>Input!$CF$12</f>
        <v>12719</v>
      </c>
      <c r="E32" s="195">
        <f>Input!$CG$12</f>
        <v>0</v>
      </c>
      <c r="F32" s="196" t="str">
        <f>Input!$CH$12</f>
        <v>97.036 FEMA reimbursements for facilites personnel overtime and supplies</v>
      </c>
    </row>
    <row r="33" spans="1:6" ht="15.75">
      <c r="A33" s="129" t="s">
        <v>363</v>
      </c>
      <c r="B33" s="199" t="s">
        <v>487</v>
      </c>
      <c r="C33" s="125">
        <f>Input!$CI$12</f>
        <v>0</v>
      </c>
      <c r="D33" s="195">
        <f>Input!$CJ$12</f>
        <v>0</v>
      </c>
      <c r="E33" s="195">
        <f>Input!$CK$12</f>
        <v>0</v>
      </c>
      <c r="F33" s="196">
        <f>Input!$CL$12</f>
        <v>0</v>
      </c>
    </row>
    <row r="34" spans="1:6" ht="31.5">
      <c r="A34" s="129" t="s">
        <v>364</v>
      </c>
      <c r="B34" s="199" t="s">
        <v>365</v>
      </c>
      <c r="C34" s="125">
        <f>Input!$CM$12</f>
        <v>0</v>
      </c>
      <c r="D34" s="195">
        <f>Input!$CN$12</f>
        <v>0</v>
      </c>
      <c r="E34" s="195">
        <f>Input!$CO$12</f>
        <v>0</v>
      </c>
      <c r="F34" s="196">
        <f>Input!$CP$12</f>
        <v>0</v>
      </c>
    </row>
    <row r="35" spans="1:6" ht="31.5">
      <c r="A35" s="138" t="s">
        <v>366</v>
      </c>
      <c r="B35" s="199" t="s">
        <v>367</v>
      </c>
      <c r="C35" s="125">
        <f>Input!$CQ$12</f>
        <v>0</v>
      </c>
      <c r="D35" s="195">
        <f>Input!$CR$12</f>
        <v>0</v>
      </c>
      <c r="E35" s="195">
        <f>Input!$CS$12</f>
        <v>0</v>
      </c>
      <c r="F35" s="196">
        <f>Input!$CT$12</f>
        <v>0</v>
      </c>
    </row>
    <row r="36" spans="1:6" ht="15.75">
      <c r="A36" s="138"/>
      <c r="B36" s="209" t="s">
        <v>0</v>
      </c>
      <c r="C36" s="139">
        <f>SUM(C32:C35)</f>
        <v>0</v>
      </c>
      <c r="D36" s="139">
        <f t="shared" ref="D36:E36" si="2">SUM(D32:D35)</f>
        <v>12719</v>
      </c>
      <c r="E36" s="139">
        <f t="shared" si="2"/>
        <v>0</v>
      </c>
      <c r="F36" s="196"/>
    </row>
    <row r="37" spans="1:6" ht="15.75">
      <c r="A37" s="132"/>
      <c r="B37" s="204"/>
      <c r="C37" s="133"/>
      <c r="D37" s="205"/>
      <c r="E37" s="205"/>
      <c r="F37" s="206"/>
    </row>
    <row r="38" spans="1:6" ht="15.75">
      <c r="A38" s="136">
        <v>4</v>
      </c>
      <c r="B38" s="326" t="s">
        <v>368</v>
      </c>
      <c r="C38" s="327"/>
      <c r="D38" s="327"/>
      <c r="E38" s="327"/>
      <c r="F38" s="328"/>
    </row>
    <row r="39" spans="1:6" ht="15.75">
      <c r="A39" s="129" t="s">
        <v>369</v>
      </c>
      <c r="B39" s="199" t="s">
        <v>370</v>
      </c>
      <c r="C39" s="125">
        <f>Input!$CU$12</f>
        <v>0</v>
      </c>
      <c r="D39" s="195">
        <f>Input!$CV$12</f>
        <v>0</v>
      </c>
      <c r="E39" s="195">
        <f>Input!$CW$12</f>
        <v>0</v>
      </c>
      <c r="F39" s="196">
        <f>Input!$CX$12</f>
        <v>0</v>
      </c>
    </row>
    <row r="40" spans="1:6" ht="47.25">
      <c r="A40" s="129" t="s">
        <v>371</v>
      </c>
      <c r="B40" s="199" t="s">
        <v>372</v>
      </c>
      <c r="C40" s="125">
        <f>Input!$CY$12</f>
        <v>0</v>
      </c>
      <c r="D40" s="195">
        <f>Input!$CZ$12</f>
        <v>0</v>
      </c>
      <c r="E40" s="195">
        <f>Input!$DA$12</f>
        <v>0</v>
      </c>
      <c r="F40" s="196">
        <f>Input!$DB$12</f>
        <v>0</v>
      </c>
    </row>
    <row r="41" spans="1:6" ht="15.75">
      <c r="A41" s="137" t="s">
        <v>373</v>
      </c>
      <c r="B41" s="208" t="s">
        <v>374</v>
      </c>
      <c r="C41" s="125">
        <f>Input!$DC$12</f>
        <v>0</v>
      </c>
      <c r="D41" s="195">
        <f>Input!$DD$12</f>
        <v>499499</v>
      </c>
      <c r="E41" s="195">
        <f>Input!$DE$12</f>
        <v>0</v>
      </c>
      <c r="F41" s="196" t="str">
        <f>Input!$DF$12</f>
        <v>Clinical operations.  Supports healthcare providers battling C19.</v>
      </c>
    </row>
    <row r="42" spans="1:6" ht="15.75">
      <c r="A42" s="138"/>
      <c r="B42" s="209" t="s">
        <v>0</v>
      </c>
      <c r="C42" s="139">
        <f>SUM(C39:C41)</f>
        <v>0</v>
      </c>
      <c r="D42" s="139">
        <f t="shared" ref="D42:E42" si="3">SUM(D39:D41)</f>
        <v>499499</v>
      </c>
      <c r="E42" s="139">
        <f t="shared" si="3"/>
        <v>0</v>
      </c>
      <c r="F42" s="196"/>
    </row>
    <row r="43" spans="1:6" ht="15.75">
      <c r="A43" s="132"/>
      <c r="B43" s="204"/>
      <c r="C43" s="133"/>
      <c r="D43" s="205"/>
      <c r="E43" s="205"/>
      <c r="F43" s="206"/>
    </row>
    <row r="44" spans="1:6" ht="15.75">
      <c r="A44" s="136">
        <v>5</v>
      </c>
      <c r="B44" s="326" t="s">
        <v>1</v>
      </c>
      <c r="C44" s="327"/>
      <c r="D44" s="327"/>
      <c r="E44" s="327"/>
      <c r="F44" s="328"/>
    </row>
    <row r="45" spans="1:6" ht="15.75">
      <c r="A45" s="129" t="s">
        <v>375</v>
      </c>
      <c r="B45" s="210" t="s">
        <v>376</v>
      </c>
      <c r="C45" s="125">
        <f>Input!$DG$12</f>
        <v>0</v>
      </c>
      <c r="D45" s="195">
        <f>Input!$DH$12</f>
        <v>0</v>
      </c>
      <c r="E45" s="195">
        <f>Input!$DI$12</f>
        <v>0</v>
      </c>
      <c r="F45" s="196">
        <f>Input!$DJ$12</f>
        <v>0</v>
      </c>
    </row>
    <row r="46" spans="1:6" ht="15.75">
      <c r="A46" s="132"/>
      <c r="B46" s="204"/>
      <c r="C46" s="133"/>
      <c r="D46" s="205"/>
      <c r="E46" s="205"/>
      <c r="F46" s="206"/>
    </row>
    <row r="47" spans="1:6" ht="15.75">
      <c r="A47" s="136">
        <v>6</v>
      </c>
      <c r="B47" s="326" t="s">
        <v>377</v>
      </c>
      <c r="C47" s="327"/>
      <c r="D47" s="327"/>
      <c r="E47" s="327"/>
      <c r="F47" s="328"/>
    </row>
    <row r="48" spans="1:6" ht="31.5">
      <c r="A48" s="129" t="s">
        <v>378</v>
      </c>
      <c r="B48" s="208" t="s">
        <v>379</v>
      </c>
      <c r="C48" s="125">
        <f>Input!$DK$12</f>
        <v>138678647</v>
      </c>
      <c r="D48" s="195">
        <f>Input!$DL$12</f>
        <v>108547312</v>
      </c>
      <c r="E48" s="195">
        <f>Input!$DM$12</f>
        <v>0</v>
      </c>
      <c r="F48" s="196" t="str">
        <f>Input!$DN$12</f>
        <v>93.360 CIADM - Fujifilm Diosynth Biotech.</v>
      </c>
    </row>
    <row r="49" spans="1:6" ht="15.75">
      <c r="A49" s="138"/>
      <c r="B49" s="209" t="s">
        <v>0</v>
      </c>
      <c r="C49" s="139">
        <f>SUM(C48:C48)</f>
        <v>138678647</v>
      </c>
      <c r="D49" s="139">
        <f>SUM(D48:D48)</f>
        <v>108547312</v>
      </c>
      <c r="E49" s="139">
        <f>SUM(E48:E48)</f>
        <v>0</v>
      </c>
      <c r="F49" s="196"/>
    </row>
    <row r="50" spans="1:6" ht="15.75">
      <c r="A50" s="132"/>
      <c r="B50" s="204"/>
      <c r="C50" s="133"/>
      <c r="D50" s="205"/>
      <c r="E50" s="205"/>
      <c r="F50" s="206"/>
    </row>
    <row r="51" spans="1:6" ht="15.75">
      <c r="A51" s="188">
        <v>7</v>
      </c>
      <c r="B51" s="326" t="s">
        <v>235</v>
      </c>
      <c r="C51" s="327"/>
      <c r="D51" s="327"/>
      <c r="E51" s="327"/>
      <c r="F51" s="328"/>
    </row>
    <row r="52" spans="1:6" ht="15.75">
      <c r="A52" s="189" t="s">
        <v>482</v>
      </c>
      <c r="B52" s="208" t="s">
        <v>381</v>
      </c>
      <c r="C52" s="125">
        <f>Input!$DO$12</f>
        <v>0</v>
      </c>
      <c r="D52" s="195">
        <f>Input!$DP$12</f>
        <v>0</v>
      </c>
      <c r="E52" s="195">
        <f>Input!$DQ$12</f>
        <v>0</v>
      </c>
      <c r="F52" s="196">
        <f>Input!$DR$12</f>
        <v>0</v>
      </c>
    </row>
    <row r="53" spans="1:6" ht="15.75">
      <c r="A53" s="190"/>
      <c r="B53" s="211"/>
      <c r="C53" s="141"/>
      <c r="D53" s="212"/>
      <c r="E53" s="213"/>
      <c r="F53" s="201"/>
    </row>
    <row r="54" spans="1:6" ht="15.75" customHeight="1">
      <c r="A54" s="191">
        <v>8</v>
      </c>
      <c r="B54" s="326" t="s">
        <v>481</v>
      </c>
      <c r="C54" s="327"/>
      <c r="D54" s="327"/>
      <c r="E54" s="327"/>
      <c r="F54" s="328"/>
    </row>
    <row r="55" spans="1:6" ht="31.5">
      <c r="A55" s="189" t="s">
        <v>380</v>
      </c>
      <c r="B55" s="199" t="s">
        <v>383</v>
      </c>
      <c r="C55" s="125">
        <f>Input!$DS$12</f>
        <v>0</v>
      </c>
      <c r="D55" s="195">
        <f>Input!$DT$12</f>
        <v>27043</v>
      </c>
      <c r="E55" s="195">
        <f>Input!$DU$12</f>
        <v>0</v>
      </c>
      <c r="F55" s="196" t="str">
        <f>Input!$DV$12</f>
        <v>84.425 FY21 Student Aid.</v>
      </c>
    </row>
    <row r="56" spans="1:6" ht="15.75">
      <c r="A56" s="192" t="s">
        <v>380</v>
      </c>
      <c r="B56" s="197" t="s">
        <v>384</v>
      </c>
      <c r="C56" s="127">
        <f>Input!$DW$12</f>
        <v>0</v>
      </c>
      <c r="D56" s="127">
        <f>Input!$DX$12</f>
        <v>14</v>
      </c>
      <c r="E56" s="128"/>
      <c r="F56" s="198" t="str">
        <f>Input!$DY$12</f>
        <v>Unduplicated</v>
      </c>
    </row>
    <row r="57" spans="1:6" ht="31.5">
      <c r="A57" s="189" t="s">
        <v>483</v>
      </c>
      <c r="B57" s="208" t="s">
        <v>385</v>
      </c>
      <c r="C57" s="125">
        <f>Input!$DZ$12</f>
        <v>0</v>
      </c>
      <c r="D57" s="195">
        <f>Input!$EA$12</f>
        <v>27778</v>
      </c>
      <c r="E57" s="195">
        <f>Input!$EB$12</f>
        <v>0</v>
      </c>
      <c r="F57" s="196" t="str">
        <f>Input!$EC$12</f>
        <v>84.425 FY21 Student Aid.</v>
      </c>
    </row>
    <row r="58" spans="1:6" ht="15.75">
      <c r="A58" s="192" t="s">
        <v>483</v>
      </c>
      <c r="B58" s="197" t="s">
        <v>384</v>
      </c>
      <c r="C58" s="127">
        <f>Input!$ED$12</f>
        <v>0</v>
      </c>
      <c r="D58" s="127">
        <f>Input!$EE$12</f>
        <v>19</v>
      </c>
      <c r="E58" s="128"/>
      <c r="F58" s="198" t="str">
        <f>Input!$EF$12</f>
        <v>Unduplicated</v>
      </c>
    </row>
    <row r="59" spans="1:6" ht="31.5">
      <c r="A59" s="189" t="s">
        <v>484</v>
      </c>
      <c r="B59" s="208" t="s">
        <v>386</v>
      </c>
      <c r="C59" s="125">
        <f>Input!$EG$12</f>
        <v>0</v>
      </c>
      <c r="D59" s="195">
        <f>Input!$EH$12</f>
        <v>0</v>
      </c>
      <c r="E59" s="195">
        <f>Input!$EI$12</f>
        <v>0</v>
      </c>
      <c r="F59" s="196">
        <f>Input!$EJ$12</f>
        <v>0</v>
      </c>
    </row>
    <row r="60" spans="1:6" ht="15.75">
      <c r="A60" s="192" t="s">
        <v>484</v>
      </c>
      <c r="B60" s="197" t="s">
        <v>384</v>
      </c>
      <c r="C60" s="127">
        <f>Input!$EK$12</f>
        <v>0</v>
      </c>
      <c r="D60" s="127">
        <f>Input!$EL$12</f>
        <v>0</v>
      </c>
      <c r="E60" s="128"/>
      <c r="F60" s="198">
        <f>Input!$EM$12</f>
        <v>0</v>
      </c>
    </row>
    <row r="61" spans="1:6" ht="15.75">
      <c r="A61" s="189"/>
      <c r="B61" s="200" t="s">
        <v>347</v>
      </c>
      <c r="C61" s="130">
        <f>C59+C57+C55</f>
        <v>0</v>
      </c>
      <c r="D61" s="130">
        <f t="shared" ref="D61:E62" si="4">D59+D57+D55</f>
        <v>54821</v>
      </c>
      <c r="E61" s="130">
        <f t="shared" si="4"/>
        <v>0</v>
      </c>
      <c r="F61" s="196"/>
    </row>
    <row r="62" spans="1:6" ht="15.75">
      <c r="A62" s="192"/>
      <c r="B62" s="197" t="s">
        <v>348</v>
      </c>
      <c r="C62" s="214">
        <f>C60+C58+C56</f>
        <v>0</v>
      </c>
      <c r="D62" s="214">
        <f t="shared" si="4"/>
        <v>33</v>
      </c>
      <c r="E62" s="203"/>
      <c r="F62" s="196"/>
    </row>
    <row r="63" spans="1:6" ht="15.75">
      <c r="A63" s="190"/>
      <c r="B63" s="211"/>
      <c r="C63" s="141"/>
      <c r="D63" s="212"/>
      <c r="E63" s="213"/>
      <c r="F63" s="201"/>
    </row>
    <row r="64" spans="1:6" ht="15.75" customHeight="1">
      <c r="A64" s="191">
        <v>9</v>
      </c>
      <c r="B64" s="326" t="s">
        <v>387</v>
      </c>
      <c r="C64" s="327"/>
      <c r="D64" s="327"/>
      <c r="E64" s="327"/>
      <c r="F64" s="328"/>
    </row>
    <row r="65" spans="1:6" ht="31.5">
      <c r="A65" s="189" t="s">
        <v>382</v>
      </c>
      <c r="B65" s="199" t="s">
        <v>388</v>
      </c>
      <c r="C65" s="125">
        <f>Input!$EN$12</f>
        <v>0</v>
      </c>
      <c r="D65" s="125">
        <f>Input!$EO$12</f>
        <v>0</v>
      </c>
      <c r="E65" s="125">
        <f>Input!$EP$12</f>
        <v>0</v>
      </c>
      <c r="F65" s="196">
        <f>Input!$EQ$12</f>
        <v>0</v>
      </c>
    </row>
    <row r="66" spans="1:6" ht="15.75">
      <c r="A66" s="132"/>
      <c r="B66" s="140"/>
      <c r="C66" s="143"/>
      <c r="D66" s="144"/>
      <c r="E66" s="145"/>
      <c r="F66" s="131"/>
    </row>
    <row r="67" spans="1:6" ht="15.75">
      <c r="A67" s="129"/>
      <c r="B67" s="146" t="s">
        <v>389</v>
      </c>
      <c r="C67" s="147">
        <f>C65+C61+C52+C49+C45+C42+C36+C29+C20</f>
        <v>138712073</v>
      </c>
      <c r="D67" s="147">
        <f t="shared" ref="D67:E67" si="5">D65+D61+D52+D49+D45+D42+D36+D29+D20</f>
        <v>109222490</v>
      </c>
      <c r="E67" s="147">
        <f t="shared" si="5"/>
        <v>0</v>
      </c>
      <c r="F67" s="148"/>
    </row>
    <row r="68" spans="1:6" ht="15.75">
      <c r="A68" s="129"/>
      <c r="B68" s="146" t="s">
        <v>390</v>
      </c>
      <c r="C68" s="147">
        <f>C62+C21</f>
        <v>0</v>
      </c>
      <c r="D68" s="147">
        <f>D62+D21</f>
        <v>33</v>
      </c>
      <c r="E68" s="147"/>
      <c r="F68" s="148"/>
    </row>
    <row r="69" spans="1:6" ht="15.75">
      <c r="A69" s="149"/>
      <c r="B69" s="150"/>
      <c r="C69" s="151"/>
      <c r="D69" s="151"/>
      <c r="E69" s="151"/>
      <c r="F69" s="135"/>
    </row>
    <row r="70" spans="1:6" s="134" customFormat="1" ht="15.75">
      <c r="B70" s="152" t="s">
        <v>391</v>
      </c>
      <c r="C70" s="153">
        <f>'TAMHSC Fed'!D97</f>
        <v>138712073</v>
      </c>
      <c r="D70" s="153">
        <f>'TAMHSC Fed'!F97</f>
        <v>109222490</v>
      </c>
      <c r="E70" s="153">
        <f>'TAMHSC Fed'!G97</f>
        <v>0</v>
      </c>
      <c r="F70" s="135"/>
    </row>
    <row r="71" spans="1:6" s="134" customFormat="1" ht="15.75">
      <c r="B71" s="152" t="s">
        <v>246</v>
      </c>
      <c r="C71" s="153">
        <f>C67-C70</f>
        <v>0</v>
      </c>
      <c r="D71" s="153">
        <f>D67-D70</f>
        <v>0</v>
      </c>
      <c r="E71" s="153">
        <f>E67-E70</f>
        <v>0</v>
      </c>
      <c r="F71" s="135"/>
    </row>
    <row r="72" spans="1:6" s="134" customFormat="1" ht="15.75">
      <c r="B72" s="155"/>
      <c r="C72" s="153"/>
      <c r="D72" s="154"/>
      <c r="E72" s="154"/>
      <c r="F72" s="135"/>
    </row>
    <row r="73" spans="1:6" s="134" customFormat="1" ht="15.75">
      <c r="B73" s="155"/>
      <c r="C73" s="156" t="str">
        <f>IF(C67-INT(C67)=0,"",C67-INT(C67))</f>
        <v/>
      </c>
      <c r="D73" s="156" t="str">
        <f>IF(D67-INT(D67)=0,"",D67-INT(D67))</f>
        <v/>
      </c>
      <c r="E73" s="156" t="str">
        <f>IF(E67-INT(E67)=0,"",E67-INT(E67))</f>
        <v/>
      </c>
      <c r="F73" s="157">
        <f>SUM(C73:E73)</f>
        <v>0</v>
      </c>
    </row>
    <row r="74" spans="1:6" s="134" customFormat="1" ht="15.75">
      <c r="B74" s="155"/>
      <c r="C74" s="133"/>
      <c r="F74" s="135"/>
    </row>
    <row r="75" spans="1:6" s="134" customFormat="1" ht="15.75">
      <c r="B75" s="155" t="s">
        <v>247</v>
      </c>
      <c r="C75" s="133"/>
      <c r="F75" s="135"/>
    </row>
    <row r="76" spans="1:6" s="134" customFormat="1" ht="15.75">
      <c r="B76" s="155" t="s">
        <v>248</v>
      </c>
      <c r="C76" s="158">
        <f>SUM(C6,C8,C10,C12,C14,C16,C18,)+SUM(C24:C28)+SUM(C32:C35)+SUM(C39:C41)+C45+C48+C52+SUM(C55,C57,C59)+C65</f>
        <v>138712073</v>
      </c>
      <c r="D76" s="158">
        <f>SUM(D6,D8,D10,D12,D14,D16,D18,)+SUM(D24:D28)+SUM(D32:D35)+SUM(D39:D41)+D45+D48+D52+SUM(D55,D57,D59)+D65</f>
        <v>109222490</v>
      </c>
      <c r="E76" s="158">
        <f>SUM(E6,E8,E10,E12,E14,E16,E18,)+SUM(E24:E28)+SUM(E32:E35)+SUM(E39:E41)+E45+E48+E52+SUM(E55,E57,E59)+E65</f>
        <v>0</v>
      </c>
      <c r="F76" s="135"/>
    </row>
    <row r="77" spans="1:6" s="134" customFormat="1" ht="15.75">
      <c r="B77" s="155" t="s">
        <v>392</v>
      </c>
      <c r="C77" s="159">
        <f>SUM(C7,C9,C11,C13,C15,C17,C19)+SUM(C56,C58,C60)</f>
        <v>0</v>
      </c>
      <c r="D77" s="159">
        <f>SUM(D7,D9,D11,D13,D15,D17,D19)+SUM(D56,D58,D60)</f>
        <v>33</v>
      </c>
      <c r="E77" s="142"/>
      <c r="F77" s="135"/>
    </row>
    <row r="78" spans="1:6" s="134" customFormat="1" ht="15.75">
      <c r="B78" s="155"/>
      <c r="C78" s="158">
        <f>SUM(C76:C77)</f>
        <v>138712073</v>
      </c>
      <c r="D78" s="158">
        <f>SUM(D76:D77)</f>
        <v>109222523</v>
      </c>
      <c r="E78" s="158">
        <f>SUM(E76:E77)</f>
        <v>0</v>
      </c>
      <c r="F78" s="135"/>
    </row>
    <row r="79" spans="1:6" s="134" customFormat="1" ht="15.75">
      <c r="B79" s="155"/>
      <c r="C79" s="133"/>
      <c r="F79" s="135"/>
    </row>
    <row r="80" spans="1:6" s="134" customFormat="1" ht="15.75">
      <c r="B80" s="155"/>
      <c r="C80" s="133"/>
      <c r="D80" s="160">
        <f>D78+C78+E78</f>
        <v>247934596</v>
      </c>
      <c r="F80" s="135"/>
    </row>
    <row r="81" spans="2:6" s="134" customFormat="1" ht="15.75">
      <c r="B81" s="155"/>
      <c r="C81" s="133"/>
      <c r="F81" s="135"/>
    </row>
    <row r="82" spans="2:6" s="134" customFormat="1" ht="15.75">
      <c r="B82" s="155"/>
      <c r="C82" s="161" t="str">
        <f>IF((C76=C67),"Balanced","Out of Balance")</f>
        <v>Balanced</v>
      </c>
      <c r="D82" s="161" t="str">
        <f>IF((D76=D67),"Balanced","Out of Balance")</f>
        <v>Balanced</v>
      </c>
      <c r="E82" s="161" t="str">
        <f>IF((E76=E67),"Balanced","Out of Balance")</f>
        <v>Balanced</v>
      </c>
      <c r="F82" s="135"/>
    </row>
  </sheetData>
  <conditionalFormatting sqref="C71">
    <cfRule type="expression" dxfId="179" priority="10">
      <formula>$C$71&lt;&gt;0</formula>
    </cfRule>
  </conditionalFormatting>
  <conditionalFormatting sqref="D71">
    <cfRule type="expression" dxfId="178" priority="8">
      <formula>$D$71&lt;&gt;0</formula>
    </cfRule>
  </conditionalFormatting>
  <conditionalFormatting sqref="E71">
    <cfRule type="expression" dxfId="177" priority="7">
      <formula>$E$71&lt;&gt;0</formula>
    </cfRule>
  </conditionalFormatting>
  <conditionalFormatting sqref="C73">
    <cfRule type="expression" dxfId="176" priority="5">
      <formula>$C$73&lt;&gt;""</formula>
    </cfRule>
  </conditionalFormatting>
  <conditionalFormatting sqref="D73">
    <cfRule type="expression" dxfId="175" priority="4">
      <formula>$D$73&lt;&gt;""</formula>
    </cfRule>
  </conditionalFormatting>
  <conditionalFormatting sqref="E73">
    <cfRule type="expression" dxfId="174" priority="3">
      <formula>$E$73&lt;&gt;""</formula>
    </cfRule>
  </conditionalFormatting>
  <conditionalFormatting sqref="F2">
    <cfRule type="expression" dxfId="173" priority="2">
      <formula>OR($C$71&lt;&gt;0,$D$71&lt;&gt;0,$E$71&lt;&gt;0)</formula>
    </cfRule>
  </conditionalFormatting>
  <conditionalFormatting sqref="F1">
    <cfRule type="expression" dxfId="172" priority="1">
      <formula>OR($C$73&lt;&gt;"",$D$73&lt;&gt;"",$E$73&lt;&gt;"")</formula>
    </cfRule>
  </conditionalFormatting>
  <pageMargins left="0.32406249999999998" right="0.7" top="0.75" bottom="0.49049707602339182" header="0.3" footer="0.3"/>
  <pageSetup paperSize="5" scale="61" orientation="landscape" r:id="rId1"/>
  <rowBreaks count="1" manualBreakCount="1">
    <brk id="3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86042-270F-49A6-B707-5E8E6553166B}">
  <sheetPr>
    <pageSetUpPr fitToPage="1"/>
  </sheetPr>
  <dimension ref="A1:AX116"/>
  <sheetViews>
    <sheetView showGridLines="0" topLeftCell="B1" zoomScaleNormal="100" zoomScaleSheetLayoutView="100" workbookViewId="0">
      <pane ySplit="4" topLeftCell="A92" activePane="bottomLeft" state="frozen"/>
      <selection activeCell="H1" sqref="H1:H2"/>
      <selection pane="bottomLeft" activeCell="E115" sqref="E115"/>
    </sheetView>
  </sheetViews>
  <sheetFormatPr defaultColWidth="8.5703125" defaultRowHeight="15"/>
  <cols>
    <col min="1" max="1" width="12.85546875" style="76" customWidth="1"/>
    <col min="2" max="2" width="52.42578125" style="91" customWidth="1"/>
    <col min="3" max="6" width="18.42578125" style="76" customWidth="1"/>
    <col min="7" max="7" width="20.5703125" style="76" customWidth="1"/>
    <col min="8" max="8" width="68.140625" style="91" customWidth="1"/>
    <col min="9" max="16384" width="8.5703125" style="76"/>
  </cols>
  <sheetData>
    <row r="1" spans="1:50">
      <c r="A1" s="74" t="s">
        <v>197</v>
      </c>
      <c r="B1" s="75" t="str">
        <f>Input!$B$12</f>
        <v>Texas A&amp;M University System Health Science Center</v>
      </c>
      <c r="E1" s="77" t="s">
        <v>198</v>
      </c>
      <c r="H1" s="78" t="str">
        <f>IF(OR($C$102&lt;&gt;"",$D$102&lt;&gt;"",$E$102&lt;&gt;"",$F$102&lt;&gt;"",$G$102&lt;&gt;""),"Error Message - Enter Whole Dollars Only - See Row 102","")</f>
        <v/>
      </c>
    </row>
    <row r="2" spans="1:50">
      <c r="A2" s="74" t="s">
        <v>199</v>
      </c>
      <c r="B2" s="75" t="str">
        <f>Index!$B$3</f>
        <v>FY 2020 &amp; FY 2021 Data</v>
      </c>
      <c r="H2" s="78" t="str">
        <f>IF(OR($C$100&lt;&gt;0,$D$100&lt;&gt;0,$E$100&lt;&gt;0,$F$100&lt;&gt;0,$G$100&lt;&gt;0),"Error Message - Uses tab does not agree with this tab.","")</f>
        <v/>
      </c>
    </row>
    <row r="4" spans="1:50" s="82" customFormat="1" ht="30">
      <c r="A4" s="79" t="s">
        <v>201</v>
      </c>
      <c r="B4" s="80" t="s">
        <v>202</v>
      </c>
      <c r="C4" s="80" t="s">
        <v>203</v>
      </c>
      <c r="D4" s="80" t="s">
        <v>204</v>
      </c>
      <c r="E4" s="80" t="s">
        <v>205</v>
      </c>
      <c r="F4" s="80" t="s">
        <v>206</v>
      </c>
      <c r="G4" s="80" t="s">
        <v>207</v>
      </c>
      <c r="H4" s="80" t="s">
        <v>208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c r="A5" s="83" t="s">
        <v>209</v>
      </c>
      <c r="B5" s="215" t="s">
        <v>210</v>
      </c>
      <c r="C5" s="84">
        <f>Input!$EU$12</f>
        <v>0</v>
      </c>
      <c r="D5" s="84">
        <f>Input!$EV$12</f>
        <v>0</v>
      </c>
      <c r="E5" s="84">
        <f>Input!$EW$12</f>
        <v>0</v>
      </c>
      <c r="F5" s="84">
        <f>Input!$EX$12</f>
        <v>0</v>
      </c>
      <c r="G5" s="84">
        <f>Input!$EY$12</f>
        <v>0</v>
      </c>
      <c r="H5" s="85">
        <f>Input!$EZ$12</f>
        <v>0</v>
      </c>
    </row>
    <row r="6" spans="1:50">
      <c r="A6" s="83" t="s">
        <v>209</v>
      </c>
      <c r="B6" s="215" t="s">
        <v>211</v>
      </c>
      <c r="C6" s="84">
        <f>Input!$FA$12</f>
        <v>0</v>
      </c>
      <c r="D6" s="84">
        <f>Input!$FB$12</f>
        <v>0</v>
      </c>
      <c r="E6" s="84">
        <f>Input!$FC$12</f>
        <v>0</v>
      </c>
      <c r="F6" s="84">
        <f>Input!$FD$12</f>
        <v>0</v>
      </c>
      <c r="G6" s="84">
        <f>Input!$FE$12</f>
        <v>0</v>
      </c>
      <c r="H6" s="85">
        <f>Input!$FF$12</f>
        <v>0</v>
      </c>
    </row>
    <row r="7" spans="1:50">
      <c r="A7" s="83" t="s">
        <v>209</v>
      </c>
      <c r="B7" s="215" t="s">
        <v>212</v>
      </c>
      <c r="C7" s="84">
        <f>Input!$FG$12</f>
        <v>0</v>
      </c>
      <c r="D7" s="84">
        <f>Input!$FH$12</f>
        <v>0</v>
      </c>
      <c r="E7" s="84">
        <f>Input!$FI$12</f>
        <v>0</v>
      </c>
      <c r="F7" s="84">
        <f>Input!$FJ$12</f>
        <v>0</v>
      </c>
      <c r="G7" s="84">
        <f>Input!$FK$12</f>
        <v>0</v>
      </c>
      <c r="H7" s="85">
        <f>Input!$FL$12</f>
        <v>0</v>
      </c>
    </row>
    <row r="8" spans="1:50">
      <c r="A8" s="83" t="s">
        <v>209</v>
      </c>
      <c r="B8" s="215" t="s">
        <v>213</v>
      </c>
      <c r="C8" s="84">
        <f>Input!$FM$12</f>
        <v>0</v>
      </c>
      <c r="D8" s="84">
        <f>Input!$FN$12</f>
        <v>0</v>
      </c>
      <c r="E8" s="84">
        <f>Input!$FO$12</f>
        <v>0</v>
      </c>
      <c r="F8" s="84">
        <f>Input!$FP$12</f>
        <v>0</v>
      </c>
      <c r="G8" s="84">
        <f>Input!$FQ$12</f>
        <v>0</v>
      </c>
      <c r="H8" s="85">
        <f>Input!$FR$12</f>
        <v>0</v>
      </c>
    </row>
    <row r="9" spans="1:50">
      <c r="A9" s="83" t="s">
        <v>209</v>
      </c>
      <c r="B9" s="215" t="s">
        <v>214</v>
      </c>
      <c r="C9" s="84">
        <f>Input!$FS$12</f>
        <v>0</v>
      </c>
      <c r="D9" s="84">
        <f>Input!$FT$12</f>
        <v>0</v>
      </c>
      <c r="E9" s="84">
        <f>Input!$FU$12</f>
        <v>0</v>
      </c>
      <c r="F9" s="84">
        <f>Input!$FV$12</f>
        <v>0</v>
      </c>
      <c r="G9" s="84">
        <f>Input!$FW$12</f>
        <v>0</v>
      </c>
      <c r="H9" s="85">
        <f>Input!$FX$12</f>
        <v>0</v>
      </c>
    </row>
    <row r="10" spans="1:50">
      <c r="A10" s="83" t="s">
        <v>209</v>
      </c>
      <c r="B10" s="215" t="s">
        <v>215</v>
      </c>
      <c r="C10" s="84">
        <f>Input!$FY$12</f>
        <v>0</v>
      </c>
      <c r="D10" s="84">
        <f>Input!$FZ$12</f>
        <v>0</v>
      </c>
      <c r="E10" s="84">
        <f>Input!$GA$12</f>
        <v>0</v>
      </c>
      <c r="F10" s="84">
        <f>Input!$GB$12</f>
        <v>0</v>
      </c>
      <c r="G10" s="84">
        <f>Input!$GC$12</f>
        <v>0</v>
      </c>
      <c r="H10" s="85">
        <f>Input!$GD$12</f>
        <v>0</v>
      </c>
    </row>
    <row r="11" spans="1:50">
      <c r="A11" s="83" t="s">
        <v>209</v>
      </c>
      <c r="B11" s="215" t="s">
        <v>216</v>
      </c>
      <c r="C11" s="84">
        <f>Input!$GE$12</f>
        <v>0</v>
      </c>
      <c r="D11" s="84">
        <f>Input!$GF$12</f>
        <v>0</v>
      </c>
      <c r="E11" s="84">
        <f>Input!$GG$12</f>
        <v>0</v>
      </c>
      <c r="F11" s="84">
        <f>Input!$GH$12</f>
        <v>0</v>
      </c>
      <c r="G11" s="84">
        <f>Input!$GI$12</f>
        <v>0</v>
      </c>
      <c r="H11" s="85">
        <f>Input!$GJ$12</f>
        <v>0</v>
      </c>
    </row>
    <row r="12" spans="1:50" ht="30">
      <c r="A12" s="83" t="s">
        <v>209</v>
      </c>
      <c r="B12" s="215" t="s">
        <v>217</v>
      </c>
      <c r="C12" s="84">
        <f>Input!$GK$12</f>
        <v>0</v>
      </c>
      <c r="D12" s="84">
        <f>Input!$GL$12</f>
        <v>0</v>
      </c>
      <c r="E12" s="84">
        <f>Input!$GM$12</f>
        <v>0</v>
      </c>
      <c r="F12" s="84">
        <f>Input!$GN$12</f>
        <v>0</v>
      </c>
      <c r="G12" s="84">
        <f>Input!$GO$12</f>
        <v>0</v>
      </c>
      <c r="H12" s="85">
        <f>Input!$GP$12</f>
        <v>0</v>
      </c>
    </row>
    <row r="13" spans="1:50">
      <c r="A13" s="83" t="s">
        <v>209</v>
      </c>
      <c r="B13" s="215" t="s">
        <v>218</v>
      </c>
      <c r="C13" s="84">
        <f>Input!$GQ$12</f>
        <v>51190</v>
      </c>
      <c r="D13" s="84">
        <f>Input!$GR$12</f>
        <v>0</v>
      </c>
      <c r="E13" s="84">
        <f>Input!$GS$12</f>
        <v>448309</v>
      </c>
      <c r="F13" s="84">
        <f>Input!$GT$12</f>
        <v>499499</v>
      </c>
      <c r="G13" s="84">
        <f>Input!$GU$12</f>
        <v>0</v>
      </c>
      <c r="H13" s="85" t="str">
        <f>Input!$GV$12</f>
        <v>Clinical operations.  Support healthcare providers battling C19.</v>
      </c>
    </row>
    <row r="14" spans="1:50">
      <c r="A14" s="83" t="s">
        <v>209</v>
      </c>
      <c r="B14" s="215" t="s">
        <v>219</v>
      </c>
      <c r="C14" s="84">
        <f>Input!$GW$12</f>
        <v>0</v>
      </c>
      <c r="D14" s="84">
        <f>Input!$GX$12</f>
        <v>0</v>
      </c>
      <c r="E14" s="84">
        <f>Input!$GY$12</f>
        <v>54821</v>
      </c>
      <c r="F14" s="84">
        <f>Input!$GZ$12</f>
        <v>54821</v>
      </c>
      <c r="G14" s="84">
        <f>Input!$HA$12</f>
        <v>0</v>
      </c>
      <c r="H14" s="85" t="str">
        <f>Input!$HB$12</f>
        <v>Student aid.  421001 and 421002</v>
      </c>
    </row>
    <row r="15" spans="1:50">
      <c r="A15" s="83" t="s">
        <v>209</v>
      </c>
      <c r="B15" s="216" t="str">
        <f>Input!$HC$12</f>
        <v>DHHS IPA</v>
      </c>
      <c r="C15" s="84">
        <f>Input!$HD$12</f>
        <v>71798</v>
      </c>
      <c r="D15" s="84">
        <f>Input!$HE$12</f>
        <v>33426</v>
      </c>
      <c r="E15" s="84">
        <f>Input!$HF$12</f>
        <v>111463</v>
      </c>
      <c r="F15" s="84">
        <f>Input!$HG$12</f>
        <v>108139</v>
      </c>
      <c r="G15" s="84">
        <f>Input!$HH$12</f>
        <v>0</v>
      </c>
      <c r="H15" s="85" t="str">
        <f>Input!$HI$12</f>
        <v>Intergovernmental personnel act salary agreement.  470751</v>
      </c>
    </row>
    <row r="16" spans="1:50">
      <c r="A16" s="83" t="s">
        <v>209</v>
      </c>
      <c r="B16" s="216" t="str">
        <f>Input!$HJ$12</f>
        <v>BARDA Contract for Vaccines - Operation Warp Speed</v>
      </c>
      <c r="C16" s="84">
        <f>Input!$HK$12</f>
        <v>273103146</v>
      </c>
      <c r="D16" s="84">
        <f>Input!$HL$12</f>
        <v>138678647</v>
      </c>
      <c r="E16" s="84">
        <f>Input!$HM$12</f>
        <v>0</v>
      </c>
      <c r="F16" s="84">
        <f>Input!$HN$12</f>
        <v>108547312</v>
      </c>
      <c r="G16" s="84">
        <f>Input!$HO$12</f>
        <v>0</v>
      </c>
      <c r="H16" s="85" t="str">
        <f>Input!$HP$12</f>
        <v>Pass thru to FUJIFILM Diosynth manufacturing vaccine.  486004</v>
      </c>
    </row>
    <row r="17" spans="1:50">
      <c r="A17" s="83" t="s">
        <v>209</v>
      </c>
      <c r="B17" s="216">
        <f>Input!$HQ$12</f>
        <v>0</v>
      </c>
      <c r="C17" s="84">
        <f>Input!$HR$12</f>
        <v>0</v>
      </c>
      <c r="D17" s="84">
        <f>Input!$HS$12</f>
        <v>0</v>
      </c>
      <c r="E17" s="84">
        <f>Input!$HT$12</f>
        <v>0</v>
      </c>
      <c r="F17" s="84">
        <f>Input!$HU$12</f>
        <v>0</v>
      </c>
      <c r="G17" s="84">
        <f>Input!$HV$12</f>
        <v>0</v>
      </c>
      <c r="H17" s="85">
        <f>Input!$HW$12</f>
        <v>0</v>
      </c>
    </row>
    <row r="18" spans="1:50">
      <c r="A18" s="83" t="s">
        <v>209</v>
      </c>
      <c r="B18" s="215" t="s">
        <v>220</v>
      </c>
      <c r="C18" s="84">
        <f>Input!$HX$12</f>
        <v>0</v>
      </c>
      <c r="D18" s="84">
        <f>Input!$HY$12</f>
        <v>0</v>
      </c>
      <c r="E18" s="84">
        <f>Input!$HZ$12</f>
        <v>0</v>
      </c>
      <c r="F18" s="84">
        <f>Input!$IA$12</f>
        <v>0</v>
      </c>
      <c r="G18" s="84">
        <f>Input!$IB$12</f>
        <v>0</v>
      </c>
      <c r="H18" s="85">
        <f>Input!$IC$12</f>
        <v>0</v>
      </c>
    </row>
    <row r="19" spans="1:50" s="90" customFormat="1">
      <c r="A19" s="79" t="s">
        <v>209</v>
      </c>
      <c r="B19" s="217" t="s">
        <v>221</v>
      </c>
      <c r="C19" s="218">
        <f>SUM(C5:C18)</f>
        <v>273226134</v>
      </c>
      <c r="D19" s="218">
        <f t="shared" ref="D19:G19" si="0">SUM(D5:D18)</f>
        <v>138712073</v>
      </c>
      <c r="E19" s="218">
        <f t="shared" si="0"/>
        <v>614593</v>
      </c>
      <c r="F19" s="218">
        <f t="shared" si="0"/>
        <v>109209771</v>
      </c>
      <c r="G19" s="218">
        <f t="shared" si="0"/>
        <v>0</v>
      </c>
      <c r="H19" s="21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1:50">
      <c r="B20" s="220"/>
      <c r="C20" s="221"/>
      <c r="D20" s="221"/>
      <c r="E20" s="221"/>
      <c r="F20" s="221"/>
      <c r="G20" s="221"/>
      <c r="H20" s="222"/>
    </row>
    <row r="21" spans="1:50">
      <c r="A21" s="83" t="s">
        <v>222</v>
      </c>
      <c r="B21" s="215" t="s">
        <v>223</v>
      </c>
      <c r="C21" s="84">
        <f>Input!$ID$12</f>
        <v>0</v>
      </c>
      <c r="D21" s="84">
        <f>Input!$IE$12</f>
        <v>0</v>
      </c>
      <c r="E21" s="84">
        <f>Input!$IF$12</f>
        <v>0</v>
      </c>
      <c r="F21" s="84">
        <f>Input!$IG$12</f>
        <v>0</v>
      </c>
      <c r="G21" s="84">
        <f>Input!$IH$12</f>
        <v>0</v>
      </c>
      <c r="H21" s="85">
        <f>Input!$II$12</f>
        <v>0</v>
      </c>
    </row>
    <row r="22" spans="1:50">
      <c r="A22" s="83" t="s">
        <v>222</v>
      </c>
      <c r="B22" s="215" t="s">
        <v>211</v>
      </c>
      <c r="C22" s="84">
        <f>Input!$IJ$12</f>
        <v>0</v>
      </c>
      <c r="D22" s="84">
        <f>Input!$IK$12</f>
        <v>0</v>
      </c>
      <c r="E22" s="84">
        <f>Input!$IL$12</f>
        <v>0</v>
      </c>
      <c r="F22" s="84">
        <f>Input!$IM$12</f>
        <v>0</v>
      </c>
      <c r="G22" s="84">
        <f>Input!$IN$12</f>
        <v>0</v>
      </c>
      <c r="H22" s="85">
        <f>Input!$IO$12</f>
        <v>0</v>
      </c>
    </row>
    <row r="23" spans="1:50">
      <c r="A23" s="83" t="s">
        <v>222</v>
      </c>
      <c r="B23" s="215" t="s">
        <v>212</v>
      </c>
      <c r="C23" s="84">
        <f>Input!$IP$12</f>
        <v>0</v>
      </c>
      <c r="D23" s="84">
        <f>Input!$IQ$12</f>
        <v>0</v>
      </c>
      <c r="E23" s="84">
        <f>Input!$IR$12</f>
        <v>0</v>
      </c>
      <c r="F23" s="84">
        <f>Input!$IS$12</f>
        <v>0</v>
      </c>
      <c r="G23" s="84">
        <f>Input!$IT$12</f>
        <v>0</v>
      </c>
      <c r="H23" s="85">
        <f>Input!$IU$12</f>
        <v>0</v>
      </c>
    </row>
    <row r="24" spans="1:50">
      <c r="A24" s="83" t="s">
        <v>222</v>
      </c>
      <c r="B24" s="215" t="s">
        <v>213</v>
      </c>
      <c r="C24" s="84">
        <f>Input!$IV$12</f>
        <v>0</v>
      </c>
      <c r="D24" s="84">
        <f>Input!$IW$12</f>
        <v>0</v>
      </c>
      <c r="E24" s="84">
        <f>Input!$IX$12</f>
        <v>0</v>
      </c>
      <c r="F24" s="84">
        <f>Input!$IY$12</f>
        <v>0</v>
      </c>
      <c r="G24" s="84">
        <f>Input!$IZ$12</f>
        <v>0</v>
      </c>
      <c r="H24" s="85">
        <f>Input!$JA$12</f>
        <v>0</v>
      </c>
    </row>
    <row r="25" spans="1:50">
      <c r="A25" s="83" t="s">
        <v>222</v>
      </c>
      <c r="B25" s="215" t="s">
        <v>214</v>
      </c>
      <c r="C25" s="84">
        <f>Input!$JB$12</f>
        <v>0</v>
      </c>
      <c r="D25" s="84">
        <f>Input!$JC$12</f>
        <v>0</v>
      </c>
      <c r="E25" s="84">
        <f>Input!$JD$12</f>
        <v>0</v>
      </c>
      <c r="F25" s="84">
        <f>Input!$JE$12</f>
        <v>0</v>
      </c>
      <c r="G25" s="84">
        <f>Input!$JF$12</f>
        <v>0</v>
      </c>
      <c r="H25" s="85">
        <f>Input!$JG$12</f>
        <v>0</v>
      </c>
    </row>
    <row r="26" spans="1:50">
      <c r="A26" s="83" t="s">
        <v>222</v>
      </c>
      <c r="B26" s="215" t="s">
        <v>215</v>
      </c>
      <c r="C26" s="84">
        <f>Input!$JH$12</f>
        <v>0</v>
      </c>
      <c r="D26" s="84">
        <f>Input!$JI$12</f>
        <v>0</v>
      </c>
      <c r="E26" s="84">
        <f>Input!$JJ$12</f>
        <v>0</v>
      </c>
      <c r="F26" s="84">
        <f>Input!$JK$12</f>
        <v>0</v>
      </c>
      <c r="G26" s="84">
        <f>Input!$JL$12</f>
        <v>0</v>
      </c>
      <c r="H26" s="85">
        <f>Input!$JM$12</f>
        <v>0</v>
      </c>
    </row>
    <row r="27" spans="1:50">
      <c r="A27" s="83" t="s">
        <v>222</v>
      </c>
      <c r="B27" s="215" t="s">
        <v>224</v>
      </c>
      <c r="C27" s="84">
        <f>Input!$JN$12</f>
        <v>0</v>
      </c>
      <c r="D27" s="84">
        <f>Input!$JO$12</f>
        <v>0</v>
      </c>
      <c r="E27" s="84">
        <f>Input!$JP$12</f>
        <v>0</v>
      </c>
      <c r="F27" s="84">
        <f>Input!$JQ$12</f>
        <v>0</v>
      </c>
      <c r="G27" s="84">
        <f>Input!$JR$12</f>
        <v>0</v>
      </c>
      <c r="H27" s="85">
        <f>Input!$JS$12</f>
        <v>0</v>
      </c>
    </row>
    <row r="28" spans="1:50" ht="30">
      <c r="A28" s="83" t="s">
        <v>222</v>
      </c>
      <c r="B28" s="215" t="s">
        <v>225</v>
      </c>
      <c r="C28" s="84">
        <f>Input!$JT$12</f>
        <v>0</v>
      </c>
      <c r="D28" s="84">
        <f>Input!$JU$12</f>
        <v>0</v>
      </c>
      <c r="E28" s="84">
        <f>Input!$JV$12</f>
        <v>0</v>
      </c>
      <c r="F28" s="84">
        <f>Input!$JW$12</f>
        <v>0</v>
      </c>
      <c r="G28" s="84">
        <f>Input!$JX$12</f>
        <v>0</v>
      </c>
      <c r="H28" s="85">
        <f>Input!$JY$12</f>
        <v>0</v>
      </c>
    </row>
    <row r="29" spans="1:50">
      <c r="A29" s="83" t="s">
        <v>222</v>
      </c>
      <c r="B29" s="215" t="s">
        <v>226</v>
      </c>
      <c r="C29" s="84">
        <f>Input!$JZ$12</f>
        <v>0</v>
      </c>
      <c r="D29" s="84">
        <f>Input!$KA$12</f>
        <v>0</v>
      </c>
      <c r="E29" s="84">
        <f>Input!$KB$12</f>
        <v>0</v>
      </c>
      <c r="F29" s="84">
        <f>Input!$KC$12</f>
        <v>0</v>
      </c>
      <c r="G29" s="84">
        <f>Input!$KD$12</f>
        <v>0</v>
      </c>
      <c r="H29" s="85">
        <f>Input!$KE$12</f>
        <v>0</v>
      </c>
    </row>
    <row r="30" spans="1:50">
      <c r="A30" s="83" t="s">
        <v>222</v>
      </c>
      <c r="B30" s="216">
        <f>Input!$KF$12</f>
        <v>0</v>
      </c>
      <c r="C30" s="84">
        <f>Input!$KG$12</f>
        <v>0</v>
      </c>
      <c r="D30" s="84">
        <f>Input!$KH$12</f>
        <v>0</v>
      </c>
      <c r="E30" s="84">
        <f>Input!$KI$12</f>
        <v>0</v>
      </c>
      <c r="F30" s="84">
        <f>Input!$KJ$12</f>
        <v>0</v>
      </c>
      <c r="G30" s="84">
        <f>Input!$KK$12</f>
        <v>0</v>
      </c>
      <c r="H30" s="85">
        <f>Input!$KL$12</f>
        <v>0</v>
      </c>
    </row>
    <row r="31" spans="1:50">
      <c r="A31" s="83" t="s">
        <v>222</v>
      </c>
      <c r="B31" s="216">
        <f>Input!$KM$12</f>
        <v>0</v>
      </c>
      <c r="C31" s="84">
        <f>Input!$KN$12</f>
        <v>0</v>
      </c>
      <c r="D31" s="84">
        <f>Input!$KO$12</f>
        <v>0</v>
      </c>
      <c r="E31" s="84">
        <f>Input!$KP$12</f>
        <v>0</v>
      </c>
      <c r="F31" s="84">
        <f>Input!$KQ$12</f>
        <v>0</v>
      </c>
      <c r="G31" s="84">
        <f>Input!$KR$12</f>
        <v>0</v>
      </c>
      <c r="H31" s="85">
        <f>Input!$KS$12</f>
        <v>0</v>
      </c>
    </row>
    <row r="32" spans="1:50">
      <c r="A32" s="83" t="s">
        <v>222</v>
      </c>
      <c r="B32" s="216">
        <f>Input!$KT$12</f>
        <v>0</v>
      </c>
      <c r="C32" s="84">
        <f>Input!$KU$12</f>
        <v>0</v>
      </c>
      <c r="D32" s="84">
        <f>Input!$KV$12</f>
        <v>0</v>
      </c>
      <c r="E32" s="84">
        <f>Input!$KW$12</f>
        <v>0</v>
      </c>
      <c r="F32" s="84">
        <f>Input!$KX$12</f>
        <v>0</v>
      </c>
      <c r="G32" s="84">
        <f>Input!$KY$12</f>
        <v>0</v>
      </c>
      <c r="H32" s="85">
        <f>Input!$KZ$12</f>
        <v>0</v>
      </c>
    </row>
    <row r="33" spans="1:50">
      <c r="A33" s="83" t="s">
        <v>222</v>
      </c>
      <c r="B33" s="215" t="s">
        <v>220</v>
      </c>
      <c r="C33" s="84">
        <f>Input!$LA$12</f>
        <v>0</v>
      </c>
      <c r="D33" s="84">
        <f>Input!$LB$12</f>
        <v>0</v>
      </c>
      <c r="E33" s="84">
        <f>Input!$LC$12</f>
        <v>0</v>
      </c>
      <c r="F33" s="84">
        <f>Input!$LD$12</f>
        <v>0</v>
      </c>
      <c r="G33" s="84">
        <f>Input!$LE$12</f>
        <v>0</v>
      </c>
      <c r="H33" s="85">
        <f>Input!$LF$12</f>
        <v>0</v>
      </c>
    </row>
    <row r="34" spans="1:50" s="93" customFormat="1">
      <c r="A34" s="79" t="s">
        <v>222</v>
      </c>
      <c r="B34" s="217" t="s">
        <v>227</v>
      </c>
      <c r="C34" s="218">
        <f>SUM(C21:C33)</f>
        <v>0</v>
      </c>
      <c r="D34" s="218">
        <f t="shared" ref="D34:G34" si="1">SUM(D21:D33)</f>
        <v>0</v>
      </c>
      <c r="E34" s="218">
        <f t="shared" si="1"/>
        <v>0</v>
      </c>
      <c r="F34" s="218">
        <f t="shared" si="1"/>
        <v>0</v>
      </c>
      <c r="G34" s="218">
        <f t="shared" si="1"/>
        <v>0</v>
      </c>
      <c r="H34" s="21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c r="B35" s="220"/>
      <c r="C35" s="221"/>
      <c r="D35" s="221"/>
      <c r="E35" s="221"/>
      <c r="F35" s="221"/>
      <c r="G35" s="221"/>
      <c r="H35" s="222"/>
    </row>
    <row r="36" spans="1:50">
      <c r="A36" s="83" t="s">
        <v>228</v>
      </c>
      <c r="B36" s="215" t="s">
        <v>223</v>
      </c>
      <c r="C36" s="84">
        <f>Input!$LG$12</f>
        <v>0</v>
      </c>
      <c r="D36" s="84">
        <f>Input!$LH$12</f>
        <v>0</v>
      </c>
      <c r="E36" s="84">
        <f>Input!$LI$12</f>
        <v>0</v>
      </c>
      <c r="F36" s="84">
        <f>Input!$LJ$12</f>
        <v>0</v>
      </c>
      <c r="G36" s="84">
        <f>Input!$LK$12</f>
        <v>0</v>
      </c>
      <c r="H36" s="85">
        <f>Input!$LL$12</f>
        <v>0</v>
      </c>
    </row>
    <row r="37" spans="1:50">
      <c r="A37" s="83" t="s">
        <v>228</v>
      </c>
      <c r="B37" s="215" t="s">
        <v>211</v>
      </c>
      <c r="C37" s="84">
        <f>Input!$LM$12</f>
        <v>0</v>
      </c>
      <c r="D37" s="84">
        <f>Input!$LN$12</f>
        <v>0</v>
      </c>
      <c r="E37" s="84">
        <f>Input!$LO$12</f>
        <v>0</v>
      </c>
      <c r="F37" s="84">
        <f>Input!$LP$12</f>
        <v>0</v>
      </c>
      <c r="G37" s="84">
        <f>Input!$LQ$12</f>
        <v>0</v>
      </c>
      <c r="H37" s="85">
        <f>Input!$LR$12</f>
        <v>0</v>
      </c>
    </row>
    <row r="38" spans="1:50">
      <c r="A38" s="83" t="s">
        <v>228</v>
      </c>
      <c r="B38" s="215" t="s">
        <v>212</v>
      </c>
      <c r="C38" s="84">
        <f>Input!$LS$12</f>
        <v>0</v>
      </c>
      <c r="D38" s="84">
        <f>Input!$LT$12</f>
        <v>0</v>
      </c>
      <c r="E38" s="84">
        <f>Input!$LU$12</f>
        <v>0</v>
      </c>
      <c r="F38" s="84">
        <f>Input!$LV$12</f>
        <v>0</v>
      </c>
      <c r="G38" s="84">
        <f>Input!$LW$12</f>
        <v>0</v>
      </c>
      <c r="H38" s="85">
        <f>Input!$LX$12</f>
        <v>0</v>
      </c>
    </row>
    <row r="39" spans="1:50">
      <c r="A39" s="83" t="s">
        <v>228</v>
      </c>
      <c r="B39" s="215" t="s">
        <v>213</v>
      </c>
      <c r="C39" s="84">
        <f>Input!$LY$12</f>
        <v>0</v>
      </c>
      <c r="D39" s="84">
        <f>Input!$LZ$12</f>
        <v>0</v>
      </c>
      <c r="E39" s="84">
        <f>Input!$MA$12</f>
        <v>0</v>
      </c>
      <c r="F39" s="84">
        <f>Input!$MB$12</f>
        <v>0</v>
      </c>
      <c r="G39" s="84">
        <f>Input!$MC$12</f>
        <v>0</v>
      </c>
      <c r="H39" s="85">
        <f>Input!$MD$12</f>
        <v>0</v>
      </c>
    </row>
    <row r="40" spans="1:50">
      <c r="A40" s="83" t="s">
        <v>228</v>
      </c>
      <c r="B40" s="215" t="s">
        <v>214</v>
      </c>
      <c r="C40" s="84">
        <f>Input!$ME$12</f>
        <v>0</v>
      </c>
      <c r="D40" s="84">
        <f>Input!$MF$12</f>
        <v>0</v>
      </c>
      <c r="E40" s="84">
        <f>Input!$MG$12</f>
        <v>0</v>
      </c>
      <c r="F40" s="84">
        <f>Input!$MH$12</f>
        <v>0</v>
      </c>
      <c r="G40" s="84">
        <f>Input!$MI$12</f>
        <v>0</v>
      </c>
      <c r="H40" s="85">
        <f>Input!$MJ$12</f>
        <v>0</v>
      </c>
    </row>
    <row r="41" spans="1:50">
      <c r="A41" s="83" t="s">
        <v>228</v>
      </c>
      <c r="B41" s="215" t="s">
        <v>215</v>
      </c>
      <c r="C41" s="84">
        <f>Input!$MK$12</f>
        <v>0</v>
      </c>
      <c r="D41" s="84">
        <f>Input!$ML$12</f>
        <v>0</v>
      </c>
      <c r="E41" s="84">
        <f>Input!$MM$12</f>
        <v>0</v>
      </c>
      <c r="F41" s="84">
        <f>Input!$MN$12</f>
        <v>0</v>
      </c>
      <c r="G41" s="84">
        <f>Input!$MO$12</f>
        <v>0</v>
      </c>
      <c r="H41" s="85">
        <f>Input!$MP$12</f>
        <v>0</v>
      </c>
    </row>
    <row r="42" spans="1:50">
      <c r="A42" s="83" t="s">
        <v>228</v>
      </c>
      <c r="B42" s="215" t="s">
        <v>224</v>
      </c>
      <c r="C42" s="84">
        <f>Input!$MQ$12</f>
        <v>0</v>
      </c>
      <c r="D42" s="84">
        <f>Input!$MR$12</f>
        <v>0</v>
      </c>
      <c r="E42" s="84">
        <f>Input!$MS$12</f>
        <v>0</v>
      </c>
      <c r="F42" s="84">
        <f>Input!$MT$12</f>
        <v>0</v>
      </c>
      <c r="G42" s="84">
        <f>Input!$MU$12</f>
        <v>0</v>
      </c>
      <c r="H42" s="85">
        <f>Input!$MV$12</f>
        <v>0</v>
      </c>
    </row>
    <row r="43" spans="1:50">
      <c r="A43" s="83" t="s">
        <v>228</v>
      </c>
      <c r="B43" s="215" t="s">
        <v>229</v>
      </c>
      <c r="C43" s="84">
        <f>Input!$MW$12</f>
        <v>0</v>
      </c>
      <c r="D43" s="84">
        <f>Input!$MX$12</f>
        <v>0</v>
      </c>
      <c r="E43" s="84">
        <f>Input!$MY$12</f>
        <v>0</v>
      </c>
      <c r="F43" s="84">
        <f>Input!$MZ$12</f>
        <v>0</v>
      </c>
      <c r="G43" s="84">
        <f>Input!$NA$12</f>
        <v>0</v>
      </c>
      <c r="H43" s="85">
        <f>Input!$NB$12</f>
        <v>0</v>
      </c>
    </row>
    <row r="44" spans="1:50">
      <c r="A44" s="83" t="s">
        <v>228</v>
      </c>
      <c r="B44" s="216">
        <f>Input!$NC$12</f>
        <v>0</v>
      </c>
      <c r="C44" s="84">
        <f>Input!$ND$12</f>
        <v>0</v>
      </c>
      <c r="D44" s="84">
        <f>Input!$NE$12</f>
        <v>0</v>
      </c>
      <c r="E44" s="84">
        <f>Input!$NF$12</f>
        <v>0</v>
      </c>
      <c r="F44" s="84">
        <f>Input!$NG$12</f>
        <v>0</v>
      </c>
      <c r="G44" s="84">
        <f>Input!$NH$12</f>
        <v>0</v>
      </c>
      <c r="H44" s="85">
        <f>Input!$NI$12</f>
        <v>0</v>
      </c>
    </row>
    <row r="45" spans="1:50">
      <c r="A45" s="83" t="s">
        <v>228</v>
      </c>
      <c r="B45" s="216">
        <f>Input!$NJ$12</f>
        <v>0</v>
      </c>
      <c r="C45" s="84">
        <f>Input!$NK$12</f>
        <v>0</v>
      </c>
      <c r="D45" s="84">
        <f>Input!$NL$12</f>
        <v>0</v>
      </c>
      <c r="E45" s="84">
        <f>Input!$NM$12</f>
        <v>0</v>
      </c>
      <c r="F45" s="84">
        <f>Input!$NN$12</f>
        <v>0</v>
      </c>
      <c r="G45" s="84">
        <f>Input!$NO$12</f>
        <v>0</v>
      </c>
      <c r="H45" s="85">
        <f>Input!$NP$12</f>
        <v>0</v>
      </c>
    </row>
    <row r="46" spans="1:50">
      <c r="A46" s="83" t="s">
        <v>228</v>
      </c>
      <c r="B46" s="216">
        <f>Input!$NQ$12</f>
        <v>0</v>
      </c>
      <c r="C46" s="84">
        <f>Input!$NR$12</f>
        <v>0</v>
      </c>
      <c r="D46" s="84">
        <f>Input!$NS$12</f>
        <v>0</v>
      </c>
      <c r="E46" s="84">
        <f>Input!$NT$12</f>
        <v>0</v>
      </c>
      <c r="F46" s="84">
        <f>Input!$NU$12</f>
        <v>0</v>
      </c>
      <c r="G46" s="84">
        <f>Input!$NV$12</f>
        <v>0</v>
      </c>
      <c r="H46" s="85">
        <f>Input!$NW$12</f>
        <v>0</v>
      </c>
    </row>
    <row r="47" spans="1:50">
      <c r="A47" s="83" t="s">
        <v>228</v>
      </c>
      <c r="B47" s="216">
        <f>Input!$NX$12</f>
        <v>0</v>
      </c>
      <c r="C47" s="84">
        <f>Input!$NY$12</f>
        <v>0</v>
      </c>
      <c r="D47" s="84">
        <f>Input!$NZ$12</f>
        <v>0</v>
      </c>
      <c r="E47" s="84">
        <f>Input!$OA$12</f>
        <v>0</v>
      </c>
      <c r="F47" s="84">
        <f>Input!$OB$12</f>
        <v>0</v>
      </c>
      <c r="G47" s="84">
        <f>Input!$OC$12</f>
        <v>0</v>
      </c>
      <c r="H47" s="85">
        <f>Input!$OD$12</f>
        <v>0</v>
      </c>
    </row>
    <row r="48" spans="1:50">
      <c r="A48" s="83" t="s">
        <v>228</v>
      </c>
      <c r="B48" s="215" t="s">
        <v>220</v>
      </c>
      <c r="C48" s="84">
        <f>Input!$OE$12</f>
        <v>0</v>
      </c>
      <c r="D48" s="84">
        <f>Input!$OF$12</f>
        <v>0</v>
      </c>
      <c r="E48" s="84">
        <f>Input!$OG$12</f>
        <v>0</v>
      </c>
      <c r="F48" s="84">
        <f>Input!$OH$12</f>
        <v>0</v>
      </c>
      <c r="G48" s="84">
        <f>Input!$OI$12</f>
        <v>0</v>
      </c>
      <c r="H48" s="85">
        <f>Input!$OJ$12</f>
        <v>0</v>
      </c>
    </row>
    <row r="49" spans="1:50" s="93" customFormat="1">
      <c r="A49" s="79" t="s">
        <v>228</v>
      </c>
      <c r="B49" s="217" t="s">
        <v>230</v>
      </c>
      <c r="C49" s="218">
        <f>SUM(C36:C48)</f>
        <v>0</v>
      </c>
      <c r="D49" s="218">
        <f t="shared" ref="D49:G49" si="2">SUM(D36:D48)</f>
        <v>0</v>
      </c>
      <c r="E49" s="218">
        <f t="shared" si="2"/>
        <v>0</v>
      </c>
      <c r="F49" s="218">
        <f t="shared" si="2"/>
        <v>0</v>
      </c>
      <c r="G49" s="218">
        <f t="shared" si="2"/>
        <v>0</v>
      </c>
      <c r="H49" s="219"/>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c r="B50" s="220"/>
      <c r="C50" s="221"/>
      <c r="D50" s="221"/>
      <c r="E50" s="221"/>
      <c r="F50" s="221"/>
      <c r="G50" s="221"/>
      <c r="H50" s="222"/>
    </row>
    <row r="51" spans="1:50">
      <c r="A51" s="83" t="s">
        <v>231</v>
      </c>
      <c r="B51" s="216">
        <f>Input!$OK$12</f>
        <v>0</v>
      </c>
      <c r="C51" s="84">
        <f>Input!$OL$12</f>
        <v>0</v>
      </c>
      <c r="D51" s="84">
        <f>Input!$OM$12</f>
        <v>0</v>
      </c>
      <c r="E51" s="84">
        <f>Input!$ON$12</f>
        <v>0</v>
      </c>
      <c r="F51" s="84">
        <f>Input!$OO$12</f>
        <v>0</v>
      </c>
      <c r="G51" s="84">
        <f>Input!$OP$12</f>
        <v>0</v>
      </c>
      <c r="H51" s="85">
        <f>Input!$OQ$12</f>
        <v>0</v>
      </c>
    </row>
    <row r="52" spans="1:50">
      <c r="A52" s="83" t="s">
        <v>231</v>
      </c>
      <c r="B52" s="216">
        <f>Input!$OR$12</f>
        <v>0</v>
      </c>
      <c r="C52" s="84">
        <f>Input!$OS$12</f>
        <v>0</v>
      </c>
      <c r="D52" s="84">
        <f>Input!$OT$12</f>
        <v>0</v>
      </c>
      <c r="E52" s="84">
        <f>Input!$OU$12</f>
        <v>0</v>
      </c>
      <c r="F52" s="84">
        <f>Input!$OV$12</f>
        <v>0</v>
      </c>
      <c r="G52" s="84">
        <f>Input!$OW$12</f>
        <v>0</v>
      </c>
      <c r="H52" s="85">
        <f>Input!$OX$12</f>
        <v>0</v>
      </c>
    </row>
    <row r="53" spans="1:50">
      <c r="A53" s="83" t="s">
        <v>231</v>
      </c>
      <c r="B53" s="216">
        <f>Input!$OY$12</f>
        <v>0</v>
      </c>
      <c r="C53" s="84">
        <f>Input!$OZ$12</f>
        <v>0</v>
      </c>
      <c r="D53" s="84">
        <f>Input!$PA$12</f>
        <v>0</v>
      </c>
      <c r="E53" s="84">
        <f>Input!$PB$12</f>
        <v>0</v>
      </c>
      <c r="F53" s="84">
        <f>Input!$PC$12</f>
        <v>0</v>
      </c>
      <c r="G53" s="84">
        <f>Input!$PD$12</f>
        <v>0</v>
      </c>
      <c r="H53" s="85">
        <f>Input!$PE$12</f>
        <v>0</v>
      </c>
    </row>
    <row r="54" spans="1:50">
      <c r="A54" s="83" t="s">
        <v>231</v>
      </c>
      <c r="B54" s="216">
        <f>Input!$PF$12</f>
        <v>0</v>
      </c>
      <c r="C54" s="84">
        <f>Input!$PG$12</f>
        <v>0</v>
      </c>
      <c r="D54" s="84">
        <f>Input!$PH$12</f>
        <v>0</v>
      </c>
      <c r="E54" s="84">
        <f>Input!$PI$12</f>
        <v>0</v>
      </c>
      <c r="F54" s="84">
        <f>Input!$PJ$12</f>
        <v>0</v>
      </c>
      <c r="G54" s="84">
        <f>Input!$PK$12</f>
        <v>0</v>
      </c>
      <c r="H54" s="85">
        <f>Input!$PL$12</f>
        <v>0</v>
      </c>
    </row>
    <row r="55" spans="1:50">
      <c r="A55" s="83" t="s">
        <v>231</v>
      </c>
      <c r="B55" s="216">
        <f>Input!$PM$12</f>
        <v>0</v>
      </c>
      <c r="C55" s="84">
        <f>Input!$PN$12</f>
        <v>0</v>
      </c>
      <c r="D55" s="84">
        <f>Input!$PO$12</f>
        <v>0</v>
      </c>
      <c r="E55" s="84">
        <f>Input!$PP$12</f>
        <v>0</v>
      </c>
      <c r="F55" s="84">
        <f>Input!$PQ$12</f>
        <v>0</v>
      </c>
      <c r="G55" s="84">
        <f>Input!$PR$12</f>
        <v>0</v>
      </c>
      <c r="H55" s="85">
        <f>Input!$PS$12</f>
        <v>0</v>
      </c>
    </row>
    <row r="56" spans="1:50">
      <c r="A56" s="83" t="s">
        <v>231</v>
      </c>
      <c r="B56" s="216">
        <f>Input!$PT$12</f>
        <v>0</v>
      </c>
      <c r="C56" s="84">
        <f>Input!$PU$12</f>
        <v>0</v>
      </c>
      <c r="D56" s="84">
        <f>Input!$PV$12</f>
        <v>0</v>
      </c>
      <c r="E56" s="84">
        <f>Input!$PW$12</f>
        <v>0</v>
      </c>
      <c r="F56" s="84">
        <f>Input!$PX$12</f>
        <v>0</v>
      </c>
      <c r="G56" s="84">
        <f>Input!$PY$12</f>
        <v>0</v>
      </c>
      <c r="H56" s="85">
        <f>Input!$PZ$12</f>
        <v>0</v>
      </c>
    </row>
    <row r="57" spans="1:50">
      <c r="A57" s="83" t="s">
        <v>231</v>
      </c>
      <c r="B57" s="216">
        <f>Input!$QA$12</f>
        <v>0</v>
      </c>
      <c r="C57" s="84">
        <f>Input!$QB$12</f>
        <v>0</v>
      </c>
      <c r="D57" s="84">
        <f>Input!$QC$12</f>
        <v>0</v>
      </c>
      <c r="E57" s="84">
        <f>Input!$QD$12</f>
        <v>0</v>
      </c>
      <c r="F57" s="84">
        <f>Input!$QE$12</f>
        <v>0</v>
      </c>
      <c r="G57" s="84">
        <f>Input!$QF$12</f>
        <v>0</v>
      </c>
      <c r="H57" s="85">
        <f>Input!$QG$12</f>
        <v>0</v>
      </c>
    </row>
    <row r="58" spans="1:50">
      <c r="A58" s="83" t="s">
        <v>231</v>
      </c>
      <c r="B58" s="216">
        <f>Input!$QH$12</f>
        <v>0</v>
      </c>
      <c r="C58" s="84">
        <f>Input!$QI$12</f>
        <v>0</v>
      </c>
      <c r="D58" s="84">
        <f>Input!$QJ$12</f>
        <v>0</v>
      </c>
      <c r="E58" s="84">
        <f>Input!$QK$12</f>
        <v>0</v>
      </c>
      <c r="F58" s="84">
        <f>Input!$QL$12</f>
        <v>0</v>
      </c>
      <c r="G58" s="84">
        <f>Input!$QM$12</f>
        <v>0</v>
      </c>
      <c r="H58" s="85">
        <f>Input!$QN$12</f>
        <v>0</v>
      </c>
    </row>
    <row r="59" spans="1:50">
      <c r="A59" s="83" t="s">
        <v>231</v>
      </c>
      <c r="B59" s="216">
        <f>Input!$QO$12</f>
        <v>0</v>
      </c>
      <c r="C59" s="84">
        <f>Input!$QP$12</f>
        <v>0</v>
      </c>
      <c r="D59" s="84">
        <f>Input!$QQ$12</f>
        <v>0</v>
      </c>
      <c r="E59" s="84">
        <f>Input!$QR$12</f>
        <v>0</v>
      </c>
      <c r="F59" s="84">
        <f>Input!$QS$12</f>
        <v>0</v>
      </c>
      <c r="G59" s="84">
        <f>Input!$QT$12</f>
        <v>0</v>
      </c>
      <c r="H59" s="85">
        <f>Input!$QU$12</f>
        <v>0</v>
      </c>
    </row>
    <row r="60" spans="1:50">
      <c r="A60" s="83" t="s">
        <v>231</v>
      </c>
      <c r="B60" s="216">
        <f>Input!$QV$12</f>
        <v>0</v>
      </c>
      <c r="C60" s="84">
        <f>Input!$QW$12</f>
        <v>0</v>
      </c>
      <c r="D60" s="84">
        <f>Input!$QX$12</f>
        <v>0</v>
      </c>
      <c r="E60" s="84">
        <f>Input!$QY$12</f>
        <v>0</v>
      </c>
      <c r="F60" s="84">
        <f>Input!$QZ$12</f>
        <v>0</v>
      </c>
      <c r="G60" s="84">
        <f>Input!$RA$12</f>
        <v>0</v>
      </c>
      <c r="H60" s="85">
        <f>Input!$RB$12</f>
        <v>0</v>
      </c>
    </row>
    <row r="61" spans="1:50">
      <c r="A61" s="83" t="s">
        <v>231</v>
      </c>
      <c r="B61" s="216">
        <f>Input!$RC$12</f>
        <v>0</v>
      </c>
      <c r="C61" s="84">
        <f>Input!$RD$12</f>
        <v>0</v>
      </c>
      <c r="D61" s="84">
        <f>Input!$RE$12</f>
        <v>0</v>
      </c>
      <c r="E61" s="84">
        <f>Input!$RF$12</f>
        <v>0</v>
      </c>
      <c r="F61" s="84">
        <f>Input!$RG$12</f>
        <v>0</v>
      </c>
      <c r="G61" s="84">
        <f>Input!$RH$12</f>
        <v>0</v>
      </c>
      <c r="H61" s="85">
        <f>Input!$RI$12</f>
        <v>0</v>
      </c>
    </row>
    <row r="62" spans="1:50">
      <c r="A62" s="83" t="s">
        <v>231</v>
      </c>
      <c r="B62" s="216">
        <f>Input!$RJ$12</f>
        <v>0</v>
      </c>
      <c r="C62" s="84">
        <f>Input!$RK$12</f>
        <v>0</v>
      </c>
      <c r="D62" s="84">
        <f>Input!$RL$12</f>
        <v>0</v>
      </c>
      <c r="E62" s="84">
        <f>Input!$RM$12</f>
        <v>0</v>
      </c>
      <c r="F62" s="84">
        <f>Input!$RN$12</f>
        <v>0</v>
      </c>
      <c r="G62" s="84">
        <f>Input!$RO$12</f>
        <v>0</v>
      </c>
      <c r="H62" s="85">
        <f>Input!$RP$12</f>
        <v>0</v>
      </c>
    </row>
    <row r="63" spans="1:50">
      <c r="A63" s="83" t="s">
        <v>231</v>
      </c>
      <c r="B63" s="215" t="s">
        <v>220</v>
      </c>
      <c r="C63" s="84">
        <f>Input!$RQ$12</f>
        <v>0</v>
      </c>
      <c r="D63" s="84">
        <f>Input!$RR$12</f>
        <v>0</v>
      </c>
      <c r="E63" s="84">
        <f>Input!$RS$12</f>
        <v>0</v>
      </c>
      <c r="F63" s="84">
        <f>Input!$RT$12</f>
        <v>0</v>
      </c>
      <c r="G63" s="84">
        <f>Input!$RU$12</f>
        <v>0</v>
      </c>
      <c r="H63" s="85">
        <f>Input!$RV$12</f>
        <v>0</v>
      </c>
    </row>
    <row r="64" spans="1:50" s="94" customFormat="1">
      <c r="A64" s="79" t="s">
        <v>231</v>
      </c>
      <c r="B64" s="217" t="s">
        <v>232</v>
      </c>
      <c r="C64" s="218">
        <f>SUM(C51:C63)</f>
        <v>0</v>
      </c>
      <c r="D64" s="218">
        <f t="shared" ref="D64:G64" si="3">SUM(D51:D63)</f>
        <v>0</v>
      </c>
      <c r="E64" s="218">
        <f t="shared" si="3"/>
        <v>0</v>
      </c>
      <c r="F64" s="218">
        <f t="shared" si="3"/>
        <v>0</v>
      </c>
      <c r="G64" s="218">
        <f t="shared" si="3"/>
        <v>0</v>
      </c>
      <c r="H64" s="219"/>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1:50">
      <c r="B65" s="220"/>
      <c r="C65" s="221"/>
      <c r="D65" s="221"/>
      <c r="E65" s="221"/>
      <c r="F65" s="221"/>
      <c r="G65" s="221"/>
      <c r="H65" s="222"/>
    </row>
    <row r="66" spans="1:50">
      <c r="A66" s="83" t="s">
        <v>233</v>
      </c>
      <c r="B66" s="216">
        <f>Input!$RW$12</f>
        <v>0</v>
      </c>
      <c r="C66" s="84">
        <f>Input!$RX$12</f>
        <v>0</v>
      </c>
      <c r="D66" s="84">
        <f>Input!$RY$12</f>
        <v>0</v>
      </c>
      <c r="E66" s="84">
        <f>Input!$RZ$12</f>
        <v>0</v>
      </c>
      <c r="F66" s="84">
        <f>Input!$SA$12</f>
        <v>0</v>
      </c>
      <c r="G66" s="84">
        <f>Input!$SB$12</f>
        <v>0</v>
      </c>
      <c r="H66" s="85">
        <f>Input!$SC$12</f>
        <v>0</v>
      </c>
    </row>
    <row r="67" spans="1:50">
      <c r="A67" s="83" t="s">
        <v>233</v>
      </c>
      <c r="B67" s="216">
        <f>Input!$SD$12</f>
        <v>0</v>
      </c>
      <c r="C67" s="84">
        <f>Input!$SE$12</f>
        <v>0</v>
      </c>
      <c r="D67" s="84">
        <f>Input!$SF$12</f>
        <v>0</v>
      </c>
      <c r="E67" s="84">
        <f>Input!$SG$12</f>
        <v>0</v>
      </c>
      <c r="F67" s="84">
        <f>Input!$SH$12</f>
        <v>0</v>
      </c>
      <c r="G67" s="84">
        <f>Input!$SI$12</f>
        <v>0</v>
      </c>
      <c r="H67" s="85">
        <f>Input!$SJ$12</f>
        <v>0</v>
      </c>
    </row>
    <row r="68" spans="1:50">
      <c r="A68" s="83" t="s">
        <v>233</v>
      </c>
      <c r="B68" s="216">
        <f>Input!$SK$12</f>
        <v>0</v>
      </c>
      <c r="C68" s="84">
        <f>Input!$SL$12</f>
        <v>0</v>
      </c>
      <c r="D68" s="84">
        <f>Input!$SM$12</f>
        <v>0</v>
      </c>
      <c r="E68" s="84">
        <f>Input!$SN$12</f>
        <v>0</v>
      </c>
      <c r="F68" s="84">
        <f>Input!$SO$12</f>
        <v>0</v>
      </c>
      <c r="G68" s="84">
        <f>Input!$SP$12</f>
        <v>0</v>
      </c>
      <c r="H68" s="85">
        <f>Input!$SQ$12</f>
        <v>0</v>
      </c>
    </row>
    <row r="69" spans="1:50">
      <c r="A69" s="83" t="s">
        <v>233</v>
      </c>
      <c r="B69" s="216">
        <f>Input!$SR$12</f>
        <v>0</v>
      </c>
      <c r="C69" s="84">
        <f>Input!$SS$12</f>
        <v>0</v>
      </c>
      <c r="D69" s="84">
        <f>Input!$ST$12</f>
        <v>0</v>
      </c>
      <c r="E69" s="84">
        <f>Input!$SU$12</f>
        <v>0</v>
      </c>
      <c r="F69" s="84">
        <f>Input!$SV$12</f>
        <v>0</v>
      </c>
      <c r="G69" s="84">
        <f>Input!$SW$12</f>
        <v>0</v>
      </c>
      <c r="H69" s="85">
        <f>Input!$SX$12</f>
        <v>0</v>
      </c>
    </row>
    <row r="70" spans="1:50">
      <c r="A70" s="83" t="s">
        <v>233</v>
      </c>
      <c r="B70" s="216">
        <f>Input!$SY$12</f>
        <v>0</v>
      </c>
      <c r="C70" s="84">
        <f>Input!$SZ$12</f>
        <v>0</v>
      </c>
      <c r="D70" s="84">
        <f>Input!$TA$12</f>
        <v>0</v>
      </c>
      <c r="E70" s="84">
        <f>Input!$TB$12</f>
        <v>0</v>
      </c>
      <c r="F70" s="84">
        <f>Input!$TC$12</f>
        <v>0</v>
      </c>
      <c r="G70" s="84">
        <f>Input!$TD$12</f>
        <v>0</v>
      </c>
      <c r="H70" s="85">
        <f>Input!$TE$12</f>
        <v>0</v>
      </c>
    </row>
    <row r="71" spans="1:50">
      <c r="A71" s="83" t="s">
        <v>233</v>
      </c>
      <c r="B71" s="216">
        <f>Input!$TF$12</f>
        <v>0</v>
      </c>
      <c r="C71" s="84">
        <f>Input!$TG$12</f>
        <v>0</v>
      </c>
      <c r="D71" s="84">
        <f>Input!$TH$12</f>
        <v>0</v>
      </c>
      <c r="E71" s="84">
        <f>Input!$TI$12</f>
        <v>0</v>
      </c>
      <c r="F71" s="84">
        <f>Input!$TJ$12</f>
        <v>0</v>
      </c>
      <c r="G71" s="84">
        <f>Input!$TK$12</f>
        <v>0</v>
      </c>
      <c r="H71" s="85">
        <f>Input!$TL$12</f>
        <v>0</v>
      </c>
    </row>
    <row r="72" spans="1:50">
      <c r="A72" s="83" t="s">
        <v>233</v>
      </c>
      <c r="B72" s="216">
        <f>Input!$TM$12</f>
        <v>0</v>
      </c>
      <c r="C72" s="84">
        <f>Input!$TN$12</f>
        <v>0</v>
      </c>
      <c r="D72" s="84">
        <f>Input!$TO$12</f>
        <v>0</v>
      </c>
      <c r="E72" s="84">
        <f>Input!$TP$12</f>
        <v>0</v>
      </c>
      <c r="F72" s="84">
        <f>Input!$TQ$12</f>
        <v>0</v>
      </c>
      <c r="G72" s="84">
        <f>Input!$TR$12</f>
        <v>0</v>
      </c>
      <c r="H72" s="85">
        <f>Input!$TS$12</f>
        <v>0</v>
      </c>
    </row>
    <row r="73" spans="1:50">
      <c r="A73" s="83" t="s">
        <v>233</v>
      </c>
      <c r="B73" s="216">
        <f>Input!$TT$12</f>
        <v>0</v>
      </c>
      <c r="C73" s="84">
        <f>Input!$TU$12</f>
        <v>0</v>
      </c>
      <c r="D73" s="84">
        <f>Input!$TV$12</f>
        <v>0</v>
      </c>
      <c r="E73" s="84">
        <f>Input!$TW$12</f>
        <v>0</v>
      </c>
      <c r="F73" s="84">
        <f>Input!$TX$12</f>
        <v>0</v>
      </c>
      <c r="G73" s="84">
        <f>Input!$TY$12</f>
        <v>0</v>
      </c>
      <c r="H73" s="85">
        <f>Input!$TZ$12</f>
        <v>0</v>
      </c>
    </row>
    <row r="74" spans="1:50">
      <c r="A74" s="83" t="s">
        <v>233</v>
      </c>
      <c r="B74" s="216">
        <f>Input!$UA$12</f>
        <v>0</v>
      </c>
      <c r="C74" s="84">
        <f>Input!$UB$12</f>
        <v>0</v>
      </c>
      <c r="D74" s="84">
        <f>Input!$UC$12</f>
        <v>0</v>
      </c>
      <c r="E74" s="84">
        <f>Input!$UD$12</f>
        <v>0</v>
      </c>
      <c r="F74" s="84">
        <f>Input!$UE$12</f>
        <v>0</v>
      </c>
      <c r="G74" s="84">
        <f>Input!$UF$12</f>
        <v>0</v>
      </c>
      <c r="H74" s="85">
        <f>Input!$UG$12</f>
        <v>0</v>
      </c>
    </row>
    <row r="75" spans="1:50">
      <c r="A75" s="83" t="s">
        <v>233</v>
      </c>
      <c r="B75" s="216">
        <f>Input!$UH$12</f>
        <v>0</v>
      </c>
      <c r="C75" s="84">
        <f>Input!$UI$12</f>
        <v>0</v>
      </c>
      <c r="D75" s="84">
        <f>Input!$UJ$12</f>
        <v>0</v>
      </c>
      <c r="E75" s="84">
        <f>Input!$UK$12</f>
        <v>0</v>
      </c>
      <c r="F75" s="84">
        <f>Input!$UL$12</f>
        <v>0</v>
      </c>
      <c r="G75" s="84">
        <f>Input!$UM$12</f>
        <v>0</v>
      </c>
      <c r="H75" s="85">
        <f>Input!$UN$12</f>
        <v>0</v>
      </c>
    </row>
    <row r="76" spans="1:50">
      <c r="A76" s="83" t="s">
        <v>233</v>
      </c>
      <c r="B76" s="216">
        <f>Input!$UO$12</f>
        <v>0</v>
      </c>
      <c r="C76" s="84">
        <f>Input!$UP$12</f>
        <v>0</v>
      </c>
      <c r="D76" s="84">
        <f>Input!$UQ$12</f>
        <v>0</v>
      </c>
      <c r="E76" s="84">
        <f>Input!$UR$12</f>
        <v>0</v>
      </c>
      <c r="F76" s="84">
        <f>Input!$US$12</f>
        <v>0</v>
      </c>
      <c r="G76" s="84">
        <f>Input!$UT$12</f>
        <v>0</v>
      </c>
      <c r="H76" s="85">
        <f>Input!$UU$12</f>
        <v>0</v>
      </c>
    </row>
    <row r="77" spans="1:50">
      <c r="A77" s="83" t="s">
        <v>233</v>
      </c>
      <c r="B77" s="216">
        <f>Input!$UV$12</f>
        <v>0</v>
      </c>
      <c r="C77" s="84">
        <f>Input!$UW$12</f>
        <v>0</v>
      </c>
      <c r="D77" s="84">
        <f>Input!$UX$12</f>
        <v>0</v>
      </c>
      <c r="E77" s="84">
        <f>Input!$UY$12</f>
        <v>0</v>
      </c>
      <c r="F77" s="84">
        <f>Input!$UZ$12</f>
        <v>0</v>
      </c>
      <c r="G77" s="84">
        <f>Input!$VA$12</f>
        <v>0</v>
      </c>
      <c r="H77" s="85">
        <f>Input!$VB$12</f>
        <v>0</v>
      </c>
    </row>
    <row r="78" spans="1:50">
      <c r="A78" s="83" t="s">
        <v>233</v>
      </c>
      <c r="B78" s="216">
        <f>Input!$VC$12</f>
        <v>0</v>
      </c>
      <c r="C78" s="84">
        <f>Input!$VD$12</f>
        <v>0</v>
      </c>
      <c r="D78" s="84">
        <f>Input!$VE$12</f>
        <v>0</v>
      </c>
      <c r="E78" s="84">
        <f>Input!$VF$12</f>
        <v>0</v>
      </c>
      <c r="F78" s="84">
        <f>Input!$VG$12</f>
        <v>0</v>
      </c>
      <c r="G78" s="84">
        <f>Input!$VH$12</f>
        <v>0</v>
      </c>
      <c r="H78" s="85">
        <f>Input!$VI$12</f>
        <v>0</v>
      </c>
    </row>
    <row r="79" spans="1:50">
      <c r="A79" s="83" t="s">
        <v>233</v>
      </c>
      <c r="B79" s="215" t="s">
        <v>220</v>
      </c>
      <c r="C79" s="84">
        <f>Input!$VJ$12</f>
        <v>0</v>
      </c>
      <c r="D79" s="84">
        <f>Input!$VK$12</f>
        <v>0</v>
      </c>
      <c r="E79" s="84">
        <f>Input!$VL$12</f>
        <v>0</v>
      </c>
      <c r="F79" s="84">
        <f>Input!$VM$12</f>
        <v>0</v>
      </c>
      <c r="G79" s="84">
        <f>Input!$VN$12</f>
        <v>0</v>
      </c>
      <c r="H79" s="85">
        <f>Input!$VO$12</f>
        <v>0</v>
      </c>
    </row>
    <row r="80" spans="1:50" s="94" customFormat="1">
      <c r="A80" s="79" t="s">
        <v>233</v>
      </c>
      <c r="B80" s="217" t="s">
        <v>234</v>
      </c>
      <c r="C80" s="218">
        <f>SUM(C66:C79)</f>
        <v>0</v>
      </c>
      <c r="D80" s="218">
        <f t="shared" ref="D80:G80" si="4">SUM(D66:D79)</f>
        <v>0</v>
      </c>
      <c r="E80" s="218">
        <f t="shared" si="4"/>
        <v>0</v>
      </c>
      <c r="F80" s="218">
        <f t="shared" si="4"/>
        <v>0</v>
      </c>
      <c r="G80" s="218">
        <f t="shared" si="4"/>
        <v>0</v>
      </c>
      <c r="H80" s="219"/>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row>
    <row r="81" spans="1:50">
      <c r="A81" s="83"/>
      <c r="B81" s="222"/>
      <c r="C81" s="50"/>
      <c r="D81" s="50"/>
      <c r="E81" s="50"/>
      <c r="F81" s="50"/>
      <c r="G81" s="50"/>
      <c r="H81" s="222"/>
    </row>
    <row r="82" spans="1:50">
      <c r="A82" s="83" t="s">
        <v>235</v>
      </c>
      <c r="B82" s="216">
        <f>Input!$VP$12</f>
        <v>0</v>
      </c>
      <c r="C82" s="84">
        <f>Input!$VQ$12</f>
        <v>0</v>
      </c>
      <c r="D82" s="84">
        <f>Input!$VR$12</f>
        <v>0</v>
      </c>
      <c r="E82" s="84">
        <f>Input!$VS$12</f>
        <v>0</v>
      </c>
      <c r="F82" s="84">
        <f>Input!$VT$12</f>
        <v>0</v>
      </c>
      <c r="G82" s="84">
        <f>Input!$VU$12</f>
        <v>0</v>
      </c>
      <c r="H82" s="85">
        <f>Input!$VV$12</f>
        <v>0</v>
      </c>
    </row>
    <row r="83" spans="1:50">
      <c r="A83" s="83" t="s">
        <v>235</v>
      </c>
      <c r="B83" s="216">
        <f>Input!$VW$12</f>
        <v>0</v>
      </c>
      <c r="C83" s="84">
        <f>Input!$VX$12</f>
        <v>0</v>
      </c>
      <c r="D83" s="84">
        <f>Input!$VY$12</f>
        <v>0</v>
      </c>
      <c r="E83" s="84">
        <f>Input!$VZ$12</f>
        <v>0</v>
      </c>
      <c r="F83" s="84">
        <f>Input!$WA$12</f>
        <v>0</v>
      </c>
      <c r="G83" s="84">
        <f>Input!$WB$12</f>
        <v>0</v>
      </c>
      <c r="H83" s="85">
        <f>Input!$WC$12</f>
        <v>0</v>
      </c>
    </row>
    <row r="84" spans="1:50">
      <c r="A84" s="83" t="s">
        <v>235</v>
      </c>
      <c r="B84" s="216">
        <f>Input!$WD$12</f>
        <v>0</v>
      </c>
      <c r="C84" s="84">
        <f>Input!$WE$12</f>
        <v>0</v>
      </c>
      <c r="D84" s="84">
        <f>Input!$WF$12</f>
        <v>0</v>
      </c>
      <c r="E84" s="84">
        <f>Input!$WG$12</f>
        <v>0</v>
      </c>
      <c r="F84" s="84">
        <f>Input!$WH$12</f>
        <v>0</v>
      </c>
      <c r="G84" s="84">
        <f>Input!$WI$12</f>
        <v>0</v>
      </c>
      <c r="H84" s="85">
        <f>Input!$WJ$12</f>
        <v>0</v>
      </c>
    </row>
    <row r="85" spans="1:50">
      <c r="A85" s="83" t="s">
        <v>235</v>
      </c>
      <c r="B85" s="216">
        <f>Input!$WK$12</f>
        <v>0</v>
      </c>
      <c r="C85" s="84">
        <f>Input!$WL$12</f>
        <v>0</v>
      </c>
      <c r="D85" s="84">
        <f>Input!$WM$12</f>
        <v>0</v>
      </c>
      <c r="E85" s="84">
        <f>Input!$WN$12</f>
        <v>0</v>
      </c>
      <c r="F85" s="84">
        <f>Input!$WO$12</f>
        <v>0</v>
      </c>
      <c r="G85" s="84">
        <f>Input!$WP$12</f>
        <v>0</v>
      </c>
      <c r="H85" s="85">
        <f>Input!$WQ$12</f>
        <v>0</v>
      </c>
    </row>
    <row r="86" spans="1:50">
      <c r="A86" s="83" t="s">
        <v>235</v>
      </c>
      <c r="B86" s="216">
        <f>Input!$WR$12</f>
        <v>0</v>
      </c>
      <c r="C86" s="84">
        <f>Input!$WS$12</f>
        <v>0</v>
      </c>
      <c r="D86" s="84">
        <f>Input!$WT$12</f>
        <v>0</v>
      </c>
      <c r="E86" s="84">
        <f>Input!$WU$12</f>
        <v>0</v>
      </c>
      <c r="F86" s="84">
        <f>Input!$WV$12</f>
        <v>0</v>
      </c>
      <c r="G86" s="84">
        <f>Input!$WW$12</f>
        <v>0</v>
      </c>
      <c r="H86" s="85">
        <f>Input!$WX$12</f>
        <v>0</v>
      </c>
    </row>
    <row r="87" spans="1:50">
      <c r="A87" s="83" t="s">
        <v>235</v>
      </c>
      <c r="B87" s="216">
        <f>Input!$WY$12</f>
        <v>0</v>
      </c>
      <c r="C87" s="84">
        <f>Input!$WZ$12</f>
        <v>0</v>
      </c>
      <c r="D87" s="84">
        <f>Input!$XA$12</f>
        <v>0</v>
      </c>
      <c r="E87" s="84">
        <f>Input!$XB$12</f>
        <v>0</v>
      </c>
      <c r="F87" s="84">
        <f>Input!$XC$12</f>
        <v>0</v>
      </c>
      <c r="G87" s="84">
        <f>Input!$XD$12</f>
        <v>0</v>
      </c>
      <c r="H87" s="85">
        <f>Input!$XE$12</f>
        <v>0</v>
      </c>
    </row>
    <row r="88" spans="1:50">
      <c r="A88" s="83" t="s">
        <v>235</v>
      </c>
      <c r="B88" s="216">
        <f>Input!$XF$12</f>
        <v>0</v>
      </c>
      <c r="C88" s="84">
        <f>Input!$XG$12</f>
        <v>0</v>
      </c>
      <c r="D88" s="84">
        <f>Input!$XH$12</f>
        <v>0</v>
      </c>
      <c r="E88" s="84">
        <f>Input!$XI$12</f>
        <v>0</v>
      </c>
      <c r="F88" s="84">
        <f>Input!$XJ$12</f>
        <v>0</v>
      </c>
      <c r="G88" s="84">
        <f>Input!$XK$12</f>
        <v>0</v>
      </c>
      <c r="H88" s="85">
        <f>Input!$XL$12</f>
        <v>0</v>
      </c>
    </row>
    <row r="89" spans="1:50">
      <c r="A89" s="83" t="s">
        <v>235</v>
      </c>
      <c r="B89" s="216">
        <f>Input!$XM$12</f>
        <v>0</v>
      </c>
      <c r="C89" s="84">
        <f>Input!$XN$12</f>
        <v>0</v>
      </c>
      <c r="D89" s="84">
        <f>Input!$XO$12</f>
        <v>0</v>
      </c>
      <c r="E89" s="84">
        <f>Input!$XP$12</f>
        <v>0</v>
      </c>
      <c r="F89" s="84">
        <f>Input!$XQ$12</f>
        <v>0</v>
      </c>
      <c r="G89" s="84">
        <f>Input!$XR$12</f>
        <v>0</v>
      </c>
      <c r="H89" s="85">
        <f>Input!$XS$12</f>
        <v>0</v>
      </c>
    </row>
    <row r="90" spans="1:50" s="94" customFormat="1">
      <c r="A90" s="79" t="s">
        <v>235</v>
      </c>
      <c r="B90" s="217" t="s">
        <v>236</v>
      </c>
      <c r="C90" s="218">
        <f>SUM(C82:C89)</f>
        <v>0</v>
      </c>
      <c r="D90" s="218">
        <f t="shared" ref="D90:G90" si="5">SUM(D82:D89)</f>
        <v>0</v>
      </c>
      <c r="E90" s="218">
        <f t="shared" si="5"/>
        <v>0</v>
      </c>
      <c r="F90" s="218">
        <f t="shared" si="5"/>
        <v>0</v>
      </c>
      <c r="G90" s="218">
        <f t="shared" si="5"/>
        <v>0</v>
      </c>
      <c r="H90" s="219"/>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row>
    <row r="91" spans="1:50">
      <c r="B91" s="222"/>
      <c r="C91" s="50"/>
      <c r="D91" s="50"/>
      <c r="E91" s="50"/>
      <c r="F91" s="50"/>
      <c r="G91" s="50"/>
      <c r="H91" s="222"/>
    </row>
    <row r="92" spans="1:50" s="94" customFormat="1">
      <c r="A92" s="79" t="s">
        <v>237</v>
      </c>
      <c r="B92" s="217"/>
      <c r="C92" s="218"/>
      <c r="D92" s="218"/>
      <c r="E92" s="218"/>
      <c r="F92" s="218"/>
      <c r="G92" s="218"/>
      <c r="H92" s="219"/>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0" ht="31.5">
      <c r="A93" s="83" t="s">
        <v>238</v>
      </c>
      <c r="B93" s="208" t="s">
        <v>239</v>
      </c>
      <c r="C93" s="84">
        <f>Input!$XT$12</f>
        <v>0</v>
      </c>
      <c r="D93" s="84">
        <f>Input!$XU$12</f>
        <v>0</v>
      </c>
      <c r="E93" s="84">
        <f>Input!$XV$12</f>
        <v>12719</v>
      </c>
      <c r="F93" s="84">
        <f>Input!$XW$12</f>
        <v>12719</v>
      </c>
      <c r="G93" s="84">
        <f>Input!$XX$12</f>
        <v>0</v>
      </c>
      <c r="H93" s="85" t="str">
        <f>Input!$XY$12</f>
        <v>FEMA reimbursements for facilites personnel overtime and supplies</v>
      </c>
    </row>
    <row r="94" spans="1:50" ht="47.25">
      <c r="A94" s="83" t="s">
        <v>240</v>
      </c>
      <c r="B94" s="208" t="s">
        <v>241</v>
      </c>
      <c r="C94" s="84">
        <f>Input!$XZ$12</f>
        <v>0</v>
      </c>
      <c r="D94" s="84">
        <f>Input!$YA$12</f>
        <v>0</v>
      </c>
      <c r="E94" s="84">
        <f>Input!$YB$12</f>
        <v>0</v>
      </c>
      <c r="F94" s="84">
        <f>Input!$YC$12</f>
        <v>0</v>
      </c>
      <c r="G94" s="84">
        <f>Input!$YD$12</f>
        <v>0</v>
      </c>
      <c r="H94" s="85">
        <f>Input!$YE$12</f>
        <v>0</v>
      </c>
    </row>
    <row r="95" spans="1:50" s="94" customFormat="1" ht="30">
      <c r="A95" s="88" t="s">
        <v>242</v>
      </c>
      <c r="B95" s="86" t="s">
        <v>243</v>
      </c>
      <c r="C95" s="87">
        <f>SUM(C93:C94)</f>
        <v>0</v>
      </c>
      <c r="D95" s="87">
        <f t="shared" ref="D95:G95" si="6">SUM(D93:D94)</f>
        <v>0</v>
      </c>
      <c r="E95" s="87">
        <f t="shared" si="6"/>
        <v>12719</v>
      </c>
      <c r="F95" s="87">
        <f t="shared" si="6"/>
        <v>12719</v>
      </c>
      <c r="G95" s="87">
        <f t="shared" si="6"/>
        <v>0</v>
      </c>
      <c r="H95" s="88"/>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row>
    <row r="96" spans="1:50">
      <c r="C96" s="95"/>
      <c r="D96" s="95"/>
      <c r="E96" s="95"/>
      <c r="F96" s="95"/>
      <c r="G96" s="95"/>
    </row>
    <row r="97" spans="1:50" s="94" customFormat="1">
      <c r="A97" s="354" t="s">
        <v>244</v>
      </c>
      <c r="B97" s="355"/>
      <c r="C97" s="87">
        <f>C95+C90+C80+C64+C49+C34+C19</f>
        <v>273226134</v>
      </c>
      <c r="D97" s="87">
        <f t="shared" ref="D97:G97" si="7">D95+D90+D80+D64+D49+D34+D19</f>
        <v>138712073</v>
      </c>
      <c r="E97" s="87">
        <f t="shared" si="7"/>
        <v>627312</v>
      </c>
      <c r="F97" s="87">
        <f t="shared" si="7"/>
        <v>109222490</v>
      </c>
      <c r="G97" s="87">
        <f t="shared" si="7"/>
        <v>0</v>
      </c>
      <c r="H97" s="88"/>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row>
    <row r="98" spans="1:50">
      <c r="C98" s="95"/>
      <c r="D98" s="95"/>
      <c r="E98" s="95"/>
      <c r="F98" s="95"/>
      <c r="G98" s="95"/>
    </row>
    <row r="99" spans="1:50">
      <c r="B99" s="78" t="s">
        <v>245</v>
      </c>
      <c r="C99" s="95"/>
      <c r="D99" s="95">
        <f>'TAMHSC Uses'!C67</f>
        <v>138712073</v>
      </c>
      <c r="E99" s="95"/>
      <c r="F99" s="95">
        <f>'TAMHSC Uses'!D67</f>
        <v>109222490</v>
      </c>
      <c r="G99" s="95">
        <f>'TAMHSC Uses'!E67</f>
        <v>0</v>
      </c>
    </row>
    <row r="100" spans="1:50">
      <c r="B100" s="78" t="s">
        <v>246</v>
      </c>
      <c r="D100" s="96">
        <f>D97-D99</f>
        <v>0</v>
      </c>
      <c r="F100" s="96">
        <f>F97-F99</f>
        <v>0</v>
      </c>
      <c r="G100" s="96">
        <f>G97-G99</f>
        <v>0</v>
      </c>
    </row>
    <row r="101" spans="1:50">
      <c r="D101" s="96"/>
    </row>
    <row r="102" spans="1:50">
      <c r="C102" s="96" t="str">
        <f>IF(C97-INT(C97)=0,"",C97-INT(C97))</f>
        <v/>
      </c>
      <c r="D102" s="96" t="str">
        <f>IF(D97-INT(D97)=0,"",D97-INT(D97))</f>
        <v/>
      </c>
      <c r="E102" s="96" t="str">
        <f>IF(E97-INT(E97)=0,"",E97-INT(E97))</f>
        <v/>
      </c>
      <c r="F102" s="96" t="str">
        <f>IF(F97-INT(F97)=0,"",F97-INT(F97))</f>
        <v/>
      </c>
      <c r="G102" s="96" t="str">
        <f>IF(G97-INT(G97)=0,"",G97-INT(G97))</f>
        <v/>
      </c>
      <c r="H102" s="97">
        <f>SUM(C102:G102)</f>
        <v>0</v>
      </c>
    </row>
    <row r="105" spans="1:50" ht="15" customHeight="1">
      <c r="B105" s="91" t="s">
        <v>247</v>
      </c>
    </row>
    <row r="106" spans="1:50" ht="15" customHeight="1">
      <c r="B106" s="91" t="s">
        <v>248</v>
      </c>
      <c r="C106" s="76">
        <f>SUM(C5:C18)+SUM(C21:C33)+SUM(C36:C48)+SUM(C51:C63)+SUM(C66:C79)+SUM(C82:C89)+SUM(C93:C94)</f>
        <v>273226134</v>
      </c>
      <c r="D106" s="76">
        <f>SUM(D5:D18)+SUM(D21:D33)+SUM(D36:D48)+SUM(D51:D63)+SUM(D66:D79)+SUM(D82:D89)+SUM(D93:D94)</f>
        <v>138712073</v>
      </c>
      <c r="E106" s="76">
        <f>SUM(E5:E18)+SUM(E21:E33)+SUM(E36:E48)+SUM(E51:E63)+SUM(E66:E79)+SUM(E82:E89)+SUM(E93:E94)</f>
        <v>627312</v>
      </c>
      <c r="F106" s="76">
        <f>SUM(F5:F18)+SUM(F21:F33)+SUM(F36:F48)+SUM(F51:F63)+SUM(F66:F79)+SUM(F82:F89)+SUM(F93:F94)</f>
        <v>109222490</v>
      </c>
      <c r="G106" s="76">
        <f>SUM(G5:G18)+SUM(G21:G33)+SUM(G36:G48)+SUM(G51:G63)+SUM(G66:G79)+SUM(G82:G89)+SUM(G93:G94)</f>
        <v>0</v>
      </c>
    </row>
    <row r="107" spans="1:50" ht="15" customHeight="1">
      <c r="C107" s="76" t="str">
        <f>IF((C106=C97),"Balanced","Out of Balance")</f>
        <v>Balanced</v>
      </c>
      <c r="D107" s="76" t="str">
        <f t="shared" ref="D107:G107" si="8">IF((D106=D97),"Balanced","Out of Balance")</f>
        <v>Balanced</v>
      </c>
      <c r="E107" s="76" t="str">
        <f t="shared" si="8"/>
        <v>Balanced</v>
      </c>
      <c r="F107" s="76" t="str">
        <f t="shared" si="8"/>
        <v>Balanced</v>
      </c>
      <c r="G107" s="76" t="str">
        <f t="shared" si="8"/>
        <v>Balanced</v>
      </c>
    </row>
    <row r="108" spans="1:50" ht="15" customHeight="1"/>
    <row r="109" spans="1:50" ht="15" customHeight="1"/>
    <row r="110" spans="1:50" ht="15" customHeight="1">
      <c r="E110" s="76">
        <f>SUM(C106:G106)</f>
        <v>521788009</v>
      </c>
    </row>
    <row r="111" spans="1:50">
      <c r="E111" s="223">
        <f>'TAMHSC Uses'!D80</f>
        <v>247934596</v>
      </c>
    </row>
    <row r="112" spans="1:50">
      <c r="E112" s="224">
        <f>Input!F12</f>
        <v>89</v>
      </c>
    </row>
    <row r="113" spans="5:5">
      <c r="E113" s="49">
        <f>SUM(E110:E112)</f>
        <v>769722694</v>
      </c>
    </row>
    <row r="114" spans="5:5">
      <c r="E114" s="49">
        <f>Input!G12</f>
        <v>769722694</v>
      </c>
    </row>
    <row r="115" spans="5:5">
      <c r="E115" s="49">
        <f>E114-E113</f>
        <v>0</v>
      </c>
    </row>
    <row r="116" spans="5:5">
      <c r="E116" s="48" t="str">
        <f>IF(E115&lt;&gt;0,"Out of Balance","Balanced")</f>
        <v>Balanced</v>
      </c>
    </row>
  </sheetData>
  <mergeCells count="1">
    <mergeCell ref="A97:B97"/>
  </mergeCells>
  <conditionalFormatting sqref="F100">
    <cfRule type="expression" dxfId="171" priority="12">
      <formula>$F$100&lt;&gt;0</formula>
    </cfRule>
  </conditionalFormatting>
  <conditionalFormatting sqref="G100">
    <cfRule type="expression" dxfId="170" priority="11">
      <formula>$G$100&lt;&gt;0</formula>
    </cfRule>
  </conditionalFormatting>
  <conditionalFormatting sqref="F102">
    <cfRule type="expression" dxfId="169" priority="10">
      <formula>$F$102&lt;&gt;""</formula>
    </cfRule>
  </conditionalFormatting>
  <conditionalFormatting sqref="G102">
    <cfRule type="expression" dxfId="168" priority="9">
      <formula>$G$102&lt;&gt;""</formula>
    </cfRule>
  </conditionalFormatting>
  <conditionalFormatting sqref="D100">
    <cfRule type="expression" dxfId="167" priority="8">
      <formula>$D$100&lt;&gt;0</formula>
    </cfRule>
  </conditionalFormatting>
  <conditionalFormatting sqref="D102">
    <cfRule type="expression" dxfId="166" priority="7">
      <formula>$D$102&lt;&gt;""</formula>
    </cfRule>
  </conditionalFormatting>
  <conditionalFormatting sqref="C102">
    <cfRule type="expression" dxfId="165" priority="6">
      <formula>$C$102&lt;&gt;""</formula>
    </cfRule>
  </conditionalFormatting>
  <conditionalFormatting sqref="E102">
    <cfRule type="expression" dxfId="164" priority="5">
      <formula>$E$102&lt;&gt;""</formula>
    </cfRule>
  </conditionalFormatting>
  <conditionalFormatting sqref="H2">
    <cfRule type="expression" dxfId="163" priority="2">
      <formula>OR($C$100&lt;&gt;0,$D$100&lt;&gt;0,$E$100&lt;&gt;0,$F$100&lt;&gt;0,$G$100&lt;&gt;0)</formula>
    </cfRule>
  </conditionalFormatting>
  <conditionalFormatting sqref="H1">
    <cfRule type="expression" dxfId="162" priority="1">
      <formula>OR($C$102&lt;&gt;"",$D$102&lt;&gt;"",$E$102&lt;&gt;"",$F$102&lt;&gt;"",$G$102&lt;&gt;"")</formula>
    </cfRule>
  </conditionalFormatting>
  <pageMargins left="0.315" right="0.42499999999999999" top="0.75" bottom="0.75" header="0.3" footer="0.3"/>
  <pageSetup paperSize="5" scale="8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A89FB-6C5D-44AE-857C-2723BDD8DC4A}">
  <sheetPr>
    <tabColor rgb="FFCCFFCC"/>
  </sheetPr>
  <dimension ref="A1:F82"/>
  <sheetViews>
    <sheetView showGridLines="0" zoomScale="90" zoomScaleNormal="90" zoomScaleSheetLayoutView="100" zoomScalePageLayoutView="57" workbookViewId="0">
      <pane ySplit="4" topLeftCell="A6" activePane="bottomLeft" state="frozen"/>
      <selection activeCell="F2" sqref="F2"/>
      <selection pane="bottomLeft" activeCell="F2" sqref="F2"/>
    </sheetView>
  </sheetViews>
  <sheetFormatPr defaultColWidth="9.140625" defaultRowHeight="15"/>
  <cols>
    <col min="1" max="1" width="11.85546875" style="76" customWidth="1"/>
    <col min="2" max="2" width="98.5703125" style="91" customWidth="1"/>
    <col min="3" max="3" width="18.42578125" style="96" customWidth="1"/>
    <col min="4" max="4" width="19.140625" style="76" bestFit="1" customWidth="1"/>
    <col min="5" max="5" width="19" style="76" customWidth="1"/>
    <col min="6" max="6" width="70.85546875" style="119" customWidth="1"/>
    <col min="7" max="16384" width="9.140625" style="76"/>
  </cols>
  <sheetData>
    <row r="1" spans="1:6" ht="18.75">
      <c r="A1" s="74" t="s">
        <v>197</v>
      </c>
      <c r="B1" s="117" t="str">
        <f>Input!$B$13</f>
        <v>University of North Texas Health Science Center at Fort Worth (Public Medical)</v>
      </c>
      <c r="E1" s="77" t="s">
        <v>198</v>
      </c>
      <c r="F1" s="118" t="str">
        <f>IF(OR($C$73&lt;&gt;"",$D$73&lt;&gt;"",$E$73&lt;&gt;""),"Error Message - Enter Whole Dollars Only - See Row 72","")</f>
        <v/>
      </c>
    </row>
    <row r="2" spans="1:6" ht="18.75">
      <c r="A2" s="74" t="s">
        <v>199</v>
      </c>
      <c r="B2" s="117" t="str">
        <f>Index!$B$3</f>
        <v>FY 2020 &amp; FY 2021 Data</v>
      </c>
      <c r="F2" s="118" t="str">
        <f>IF(OR($C$71&lt;&gt;0,$D$71&lt;&gt;0,$E$71&lt;&gt;0),"Error Message - Federal Program Breakout tab does not agree with this tab.","")</f>
        <v/>
      </c>
    </row>
    <row r="3" spans="1:6">
      <c r="A3" s="92"/>
    </row>
    <row r="4" spans="1:6" ht="47.25">
      <c r="A4" s="120" t="s">
        <v>327</v>
      </c>
      <c r="B4" s="120" t="s">
        <v>328</v>
      </c>
      <c r="C4" s="121" t="s">
        <v>329</v>
      </c>
      <c r="D4" s="120" t="s">
        <v>330</v>
      </c>
      <c r="E4" s="120" t="s">
        <v>207</v>
      </c>
      <c r="F4" s="122" t="s">
        <v>208</v>
      </c>
    </row>
    <row r="5" spans="1:6" ht="15.75">
      <c r="A5" s="123">
        <v>1</v>
      </c>
      <c r="B5" s="323" t="s">
        <v>331</v>
      </c>
      <c r="C5" s="324"/>
      <c r="D5" s="324"/>
      <c r="E5" s="324"/>
      <c r="F5" s="325"/>
    </row>
    <row r="6" spans="1:6" ht="15.75">
      <c r="A6" s="124" t="s">
        <v>332</v>
      </c>
      <c r="B6" s="194" t="s">
        <v>333</v>
      </c>
      <c r="C6" s="125">
        <f>Input!$N$13</f>
        <v>343849</v>
      </c>
      <c r="D6" s="195">
        <f>Input!$O$13</f>
        <v>689174</v>
      </c>
      <c r="E6" s="195">
        <f>Input!$P$13</f>
        <v>816102</v>
      </c>
      <c r="F6" s="196" t="str">
        <f>Input!$Q$13</f>
        <v>student aid grants</v>
      </c>
    </row>
    <row r="7" spans="1:6" ht="15.75">
      <c r="A7" s="126" t="s">
        <v>332</v>
      </c>
      <c r="B7" s="197" t="s">
        <v>334</v>
      </c>
      <c r="C7" s="127">
        <f>Input!$R$13</f>
        <v>267</v>
      </c>
      <c r="D7" s="127">
        <f>Input!$S$13</f>
        <v>346</v>
      </c>
      <c r="E7" s="128"/>
      <c r="F7" s="198" t="str">
        <f>Input!$T$13</f>
        <v>Duplicated</v>
      </c>
    </row>
    <row r="8" spans="1:6" ht="15.75">
      <c r="A8" s="129" t="s">
        <v>335</v>
      </c>
      <c r="B8" s="199" t="s">
        <v>336</v>
      </c>
      <c r="C8" s="125">
        <f>Input!$U$13</f>
        <v>0</v>
      </c>
      <c r="D8" s="195">
        <f>Input!$V$13</f>
        <v>0</v>
      </c>
      <c r="E8" s="195">
        <f>Input!$W$13</f>
        <v>0</v>
      </c>
      <c r="F8" s="196">
        <f>Input!$X$13</f>
        <v>0</v>
      </c>
    </row>
    <row r="9" spans="1:6" ht="15.75">
      <c r="A9" s="126" t="s">
        <v>335</v>
      </c>
      <c r="B9" s="197" t="s">
        <v>334</v>
      </c>
      <c r="C9" s="127">
        <f>Input!$Y$13</f>
        <v>0</v>
      </c>
      <c r="D9" s="127">
        <f>Input!$Z$13</f>
        <v>0</v>
      </c>
      <c r="E9" s="128"/>
      <c r="F9" s="198">
        <f>Input!$AA$13</f>
        <v>0</v>
      </c>
    </row>
    <row r="10" spans="1:6" ht="15.75">
      <c r="A10" s="129" t="s">
        <v>337</v>
      </c>
      <c r="B10" s="199" t="s">
        <v>338</v>
      </c>
      <c r="C10" s="125">
        <f>Input!$AB$13</f>
        <v>0</v>
      </c>
      <c r="D10" s="195">
        <f>Input!$AC$13</f>
        <v>0</v>
      </c>
      <c r="E10" s="195">
        <f>Input!$AD$13</f>
        <v>0</v>
      </c>
      <c r="F10" s="196">
        <f>Input!$AE$13</f>
        <v>0</v>
      </c>
    </row>
    <row r="11" spans="1:6" ht="15.75">
      <c r="A11" s="126" t="s">
        <v>337</v>
      </c>
      <c r="B11" s="197" t="s">
        <v>334</v>
      </c>
      <c r="C11" s="127">
        <f>Input!$AF$13</f>
        <v>0</v>
      </c>
      <c r="D11" s="127">
        <f>Input!$AG$13</f>
        <v>0</v>
      </c>
      <c r="E11" s="128"/>
      <c r="F11" s="198">
        <f>Input!$AH$13</f>
        <v>0</v>
      </c>
    </row>
    <row r="12" spans="1:6" ht="31.5">
      <c r="A12" s="129" t="s">
        <v>339</v>
      </c>
      <c r="B12" s="199" t="s">
        <v>340</v>
      </c>
      <c r="C12" s="125">
        <f>Input!$AI$13</f>
        <v>0</v>
      </c>
      <c r="D12" s="195">
        <f>Input!$AJ$13</f>
        <v>0</v>
      </c>
      <c r="E12" s="195">
        <f>Input!$AK$13</f>
        <v>0</v>
      </c>
      <c r="F12" s="196">
        <f>Input!$AL$13</f>
        <v>0</v>
      </c>
    </row>
    <row r="13" spans="1:6" ht="15.75">
      <c r="A13" s="126" t="s">
        <v>339</v>
      </c>
      <c r="B13" s="197" t="s">
        <v>334</v>
      </c>
      <c r="C13" s="127">
        <f>Input!$AM$13</f>
        <v>0</v>
      </c>
      <c r="D13" s="127">
        <f>Input!$AN$13</f>
        <v>0</v>
      </c>
      <c r="E13" s="128"/>
      <c r="F13" s="198">
        <f>Input!$AO$13</f>
        <v>0</v>
      </c>
    </row>
    <row r="14" spans="1:6" ht="31.5">
      <c r="A14" s="129" t="s">
        <v>341</v>
      </c>
      <c r="B14" s="199" t="s">
        <v>342</v>
      </c>
      <c r="C14" s="125">
        <f>Input!$AP$13</f>
        <v>0</v>
      </c>
      <c r="D14" s="195">
        <f>Input!$AQ$13</f>
        <v>0</v>
      </c>
      <c r="E14" s="195">
        <f>Input!$AR$13</f>
        <v>0</v>
      </c>
      <c r="F14" s="196">
        <f>Input!$AS$13</f>
        <v>0</v>
      </c>
    </row>
    <row r="15" spans="1:6" ht="15.75">
      <c r="A15" s="126" t="s">
        <v>341</v>
      </c>
      <c r="B15" s="197" t="s">
        <v>334</v>
      </c>
      <c r="C15" s="127">
        <f>Input!$AT$13</f>
        <v>0</v>
      </c>
      <c r="D15" s="127">
        <f>Input!$AU$13</f>
        <v>0</v>
      </c>
      <c r="E15" s="128"/>
      <c r="F15" s="198">
        <f>Input!$AV$13</f>
        <v>0</v>
      </c>
    </row>
    <row r="16" spans="1:6" ht="63">
      <c r="A16" s="129" t="s">
        <v>343</v>
      </c>
      <c r="B16" s="199" t="s">
        <v>344</v>
      </c>
      <c r="C16" s="125">
        <f>Input!$AW$13</f>
        <v>0</v>
      </c>
      <c r="D16" s="195">
        <f>Input!$AX$13</f>
        <v>0</v>
      </c>
      <c r="E16" s="195">
        <f>Input!$AY$13</f>
        <v>0</v>
      </c>
      <c r="F16" s="196">
        <f>Input!$AZ$13</f>
        <v>0</v>
      </c>
    </row>
    <row r="17" spans="1:6" ht="15.75">
      <c r="A17" s="126" t="s">
        <v>343</v>
      </c>
      <c r="B17" s="197" t="s">
        <v>334</v>
      </c>
      <c r="C17" s="127">
        <f>Input!$BA$13</f>
        <v>0</v>
      </c>
      <c r="D17" s="127">
        <f>Input!$BB$13</f>
        <v>0</v>
      </c>
      <c r="E17" s="128"/>
      <c r="F17" s="198">
        <f>Input!$BC$13</f>
        <v>0</v>
      </c>
    </row>
    <row r="18" spans="1:6" ht="15.75">
      <c r="A18" s="129" t="s">
        <v>345</v>
      </c>
      <c r="B18" s="199" t="s">
        <v>346</v>
      </c>
      <c r="C18" s="125">
        <f>Input!$BD$13</f>
        <v>0</v>
      </c>
      <c r="D18" s="195">
        <f>Input!$BE$13</f>
        <v>1350</v>
      </c>
      <c r="E18" s="195">
        <f>Input!$BF$13</f>
        <v>0</v>
      </c>
      <c r="F18" s="196">
        <f>Input!$BG$13</f>
        <v>0</v>
      </c>
    </row>
    <row r="19" spans="1:6" ht="15.75">
      <c r="A19" s="126" t="s">
        <v>345</v>
      </c>
      <c r="B19" s="197" t="s">
        <v>334</v>
      </c>
      <c r="C19" s="127">
        <f>Input!$BH$13</f>
        <v>0</v>
      </c>
      <c r="D19" s="127">
        <f>Input!$BI$13</f>
        <v>1</v>
      </c>
      <c r="E19" s="128"/>
      <c r="F19" s="198" t="str">
        <f>Input!$BJ$13</f>
        <v>Unduplicated</v>
      </c>
    </row>
    <row r="20" spans="1:6" ht="15.75">
      <c r="A20" s="129"/>
      <c r="B20" s="200" t="s">
        <v>347</v>
      </c>
      <c r="C20" s="130">
        <f t="shared" ref="C20:E21" si="0">C18+C16+C14+C12+C10+C8+C6</f>
        <v>343849</v>
      </c>
      <c r="D20" s="130">
        <f t="shared" si="0"/>
        <v>690524</v>
      </c>
      <c r="E20" s="130">
        <f t="shared" si="0"/>
        <v>816102</v>
      </c>
      <c r="F20" s="201"/>
    </row>
    <row r="21" spans="1:6" ht="15.75">
      <c r="A21" s="129"/>
      <c r="B21" s="202" t="s">
        <v>348</v>
      </c>
      <c r="C21" s="203">
        <f t="shared" si="0"/>
        <v>267</v>
      </c>
      <c r="D21" s="203">
        <f t="shared" si="0"/>
        <v>347</v>
      </c>
      <c r="E21" s="203"/>
      <c r="F21" s="201"/>
    </row>
    <row r="22" spans="1:6" ht="15.75">
      <c r="A22" s="132"/>
      <c r="B22" s="204"/>
      <c r="C22" s="133"/>
      <c r="D22" s="205"/>
      <c r="E22" s="205"/>
      <c r="F22" s="206"/>
    </row>
    <row r="23" spans="1:6" ht="15.75">
      <c r="A23" s="136">
        <v>2</v>
      </c>
      <c r="B23" s="326" t="s">
        <v>349</v>
      </c>
      <c r="C23" s="327"/>
      <c r="D23" s="327"/>
      <c r="E23" s="327"/>
      <c r="F23" s="328"/>
    </row>
    <row r="24" spans="1:6" ht="31.5">
      <c r="A24" s="129" t="s">
        <v>350</v>
      </c>
      <c r="B24" s="199" t="s">
        <v>351</v>
      </c>
      <c r="C24" s="125">
        <f>Input!$BK$13</f>
        <v>0</v>
      </c>
      <c r="D24" s="195">
        <f>Input!$BL$13</f>
        <v>0</v>
      </c>
      <c r="E24" s="195">
        <f>Input!$BM$13</f>
        <v>0</v>
      </c>
      <c r="F24" s="196">
        <f>Input!$BN$13</f>
        <v>0</v>
      </c>
    </row>
    <row r="25" spans="1:6" ht="31.5">
      <c r="A25" s="129" t="s">
        <v>352</v>
      </c>
      <c r="B25" s="199" t="s">
        <v>353</v>
      </c>
      <c r="C25" s="125">
        <f>Input!$BO$13</f>
        <v>0</v>
      </c>
      <c r="D25" s="195">
        <f>Input!$BP$13</f>
        <v>0</v>
      </c>
      <c r="E25" s="195">
        <f>Input!$BQ$13</f>
        <v>0</v>
      </c>
      <c r="F25" s="196">
        <f>Input!$BR$13</f>
        <v>0</v>
      </c>
    </row>
    <row r="26" spans="1:6" ht="47.25">
      <c r="A26" s="129" t="s">
        <v>354</v>
      </c>
      <c r="B26" s="207" t="s">
        <v>355</v>
      </c>
      <c r="C26" s="125">
        <f>Input!$BS$13</f>
        <v>0</v>
      </c>
      <c r="D26" s="195">
        <f>Input!$BT$13</f>
        <v>0</v>
      </c>
      <c r="E26" s="195">
        <f>Input!$BU$13</f>
        <v>0</v>
      </c>
      <c r="F26" s="196">
        <f>Input!$BV$13</f>
        <v>0</v>
      </c>
    </row>
    <row r="27" spans="1:6" ht="31.5">
      <c r="A27" s="129" t="s">
        <v>356</v>
      </c>
      <c r="B27" s="199" t="s">
        <v>357</v>
      </c>
      <c r="C27" s="125">
        <f>Input!$BW$13</f>
        <v>0</v>
      </c>
      <c r="D27" s="195">
        <f>Input!$BX$13</f>
        <v>100000</v>
      </c>
      <c r="E27" s="195">
        <f>Input!$BY$13</f>
        <v>0</v>
      </c>
      <c r="F27" s="196" t="str">
        <f>Input!$BZ$13</f>
        <v>technology enabling instructions academic departments</v>
      </c>
    </row>
    <row r="28" spans="1:6" ht="31.5">
      <c r="A28" s="137" t="s">
        <v>358</v>
      </c>
      <c r="B28" s="208" t="s">
        <v>359</v>
      </c>
      <c r="C28" s="125">
        <f>Input!$CA$13</f>
        <v>320849</v>
      </c>
      <c r="D28" s="195">
        <f>Input!$CB$13</f>
        <v>150000</v>
      </c>
      <c r="E28" s="195">
        <f>Input!$CC$13</f>
        <v>0</v>
      </c>
      <c r="F28" s="196" t="str">
        <f>Input!$CD$13</f>
        <v>hybrid spaces</v>
      </c>
    </row>
    <row r="29" spans="1:6" ht="15.75">
      <c r="A29" s="138"/>
      <c r="B29" s="209" t="s">
        <v>0</v>
      </c>
      <c r="C29" s="139">
        <f>SUM(C24:C28)</f>
        <v>320849</v>
      </c>
      <c r="D29" s="139">
        <f t="shared" ref="D29:E29" si="1">SUM(D24:D28)</f>
        <v>250000</v>
      </c>
      <c r="E29" s="139">
        <f t="shared" si="1"/>
        <v>0</v>
      </c>
      <c r="F29" s="196"/>
    </row>
    <row r="30" spans="1:6" ht="15.75">
      <c r="A30" s="132"/>
      <c r="B30" s="204"/>
      <c r="C30" s="133"/>
      <c r="D30" s="205"/>
      <c r="E30" s="205"/>
      <c r="F30" s="206"/>
    </row>
    <row r="31" spans="1:6" ht="15.75">
      <c r="A31" s="123">
        <v>3</v>
      </c>
      <c r="B31" s="326" t="s">
        <v>360</v>
      </c>
      <c r="C31" s="327"/>
      <c r="D31" s="327"/>
      <c r="E31" s="327"/>
      <c r="F31" s="328"/>
    </row>
    <row r="32" spans="1:6" ht="31.5">
      <c r="A32" s="129" t="s">
        <v>361</v>
      </c>
      <c r="B32" s="199" t="s">
        <v>362</v>
      </c>
      <c r="C32" s="125">
        <f>Input!$CE$13</f>
        <v>0</v>
      </c>
      <c r="D32" s="195">
        <f>Input!$CF$13</f>
        <v>0</v>
      </c>
      <c r="E32" s="195">
        <f>Input!$CG$13</f>
        <v>0</v>
      </c>
      <c r="F32" s="196">
        <f>Input!$CH$13</f>
        <v>0</v>
      </c>
    </row>
    <row r="33" spans="1:6" ht="15.75">
      <c r="A33" s="129" t="s">
        <v>363</v>
      </c>
      <c r="B33" s="199" t="s">
        <v>487</v>
      </c>
      <c r="C33" s="125">
        <f>Input!$CI$13</f>
        <v>0</v>
      </c>
      <c r="D33" s="195">
        <f>Input!$CJ$13</f>
        <v>128100</v>
      </c>
      <c r="E33" s="195">
        <f>Input!$CK$13</f>
        <v>0</v>
      </c>
      <c r="F33" s="196" t="str">
        <f>Input!$CL$13</f>
        <v>PPE</v>
      </c>
    </row>
    <row r="34" spans="1:6" ht="31.5">
      <c r="A34" s="129" t="s">
        <v>364</v>
      </c>
      <c r="B34" s="199" t="s">
        <v>365</v>
      </c>
      <c r="C34" s="125">
        <f>Input!$CM$13</f>
        <v>0</v>
      </c>
      <c r="D34" s="195">
        <f>Input!$CN$13</f>
        <v>0</v>
      </c>
      <c r="E34" s="195">
        <f>Input!$CO$13</f>
        <v>0</v>
      </c>
      <c r="F34" s="196">
        <f>Input!$CP$13</f>
        <v>0</v>
      </c>
    </row>
    <row r="35" spans="1:6" ht="31.5">
      <c r="A35" s="138" t="s">
        <v>366</v>
      </c>
      <c r="B35" s="199" t="s">
        <v>367</v>
      </c>
      <c r="C35" s="125">
        <f>Input!$CQ$13</f>
        <v>0</v>
      </c>
      <c r="D35" s="195">
        <f>Input!$CR$13</f>
        <v>0</v>
      </c>
      <c r="E35" s="195">
        <f>Input!$CS$13</f>
        <v>0</v>
      </c>
      <c r="F35" s="196">
        <f>Input!$CT$13</f>
        <v>0</v>
      </c>
    </row>
    <row r="36" spans="1:6" ht="15.75">
      <c r="A36" s="138"/>
      <c r="B36" s="209" t="s">
        <v>0</v>
      </c>
      <c r="C36" s="139">
        <f>SUM(C32:C35)</f>
        <v>0</v>
      </c>
      <c r="D36" s="139">
        <f t="shared" ref="D36:E36" si="2">SUM(D32:D35)</f>
        <v>128100</v>
      </c>
      <c r="E36" s="139">
        <f t="shared" si="2"/>
        <v>0</v>
      </c>
      <c r="F36" s="196"/>
    </row>
    <row r="37" spans="1:6" ht="15.75">
      <c r="A37" s="132"/>
      <c r="B37" s="204"/>
      <c r="C37" s="133"/>
      <c r="D37" s="205"/>
      <c r="E37" s="205"/>
      <c r="F37" s="206"/>
    </row>
    <row r="38" spans="1:6" ht="15.75">
      <c r="A38" s="136">
        <v>4</v>
      </c>
      <c r="B38" s="326" t="s">
        <v>368</v>
      </c>
      <c r="C38" s="327"/>
      <c r="D38" s="327"/>
      <c r="E38" s="327"/>
      <c r="F38" s="328"/>
    </row>
    <row r="39" spans="1:6" ht="15.75">
      <c r="A39" s="129" t="s">
        <v>369</v>
      </c>
      <c r="B39" s="199" t="s">
        <v>370</v>
      </c>
      <c r="C39" s="125">
        <f>Input!$CU$13</f>
        <v>0</v>
      </c>
      <c r="D39" s="195">
        <f>Input!$CV$13</f>
        <v>0</v>
      </c>
      <c r="E39" s="195">
        <f>Input!$CW$13</f>
        <v>0</v>
      </c>
      <c r="F39" s="196">
        <f>Input!$CX$13</f>
        <v>0</v>
      </c>
    </row>
    <row r="40" spans="1:6" ht="47.25">
      <c r="A40" s="129" t="s">
        <v>371</v>
      </c>
      <c r="B40" s="199" t="s">
        <v>372</v>
      </c>
      <c r="C40" s="125">
        <f>Input!$CY$13</f>
        <v>0</v>
      </c>
      <c r="D40" s="195">
        <f>Input!$CZ$13</f>
        <v>0</v>
      </c>
      <c r="E40" s="195">
        <f>Input!$DA$13</f>
        <v>392000</v>
      </c>
      <c r="F40" s="196" t="str">
        <f>Input!$DB$13</f>
        <v>Auxiliary lost revenue</v>
      </c>
    </row>
    <row r="41" spans="1:6" ht="15.75">
      <c r="A41" s="137" t="s">
        <v>373</v>
      </c>
      <c r="B41" s="208" t="s">
        <v>374</v>
      </c>
      <c r="C41" s="125">
        <f>Input!$DC$13</f>
        <v>0</v>
      </c>
      <c r="D41" s="195">
        <f>Input!$DD$13</f>
        <v>0</v>
      </c>
      <c r="E41" s="195">
        <f>Input!$DE$13</f>
        <v>410908</v>
      </c>
      <c r="F41" s="196" t="str">
        <f>Input!$DF$13</f>
        <v>Health Clinic lost revenue</v>
      </c>
    </row>
    <row r="42" spans="1:6" ht="15.75">
      <c r="A42" s="138"/>
      <c r="B42" s="209" t="s">
        <v>0</v>
      </c>
      <c r="C42" s="139">
        <f>SUM(C39:C41)</f>
        <v>0</v>
      </c>
      <c r="D42" s="139">
        <f t="shared" ref="D42:E42" si="3">SUM(D39:D41)</f>
        <v>0</v>
      </c>
      <c r="E42" s="139">
        <f t="shared" si="3"/>
        <v>802908</v>
      </c>
      <c r="F42" s="196"/>
    </row>
    <row r="43" spans="1:6" ht="15.75">
      <c r="A43" s="132"/>
      <c r="B43" s="204"/>
      <c r="C43" s="133"/>
      <c r="D43" s="205"/>
      <c r="E43" s="205"/>
      <c r="F43" s="206"/>
    </row>
    <row r="44" spans="1:6" ht="15.75">
      <c r="A44" s="136">
        <v>5</v>
      </c>
      <c r="B44" s="326" t="s">
        <v>1</v>
      </c>
      <c r="C44" s="327"/>
      <c r="D44" s="327"/>
      <c r="E44" s="327"/>
      <c r="F44" s="328"/>
    </row>
    <row r="45" spans="1:6" ht="15.75">
      <c r="A45" s="129" t="s">
        <v>375</v>
      </c>
      <c r="B45" s="210" t="s">
        <v>376</v>
      </c>
      <c r="C45" s="125">
        <f>Input!$DG$13</f>
        <v>0</v>
      </c>
      <c r="D45" s="195">
        <f>Input!$DH$13</f>
        <v>0</v>
      </c>
      <c r="E45" s="195">
        <f>Input!$DI$13</f>
        <v>55075</v>
      </c>
      <c r="F45" s="196" t="str">
        <f>Input!$DJ$13</f>
        <v>evidence based practice COVID with public health guideline</v>
      </c>
    </row>
    <row r="46" spans="1:6" ht="15.75">
      <c r="A46" s="132"/>
      <c r="B46" s="204"/>
      <c r="C46" s="133"/>
      <c r="D46" s="205"/>
      <c r="E46" s="205"/>
      <c r="F46" s="206"/>
    </row>
    <row r="47" spans="1:6" ht="15.75">
      <c r="A47" s="136">
        <v>6</v>
      </c>
      <c r="B47" s="326" t="s">
        <v>377</v>
      </c>
      <c r="C47" s="327"/>
      <c r="D47" s="327"/>
      <c r="E47" s="327"/>
      <c r="F47" s="328"/>
    </row>
    <row r="48" spans="1:6" ht="31.5">
      <c r="A48" s="129" t="s">
        <v>378</v>
      </c>
      <c r="B48" s="208" t="s">
        <v>379</v>
      </c>
      <c r="C48" s="125">
        <f>Input!$DK$13</f>
        <v>0</v>
      </c>
      <c r="D48" s="195">
        <f>Input!$DL$13</f>
        <v>0</v>
      </c>
      <c r="E48" s="195">
        <f>Input!$DM$13</f>
        <v>0</v>
      </c>
      <c r="F48" s="196">
        <f>Input!$DN$13</f>
        <v>0</v>
      </c>
    </row>
    <row r="49" spans="1:6" ht="15.75">
      <c r="A49" s="138"/>
      <c r="B49" s="209" t="s">
        <v>0</v>
      </c>
      <c r="C49" s="139">
        <f>SUM(C48:C48)</f>
        <v>0</v>
      </c>
      <c r="D49" s="139">
        <f>SUM(D48:D48)</f>
        <v>0</v>
      </c>
      <c r="E49" s="139">
        <f>SUM(E48:E48)</f>
        <v>0</v>
      </c>
      <c r="F49" s="196"/>
    </row>
    <row r="50" spans="1:6" ht="15.75">
      <c r="A50" s="132"/>
      <c r="B50" s="204"/>
      <c r="C50" s="133"/>
      <c r="D50" s="205"/>
      <c r="E50" s="205"/>
      <c r="F50" s="206"/>
    </row>
    <row r="51" spans="1:6" ht="15.75">
      <c r="A51" s="188">
        <v>7</v>
      </c>
      <c r="B51" s="326" t="s">
        <v>235</v>
      </c>
      <c r="C51" s="327"/>
      <c r="D51" s="327"/>
      <c r="E51" s="327"/>
      <c r="F51" s="328"/>
    </row>
    <row r="52" spans="1:6" ht="15.75">
      <c r="A52" s="189" t="s">
        <v>482</v>
      </c>
      <c r="B52" s="208" t="s">
        <v>381</v>
      </c>
      <c r="C52" s="125">
        <f>Input!$DO$13</f>
        <v>498533</v>
      </c>
      <c r="D52" s="195">
        <f>Input!$DP$13</f>
        <v>2278813</v>
      </c>
      <c r="E52" s="195">
        <f>Input!$DQ$13</f>
        <v>272146</v>
      </c>
      <c r="F52" s="196" t="str">
        <f>Input!$DR$13</f>
        <v>Telehealth, Geriatrics Workforce, Nursing home COVID Action, mental health support services, Tarrant County Contract for COVID contact tracing</v>
      </c>
    </row>
    <row r="53" spans="1:6" ht="15.75">
      <c r="A53" s="190"/>
      <c r="B53" s="211"/>
      <c r="C53" s="141"/>
      <c r="D53" s="212"/>
      <c r="E53" s="213"/>
      <c r="F53" s="201"/>
    </row>
    <row r="54" spans="1:6" ht="15.75" customHeight="1">
      <c r="A54" s="191">
        <v>8</v>
      </c>
      <c r="B54" s="326" t="s">
        <v>481</v>
      </c>
      <c r="C54" s="327"/>
      <c r="D54" s="327"/>
      <c r="E54" s="327"/>
      <c r="F54" s="328"/>
    </row>
    <row r="55" spans="1:6" ht="31.5">
      <c r="A55" s="189" t="s">
        <v>380</v>
      </c>
      <c r="B55" s="199" t="s">
        <v>383</v>
      </c>
      <c r="C55" s="125">
        <f>Input!$DS$13</f>
        <v>0</v>
      </c>
      <c r="D55" s="195">
        <f>Input!$DT$13</f>
        <v>0</v>
      </c>
      <c r="E55" s="195">
        <f>Input!$DU$13</f>
        <v>0</v>
      </c>
      <c r="F55" s="196">
        <f>Input!$DV$13</f>
        <v>0</v>
      </c>
    </row>
    <row r="56" spans="1:6" ht="15.75">
      <c r="A56" s="192" t="s">
        <v>380</v>
      </c>
      <c r="B56" s="197" t="s">
        <v>384</v>
      </c>
      <c r="C56" s="127">
        <f>Input!$DW$13</f>
        <v>0</v>
      </c>
      <c r="D56" s="127">
        <f>Input!$DX$13</f>
        <v>0</v>
      </c>
      <c r="E56" s="128"/>
      <c r="F56" s="198">
        <f>Input!$DY$13</f>
        <v>0</v>
      </c>
    </row>
    <row r="57" spans="1:6" ht="31.5">
      <c r="A57" s="189" t="s">
        <v>483</v>
      </c>
      <c r="B57" s="208" t="s">
        <v>385</v>
      </c>
      <c r="C57" s="125">
        <f>Input!$DZ$13</f>
        <v>0</v>
      </c>
      <c r="D57" s="195">
        <f>Input!$EA$13</f>
        <v>0</v>
      </c>
      <c r="E57" s="195">
        <f>Input!$EB$13</f>
        <v>0</v>
      </c>
      <c r="F57" s="196">
        <f>Input!$EC$13</f>
        <v>0</v>
      </c>
    </row>
    <row r="58" spans="1:6" ht="15.75">
      <c r="A58" s="192" t="s">
        <v>483</v>
      </c>
      <c r="B58" s="197" t="s">
        <v>384</v>
      </c>
      <c r="C58" s="127">
        <f>Input!$ED$13</f>
        <v>0</v>
      </c>
      <c r="D58" s="127">
        <f>Input!$EE$13</f>
        <v>0</v>
      </c>
      <c r="E58" s="128"/>
      <c r="F58" s="198">
        <f>Input!$EF$13</f>
        <v>0</v>
      </c>
    </row>
    <row r="59" spans="1:6" ht="31.5">
      <c r="A59" s="189" t="s">
        <v>484</v>
      </c>
      <c r="B59" s="208" t="s">
        <v>386</v>
      </c>
      <c r="C59" s="125">
        <f>Input!$EG$13</f>
        <v>0</v>
      </c>
      <c r="D59" s="195">
        <f>Input!$EH$13</f>
        <v>0</v>
      </c>
      <c r="E59" s="195">
        <f>Input!$EI$13</f>
        <v>0</v>
      </c>
      <c r="F59" s="196">
        <f>Input!$EJ$13</f>
        <v>0</v>
      </c>
    </row>
    <row r="60" spans="1:6" ht="15.75">
      <c r="A60" s="192" t="s">
        <v>484</v>
      </c>
      <c r="B60" s="197" t="s">
        <v>384</v>
      </c>
      <c r="C60" s="127">
        <f>Input!$EK$13</f>
        <v>0</v>
      </c>
      <c r="D60" s="127">
        <f>Input!$EL$13</f>
        <v>0</v>
      </c>
      <c r="E60" s="128"/>
      <c r="F60" s="198">
        <f>Input!$EM$13</f>
        <v>0</v>
      </c>
    </row>
    <row r="61" spans="1:6" ht="15.75">
      <c r="A61" s="189"/>
      <c r="B61" s="200" t="s">
        <v>347</v>
      </c>
      <c r="C61" s="130">
        <f>C59+C57+C55</f>
        <v>0</v>
      </c>
      <c r="D61" s="130">
        <f t="shared" ref="D61:E62" si="4">D59+D57+D55</f>
        <v>0</v>
      </c>
      <c r="E61" s="130">
        <f t="shared" si="4"/>
        <v>0</v>
      </c>
      <c r="F61" s="196"/>
    </row>
    <row r="62" spans="1:6" ht="15.75">
      <c r="A62" s="192"/>
      <c r="B62" s="197" t="s">
        <v>348</v>
      </c>
      <c r="C62" s="214">
        <f>C60+C58+C56</f>
        <v>0</v>
      </c>
      <c r="D62" s="214">
        <f t="shared" si="4"/>
        <v>0</v>
      </c>
      <c r="E62" s="203"/>
      <c r="F62" s="196"/>
    </row>
    <row r="63" spans="1:6" ht="15.75">
      <c r="A63" s="190"/>
      <c r="B63" s="211"/>
      <c r="C63" s="141"/>
      <c r="D63" s="212"/>
      <c r="E63" s="213"/>
      <c r="F63" s="201"/>
    </row>
    <row r="64" spans="1:6" ht="15.75" customHeight="1">
      <c r="A64" s="191">
        <v>9</v>
      </c>
      <c r="B64" s="326" t="s">
        <v>387</v>
      </c>
      <c r="C64" s="327"/>
      <c r="D64" s="327"/>
      <c r="E64" s="327"/>
      <c r="F64" s="328"/>
    </row>
    <row r="65" spans="1:6" ht="31.5">
      <c r="A65" s="189" t="s">
        <v>382</v>
      </c>
      <c r="B65" s="199" t="s">
        <v>388</v>
      </c>
      <c r="C65" s="125">
        <f>Input!$EN$13</f>
        <v>0</v>
      </c>
      <c r="D65" s="125">
        <f>Input!$EO$13</f>
        <v>0</v>
      </c>
      <c r="E65" s="125">
        <f>Input!$EP$13</f>
        <v>0</v>
      </c>
      <c r="F65" s="196">
        <f>Input!$EQ$13</f>
        <v>0</v>
      </c>
    </row>
    <row r="66" spans="1:6" ht="15.75">
      <c r="A66" s="132"/>
      <c r="B66" s="140"/>
      <c r="C66" s="143"/>
      <c r="D66" s="144"/>
      <c r="E66" s="145"/>
      <c r="F66" s="131"/>
    </row>
    <row r="67" spans="1:6" ht="15.75">
      <c r="A67" s="129"/>
      <c r="B67" s="146" t="s">
        <v>389</v>
      </c>
      <c r="C67" s="147">
        <f>C65+C61+C52+C49+C45+C42+C36+C29+C20</f>
        <v>1163231</v>
      </c>
      <c r="D67" s="147">
        <f t="shared" ref="D67:E67" si="5">D65+D61+D52+D49+D45+D42+D36+D29+D20</f>
        <v>3347437</v>
      </c>
      <c r="E67" s="147">
        <f t="shared" si="5"/>
        <v>1946231</v>
      </c>
      <c r="F67" s="148"/>
    </row>
    <row r="68" spans="1:6" ht="15.75">
      <c r="A68" s="129"/>
      <c r="B68" s="146" t="s">
        <v>390</v>
      </c>
      <c r="C68" s="147">
        <f>C62+C21</f>
        <v>267</v>
      </c>
      <c r="D68" s="147">
        <f>D62+D21</f>
        <v>347</v>
      </c>
      <c r="E68" s="147"/>
      <c r="F68" s="148"/>
    </row>
    <row r="69" spans="1:6" ht="15.75">
      <c r="A69" s="149"/>
      <c r="B69" s="150"/>
      <c r="C69" s="151"/>
      <c r="D69" s="151"/>
      <c r="E69" s="151"/>
      <c r="F69" s="135"/>
    </row>
    <row r="70" spans="1:6" s="134" customFormat="1" ht="15.75">
      <c r="B70" s="152" t="s">
        <v>391</v>
      </c>
      <c r="C70" s="153">
        <f>'UNTHSC1 Fed'!D97</f>
        <v>1163231</v>
      </c>
      <c r="D70" s="153">
        <f>'UNTHSC1 Fed'!F97</f>
        <v>3347437</v>
      </c>
      <c r="E70" s="153">
        <f>'UNTHSC1 Fed'!G97</f>
        <v>1946231</v>
      </c>
      <c r="F70" s="135"/>
    </row>
    <row r="71" spans="1:6" s="134" customFormat="1" ht="15.75">
      <c r="B71" s="152" t="s">
        <v>246</v>
      </c>
      <c r="C71" s="153">
        <f>C67-C70</f>
        <v>0</v>
      </c>
      <c r="D71" s="153">
        <f>D67-D70</f>
        <v>0</v>
      </c>
      <c r="E71" s="153">
        <f>E67-E70</f>
        <v>0</v>
      </c>
      <c r="F71" s="135"/>
    </row>
    <row r="72" spans="1:6" s="134" customFormat="1" ht="15.75">
      <c r="B72" s="155"/>
      <c r="C72" s="153"/>
      <c r="D72" s="154"/>
      <c r="E72" s="154"/>
      <c r="F72" s="135"/>
    </row>
    <row r="73" spans="1:6" s="134" customFormat="1" ht="15.75">
      <c r="B73" s="155"/>
      <c r="C73" s="156" t="str">
        <f>IF(C67-INT(C67)=0,"",C67-INT(C67))</f>
        <v/>
      </c>
      <c r="D73" s="156" t="str">
        <f>IF(D67-INT(D67)=0,"",D67-INT(D67))</f>
        <v/>
      </c>
      <c r="E73" s="156" t="str">
        <f>IF(E67-INT(E67)=0,"",E67-INT(E67))</f>
        <v/>
      </c>
      <c r="F73" s="157">
        <f>SUM(C73:E73)</f>
        <v>0</v>
      </c>
    </row>
    <row r="74" spans="1:6" s="134" customFormat="1" ht="15.75">
      <c r="B74" s="155"/>
      <c r="C74" s="133"/>
      <c r="F74" s="135"/>
    </row>
    <row r="75" spans="1:6" s="134" customFormat="1" ht="15.75">
      <c r="B75" s="155" t="s">
        <v>247</v>
      </c>
      <c r="C75" s="133"/>
      <c r="F75" s="135"/>
    </row>
    <row r="76" spans="1:6" s="134" customFormat="1" ht="15.75">
      <c r="B76" s="155" t="s">
        <v>248</v>
      </c>
      <c r="C76" s="158">
        <f>SUM(C6,C8,C10,C12,C14,C16,C18,)+SUM(C24:C28)+SUM(C32:C35)+SUM(C39:C41)+C45+C48+C52+SUM(C55,C57,C59)+C65</f>
        <v>1163231</v>
      </c>
      <c r="D76" s="158">
        <f>SUM(D6,D8,D10,D12,D14,D16,D18,)+SUM(D24:D28)+SUM(D32:D35)+SUM(D39:D41)+D45+D48+D52+SUM(D55,D57,D59)+D65</f>
        <v>3347437</v>
      </c>
      <c r="E76" s="158">
        <f>SUM(E6,E8,E10,E12,E14,E16,E18,)+SUM(E24:E28)+SUM(E32:E35)+SUM(E39:E41)+E45+E48+E52+SUM(E55,E57,E59)+E65</f>
        <v>1946231</v>
      </c>
      <c r="F76" s="135"/>
    </row>
    <row r="77" spans="1:6" s="134" customFormat="1" ht="15.75">
      <c r="B77" s="155" t="s">
        <v>392</v>
      </c>
      <c r="C77" s="159">
        <f>SUM(C7,C9,C11,C13,C15,C17,C19)+SUM(C56,C58,C60)</f>
        <v>267</v>
      </c>
      <c r="D77" s="159">
        <f>SUM(D7,D9,D11,D13,D15,D17,D19)+SUM(D56,D58,D60)</f>
        <v>347</v>
      </c>
      <c r="E77" s="142"/>
      <c r="F77" s="135"/>
    </row>
    <row r="78" spans="1:6" s="134" customFormat="1" ht="15.75">
      <c r="B78" s="155"/>
      <c r="C78" s="158">
        <f>SUM(C76:C77)</f>
        <v>1163498</v>
      </c>
      <c r="D78" s="158">
        <f>SUM(D76:D77)</f>
        <v>3347784</v>
      </c>
      <c r="E78" s="158">
        <f>SUM(E76:E77)</f>
        <v>1946231</v>
      </c>
      <c r="F78" s="135"/>
    </row>
    <row r="79" spans="1:6" s="134" customFormat="1" ht="15.75">
      <c r="B79" s="155"/>
      <c r="C79" s="133"/>
      <c r="F79" s="135"/>
    </row>
    <row r="80" spans="1:6" s="134" customFormat="1" ht="15.75">
      <c r="B80" s="155"/>
      <c r="C80" s="133"/>
      <c r="D80" s="160">
        <f>D78+C78+E78</f>
        <v>6457513</v>
      </c>
      <c r="F80" s="135"/>
    </row>
    <row r="81" spans="2:6" s="134" customFormat="1" ht="15.75">
      <c r="B81" s="155"/>
      <c r="C81" s="133"/>
      <c r="F81" s="135"/>
    </row>
    <row r="82" spans="2:6" s="134" customFormat="1" ht="15.75">
      <c r="B82" s="155"/>
      <c r="C82" s="161" t="str">
        <f>IF((C76=C67),"Balanced","Out of Balance")</f>
        <v>Balanced</v>
      </c>
      <c r="D82" s="161" t="str">
        <f>IF((D76=D67),"Balanced","Out of Balance")</f>
        <v>Balanced</v>
      </c>
      <c r="E82" s="161" t="str">
        <f>IF((E76=E67),"Balanced","Out of Balance")</f>
        <v>Balanced</v>
      </c>
      <c r="F82" s="135"/>
    </row>
  </sheetData>
  <conditionalFormatting sqref="C71">
    <cfRule type="expression" dxfId="161" priority="10">
      <formula>$C$71&lt;&gt;0</formula>
    </cfRule>
  </conditionalFormatting>
  <conditionalFormatting sqref="D71">
    <cfRule type="expression" dxfId="160" priority="8">
      <formula>$D$71&lt;&gt;0</formula>
    </cfRule>
  </conditionalFormatting>
  <conditionalFormatting sqref="E71">
    <cfRule type="expression" dxfId="159" priority="7">
      <formula>$E$71&lt;&gt;0</formula>
    </cfRule>
  </conditionalFormatting>
  <conditionalFormatting sqref="C73">
    <cfRule type="expression" dxfId="158" priority="5">
      <formula>$C$73&lt;&gt;""</formula>
    </cfRule>
  </conditionalFormatting>
  <conditionalFormatting sqref="D73">
    <cfRule type="expression" dxfId="157" priority="4">
      <formula>$D$73&lt;&gt;""</formula>
    </cfRule>
  </conditionalFormatting>
  <conditionalFormatting sqref="E73">
    <cfRule type="expression" dxfId="156" priority="3">
      <formula>$E$73&lt;&gt;""</formula>
    </cfRule>
  </conditionalFormatting>
  <conditionalFormatting sqref="F2">
    <cfRule type="expression" dxfId="155" priority="2">
      <formula>OR($C$71&lt;&gt;0,$D$71&lt;&gt;0,$E$71&lt;&gt;0)</formula>
    </cfRule>
  </conditionalFormatting>
  <conditionalFormatting sqref="F1">
    <cfRule type="expression" dxfId="154" priority="1">
      <formula>OR($C$73&lt;&gt;"",$D$73&lt;&gt;"",$E$73&lt;&gt;"")</formula>
    </cfRule>
  </conditionalFormatting>
  <pageMargins left="0.32406249999999998" right="0.7" top="0.75" bottom="0.49049707602339182" header="0.3" footer="0.3"/>
  <pageSetup paperSize="5" scale="61" orientation="landscape" r:id="rId1"/>
  <rowBreaks count="1" manualBreakCount="1">
    <brk id="3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23E1D-344B-4E9E-B0AF-5F5363328078}">
  <sheetPr>
    <pageSetUpPr fitToPage="1"/>
  </sheetPr>
  <dimension ref="A1:AX116"/>
  <sheetViews>
    <sheetView showGridLines="0" topLeftCell="B1" zoomScaleNormal="100" zoomScaleSheetLayoutView="100" workbookViewId="0">
      <pane ySplit="4" topLeftCell="A98" activePane="bottomLeft" state="frozen"/>
      <selection activeCell="H1" sqref="H1:H2"/>
      <selection pane="bottomLeft" activeCell="E115" sqref="E115"/>
    </sheetView>
  </sheetViews>
  <sheetFormatPr defaultColWidth="8.5703125" defaultRowHeight="15"/>
  <cols>
    <col min="1" max="1" width="12.85546875" style="76" customWidth="1"/>
    <col min="2" max="2" width="52.42578125" style="91" customWidth="1"/>
    <col min="3" max="6" width="18.42578125" style="76" customWidth="1"/>
    <col min="7" max="7" width="20.5703125" style="76" customWidth="1"/>
    <col min="8" max="8" width="68.140625" style="91" customWidth="1"/>
    <col min="9" max="16384" width="8.5703125" style="76"/>
  </cols>
  <sheetData>
    <row r="1" spans="1:50">
      <c r="A1" s="74" t="s">
        <v>197</v>
      </c>
      <c r="B1" s="75" t="str">
        <f>Input!$B$13</f>
        <v>University of North Texas Health Science Center at Fort Worth (Public Medical)</v>
      </c>
      <c r="E1" s="77" t="s">
        <v>198</v>
      </c>
      <c r="H1" s="78" t="str">
        <f>IF(OR($C$102&lt;&gt;"",$D$102&lt;&gt;"",$E$102&lt;&gt;"",$F$102&lt;&gt;"",$G$102&lt;&gt;""),"Error Message - Enter Whole Dollars Only - See Row 102","")</f>
        <v/>
      </c>
    </row>
    <row r="2" spans="1:50">
      <c r="A2" s="74" t="s">
        <v>199</v>
      </c>
      <c r="B2" s="75" t="str">
        <f>Index!$B$3</f>
        <v>FY 2020 &amp; FY 2021 Data</v>
      </c>
      <c r="H2" s="78" t="str">
        <f>IF(OR($C$100&lt;&gt;0,$D$100&lt;&gt;0,$E$100&lt;&gt;0,$F$100&lt;&gt;0,$G$100&lt;&gt;0),"Error Message - Uses tab does not agree with this tab.","")</f>
        <v/>
      </c>
    </row>
    <row r="4" spans="1:50" s="82" customFormat="1" ht="30">
      <c r="A4" s="79" t="s">
        <v>201</v>
      </c>
      <c r="B4" s="80" t="s">
        <v>202</v>
      </c>
      <c r="C4" s="80" t="s">
        <v>203</v>
      </c>
      <c r="D4" s="80" t="s">
        <v>204</v>
      </c>
      <c r="E4" s="80" t="s">
        <v>205</v>
      </c>
      <c r="F4" s="80" t="s">
        <v>206</v>
      </c>
      <c r="G4" s="80" t="s">
        <v>207</v>
      </c>
      <c r="H4" s="80" t="s">
        <v>208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c r="A5" s="83" t="s">
        <v>209</v>
      </c>
      <c r="B5" s="215" t="s">
        <v>210</v>
      </c>
      <c r="C5" s="84">
        <f>Input!$EU$13</f>
        <v>343849</v>
      </c>
      <c r="D5" s="84">
        <f>Input!$EV$13</f>
        <v>343849</v>
      </c>
      <c r="E5" s="84">
        <f>Input!$EW$13</f>
        <v>1111951</v>
      </c>
      <c r="F5" s="84">
        <f>Input!$EX$13</f>
        <v>343849</v>
      </c>
      <c r="G5" s="84">
        <f>Input!$EY$13</f>
        <v>768102</v>
      </c>
      <c r="H5" s="85">
        <f>Input!$EZ$13</f>
        <v>0</v>
      </c>
    </row>
    <row r="6" spans="1:50">
      <c r="A6" s="83" t="s">
        <v>209</v>
      </c>
      <c r="B6" s="215" t="s">
        <v>211</v>
      </c>
      <c r="C6" s="84">
        <f>Input!$FA$13</f>
        <v>343849</v>
      </c>
      <c r="D6" s="84">
        <f>Input!$FB$13</f>
        <v>343849</v>
      </c>
      <c r="E6" s="84">
        <f>Input!$FC$13</f>
        <v>1256650</v>
      </c>
      <c r="F6" s="84">
        <f>Input!$FD$13</f>
        <v>761575</v>
      </c>
      <c r="G6" s="84">
        <f>Input!$FE$13</f>
        <v>495075</v>
      </c>
      <c r="H6" s="85">
        <f>Input!$FF$13</f>
        <v>0</v>
      </c>
    </row>
    <row r="7" spans="1:50">
      <c r="A7" s="83" t="s">
        <v>209</v>
      </c>
      <c r="B7" s="215" t="s">
        <v>212</v>
      </c>
      <c r="C7" s="84">
        <f>Input!$FG$13</f>
        <v>0</v>
      </c>
      <c r="D7" s="84">
        <f>Input!$FH$13</f>
        <v>0</v>
      </c>
      <c r="E7" s="84">
        <f>Input!$FI$13</f>
        <v>0</v>
      </c>
      <c r="F7" s="84">
        <f>Input!$FJ$13</f>
        <v>0</v>
      </c>
      <c r="G7" s="84">
        <f>Input!$FK$13</f>
        <v>0</v>
      </c>
      <c r="H7" s="85">
        <f>Input!$FL$13</f>
        <v>0</v>
      </c>
    </row>
    <row r="8" spans="1:50">
      <c r="A8" s="83" t="s">
        <v>209</v>
      </c>
      <c r="B8" s="215" t="s">
        <v>213</v>
      </c>
      <c r="C8" s="84">
        <f>Input!$FM$13</f>
        <v>0</v>
      </c>
      <c r="D8" s="84">
        <f>Input!$FN$13</f>
        <v>0</v>
      </c>
      <c r="E8" s="84">
        <f>Input!$FO$13</f>
        <v>0</v>
      </c>
      <c r="F8" s="84">
        <f>Input!$FP$13</f>
        <v>0</v>
      </c>
      <c r="G8" s="84">
        <f>Input!$FQ$13</f>
        <v>0</v>
      </c>
      <c r="H8" s="85">
        <f>Input!$FR$13</f>
        <v>0</v>
      </c>
    </row>
    <row r="9" spans="1:50">
      <c r="A9" s="83" t="s">
        <v>209</v>
      </c>
      <c r="B9" s="215" t="s">
        <v>214</v>
      </c>
      <c r="C9" s="84">
        <f>Input!$FS$13</f>
        <v>0</v>
      </c>
      <c r="D9" s="84">
        <f>Input!$FT$13</f>
        <v>0</v>
      </c>
      <c r="E9" s="84">
        <f>Input!$FU$13</f>
        <v>0</v>
      </c>
      <c r="F9" s="84">
        <f>Input!$FV$13</f>
        <v>0</v>
      </c>
      <c r="G9" s="84">
        <f>Input!$FW$13</f>
        <v>0</v>
      </c>
      <c r="H9" s="85">
        <f>Input!$FX$13</f>
        <v>0</v>
      </c>
    </row>
    <row r="10" spans="1:50">
      <c r="A10" s="83" t="s">
        <v>209</v>
      </c>
      <c r="B10" s="215" t="s">
        <v>215</v>
      </c>
      <c r="C10" s="84">
        <f>Input!$FY$13</f>
        <v>0</v>
      </c>
      <c r="D10" s="84">
        <f>Input!$FZ$13</f>
        <v>0</v>
      </c>
      <c r="E10" s="84">
        <f>Input!$GA$13</f>
        <v>0</v>
      </c>
      <c r="F10" s="84">
        <f>Input!$GB$13</f>
        <v>0</v>
      </c>
      <c r="G10" s="84">
        <f>Input!$GC$13</f>
        <v>0</v>
      </c>
      <c r="H10" s="85">
        <f>Input!$GD$13</f>
        <v>0</v>
      </c>
    </row>
    <row r="11" spans="1:50">
      <c r="A11" s="83" t="s">
        <v>209</v>
      </c>
      <c r="B11" s="215" t="s">
        <v>216</v>
      </c>
      <c r="C11" s="84">
        <f>Input!$GE$13</f>
        <v>0</v>
      </c>
      <c r="D11" s="84">
        <f>Input!$GF$13</f>
        <v>0</v>
      </c>
      <c r="E11" s="84">
        <f>Input!$GG$13</f>
        <v>0</v>
      </c>
      <c r="F11" s="84">
        <f>Input!$GH$13</f>
        <v>0</v>
      </c>
      <c r="G11" s="84">
        <f>Input!$GI$13</f>
        <v>0</v>
      </c>
      <c r="H11" s="85">
        <f>Input!$GJ$13</f>
        <v>0</v>
      </c>
    </row>
    <row r="12" spans="1:50" ht="30">
      <c r="A12" s="83" t="s">
        <v>209</v>
      </c>
      <c r="B12" s="215" t="s">
        <v>217</v>
      </c>
      <c r="C12" s="84">
        <f>Input!$GK$13</f>
        <v>0</v>
      </c>
      <c r="D12" s="84">
        <f>Input!$GL$13</f>
        <v>0</v>
      </c>
      <c r="E12" s="84">
        <f>Input!$GM$13</f>
        <v>0</v>
      </c>
      <c r="F12" s="84">
        <f>Input!$GN$13</f>
        <v>0</v>
      </c>
      <c r="G12" s="84">
        <f>Input!$GO$13</f>
        <v>0</v>
      </c>
      <c r="H12" s="85">
        <f>Input!$GP$13</f>
        <v>0</v>
      </c>
    </row>
    <row r="13" spans="1:50">
      <c r="A13" s="83" t="s">
        <v>209</v>
      </c>
      <c r="B13" s="215" t="s">
        <v>218</v>
      </c>
      <c r="C13" s="84">
        <f>Input!$GQ$13</f>
        <v>0</v>
      </c>
      <c r="D13" s="84">
        <f>Input!$GR$13</f>
        <v>0</v>
      </c>
      <c r="E13" s="84">
        <f>Input!$GS$13</f>
        <v>0</v>
      </c>
      <c r="F13" s="84">
        <f>Input!$GT$13</f>
        <v>0</v>
      </c>
      <c r="G13" s="84">
        <f>Input!$GU$13</f>
        <v>0</v>
      </c>
      <c r="H13" s="85">
        <f>Input!$GV$13</f>
        <v>0</v>
      </c>
    </row>
    <row r="14" spans="1:50">
      <c r="A14" s="83" t="s">
        <v>209</v>
      </c>
      <c r="B14" s="215" t="s">
        <v>219</v>
      </c>
      <c r="C14" s="84">
        <f>Input!$GW$13</f>
        <v>0</v>
      </c>
      <c r="D14" s="84">
        <f>Input!$GX$13</f>
        <v>0</v>
      </c>
      <c r="E14" s="84">
        <f>Input!$GY$13</f>
        <v>0</v>
      </c>
      <c r="F14" s="84">
        <f>Input!$GZ$13</f>
        <v>0</v>
      </c>
      <c r="G14" s="84">
        <f>Input!$HA$13</f>
        <v>0</v>
      </c>
      <c r="H14" s="85">
        <f>Input!$HB$13</f>
        <v>0</v>
      </c>
    </row>
    <row r="15" spans="1:50" ht="30">
      <c r="A15" s="83" t="s">
        <v>209</v>
      </c>
      <c r="B15" s="216" t="str">
        <f>Input!$HC$13</f>
        <v>Geriatrics Workforce Enhancement Program CFDA 93.969.119</v>
      </c>
      <c r="C15" s="84">
        <f>Input!$HD$13</f>
        <v>90625</v>
      </c>
      <c r="D15" s="84">
        <f>Input!$HE$13</f>
        <v>5259</v>
      </c>
      <c r="E15" s="84">
        <f>Input!$HF$13</f>
        <v>0</v>
      </c>
      <c r="F15" s="84">
        <f>Input!$HG$13</f>
        <v>85366</v>
      </c>
      <c r="G15" s="84">
        <f>Input!$HH$13</f>
        <v>0</v>
      </c>
      <c r="H15" s="85">
        <f>Input!$HI$13</f>
        <v>0</v>
      </c>
    </row>
    <row r="16" spans="1:50">
      <c r="A16" s="83" t="s">
        <v>209</v>
      </c>
      <c r="B16" s="216" t="str">
        <f>Input!$HJ$13</f>
        <v>Telehealth Resource Centers</v>
      </c>
      <c r="C16" s="84">
        <f>Input!$HK$13</f>
        <v>508611</v>
      </c>
      <c r="D16" s="84">
        <f>Input!$HL$13</f>
        <v>0</v>
      </c>
      <c r="E16" s="84">
        <f>Input!$HM$13</f>
        <v>0</v>
      </c>
      <c r="F16" s="84">
        <f>Input!$HN$13</f>
        <v>97703</v>
      </c>
      <c r="G16" s="84">
        <f>Input!$HO$13</f>
        <v>410908</v>
      </c>
      <c r="H16" s="85">
        <f>Input!$HP$13</f>
        <v>0</v>
      </c>
    </row>
    <row r="17" spans="1:50">
      <c r="A17" s="83" t="s">
        <v>209</v>
      </c>
      <c r="B17" s="216" t="str">
        <f>Input!$HQ$13</f>
        <v>The National Nursing Home COVID Action Network</v>
      </c>
      <c r="C17" s="84">
        <f>Input!$HR$13</f>
        <v>600000</v>
      </c>
      <c r="D17" s="84">
        <f>Input!$HS$13</f>
        <v>300125</v>
      </c>
      <c r="E17" s="84">
        <f>Input!$HT$13</f>
        <v>0</v>
      </c>
      <c r="F17" s="84">
        <f>Input!$HU$13</f>
        <v>27728.999999999993</v>
      </c>
      <c r="G17" s="84">
        <f>Input!$HV$13</f>
        <v>272146</v>
      </c>
      <c r="H17" s="85">
        <f>Input!$HW$13</f>
        <v>0</v>
      </c>
    </row>
    <row r="18" spans="1:50">
      <c r="A18" s="83" t="s">
        <v>209</v>
      </c>
      <c r="B18" s="215" t="s">
        <v>220</v>
      </c>
      <c r="C18" s="84">
        <f>Input!$HX$13</f>
        <v>0</v>
      </c>
      <c r="D18" s="84">
        <f>Input!$HY$13</f>
        <v>0</v>
      </c>
      <c r="E18" s="84">
        <f>Input!$HZ$13</f>
        <v>0</v>
      </c>
      <c r="F18" s="84">
        <f>Input!$IA$13</f>
        <v>0</v>
      </c>
      <c r="G18" s="84">
        <f>Input!$IB$13</f>
        <v>0</v>
      </c>
      <c r="H18" s="85">
        <f>Input!$IC$13</f>
        <v>0</v>
      </c>
    </row>
    <row r="19" spans="1:50" s="90" customFormat="1">
      <c r="A19" s="79" t="s">
        <v>209</v>
      </c>
      <c r="B19" s="217" t="s">
        <v>221</v>
      </c>
      <c r="C19" s="218">
        <f>SUM(C5:C18)</f>
        <v>1886934</v>
      </c>
      <c r="D19" s="218">
        <f t="shared" ref="D19:G19" si="0">SUM(D5:D18)</f>
        <v>993082</v>
      </c>
      <c r="E19" s="218">
        <f t="shared" si="0"/>
        <v>2368601</v>
      </c>
      <c r="F19" s="218">
        <f t="shared" si="0"/>
        <v>1316222</v>
      </c>
      <c r="G19" s="218">
        <f t="shared" si="0"/>
        <v>1946231</v>
      </c>
      <c r="H19" s="21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1:50">
      <c r="B20" s="220"/>
      <c r="C20" s="221"/>
      <c r="D20" s="221"/>
      <c r="E20" s="221"/>
      <c r="F20" s="221"/>
      <c r="G20" s="221"/>
      <c r="H20" s="222"/>
    </row>
    <row r="21" spans="1:50">
      <c r="A21" s="83" t="s">
        <v>222</v>
      </c>
      <c r="B21" s="215" t="s">
        <v>223</v>
      </c>
      <c r="C21" s="84">
        <f>Input!$ID$13</f>
        <v>0</v>
      </c>
      <c r="D21" s="84">
        <f>Input!$IE$13</f>
        <v>0</v>
      </c>
      <c r="E21" s="84">
        <f>Input!$IF$13</f>
        <v>0</v>
      </c>
      <c r="F21" s="84">
        <f>Input!$IG$13</f>
        <v>0</v>
      </c>
      <c r="G21" s="84">
        <f>Input!$IH$13</f>
        <v>0</v>
      </c>
      <c r="H21" s="85">
        <f>Input!$II$13</f>
        <v>0</v>
      </c>
    </row>
    <row r="22" spans="1:50">
      <c r="A22" s="83" t="s">
        <v>222</v>
      </c>
      <c r="B22" s="215" t="s">
        <v>211</v>
      </c>
      <c r="C22" s="84">
        <f>Input!$IJ$13</f>
        <v>0</v>
      </c>
      <c r="D22" s="84">
        <f>Input!$IK$13</f>
        <v>0</v>
      </c>
      <c r="E22" s="84">
        <f>Input!$IL$13</f>
        <v>0</v>
      </c>
      <c r="F22" s="84">
        <f>Input!$IM$13</f>
        <v>0</v>
      </c>
      <c r="G22" s="84">
        <f>Input!$IN$13</f>
        <v>0</v>
      </c>
      <c r="H22" s="85">
        <f>Input!$IO$13</f>
        <v>0</v>
      </c>
    </row>
    <row r="23" spans="1:50">
      <c r="A23" s="83" t="s">
        <v>222</v>
      </c>
      <c r="B23" s="215" t="s">
        <v>212</v>
      </c>
      <c r="C23" s="84">
        <f>Input!$IP$13</f>
        <v>0</v>
      </c>
      <c r="D23" s="84">
        <f>Input!$IQ$13</f>
        <v>0</v>
      </c>
      <c r="E23" s="84">
        <f>Input!$IR$13</f>
        <v>0</v>
      </c>
      <c r="F23" s="84">
        <f>Input!$IS$13</f>
        <v>0</v>
      </c>
      <c r="G23" s="84">
        <f>Input!$IT$13</f>
        <v>0</v>
      </c>
      <c r="H23" s="85">
        <f>Input!$IU$13</f>
        <v>0</v>
      </c>
    </row>
    <row r="24" spans="1:50">
      <c r="A24" s="83" t="s">
        <v>222</v>
      </c>
      <c r="B24" s="215" t="s">
        <v>213</v>
      </c>
      <c r="C24" s="84">
        <f>Input!$IV$13</f>
        <v>0</v>
      </c>
      <c r="D24" s="84">
        <f>Input!$IW$13</f>
        <v>0</v>
      </c>
      <c r="E24" s="84">
        <f>Input!$IX$13</f>
        <v>0</v>
      </c>
      <c r="F24" s="84">
        <f>Input!$IY$13</f>
        <v>0</v>
      </c>
      <c r="G24" s="84">
        <f>Input!$IZ$13</f>
        <v>0</v>
      </c>
      <c r="H24" s="85">
        <f>Input!$JA$13</f>
        <v>0</v>
      </c>
    </row>
    <row r="25" spans="1:50">
      <c r="A25" s="83" t="s">
        <v>222</v>
      </c>
      <c r="B25" s="215" t="s">
        <v>214</v>
      </c>
      <c r="C25" s="84">
        <f>Input!$JB$13</f>
        <v>0</v>
      </c>
      <c r="D25" s="84">
        <f>Input!$JC$13</f>
        <v>0</v>
      </c>
      <c r="E25" s="84">
        <f>Input!$JD$13</f>
        <v>0</v>
      </c>
      <c r="F25" s="84">
        <f>Input!$JE$13</f>
        <v>0</v>
      </c>
      <c r="G25" s="84">
        <f>Input!$JF$13</f>
        <v>0</v>
      </c>
      <c r="H25" s="85">
        <f>Input!$JG$13</f>
        <v>0</v>
      </c>
    </row>
    <row r="26" spans="1:50">
      <c r="A26" s="83" t="s">
        <v>222</v>
      </c>
      <c r="B26" s="215" t="s">
        <v>215</v>
      </c>
      <c r="C26" s="84">
        <f>Input!$JH$13</f>
        <v>0</v>
      </c>
      <c r="D26" s="84">
        <f>Input!$JI$13</f>
        <v>0</v>
      </c>
      <c r="E26" s="84">
        <f>Input!$JJ$13</f>
        <v>0</v>
      </c>
      <c r="F26" s="84">
        <f>Input!$JK$13</f>
        <v>0</v>
      </c>
      <c r="G26" s="84">
        <f>Input!$JL$13</f>
        <v>0</v>
      </c>
      <c r="H26" s="85">
        <f>Input!$JM$13</f>
        <v>0</v>
      </c>
    </row>
    <row r="27" spans="1:50">
      <c r="A27" s="83" t="s">
        <v>222</v>
      </c>
      <c r="B27" s="215" t="s">
        <v>224</v>
      </c>
      <c r="C27" s="84">
        <f>Input!$JN$13</f>
        <v>0</v>
      </c>
      <c r="D27" s="84">
        <f>Input!$JO$13</f>
        <v>0</v>
      </c>
      <c r="E27" s="84">
        <f>Input!$JP$13</f>
        <v>0</v>
      </c>
      <c r="F27" s="84">
        <f>Input!$JQ$13</f>
        <v>0</v>
      </c>
      <c r="G27" s="84">
        <f>Input!$JR$13</f>
        <v>0</v>
      </c>
      <c r="H27" s="85">
        <f>Input!$JS$13</f>
        <v>0</v>
      </c>
    </row>
    <row r="28" spans="1:50" ht="30">
      <c r="A28" s="83" t="s">
        <v>222</v>
      </c>
      <c r="B28" s="215" t="s">
        <v>225</v>
      </c>
      <c r="C28" s="84">
        <f>Input!$JT$13</f>
        <v>0</v>
      </c>
      <c r="D28" s="84">
        <f>Input!$JU$13</f>
        <v>0</v>
      </c>
      <c r="E28" s="84">
        <f>Input!$JV$13</f>
        <v>0</v>
      </c>
      <c r="F28" s="84">
        <f>Input!$JW$13</f>
        <v>0</v>
      </c>
      <c r="G28" s="84">
        <f>Input!$JX$13</f>
        <v>0</v>
      </c>
      <c r="H28" s="85">
        <f>Input!$JY$13</f>
        <v>0</v>
      </c>
    </row>
    <row r="29" spans="1:50">
      <c r="A29" s="83" t="s">
        <v>222</v>
      </c>
      <c r="B29" s="215" t="s">
        <v>226</v>
      </c>
      <c r="C29" s="84">
        <f>Input!$JZ$13</f>
        <v>0</v>
      </c>
      <c r="D29" s="84">
        <f>Input!$KA$13</f>
        <v>0</v>
      </c>
      <c r="E29" s="84">
        <f>Input!$KB$13</f>
        <v>0</v>
      </c>
      <c r="F29" s="84">
        <f>Input!$KC$13</f>
        <v>0</v>
      </c>
      <c r="G29" s="84">
        <f>Input!$KD$13</f>
        <v>0</v>
      </c>
      <c r="H29" s="85">
        <f>Input!$KE$13</f>
        <v>0</v>
      </c>
    </row>
    <row r="30" spans="1:50">
      <c r="A30" s="83" t="s">
        <v>222</v>
      </c>
      <c r="B30" s="216">
        <f>Input!$KF$13</f>
        <v>0</v>
      </c>
      <c r="C30" s="84">
        <f>Input!$KG$13</f>
        <v>0</v>
      </c>
      <c r="D30" s="84">
        <f>Input!$KH$13</f>
        <v>0</v>
      </c>
      <c r="E30" s="84">
        <f>Input!$KI$13</f>
        <v>0</v>
      </c>
      <c r="F30" s="84">
        <f>Input!$KJ$13</f>
        <v>0</v>
      </c>
      <c r="G30" s="84">
        <f>Input!$KK$13</f>
        <v>0</v>
      </c>
      <c r="H30" s="85">
        <f>Input!$KL$13</f>
        <v>0</v>
      </c>
    </row>
    <row r="31" spans="1:50">
      <c r="A31" s="83" t="s">
        <v>222</v>
      </c>
      <c r="B31" s="216">
        <f>Input!$KM$13</f>
        <v>0</v>
      </c>
      <c r="C31" s="84">
        <f>Input!$KN$13</f>
        <v>0</v>
      </c>
      <c r="D31" s="84">
        <f>Input!$KO$13</f>
        <v>0</v>
      </c>
      <c r="E31" s="84">
        <f>Input!$KP$13</f>
        <v>0</v>
      </c>
      <c r="F31" s="84">
        <f>Input!$KQ$13</f>
        <v>0</v>
      </c>
      <c r="G31" s="84">
        <f>Input!$KR$13</f>
        <v>0</v>
      </c>
      <c r="H31" s="85">
        <f>Input!$KS$13</f>
        <v>0</v>
      </c>
    </row>
    <row r="32" spans="1:50">
      <c r="A32" s="83" t="s">
        <v>222</v>
      </c>
      <c r="B32" s="216">
        <f>Input!$KT$13</f>
        <v>0</v>
      </c>
      <c r="C32" s="84">
        <f>Input!$KU$13</f>
        <v>0</v>
      </c>
      <c r="D32" s="84">
        <f>Input!$KV$13</f>
        <v>0</v>
      </c>
      <c r="E32" s="84">
        <f>Input!$KW$13</f>
        <v>0</v>
      </c>
      <c r="F32" s="84">
        <f>Input!$KX$13</f>
        <v>0</v>
      </c>
      <c r="G32" s="84">
        <f>Input!$KY$13</f>
        <v>0</v>
      </c>
      <c r="H32" s="85">
        <f>Input!$KZ$13</f>
        <v>0</v>
      </c>
    </row>
    <row r="33" spans="1:50">
      <c r="A33" s="83" t="s">
        <v>222</v>
      </c>
      <c r="B33" s="215" t="s">
        <v>220</v>
      </c>
      <c r="C33" s="84">
        <f>Input!$LA$13</f>
        <v>0</v>
      </c>
      <c r="D33" s="84">
        <f>Input!$LB$13</f>
        <v>0</v>
      </c>
      <c r="E33" s="84">
        <f>Input!$LC$13</f>
        <v>0</v>
      </c>
      <c r="F33" s="84">
        <f>Input!$LD$13</f>
        <v>0</v>
      </c>
      <c r="G33" s="84">
        <f>Input!$LE$13</f>
        <v>0</v>
      </c>
      <c r="H33" s="85">
        <f>Input!$LF$13</f>
        <v>0</v>
      </c>
    </row>
    <row r="34" spans="1:50" s="93" customFormat="1">
      <c r="A34" s="79" t="s">
        <v>222</v>
      </c>
      <c r="B34" s="217" t="s">
        <v>227</v>
      </c>
      <c r="C34" s="218">
        <f>SUM(C21:C33)</f>
        <v>0</v>
      </c>
      <c r="D34" s="218">
        <f t="shared" ref="D34:G34" si="1">SUM(D21:D33)</f>
        <v>0</v>
      </c>
      <c r="E34" s="218">
        <f t="shared" si="1"/>
        <v>0</v>
      </c>
      <c r="F34" s="218">
        <f t="shared" si="1"/>
        <v>0</v>
      </c>
      <c r="G34" s="218">
        <f t="shared" si="1"/>
        <v>0</v>
      </c>
      <c r="H34" s="21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c r="B35" s="220"/>
      <c r="C35" s="221"/>
      <c r="D35" s="221"/>
      <c r="E35" s="221"/>
      <c r="F35" s="221"/>
      <c r="G35" s="221"/>
      <c r="H35" s="222"/>
    </row>
    <row r="36" spans="1:50">
      <c r="A36" s="83" t="s">
        <v>228</v>
      </c>
      <c r="B36" s="215" t="s">
        <v>223</v>
      </c>
      <c r="C36" s="84">
        <f>Input!$LG$13</f>
        <v>0</v>
      </c>
      <c r="D36" s="84">
        <f>Input!$LH$13</f>
        <v>0</v>
      </c>
      <c r="E36" s="84">
        <f>Input!$LI$13</f>
        <v>0</v>
      </c>
      <c r="F36" s="84">
        <f>Input!$LJ$13</f>
        <v>0</v>
      </c>
      <c r="G36" s="84">
        <f>Input!$LK$13</f>
        <v>0</v>
      </c>
      <c r="H36" s="85">
        <f>Input!$LL$13</f>
        <v>0</v>
      </c>
    </row>
    <row r="37" spans="1:50">
      <c r="A37" s="83" t="s">
        <v>228</v>
      </c>
      <c r="B37" s="215" t="s">
        <v>211</v>
      </c>
      <c r="C37" s="84">
        <f>Input!$LM$13</f>
        <v>0</v>
      </c>
      <c r="D37" s="84">
        <f>Input!$LN$13</f>
        <v>0</v>
      </c>
      <c r="E37" s="84">
        <f>Input!$LO$13</f>
        <v>0</v>
      </c>
      <c r="F37" s="84">
        <f>Input!$LP$13</f>
        <v>0</v>
      </c>
      <c r="G37" s="84">
        <f>Input!$LQ$13</f>
        <v>0</v>
      </c>
      <c r="H37" s="85">
        <f>Input!$LR$13</f>
        <v>0</v>
      </c>
    </row>
    <row r="38" spans="1:50">
      <c r="A38" s="83" t="s">
        <v>228</v>
      </c>
      <c r="B38" s="215" t="s">
        <v>212</v>
      </c>
      <c r="C38" s="84">
        <f>Input!$LS$13</f>
        <v>0</v>
      </c>
      <c r="D38" s="84">
        <f>Input!$LT$13</f>
        <v>0</v>
      </c>
      <c r="E38" s="84">
        <f>Input!$LU$13</f>
        <v>0</v>
      </c>
      <c r="F38" s="84">
        <f>Input!$LV$13</f>
        <v>0</v>
      </c>
      <c r="G38" s="84">
        <f>Input!$LW$13</f>
        <v>0</v>
      </c>
      <c r="H38" s="85">
        <f>Input!$LX$13</f>
        <v>0</v>
      </c>
    </row>
    <row r="39" spans="1:50">
      <c r="A39" s="83" t="s">
        <v>228</v>
      </c>
      <c r="B39" s="215" t="s">
        <v>213</v>
      </c>
      <c r="C39" s="84">
        <f>Input!$LY$13</f>
        <v>0</v>
      </c>
      <c r="D39" s="84">
        <f>Input!$LZ$13</f>
        <v>0</v>
      </c>
      <c r="E39" s="84">
        <f>Input!$MA$13</f>
        <v>0</v>
      </c>
      <c r="F39" s="84">
        <f>Input!$MB$13</f>
        <v>0</v>
      </c>
      <c r="G39" s="84">
        <f>Input!$MC$13</f>
        <v>0</v>
      </c>
      <c r="H39" s="85">
        <f>Input!$MD$13</f>
        <v>0</v>
      </c>
    </row>
    <row r="40" spans="1:50">
      <c r="A40" s="83" t="s">
        <v>228</v>
      </c>
      <c r="B40" s="215" t="s">
        <v>214</v>
      </c>
      <c r="C40" s="84">
        <f>Input!$ME$13</f>
        <v>0</v>
      </c>
      <c r="D40" s="84">
        <f>Input!$MF$13</f>
        <v>0</v>
      </c>
      <c r="E40" s="84">
        <f>Input!$MG$13</f>
        <v>0</v>
      </c>
      <c r="F40" s="84">
        <f>Input!$MH$13</f>
        <v>0</v>
      </c>
      <c r="G40" s="84">
        <f>Input!$MI$13</f>
        <v>0</v>
      </c>
      <c r="H40" s="85">
        <f>Input!$MJ$13</f>
        <v>0</v>
      </c>
    </row>
    <row r="41" spans="1:50">
      <c r="A41" s="83" t="s">
        <v>228</v>
      </c>
      <c r="B41" s="215" t="s">
        <v>215</v>
      </c>
      <c r="C41" s="84">
        <f>Input!$MK$13</f>
        <v>0</v>
      </c>
      <c r="D41" s="84">
        <f>Input!$ML$13</f>
        <v>0</v>
      </c>
      <c r="E41" s="84">
        <f>Input!$MM$13</f>
        <v>0</v>
      </c>
      <c r="F41" s="84">
        <f>Input!$MN$13</f>
        <v>0</v>
      </c>
      <c r="G41" s="84">
        <f>Input!$MO$13</f>
        <v>0</v>
      </c>
      <c r="H41" s="85">
        <f>Input!$MP$13</f>
        <v>0</v>
      </c>
    </row>
    <row r="42" spans="1:50">
      <c r="A42" s="83" t="s">
        <v>228</v>
      </c>
      <c r="B42" s="215" t="s">
        <v>224</v>
      </c>
      <c r="C42" s="84">
        <f>Input!$MQ$13</f>
        <v>0</v>
      </c>
      <c r="D42" s="84">
        <f>Input!$MR$13</f>
        <v>0</v>
      </c>
      <c r="E42" s="84">
        <f>Input!$MS$13</f>
        <v>0</v>
      </c>
      <c r="F42" s="84">
        <f>Input!$MT$13</f>
        <v>0</v>
      </c>
      <c r="G42" s="84">
        <f>Input!$MU$13</f>
        <v>0</v>
      </c>
      <c r="H42" s="85">
        <f>Input!$MV$13</f>
        <v>0</v>
      </c>
    </row>
    <row r="43" spans="1:50">
      <c r="A43" s="83" t="s">
        <v>228</v>
      </c>
      <c r="B43" s="215" t="s">
        <v>229</v>
      </c>
      <c r="C43" s="84">
        <f>Input!$MW$13</f>
        <v>0</v>
      </c>
      <c r="D43" s="84">
        <f>Input!$MX$13</f>
        <v>0</v>
      </c>
      <c r="E43" s="84">
        <f>Input!$MY$13</f>
        <v>0</v>
      </c>
      <c r="F43" s="84">
        <f>Input!$MZ$13</f>
        <v>0</v>
      </c>
      <c r="G43" s="84">
        <f>Input!$NA$13</f>
        <v>0</v>
      </c>
      <c r="H43" s="85">
        <f>Input!$NB$13</f>
        <v>0</v>
      </c>
    </row>
    <row r="44" spans="1:50">
      <c r="A44" s="83" t="s">
        <v>228</v>
      </c>
      <c r="B44" s="216">
        <f>Input!$NC$13</f>
        <v>0</v>
      </c>
      <c r="C44" s="84">
        <f>Input!$ND$13</f>
        <v>0</v>
      </c>
      <c r="D44" s="84">
        <f>Input!$NE$13</f>
        <v>0</v>
      </c>
      <c r="E44" s="84">
        <f>Input!$NF$13</f>
        <v>0</v>
      </c>
      <c r="F44" s="84">
        <f>Input!$NG$13</f>
        <v>0</v>
      </c>
      <c r="G44" s="84">
        <f>Input!$NH$13</f>
        <v>0</v>
      </c>
      <c r="H44" s="85">
        <f>Input!$NI$13</f>
        <v>0</v>
      </c>
    </row>
    <row r="45" spans="1:50">
      <c r="A45" s="83" t="s">
        <v>228</v>
      </c>
      <c r="B45" s="216">
        <f>Input!$NJ$13</f>
        <v>0</v>
      </c>
      <c r="C45" s="84">
        <f>Input!$NK$13</f>
        <v>0</v>
      </c>
      <c r="D45" s="84">
        <f>Input!$NL$13</f>
        <v>0</v>
      </c>
      <c r="E45" s="84">
        <f>Input!$NM$13</f>
        <v>0</v>
      </c>
      <c r="F45" s="84">
        <f>Input!$NN$13</f>
        <v>0</v>
      </c>
      <c r="G45" s="84">
        <f>Input!$NO$13</f>
        <v>0</v>
      </c>
      <c r="H45" s="85">
        <f>Input!$NP$13</f>
        <v>0</v>
      </c>
    </row>
    <row r="46" spans="1:50">
      <c r="A46" s="83" t="s">
        <v>228</v>
      </c>
      <c r="B46" s="216">
        <f>Input!$NQ$13</f>
        <v>0</v>
      </c>
      <c r="C46" s="84">
        <f>Input!$NR$13</f>
        <v>0</v>
      </c>
      <c r="D46" s="84">
        <f>Input!$NS$13</f>
        <v>0</v>
      </c>
      <c r="E46" s="84">
        <f>Input!$NT$13</f>
        <v>0</v>
      </c>
      <c r="F46" s="84">
        <f>Input!$NU$13</f>
        <v>0</v>
      </c>
      <c r="G46" s="84">
        <f>Input!$NV$13</f>
        <v>0</v>
      </c>
      <c r="H46" s="85">
        <f>Input!$NW$13</f>
        <v>0</v>
      </c>
    </row>
    <row r="47" spans="1:50">
      <c r="A47" s="83" t="s">
        <v>228</v>
      </c>
      <c r="B47" s="216">
        <f>Input!$NX$13</f>
        <v>0</v>
      </c>
      <c r="C47" s="84">
        <f>Input!$NY$13</f>
        <v>0</v>
      </c>
      <c r="D47" s="84">
        <f>Input!$NZ$13</f>
        <v>0</v>
      </c>
      <c r="E47" s="84">
        <f>Input!$OA$13</f>
        <v>0</v>
      </c>
      <c r="F47" s="84">
        <f>Input!$OB$13</f>
        <v>0</v>
      </c>
      <c r="G47" s="84">
        <f>Input!$OC$13</f>
        <v>0</v>
      </c>
      <c r="H47" s="85">
        <f>Input!$OD$13</f>
        <v>0</v>
      </c>
    </row>
    <row r="48" spans="1:50">
      <c r="A48" s="83" t="s">
        <v>228</v>
      </c>
      <c r="B48" s="215" t="s">
        <v>220</v>
      </c>
      <c r="C48" s="84">
        <f>Input!$OE$13</f>
        <v>0</v>
      </c>
      <c r="D48" s="84">
        <f>Input!$OF$13</f>
        <v>0</v>
      </c>
      <c r="E48" s="84">
        <f>Input!$OG$13</f>
        <v>0</v>
      </c>
      <c r="F48" s="84">
        <f>Input!$OH$13</f>
        <v>0</v>
      </c>
      <c r="G48" s="84">
        <f>Input!$OI$13</f>
        <v>0</v>
      </c>
      <c r="H48" s="85">
        <f>Input!$OJ$13</f>
        <v>0</v>
      </c>
    </row>
    <row r="49" spans="1:50" s="93" customFormat="1">
      <c r="A49" s="79" t="s">
        <v>228</v>
      </c>
      <c r="B49" s="217" t="s">
        <v>230</v>
      </c>
      <c r="C49" s="218">
        <f>SUM(C36:C48)</f>
        <v>0</v>
      </c>
      <c r="D49" s="218">
        <f t="shared" ref="D49:G49" si="2">SUM(D36:D48)</f>
        <v>0</v>
      </c>
      <c r="E49" s="218">
        <f t="shared" si="2"/>
        <v>0</v>
      </c>
      <c r="F49" s="218">
        <f t="shared" si="2"/>
        <v>0</v>
      </c>
      <c r="G49" s="218">
        <f t="shared" si="2"/>
        <v>0</v>
      </c>
      <c r="H49" s="219"/>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c r="B50" s="220"/>
      <c r="C50" s="221"/>
      <c r="D50" s="221"/>
      <c r="E50" s="221"/>
      <c r="F50" s="221"/>
      <c r="G50" s="221"/>
      <c r="H50" s="222"/>
    </row>
    <row r="51" spans="1:50">
      <c r="A51" s="83" t="s">
        <v>231</v>
      </c>
      <c r="B51" s="216">
        <f>Input!$OK$13</f>
        <v>0</v>
      </c>
      <c r="C51" s="84">
        <f>Input!$OL$13</f>
        <v>0</v>
      </c>
      <c r="D51" s="84">
        <f>Input!$OM$13</f>
        <v>0</v>
      </c>
      <c r="E51" s="84">
        <f>Input!$ON$13</f>
        <v>0</v>
      </c>
      <c r="F51" s="84">
        <f>Input!$OO$13</f>
        <v>0</v>
      </c>
      <c r="G51" s="84">
        <f>Input!$OP$13</f>
        <v>0</v>
      </c>
      <c r="H51" s="85">
        <f>Input!$OQ$13</f>
        <v>0</v>
      </c>
    </row>
    <row r="52" spans="1:50">
      <c r="A52" s="83" t="s">
        <v>231</v>
      </c>
      <c r="B52" s="216">
        <f>Input!$OR$13</f>
        <v>0</v>
      </c>
      <c r="C52" s="84">
        <f>Input!$OS$13</f>
        <v>0</v>
      </c>
      <c r="D52" s="84">
        <f>Input!$OT$13</f>
        <v>0</v>
      </c>
      <c r="E52" s="84">
        <f>Input!$OU$13</f>
        <v>0</v>
      </c>
      <c r="F52" s="84">
        <f>Input!$OV$13</f>
        <v>0</v>
      </c>
      <c r="G52" s="84">
        <f>Input!$OW$13</f>
        <v>0</v>
      </c>
      <c r="H52" s="85">
        <f>Input!$OX$13</f>
        <v>0</v>
      </c>
    </row>
    <row r="53" spans="1:50">
      <c r="A53" s="83" t="s">
        <v>231</v>
      </c>
      <c r="B53" s="216">
        <f>Input!$OY$13</f>
        <v>0</v>
      </c>
      <c r="C53" s="84">
        <f>Input!$OZ$13</f>
        <v>0</v>
      </c>
      <c r="D53" s="84">
        <f>Input!$PA$13</f>
        <v>0</v>
      </c>
      <c r="E53" s="84">
        <f>Input!$PB$13</f>
        <v>0</v>
      </c>
      <c r="F53" s="84">
        <f>Input!$PC$13</f>
        <v>0</v>
      </c>
      <c r="G53" s="84">
        <f>Input!$PD$13</f>
        <v>0</v>
      </c>
      <c r="H53" s="85">
        <f>Input!$PE$13</f>
        <v>0</v>
      </c>
    </row>
    <row r="54" spans="1:50">
      <c r="A54" s="83" t="s">
        <v>231</v>
      </c>
      <c r="B54" s="216">
        <f>Input!$PF$13</f>
        <v>0</v>
      </c>
      <c r="C54" s="84">
        <f>Input!$PG$13</f>
        <v>0</v>
      </c>
      <c r="D54" s="84">
        <f>Input!$PH$13</f>
        <v>0</v>
      </c>
      <c r="E54" s="84">
        <f>Input!$PI$13</f>
        <v>0</v>
      </c>
      <c r="F54" s="84">
        <f>Input!$PJ$13</f>
        <v>0</v>
      </c>
      <c r="G54" s="84">
        <f>Input!$PK$13</f>
        <v>0</v>
      </c>
      <c r="H54" s="85">
        <f>Input!$PL$13</f>
        <v>0</v>
      </c>
    </row>
    <row r="55" spans="1:50">
      <c r="A55" s="83" t="s">
        <v>231</v>
      </c>
      <c r="B55" s="216">
        <f>Input!$PM$13</f>
        <v>0</v>
      </c>
      <c r="C55" s="84">
        <f>Input!$PN$13</f>
        <v>0</v>
      </c>
      <c r="D55" s="84">
        <f>Input!$PO$13</f>
        <v>0</v>
      </c>
      <c r="E55" s="84">
        <f>Input!$PP$13</f>
        <v>0</v>
      </c>
      <c r="F55" s="84">
        <f>Input!$PQ$13</f>
        <v>0</v>
      </c>
      <c r="G55" s="84">
        <f>Input!$PR$13</f>
        <v>0</v>
      </c>
      <c r="H55" s="85">
        <f>Input!$PS$13</f>
        <v>0</v>
      </c>
    </row>
    <row r="56" spans="1:50">
      <c r="A56" s="83" t="s">
        <v>231</v>
      </c>
      <c r="B56" s="216">
        <f>Input!$PT$13</f>
        <v>0</v>
      </c>
      <c r="C56" s="84">
        <f>Input!$PU$13</f>
        <v>0</v>
      </c>
      <c r="D56" s="84">
        <f>Input!$PV$13</f>
        <v>0</v>
      </c>
      <c r="E56" s="84">
        <f>Input!$PW$13</f>
        <v>0</v>
      </c>
      <c r="F56" s="84">
        <f>Input!$PX$13</f>
        <v>0</v>
      </c>
      <c r="G56" s="84">
        <f>Input!$PY$13</f>
        <v>0</v>
      </c>
      <c r="H56" s="85">
        <f>Input!$PZ$13</f>
        <v>0</v>
      </c>
    </row>
    <row r="57" spans="1:50">
      <c r="A57" s="83" t="s">
        <v>231</v>
      </c>
      <c r="B57" s="216">
        <f>Input!$QA$13</f>
        <v>0</v>
      </c>
      <c r="C57" s="84">
        <f>Input!$QB$13</f>
        <v>0</v>
      </c>
      <c r="D57" s="84">
        <f>Input!$QC$13</f>
        <v>0</v>
      </c>
      <c r="E57" s="84">
        <f>Input!$QD$13</f>
        <v>0</v>
      </c>
      <c r="F57" s="84">
        <f>Input!$QE$13</f>
        <v>0</v>
      </c>
      <c r="G57" s="84">
        <f>Input!$QF$13</f>
        <v>0</v>
      </c>
      <c r="H57" s="85">
        <f>Input!$QG$13</f>
        <v>0</v>
      </c>
    </row>
    <row r="58" spans="1:50">
      <c r="A58" s="83" t="s">
        <v>231</v>
      </c>
      <c r="B58" s="216">
        <f>Input!$QH$13</f>
        <v>0</v>
      </c>
      <c r="C58" s="84">
        <f>Input!$QI$13</f>
        <v>0</v>
      </c>
      <c r="D58" s="84">
        <f>Input!$QJ$13</f>
        <v>0</v>
      </c>
      <c r="E58" s="84">
        <f>Input!$QK$13</f>
        <v>0</v>
      </c>
      <c r="F58" s="84">
        <f>Input!$QL$13</f>
        <v>0</v>
      </c>
      <c r="G58" s="84">
        <f>Input!$QM$13</f>
        <v>0</v>
      </c>
      <c r="H58" s="85">
        <f>Input!$QN$13</f>
        <v>0</v>
      </c>
    </row>
    <row r="59" spans="1:50">
      <c r="A59" s="83" t="s">
        <v>231</v>
      </c>
      <c r="B59" s="216">
        <f>Input!$QO$13</f>
        <v>0</v>
      </c>
      <c r="C59" s="84">
        <f>Input!$QP$13</f>
        <v>0</v>
      </c>
      <c r="D59" s="84">
        <f>Input!$QQ$13</f>
        <v>0</v>
      </c>
      <c r="E59" s="84">
        <f>Input!$QR$13</f>
        <v>0</v>
      </c>
      <c r="F59" s="84">
        <f>Input!$QS$13</f>
        <v>0</v>
      </c>
      <c r="G59" s="84">
        <f>Input!$QT$13</f>
        <v>0</v>
      </c>
      <c r="H59" s="85">
        <f>Input!$QU$13</f>
        <v>0</v>
      </c>
    </row>
    <row r="60" spans="1:50">
      <c r="A60" s="83" t="s">
        <v>231</v>
      </c>
      <c r="B60" s="216">
        <f>Input!$QV$13</f>
        <v>0</v>
      </c>
      <c r="C60" s="84">
        <f>Input!$QW$13</f>
        <v>0</v>
      </c>
      <c r="D60" s="84">
        <f>Input!$QX$13</f>
        <v>0</v>
      </c>
      <c r="E60" s="84">
        <f>Input!$QY$13</f>
        <v>0</v>
      </c>
      <c r="F60" s="84">
        <f>Input!$QZ$13</f>
        <v>0</v>
      </c>
      <c r="G60" s="84">
        <f>Input!$RA$13</f>
        <v>0</v>
      </c>
      <c r="H60" s="85">
        <f>Input!$RB$13</f>
        <v>0</v>
      </c>
    </row>
    <row r="61" spans="1:50">
      <c r="A61" s="83" t="s">
        <v>231</v>
      </c>
      <c r="B61" s="216">
        <f>Input!$RC$13</f>
        <v>0</v>
      </c>
      <c r="C61" s="84">
        <f>Input!$RD$13</f>
        <v>0</v>
      </c>
      <c r="D61" s="84">
        <f>Input!$RE$13</f>
        <v>0</v>
      </c>
      <c r="E61" s="84">
        <f>Input!$RF$13</f>
        <v>0</v>
      </c>
      <c r="F61" s="84">
        <f>Input!$RG$13</f>
        <v>0</v>
      </c>
      <c r="G61" s="84">
        <f>Input!$RH$13</f>
        <v>0</v>
      </c>
      <c r="H61" s="85">
        <f>Input!$RI$13</f>
        <v>0</v>
      </c>
    </row>
    <row r="62" spans="1:50">
      <c r="A62" s="83" t="s">
        <v>231</v>
      </c>
      <c r="B62" s="216">
        <f>Input!$RJ$13</f>
        <v>0</v>
      </c>
      <c r="C62" s="84">
        <f>Input!$RK$13</f>
        <v>0</v>
      </c>
      <c r="D62" s="84">
        <f>Input!$RL$13</f>
        <v>0</v>
      </c>
      <c r="E62" s="84">
        <f>Input!$RM$13</f>
        <v>0</v>
      </c>
      <c r="F62" s="84">
        <f>Input!$RN$13</f>
        <v>0</v>
      </c>
      <c r="G62" s="84">
        <f>Input!$RO$13</f>
        <v>0</v>
      </c>
      <c r="H62" s="85">
        <f>Input!$RP$13</f>
        <v>0</v>
      </c>
    </row>
    <row r="63" spans="1:50">
      <c r="A63" s="83" t="s">
        <v>231</v>
      </c>
      <c r="B63" s="215" t="s">
        <v>220</v>
      </c>
      <c r="C63" s="84">
        <f>Input!$RQ$13</f>
        <v>0</v>
      </c>
      <c r="D63" s="84">
        <f>Input!$RR$13</f>
        <v>0</v>
      </c>
      <c r="E63" s="84">
        <f>Input!$RS$13</f>
        <v>0</v>
      </c>
      <c r="F63" s="84">
        <f>Input!$RT$13</f>
        <v>0</v>
      </c>
      <c r="G63" s="84">
        <f>Input!$RU$13</f>
        <v>0</v>
      </c>
      <c r="H63" s="85">
        <f>Input!$RV$13</f>
        <v>0</v>
      </c>
    </row>
    <row r="64" spans="1:50" s="94" customFormat="1">
      <c r="A64" s="79" t="s">
        <v>231</v>
      </c>
      <c r="B64" s="217" t="s">
        <v>232</v>
      </c>
      <c r="C64" s="218">
        <f>SUM(C51:C63)</f>
        <v>0</v>
      </c>
      <c r="D64" s="218">
        <f t="shared" ref="D64:G64" si="3">SUM(D51:D63)</f>
        <v>0</v>
      </c>
      <c r="E64" s="218">
        <f t="shared" si="3"/>
        <v>0</v>
      </c>
      <c r="F64" s="218">
        <f t="shared" si="3"/>
        <v>0</v>
      </c>
      <c r="G64" s="218">
        <f t="shared" si="3"/>
        <v>0</v>
      </c>
      <c r="H64" s="219"/>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1:50">
      <c r="B65" s="220"/>
      <c r="C65" s="221"/>
      <c r="D65" s="221"/>
      <c r="E65" s="221"/>
      <c r="F65" s="221"/>
      <c r="G65" s="221"/>
      <c r="H65" s="222"/>
    </row>
    <row r="66" spans="1:50">
      <c r="A66" s="83" t="s">
        <v>233</v>
      </c>
      <c r="B66" s="216">
        <f>Input!$RW$13</f>
        <v>0</v>
      </c>
      <c r="C66" s="84">
        <f>Input!$RX$13</f>
        <v>0</v>
      </c>
      <c r="D66" s="84">
        <f>Input!$RY$13</f>
        <v>0</v>
      </c>
      <c r="E66" s="84">
        <f>Input!$RZ$13</f>
        <v>0</v>
      </c>
      <c r="F66" s="84">
        <f>Input!$SA$13</f>
        <v>0</v>
      </c>
      <c r="G66" s="84">
        <f>Input!$SB$13</f>
        <v>0</v>
      </c>
      <c r="H66" s="85">
        <f>Input!$SC$13</f>
        <v>0</v>
      </c>
    </row>
    <row r="67" spans="1:50">
      <c r="A67" s="83" t="s">
        <v>233</v>
      </c>
      <c r="B67" s="216">
        <f>Input!$SD$13</f>
        <v>0</v>
      </c>
      <c r="C67" s="84">
        <f>Input!$SE$13</f>
        <v>0</v>
      </c>
      <c r="D67" s="84">
        <f>Input!$SF$13</f>
        <v>0</v>
      </c>
      <c r="E67" s="84">
        <f>Input!$SG$13</f>
        <v>0</v>
      </c>
      <c r="F67" s="84">
        <f>Input!$SH$13</f>
        <v>0</v>
      </c>
      <c r="G67" s="84">
        <f>Input!$SI$13</f>
        <v>0</v>
      </c>
      <c r="H67" s="85">
        <f>Input!$SJ$13</f>
        <v>0</v>
      </c>
    </row>
    <row r="68" spans="1:50">
      <c r="A68" s="83" t="s">
        <v>233</v>
      </c>
      <c r="B68" s="216">
        <f>Input!$SK$13</f>
        <v>0</v>
      </c>
      <c r="C68" s="84">
        <f>Input!$SL$13</f>
        <v>0</v>
      </c>
      <c r="D68" s="84">
        <f>Input!$SM$13</f>
        <v>0</v>
      </c>
      <c r="E68" s="84">
        <f>Input!$SN$13</f>
        <v>0</v>
      </c>
      <c r="F68" s="84">
        <f>Input!$SO$13</f>
        <v>0</v>
      </c>
      <c r="G68" s="84">
        <f>Input!$SP$13</f>
        <v>0</v>
      </c>
      <c r="H68" s="85">
        <f>Input!$SQ$13</f>
        <v>0</v>
      </c>
    </row>
    <row r="69" spans="1:50">
      <c r="A69" s="83" t="s">
        <v>233</v>
      </c>
      <c r="B69" s="216">
        <f>Input!$SR$13</f>
        <v>0</v>
      </c>
      <c r="C69" s="84">
        <f>Input!$SS$13</f>
        <v>0</v>
      </c>
      <c r="D69" s="84">
        <f>Input!$ST$13</f>
        <v>0</v>
      </c>
      <c r="E69" s="84">
        <f>Input!$SU$13</f>
        <v>0</v>
      </c>
      <c r="F69" s="84">
        <f>Input!$SV$13</f>
        <v>0</v>
      </c>
      <c r="G69" s="84">
        <f>Input!$SW$13</f>
        <v>0</v>
      </c>
      <c r="H69" s="85">
        <f>Input!$SX$13</f>
        <v>0</v>
      </c>
    </row>
    <row r="70" spans="1:50">
      <c r="A70" s="83" t="s">
        <v>233</v>
      </c>
      <c r="B70" s="216">
        <f>Input!$SY$13</f>
        <v>0</v>
      </c>
      <c r="C70" s="84">
        <f>Input!$SZ$13</f>
        <v>0</v>
      </c>
      <c r="D70" s="84">
        <f>Input!$TA$13</f>
        <v>0</v>
      </c>
      <c r="E70" s="84">
        <f>Input!$TB$13</f>
        <v>0</v>
      </c>
      <c r="F70" s="84">
        <f>Input!$TC$13</f>
        <v>0</v>
      </c>
      <c r="G70" s="84">
        <f>Input!$TD$13</f>
        <v>0</v>
      </c>
      <c r="H70" s="85">
        <f>Input!$TE$13</f>
        <v>0</v>
      </c>
    </row>
    <row r="71" spans="1:50">
      <c r="A71" s="83" t="s">
        <v>233</v>
      </c>
      <c r="B71" s="216">
        <f>Input!$TF$13</f>
        <v>0</v>
      </c>
      <c r="C71" s="84">
        <f>Input!$TG$13</f>
        <v>0</v>
      </c>
      <c r="D71" s="84">
        <f>Input!$TH$13</f>
        <v>0</v>
      </c>
      <c r="E71" s="84">
        <f>Input!$TI$13</f>
        <v>0</v>
      </c>
      <c r="F71" s="84">
        <f>Input!$TJ$13</f>
        <v>0</v>
      </c>
      <c r="G71" s="84">
        <f>Input!$TK$13</f>
        <v>0</v>
      </c>
      <c r="H71" s="85">
        <f>Input!$TL$13</f>
        <v>0</v>
      </c>
    </row>
    <row r="72" spans="1:50">
      <c r="A72" s="83" t="s">
        <v>233</v>
      </c>
      <c r="B72" s="216">
        <f>Input!$TM$13</f>
        <v>0</v>
      </c>
      <c r="C72" s="84">
        <f>Input!$TN$13</f>
        <v>0</v>
      </c>
      <c r="D72" s="84">
        <f>Input!$TO$13</f>
        <v>0</v>
      </c>
      <c r="E72" s="84">
        <f>Input!$TP$13</f>
        <v>0</v>
      </c>
      <c r="F72" s="84">
        <f>Input!$TQ$13</f>
        <v>0</v>
      </c>
      <c r="G72" s="84">
        <f>Input!$TR$13</f>
        <v>0</v>
      </c>
      <c r="H72" s="85">
        <f>Input!$TS$13</f>
        <v>0</v>
      </c>
    </row>
    <row r="73" spans="1:50">
      <c r="A73" s="83" t="s">
        <v>233</v>
      </c>
      <c r="B73" s="216">
        <f>Input!$TT$13</f>
        <v>0</v>
      </c>
      <c r="C73" s="84">
        <f>Input!$TU$13</f>
        <v>0</v>
      </c>
      <c r="D73" s="84">
        <f>Input!$TV$13</f>
        <v>0</v>
      </c>
      <c r="E73" s="84">
        <f>Input!$TW$13</f>
        <v>0</v>
      </c>
      <c r="F73" s="84">
        <f>Input!$TX$13</f>
        <v>0</v>
      </c>
      <c r="G73" s="84">
        <f>Input!$TY$13</f>
        <v>0</v>
      </c>
      <c r="H73" s="85">
        <f>Input!$TZ$13</f>
        <v>0</v>
      </c>
    </row>
    <row r="74" spans="1:50">
      <c r="A74" s="83" t="s">
        <v>233</v>
      </c>
      <c r="B74" s="216">
        <f>Input!$UA$13</f>
        <v>0</v>
      </c>
      <c r="C74" s="84">
        <f>Input!$UB$13</f>
        <v>0</v>
      </c>
      <c r="D74" s="84">
        <f>Input!$UC$13</f>
        <v>0</v>
      </c>
      <c r="E74" s="84">
        <f>Input!$UD$13</f>
        <v>0</v>
      </c>
      <c r="F74" s="84">
        <f>Input!$UE$13</f>
        <v>0</v>
      </c>
      <c r="G74" s="84">
        <f>Input!$UF$13</f>
        <v>0</v>
      </c>
      <c r="H74" s="85">
        <f>Input!$UG$13</f>
        <v>0</v>
      </c>
    </row>
    <row r="75" spans="1:50">
      <c r="A75" s="83" t="s">
        <v>233</v>
      </c>
      <c r="B75" s="216">
        <f>Input!$UH$13</f>
        <v>0</v>
      </c>
      <c r="C75" s="84">
        <f>Input!$UI$13</f>
        <v>0</v>
      </c>
      <c r="D75" s="84">
        <f>Input!$UJ$13</f>
        <v>0</v>
      </c>
      <c r="E75" s="84">
        <f>Input!$UK$13</f>
        <v>0</v>
      </c>
      <c r="F75" s="84">
        <f>Input!$UL$13</f>
        <v>0</v>
      </c>
      <c r="G75" s="84">
        <f>Input!$UM$13</f>
        <v>0</v>
      </c>
      <c r="H75" s="85">
        <f>Input!$UN$13</f>
        <v>0</v>
      </c>
    </row>
    <row r="76" spans="1:50">
      <c r="A76" s="83" t="s">
        <v>233</v>
      </c>
      <c r="B76" s="216">
        <f>Input!$UO$13</f>
        <v>0</v>
      </c>
      <c r="C76" s="84">
        <f>Input!$UP$13</f>
        <v>0</v>
      </c>
      <c r="D76" s="84">
        <f>Input!$UQ$13</f>
        <v>0</v>
      </c>
      <c r="E76" s="84">
        <f>Input!$UR$13</f>
        <v>0</v>
      </c>
      <c r="F76" s="84">
        <f>Input!$US$13</f>
        <v>0</v>
      </c>
      <c r="G76" s="84">
        <f>Input!$UT$13</f>
        <v>0</v>
      </c>
      <c r="H76" s="85">
        <f>Input!$UU$13</f>
        <v>0</v>
      </c>
    </row>
    <row r="77" spans="1:50">
      <c r="A77" s="83" t="s">
        <v>233</v>
      </c>
      <c r="B77" s="216">
        <f>Input!$UV$13</f>
        <v>0</v>
      </c>
      <c r="C77" s="84">
        <f>Input!$UW$13</f>
        <v>0</v>
      </c>
      <c r="D77" s="84">
        <f>Input!$UX$13</f>
        <v>0</v>
      </c>
      <c r="E77" s="84">
        <f>Input!$UY$13</f>
        <v>0</v>
      </c>
      <c r="F77" s="84">
        <f>Input!$UZ$13</f>
        <v>0</v>
      </c>
      <c r="G77" s="84">
        <f>Input!$VA$13</f>
        <v>0</v>
      </c>
      <c r="H77" s="85">
        <f>Input!$VB$13</f>
        <v>0</v>
      </c>
    </row>
    <row r="78" spans="1:50">
      <c r="A78" s="83" t="s">
        <v>233</v>
      </c>
      <c r="B78" s="216">
        <f>Input!$VC$13</f>
        <v>0</v>
      </c>
      <c r="C78" s="84">
        <f>Input!$VD$13</f>
        <v>0</v>
      </c>
      <c r="D78" s="84">
        <f>Input!$VE$13</f>
        <v>0</v>
      </c>
      <c r="E78" s="84">
        <f>Input!$VF$13</f>
        <v>0</v>
      </c>
      <c r="F78" s="84">
        <f>Input!$VG$13</f>
        <v>0</v>
      </c>
      <c r="G78" s="84">
        <f>Input!$VH$13</f>
        <v>0</v>
      </c>
      <c r="H78" s="85">
        <f>Input!$VI$13</f>
        <v>0</v>
      </c>
    </row>
    <row r="79" spans="1:50">
      <c r="A79" s="83" t="s">
        <v>233</v>
      </c>
      <c r="B79" s="215" t="s">
        <v>220</v>
      </c>
      <c r="C79" s="84">
        <f>Input!$VJ$13</f>
        <v>0</v>
      </c>
      <c r="D79" s="84">
        <f>Input!$VK$13</f>
        <v>0</v>
      </c>
      <c r="E79" s="84">
        <f>Input!$VL$13</f>
        <v>0</v>
      </c>
      <c r="F79" s="84">
        <f>Input!$VM$13</f>
        <v>0</v>
      </c>
      <c r="G79" s="84">
        <f>Input!$VN$13</f>
        <v>0</v>
      </c>
      <c r="H79" s="85">
        <f>Input!$VO$13</f>
        <v>0</v>
      </c>
    </row>
    <row r="80" spans="1:50" s="94" customFormat="1">
      <c r="A80" s="79" t="s">
        <v>233</v>
      </c>
      <c r="B80" s="217" t="s">
        <v>234</v>
      </c>
      <c r="C80" s="218">
        <f>SUM(C66:C79)</f>
        <v>0</v>
      </c>
      <c r="D80" s="218">
        <f t="shared" ref="D80:G80" si="4">SUM(D66:D79)</f>
        <v>0</v>
      </c>
      <c r="E80" s="218">
        <f t="shared" si="4"/>
        <v>0</v>
      </c>
      <c r="F80" s="218">
        <f t="shared" si="4"/>
        <v>0</v>
      </c>
      <c r="G80" s="218">
        <f t="shared" si="4"/>
        <v>0</v>
      </c>
      <c r="H80" s="219"/>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row>
    <row r="81" spans="1:50">
      <c r="A81" s="83"/>
      <c r="B81" s="222"/>
      <c r="C81" s="50"/>
      <c r="D81" s="50"/>
      <c r="E81" s="50"/>
      <c r="F81" s="50"/>
      <c r="G81" s="50"/>
      <c r="H81" s="222"/>
    </row>
    <row r="82" spans="1:50">
      <c r="A82" s="83" t="s">
        <v>235</v>
      </c>
      <c r="B82" s="216">
        <f>Input!$VP$13</f>
        <v>0</v>
      </c>
      <c r="C82" s="84">
        <f>Input!$VQ$13</f>
        <v>0</v>
      </c>
      <c r="D82" s="84">
        <f>Input!$VR$13</f>
        <v>0</v>
      </c>
      <c r="E82" s="84">
        <f>Input!$VS$13</f>
        <v>0</v>
      </c>
      <c r="F82" s="84">
        <f>Input!$VT$13</f>
        <v>0</v>
      </c>
      <c r="G82" s="84">
        <f>Input!$VU$13</f>
        <v>0</v>
      </c>
      <c r="H82" s="85">
        <f>Input!$VV$13</f>
        <v>0</v>
      </c>
    </row>
    <row r="83" spans="1:50">
      <c r="A83" s="83" t="s">
        <v>235</v>
      </c>
      <c r="B83" s="216">
        <f>Input!$VW$13</f>
        <v>0</v>
      </c>
      <c r="C83" s="84">
        <f>Input!$VX$13</f>
        <v>0</v>
      </c>
      <c r="D83" s="84">
        <f>Input!$VY$13</f>
        <v>0</v>
      </c>
      <c r="E83" s="84">
        <f>Input!$VZ$13</f>
        <v>0</v>
      </c>
      <c r="F83" s="84">
        <f>Input!$WA$13</f>
        <v>0</v>
      </c>
      <c r="G83" s="84">
        <f>Input!$WB$13</f>
        <v>0</v>
      </c>
      <c r="H83" s="85">
        <f>Input!$WC$13</f>
        <v>0</v>
      </c>
    </row>
    <row r="84" spans="1:50">
      <c r="A84" s="83" t="s">
        <v>235</v>
      </c>
      <c r="B84" s="216">
        <f>Input!$WD$13</f>
        <v>0</v>
      </c>
      <c r="C84" s="84">
        <f>Input!$WE$13</f>
        <v>0</v>
      </c>
      <c r="D84" s="84">
        <f>Input!$WF$13</f>
        <v>0</v>
      </c>
      <c r="E84" s="84">
        <f>Input!$WG$13</f>
        <v>0</v>
      </c>
      <c r="F84" s="84">
        <f>Input!$WH$13</f>
        <v>0</v>
      </c>
      <c r="G84" s="84">
        <f>Input!$WI$13</f>
        <v>0</v>
      </c>
      <c r="H84" s="85">
        <f>Input!$WJ$13</f>
        <v>0</v>
      </c>
    </row>
    <row r="85" spans="1:50">
      <c r="A85" s="83" t="s">
        <v>235</v>
      </c>
      <c r="B85" s="216">
        <f>Input!$WK$13</f>
        <v>0</v>
      </c>
      <c r="C85" s="84">
        <f>Input!$WL$13</f>
        <v>0</v>
      </c>
      <c r="D85" s="84">
        <f>Input!$WM$13</f>
        <v>0</v>
      </c>
      <c r="E85" s="84">
        <f>Input!$WN$13</f>
        <v>0</v>
      </c>
      <c r="F85" s="84">
        <f>Input!$WO$13</f>
        <v>0</v>
      </c>
      <c r="G85" s="84">
        <f>Input!$WP$13</f>
        <v>0</v>
      </c>
      <c r="H85" s="85">
        <f>Input!$WQ$13</f>
        <v>0</v>
      </c>
    </row>
    <row r="86" spans="1:50">
      <c r="A86" s="83" t="s">
        <v>235</v>
      </c>
      <c r="B86" s="216">
        <f>Input!$WR$13</f>
        <v>0</v>
      </c>
      <c r="C86" s="84">
        <f>Input!$WS$13</f>
        <v>0</v>
      </c>
      <c r="D86" s="84">
        <f>Input!$WT$13</f>
        <v>0</v>
      </c>
      <c r="E86" s="84">
        <f>Input!$WU$13</f>
        <v>0</v>
      </c>
      <c r="F86" s="84">
        <f>Input!$WV$13</f>
        <v>0</v>
      </c>
      <c r="G86" s="84">
        <f>Input!$WW$13</f>
        <v>0</v>
      </c>
      <c r="H86" s="85">
        <f>Input!$WX$13</f>
        <v>0</v>
      </c>
    </row>
    <row r="87" spans="1:50">
      <c r="A87" s="83" t="s">
        <v>235</v>
      </c>
      <c r="B87" s="216">
        <f>Input!$WY$13</f>
        <v>0</v>
      </c>
      <c r="C87" s="84">
        <f>Input!$WZ$13</f>
        <v>0</v>
      </c>
      <c r="D87" s="84">
        <f>Input!$XA$13</f>
        <v>0</v>
      </c>
      <c r="E87" s="84">
        <f>Input!$XB$13</f>
        <v>0</v>
      </c>
      <c r="F87" s="84">
        <f>Input!$XC$13</f>
        <v>0</v>
      </c>
      <c r="G87" s="84">
        <f>Input!$XD$13</f>
        <v>0</v>
      </c>
      <c r="H87" s="85">
        <f>Input!$XE$13</f>
        <v>0</v>
      </c>
    </row>
    <row r="88" spans="1:50">
      <c r="A88" s="83" t="s">
        <v>235</v>
      </c>
      <c r="B88" s="216">
        <f>Input!$XF$13</f>
        <v>0</v>
      </c>
      <c r="C88" s="84">
        <f>Input!$XG$13</f>
        <v>0</v>
      </c>
      <c r="D88" s="84">
        <f>Input!$XH$13</f>
        <v>0</v>
      </c>
      <c r="E88" s="84">
        <f>Input!$XI$13</f>
        <v>0</v>
      </c>
      <c r="F88" s="84">
        <f>Input!$XJ$13</f>
        <v>0</v>
      </c>
      <c r="G88" s="84">
        <f>Input!$XK$13</f>
        <v>0</v>
      </c>
      <c r="H88" s="85">
        <f>Input!$XL$13</f>
        <v>0</v>
      </c>
    </row>
    <row r="89" spans="1:50">
      <c r="A89" s="83" t="s">
        <v>235</v>
      </c>
      <c r="B89" s="216">
        <f>Input!$XM$13</f>
        <v>0</v>
      </c>
      <c r="C89" s="84">
        <f>Input!$XN$13</f>
        <v>0</v>
      </c>
      <c r="D89" s="84">
        <f>Input!$XO$13</f>
        <v>0</v>
      </c>
      <c r="E89" s="84">
        <f>Input!$XP$13</f>
        <v>0</v>
      </c>
      <c r="F89" s="84">
        <f>Input!$XQ$13</f>
        <v>0</v>
      </c>
      <c r="G89" s="84">
        <f>Input!$XR$13</f>
        <v>0</v>
      </c>
      <c r="H89" s="85">
        <f>Input!$XS$13</f>
        <v>0</v>
      </c>
    </row>
    <row r="90" spans="1:50" s="94" customFormat="1">
      <c r="A90" s="79" t="s">
        <v>235</v>
      </c>
      <c r="B90" s="217" t="s">
        <v>236</v>
      </c>
      <c r="C90" s="218">
        <f>SUM(C82:C89)</f>
        <v>0</v>
      </c>
      <c r="D90" s="218">
        <f t="shared" ref="D90:G90" si="5">SUM(D82:D89)</f>
        <v>0</v>
      </c>
      <c r="E90" s="218">
        <f t="shared" si="5"/>
        <v>0</v>
      </c>
      <c r="F90" s="218">
        <f t="shared" si="5"/>
        <v>0</v>
      </c>
      <c r="G90" s="218">
        <f t="shared" si="5"/>
        <v>0</v>
      </c>
      <c r="H90" s="219"/>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row>
    <row r="91" spans="1:50">
      <c r="B91" s="222"/>
      <c r="C91" s="50"/>
      <c r="D91" s="50"/>
      <c r="E91" s="50"/>
      <c r="F91" s="50"/>
      <c r="G91" s="50"/>
      <c r="H91" s="222"/>
    </row>
    <row r="92" spans="1:50" s="94" customFormat="1">
      <c r="A92" s="79" t="s">
        <v>237</v>
      </c>
      <c r="B92" s="217"/>
      <c r="C92" s="218"/>
      <c r="D92" s="218"/>
      <c r="E92" s="218"/>
      <c r="F92" s="218"/>
      <c r="G92" s="218"/>
      <c r="H92" s="219"/>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0" ht="31.5">
      <c r="A93" s="83" t="s">
        <v>238</v>
      </c>
      <c r="B93" s="208" t="s">
        <v>239</v>
      </c>
      <c r="C93" s="84">
        <f>Input!$XT$13</f>
        <v>0</v>
      </c>
      <c r="D93" s="84">
        <f>Input!$XU$13</f>
        <v>0</v>
      </c>
      <c r="E93" s="84">
        <f>Input!$XV$13</f>
        <v>0</v>
      </c>
      <c r="F93" s="84">
        <f>Input!$XW$13</f>
        <v>0</v>
      </c>
      <c r="G93" s="84">
        <f>Input!$XX$13</f>
        <v>0</v>
      </c>
      <c r="H93" s="85">
        <f>Input!$XY$13</f>
        <v>0</v>
      </c>
    </row>
    <row r="94" spans="1:50" ht="47.25">
      <c r="A94" s="83" t="s">
        <v>240</v>
      </c>
      <c r="B94" s="208" t="s">
        <v>241</v>
      </c>
      <c r="C94" s="84">
        <f>Input!$XZ$13</f>
        <v>170149</v>
      </c>
      <c r="D94" s="84">
        <f>Input!$YA$13</f>
        <v>170149</v>
      </c>
      <c r="E94" s="84">
        <f>Input!$YB$13</f>
        <v>2031215</v>
      </c>
      <c r="F94" s="84">
        <f>Input!$YC$13</f>
        <v>2031215</v>
      </c>
      <c r="G94" s="84">
        <f>Input!$YD$13</f>
        <v>0</v>
      </c>
      <c r="H94" s="85" t="str">
        <f>Input!$YE$13</f>
        <v>Tarrant Country for COVID Contract Tracing CFDA 21.019</v>
      </c>
    </row>
    <row r="95" spans="1:50" s="94" customFormat="1" ht="30">
      <c r="A95" s="88" t="s">
        <v>242</v>
      </c>
      <c r="B95" s="86" t="s">
        <v>243</v>
      </c>
      <c r="C95" s="87">
        <f>SUM(C93:C94)</f>
        <v>170149</v>
      </c>
      <c r="D95" s="87">
        <f t="shared" ref="D95:G95" si="6">SUM(D93:D94)</f>
        <v>170149</v>
      </c>
      <c r="E95" s="87">
        <f t="shared" si="6"/>
        <v>2031215</v>
      </c>
      <c r="F95" s="87">
        <f t="shared" si="6"/>
        <v>2031215</v>
      </c>
      <c r="G95" s="87">
        <f t="shared" si="6"/>
        <v>0</v>
      </c>
      <c r="H95" s="88"/>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row>
    <row r="96" spans="1:50">
      <c r="C96" s="95"/>
      <c r="D96" s="95"/>
      <c r="E96" s="95"/>
      <c r="F96" s="95"/>
      <c r="G96" s="95"/>
    </row>
    <row r="97" spans="1:50" s="94" customFormat="1">
      <c r="A97" s="354" t="s">
        <v>244</v>
      </c>
      <c r="B97" s="355"/>
      <c r="C97" s="87">
        <f>C95+C90+C80+C64+C49+C34+C19</f>
        <v>2057083</v>
      </c>
      <c r="D97" s="87">
        <f t="shared" ref="D97:G97" si="7">D95+D90+D80+D64+D49+D34+D19</f>
        <v>1163231</v>
      </c>
      <c r="E97" s="87">
        <f t="shared" si="7"/>
        <v>4399816</v>
      </c>
      <c r="F97" s="87">
        <f t="shared" si="7"/>
        <v>3347437</v>
      </c>
      <c r="G97" s="87">
        <f t="shared" si="7"/>
        <v>1946231</v>
      </c>
      <c r="H97" s="88"/>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row>
    <row r="98" spans="1:50">
      <c r="C98" s="95"/>
      <c r="D98" s="95"/>
      <c r="E98" s="95"/>
      <c r="F98" s="95"/>
      <c r="G98" s="95"/>
    </row>
    <row r="99" spans="1:50">
      <c r="B99" s="78" t="s">
        <v>245</v>
      </c>
      <c r="C99" s="95"/>
      <c r="D99" s="95">
        <f>'UNTHSC1 Uses'!C67</f>
        <v>1163231</v>
      </c>
      <c r="E99" s="95"/>
      <c r="F99" s="95">
        <f>'UNTHSC1 Uses'!D67</f>
        <v>3347437</v>
      </c>
      <c r="G99" s="95">
        <f>'UNTHSC1 Uses'!E67</f>
        <v>1946231</v>
      </c>
    </row>
    <row r="100" spans="1:50">
      <c r="B100" s="78" t="s">
        <v>246</v>
      </c>
      <c r="D100" s="96">
        <f>D97-D99</f>
        <v>0</v>
      </c>
      <c r="F100" s="96">
        <f>F97-F99</f>
        <v>0</v>
      </c>
      <c r="G100" s="96">
        <f>G97-G99</f>
        <v>0</v>
      </c>
    </row>
    <row r="101" spans="1:50">
      <c r="D101" s="96"/>
    </row>
    <row r="102" spans="1:50">
      <c r="C102" s="96" t="str">
        <f>IF(C97-INT(C97)=0,"",C97-INT(C97))</f>
        <v/>
      </c>
      <c r="D102" s="96" t="str">
        <f>IF(D97-INT(D97)=0,"",D97-INT(D97))</f>
        <v/>
      </c>
      <c r="E102" s="96" t="str">
        <f>IF(E97-INT(E97)=0,"",E97-INT(E97))</f>
        <v/>
      </c>
      <c r="F102" s="96" t="str">
        <f>IF(F97-INT(F97)=0,"",F97-INT(F97))</f>
        <v/>
      </c>
      <c r="G102" s="96" t="str">
        <f>IF(G97-INT(G97)=0,"",G97-INT(G97))</f>
        <v/>
      </c>
      <c r="H102" s="97">
        <f>SUM(C102:G102)</f>
        <v>0</v>
      </c>
    </row>
    <row r="105" spans="1:50" ht="15" customHeight="1">
      <c r="B105" s="91" t="s">
        <v>247</v>
      </c>
    </row>
    <row r="106" spans="1:50" ht="15" customHeight="1">
      <c r="B106" s="91" t="s">
        <v>248</v>
      </c>
      <c r="C106" s="76">
        <f>SUM(C5:C18)+SUM(C21:C33)+SUM(C36:C48)+SUM(C51:C63)+SUM(C66:C79)+SUM(C82:C89)+SUM(C93:C94)</f>
        <v>2057083</v>
      </c>
      <c r="D106" s="76">
        <f>SUM(D5:D18)+SUM(D21:D33)+SUM(D36:D48)+SUM(D51:D63)+SUM(D66:D79)+SUM(D82:D89)+SUM(D93:D94)</f>
        <v>1163231</v>
      </c>
      <c r="E106" s="76">
        <f>SUM(E5:E18)+SUM(E21:E33)+SUM(E36:E48)+SUM(E51:E63)+SUM(E66:E79)+SUM(E82:E89)+SUM(E93:E94)</f>
        <v>4399816</v>
      </c>
      <c r="F106" s="76">
        <f>SUM(F5:F18)+SUM(F21:F33)+SUM(F36:F48)+SUM(F51:F63)+SUM(F66:F79)+SUM(F82:F89)+SUM(F93:F94)</f>
        <v>3347437</v>
      </c>
      <c r="G106" s="76">
        <f>SUM(G5:G18)+SUM(G21:G33)+SUM(G36:G48)+SUM(G51:G63)+SUM(G66:G79)+SUM(G82:G89)+SUM(G93:G94)</f>
        <v>1946231</v>
      </c>
    </row>
    <row r="107" spans="1:50" ht="15" customHeight="1">
      <c r="C107" s="76" t="str">
        <f>IF((C106=C97),"Balanced","Out of Balance")</f>
        <v>Balanced</v>
      </c>
      <c r="D107" s="76" t="str">
        <f t="shared" ref="D107:G107" si="8">IF((D106=D97),"Balanced","Out of Balance")</f>
        <v>Balanced</v>
      </c>
      <c r="E107" s="76" t="str">
        <f t="shared" si="8"/>
        <v>Balanced</v>
      </c>
      <c r="F107" s="76" t="str">
        <f t="shared" si="8"/>
        <v>Balanced</v>
      </c>
      <c r="G107" s="76" t="str">
        <f t="shared" si="8"/>
        <v>Balanced</v>
      </c>
    </row>
    <row r="108" spans="1:50" ht="15" customHeight="1"/>
    <row r="109" spans="1:50" ht="15" customHeight="1"/>
    <row r="110" spans="1:50" ht="15" customHeight="1">
      <c r="E110" s="76">
        <f>SUM(C106:G106)</f>
        <v>12913798</v>
      </c>
    </row>
    <row r="111" spans="1:50">
      <c r="E111" s="223">
        <f>'UNTHSC1 Uses'!D80</f>
        <v>6457513</v>
      </c>
    </row>
    <row r="112" spans="1:50">
      <c r="E112" s="224">
        <f>Input!F13</f>
        <v>130</v>
      </c>
    </row>
    <row r="113" spans="5:5">
      <c r="E113" s="49">
        <f>SUM(E110:E112)</f>
        <v>19371441</v>
      </c>
    </row>
    <row r="114" spans="5:5">
      <c r="E114" s="49">
        <f>Input!G13</f>
        <v>19371441</v>
      </c>
    </row>
    <row r="115" spans="5:5">
      <c r="E115" s="49">
        <f>E114-E113</f>
        <v>0</v>
      </c>
    </row>
    <row r="116" spans="5:5">
      <c r="E116" s="48" t="str">
        <f>IF(E115&lt;&gt;0,"Out of Balance","Balanced")</f>
        <v>Balanced</v>
      </c>
    </row>
  </sheetData>
  <mergeCells count="1">
    <mergeCell ref="A97:B97"/>
  </mergeCells>
  <conditionalFormatting sqref="F100">
    <cfRule type="expression" dxfId="153" priority="12">
      <formula>$F$100&lt;&gt;0</formula>
    </cfRule>
  </conditionalFormatting>
  <conditionalFormatting sqref="G100">
    <cfRule type="expression" dxfId="152" priority="11">
      <formula>$G$100&lt;&gt;0</formula>
    </cfRule>
  </conditionalFormatting>
  <conditionalFormatting sqref="F102">
    <cfRule type="expression" dxfId="151" priority="10">
      <formula>$F$102&lt;&gt;""</formula>
    </cfRule>
  </conditionalFormatting>
  <conditionalFormatting sqref="G102">
    <cfRule type="expression" dxfId="150" priority="9">
      <formula>$G$102&lt;&gt;""</formula>
    </cfRule>
  </conditionalFormatting>
  <conditionalFormatting sqref="D100">
    <cfRule type="expression" dxfId="149" priority="8">
      <formula>$D$100&lt;&gt;0</formula>
    </cfRule>
  </conditionalFormatting>
  <conditionalFormatting sqref="D102">
    <cfRule type="expression" dxfId="148" priority="7">
      <formula>$D$102&lt;&gt;""</formula>
    </cfRule>
  </conditionalFormatting>
  <conditionalFormatting sqref="C102">
    <cfRule type="expression" dxfId="147" priority="6">
      <formula>$C$102&lt;&gt;""</formula>
    </cfRule>
  </conditionalFormatting>
  <conditionalFormatting sqref="E102">
    <cfRule type="expression" dxfId="146" priority="5">
      <formula>$E$102&lt;&gt;""</formula>
    </cfRule>
  </conditionalFormatting>
  <conditionalFormatting sqref="H2">
    <cfRule type="expression" dxfId="145" priority="2">
      <formula>OR($C$100&lt;&gt;0,$D$100&lt;&gt;0,$E$100&lt;&gt;0,$F$100&lt;&gt;0,$G$100&lt;&gt;0)</formula>
    </cfRule>
  </conditionalFormatting>
  <conditionalFormatting sqref="H1">
    <cfRule type="expression" dxfId="144" priority="1">
      <formula>OR($C$102&lt;&gt;"",$D$102&lt;&gt;"",$E$102&lt;&gt;"",$F$102&lt;&gt;"",$G$102&lt;&gt;"")</formula>
    </cfRule>
  </conditionalFormatting>
  <pageMargins left="0.315" right="0.42499999999999999" top="0.75" bottom="0.75" header="0.3" footer="0.3"/>
  <pageSetup paperSize="5"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5BDF3-E240-4E2C-8927-573DD5AEF328}">
  <sheetPr>
    <tabColor rgb="FFFFFF00"/>
  </sheetPr>
  <dimension ref="A1:F764"/>
  <sheetViews>
    <sheetView showGridLines="0" zoomScale="90" zoomScaleNormal="90" zoomScaleSheetLayoutView="100" zoomScalePageLayoutView="57" workbookViewId="0">
      <pane ySplit="4" topLeftCell="A751" activePane="bottomLeft" state="frozen"/>
      <selection activeCell="B2" sqref="B2"/>
      <selection pane="bottomLeft" activeCell="B743" sqref="B743:B757"/>
    </sheetView>
  </sheetViews>
  <sheetFormatPr defaultColWidth="9.140625" defaultRowHeight="15" outlineLevelRow="1"/>
  <cols>
    <col min="1" max="1" width="11.85546875" style="231" customWidth="1"/>
    <col min="2" max="2" width="98.5703125" style="251" customWidth="1"/>
    <col min="3" max="3" width="18.42578125" style="259" customWidth="1"/>
    <col min="4" max="4" width="19.140625" style="231" bestFit="1" customWidth="1"/>
    <col min="5" max="5" width="19" style="231" customWidth="1"/>
    <col min="6" max="6" width="80.42578125" style="262" customWidth="1"/>
    <col min="7" max="16384" width="9.140625" style="231"/>
  </cols>
  <sheetData>
    <row r="1" spans="1:6" ht="18.75">
      <c r="A1" s="229" t="s">
        <v>197</v>
      </c>
      <c r="B1" s="230" t="s">
        <v>488</v>
      </c>
      <c r="E1" s="232" t="s">
        <v>198</v>
      </c>
      <c r="F1" s="261" t="str">
        <f>IF(OR($C$763&lt;&gt;"",$D$763&lt;&gt;"",$E$763&lt;&gt;""),"Error Message - Enter Whole Dollars Only - See Row 72","")</f>
        <v/>
      </c>
    </row>
    <row r="2" spans="1:6" ht="18.75">
      <c r="A2" s="229" t="s">
        <v>199</v>
      </c>
      <c r="B2" s="230" t="str">
        <f>Index!$B$3</f>
        <v>FY 2020 &amp; FY 2021 Data</v>
      </c>
      <c r="F2" s="261" t="str">
        <f>IF(OR($C$761&lt;&gt;0,$D$761&lt;&gt;0,$E$761&lt;&gt;0),"Error Message - Federal Program Breakout tab does not agree with this tab.","")</f>
        <v/>
      </c>
    </row>
    <row r="3" spans="1:6">
      <c r="A3" s="252"/>
    </row>
    <row r="4" spans="1:6" ht="47.25">
      <c r="A4" s="263" t="s">
        <v>327</v>
      </c>
      <c r="B4" s="263" t="s">
        <v>328</v>
      </c>
      <c r="C4" s="264" t="s">
        <v>329</v>
      </c>
      <c r="D4" s="263" t="s">
        <v>330</v>
      </c>
      <c r="E4" s="263" t="s">
        <v>207</v>
      </c>
      <c r="F4" s="342" t="s">
        <v>490</v>
      </c>
    </row>
    <row r="5" spans="1:6" ht="15.75">
      <c r="A5" s="265">
        <v>1</v>
      </c>
      <c r="B5" s="266" t="s">
        <v>331</v>
      </c>
      <c r="C5" s="267"/>
      <c r="D5" s="267"/>
      <c r="E5" s="267"/>
      <c r="F5" s="268"/>
    </row>
    <row r="6" spans="1:6" ht="15.75" hidden="1" outlineLevel="1">
      <c r="A6" s="265"/>
      <c r="B6" s="335" t="str">
        <f>'AUSM Uses'!B1</f>
        <v>The University of Texas at Austin Medical School (M)</v>
      </c>
      <c r="C6" s="335">
        <f>'AUSM Uses'!$C$6</f>
        <v>0</v>
      </c>
      <c r="D6" s="335">
        <f>'AUSM Uses'!$D$6</f>
        <v>0</v>
      </c>
      <c r="E6" s="335">
        <f>'AUSM Uses'!$E$6</f>
        <v>0</v>
      </c>
      <c r="F6" s="268"/>
    </row>
    <row r="7" spans="1:6" ht="15.75" hidden="1" outlineLevel="1" collapsed="1">
      <c r="A7" s="265"/>
      <c r="B7" s="335" t="str">
        <f>'HSH Uses'!$B1</f>
        <v>The University of Texas Health Science Center at Houston</v>
      </c>
      <c r="C7" s="335">
        <f>'HSH Uses'!$C$6</f>
        <v>997852</v>
      </c>
      <c r="D7" s="335">
        <f>'HSH Uses'!$D$6</f>
        <v>999075</v>
      </c>
      <c r="E7" s="335">
        <f>'HSH Uses'!$E$6</f>
        <v>0</v>
      </c>
      <c r="F7" s="268"/>
    </row>
    <row r="8" spans="1:6" ht="15.75" hidden="1" outlineLevel="1" collapsed="1">
      <c r="A8" s="265"/>
      <c r="B8" s="335" t="str">
        <f>'HSSA Uses'!$B1</f>
        <v>The University of Texas Health Science Center at San Antonio</v>
      </c>
      <c r="C8" s="335">
        <f>'HSSA Uses'!$C$6</f>
        <v>772901</v>
      </c>
      <c r="D8" s="335">
        <f>'HSSA Uses'!$D$6</f>
        <v>772901</v>
      </c>
      <c r="E8" s="335">
        <f>'HSSA Uses'!$E$6</f>
        <v>0</v>
      </c>
      <c r="F8" s="268"/>
    </row>
    <row r="9" spans="1:6" ht="15.75" hidden="1" outlineLevel="1" collapsed="1">
      <c r="A9" s="265"/>
      <c r="B9" s="335" t="str">
        <f>'MBG Uses'!$B1</f>
        <v>The University of Texas Medical Branch at Galveston</v>
      </c>
      <c r="C9" s="335">
        <f>'MBG Uses'!$C$6</f>
        <v>550876</v>
      </c>
      <c r="D9" s="335">
        <f>'MBG Uses'!$D$6</f>
        <v>914500</v>
      </c>
      <c r="E9" s="335">
        <f>'MBG Uses'!$E$6</f>
        <v>1511524</v>
      </c>
      <c r="F9" s="268"/>
    </row>
    <row r="10" spans="1:6" ht="15.75" hidden="1" outlineLevel="1" collapsed="1">
      <c r="A10" s="265"/>
      <c r="B10" s="335" t="str">
        <f>'MDA Uses'!$B1</f>
        <v>The University of Texas M.D. Anderson Cancer Center</v>
      </c>
      <c r="C10" s="335">
        <f>'MDA Uses'!$C$6</f>
        <v>285840</v>
      </c>
      <c r="D10" s="335">
        <f>'MDA Uses'!$D$6</f>
        <v>693064</v>
      </c>
      <c r="E10" s="335">
        <f>'MDA Uses'!$E$6</f>
        <v>0</v>
      </c>
      <c r="F10" s="268"/>
    </row>
    <row r="11" spans="1:6" ht="15.75" hidden="1" outlineLevel="1" collapsed="1">
      <c r="A11" s="265"/>
      <c r="B11" s="335" t="str">
        <f>'RGVM Uses'!$B1</f>
        <v>The University of Texas Rio Grande Valley Medical School (M)</v>
      </c>
      <c r="C11" s="335">
        <f>'RGVM Uses'!$C$6</f>
        <v>0</v>
      </c>
      <c r="D11" s="335">
        <f>'RGVM Uses'!$D$6</f>
        <v>0</v>
      </c>
      <c r="E11" s="335">
        <f>'RGVM Uses'!$E$6</f>
        <v>0</v>
      </c>
      <c r="F11" s="268"/>
    </row>
    <row r="12" spans="1:6" ht="15.75" hidden="1" outlineLevel="1" collapsed="1">
      <c r="A12" s="265"/>
      <c r="B12" s="335" t="str">
        <f>'SHNF Uses'!$B1</f>
        <v>Sam Houston State University Medical School (Non-Formula)</v>
      </c>
      <c r="C12" s="335">
        <f>'SHNF Uses'!$C$6</f>
        <v>0</v>
      </c>
      <c r="D12" s="335">
        <f>'SHNF Uses'!$D$6</f>
        <v>69000</v>
      </c>
      <c r="E12" s="335">
        <f>'SHNF Uses'!$E$6</f>
        <v>0</v>
      </c>
      <c r="F12" s="268"/>
    </row>
    <row r="13" spans="1:6" ht="15.75" hidden="1" outlineLevel="1" collapsed="1">
      <c r="A13" s="265"/>
      <c r="B13" s="335" t="str">
        <f>'SWM Uses'!$B1</f>
        <v>The University of Texas Southwestern Medical Center</v>
      </c>
      <c r="C13" s="335">
        <f>'SWM Uses'!$C$6</f>
        <v>162753</v>
      </c>
      <c r="D13" s="335">
        <f>'SWM Uses'!$D$6</f>
        <v>201138</v>
      </c>
      <c r="E13" s="335">
        <f>'SWM Uses'!$E$6</f>
        <v>0</v>
      </c>
      <c r="F13" s="268"/>
    </row>
    <row r="14" spans="1:6" ht="15.75" hidden="1" outlineLevel="1" collapsed="1">
      <c r="A14" s="265"/>
      <c r="B14" s="335" t="str">
        <f>'TAMHSC Uses'!$B1</f>
        <v>Texas A&amp;M University System Health Science Center</v>
      </c>
      <c r="C14" s="335">
        <f>'TAMHSC Uses'!$C$6</f>
        <v>0</v>
      </c>
      <c r="D14" s="335">
        <f>'TAMHSC Uses'!$D$6</f>
        <v>0</v>
      </c>
      <c r="E14" s="335">
        <f>'TAMHSC Uses'!$E$6</f>
        <v>0</v>
      </c>
      <c r="F14" s="268"/>
    </row>
    <row r="15" spans="1:6" ht="15.75" hidden="1" outlineLevel="1" collapsed="1">
      <c r="A15" s="265"/>
      <c r="B15" s="335" t="str">
        <f>'THC Uses'!$B1</f>
        <v>The University of Texas Health Science Center at Tyler</v>
      </c>
      <c r="C15" s="335">
        <f>'THC Uses'!$C$6</f>
        <v>4656</v>
      </c>
      <c r="D15" s="335">
        <f>'THC Uses'!$D$6</f>
        <v>5553</v>
      </c>
      <c r="E15" s="335">
        <f>'THC Uses'!$E$6</f>
        <v>0</v>
      </c>
      <c r="F15" s="268"/>
    </row>
    <row r="16" spans="1:6" ht="15.75" hidden="1" outlineLevel="1" collapsed="1">
      <c r="A16" s="265"/>
      <c r="B16" s="335" t="str">
        <f>'TTUHSC Uses'!$B1</f>
        <v>Texas Tech University Health Sciences Center</v>
      </c>
      <c r="C16" s="335">
        <f>'TTUHSC Uses'!$C$6</f>
        <v>918116</v>
      </c>
      <c r="D16" s="335">
        <f>'TTUHSC Uses'!$D$6</f>
        <v>1574704</v>
      </c>
      <c r="E16" s="335">
        <f>'TTUHSC Uses'!$E$6</f>
        <v>0</v>
      </c>
      <c r="F16" s="268"/>
    </row>
    <row r="17" spans="1:6" ht="15.75" hidden="1" outlineLevel="1" collapsed="1">
      <c r="A17" s="265"/>
      <c r="B17" s="335" t="str">
        <f>'TTUHSCEP Uses'!$B1</f>
        <v>Texas Tech University Health Sciences Center at El Paso</v>
      </c>
      <c r="C17" s="335">
        <f>'TTUHSCEP Uses'!$C$6</f>
        <v>211288</v>
      </c>
      <c r="D17" s="335">
        <f>'TTUHSCEP Uses'!$D$6</f>
        <v>497852</v>
      </c>
      <c r="E17" s="335">
        <f>'TTUHSCEP Uses'!$E$6</f>
        <v>0</v>
      </c>
      <c r="F17" s="268"/>
    </row>
    <row r="18" spans="1:6" ht="15.75" hidden="1" outlineLevel="1" collapsed="1">
      <c r="A18" s="265"/>
      <c r="B18" s="335" t="str">
        <f>'UHM Uses'!$B1</f>
        <v>University of Houston Medical School (M)</v>
      </c>
      <c r="C18" s="335">
        <f>'UHM Uses'!$C$6</f>
        <v>0</v>
      </c>
      <c r="D18" s="335">
        <f>'UHM Uses'!$D$6</f>
        <v>0</v>
      </c>
      <c r="E18" s="335">
        <f>'UHM Uses'!$E$6</f>
        <v>0</v>
      </c>
      <c r="F18" s="268"/>
    </row>
    <row r="19" spans="1:6" ht="15.75" hidden="1" outlineLevel="1" collapsed="1">
      <c r="A19" s="265"/>
      <c r="B19" s="335" t="str">
        <f>'UNTHSC1 Uses'!$B1</f>
        <v>University of North Texas Health Science Center at Fort Worth (Public Medical)</v>
      </c>
      <c r="C19" s="335">
        <f>'UNTHSC1 Uses'!$C$6</f>
        <v>343849</v>
      </c>
      <c r="D19" s="335">
        <f>'UNTHSC1 Uses'!$D$6</f>
        <v>689174</v>
      </c>
      <c r="E19" s="335">
        <f>'UNTHSC1 Uses'!$E$6</f>
        <v>816102</v>
      </c>
      <c r="F19" s="268"/>
    </row>
    <row r="20" spans="1:6" ht="15.75" hidden="1" outlineLevel="1" collapsed="1">
      <c r="A20" s="265"/>
      <c r="B20" s="335" t="str">
        <f>'BCM Uses'!$B1</f>
        <v>Baylor College of Medicine</v>
      </c>
      <c r="C20" s="335">
        <f>'BCM Uses'!$C$6</f>
        <v>0</v>
      </c>
      <c r="D20" s="335">
        <f>'BCM Uses'!$D$6</f>
        <v>0</v>
      </c>
      <c r="E20" s="335">
        <f>'BCM Uses'!$E$6</f>
        <v>0</v>
      </c>
      <c r="F20" s="268"/>
    </row>
    <row r="21" spans="1:6" ht="15.75" collapsed="1">
      <c r="A21" s="269" t="s">
        <v>332</v>
      </c>
      <c r="B21" s="270" t="s">
        <v>333</v>
      </c>
      <c r="C21" s="271">
        <f>SUM(C6:C20)</f>
        <v>4248131</v>
      </c>
      <c r="D21" s="272">
        <f>SUM(D6:D20)</f>
        <v>6416961</v>
      </c>
      <c r="E21" s="272">
        <f>SUM(E6:E20)</f>
        <v>2327626</v>
      </c>
      <c r="F21" s="273"/>
    </row>
    <row r="22" spans="1:6" ht="15.75" hidden="1" outlineLevel="1">
      <c r="A22" s="269"/>
      <c r="B22" s="270" t="s">
        <v>163</v>
      </c>
      <c r="C22" s="276">
        <f>'AUSM Uses'!$C$7</f>
        <v>0</v>
      </c>
      <c r="D22" s="336">
        <f>'AUSM Uses'!$D$7</f>
        <v>0</v>
      </c>
      <c r="E22" s="272"/>
      <c r="F22" s="273"/>
    </row>
    <row r="23" spans="1:6" ht="15.75" hidden="1" outlineLevel="1" collapsed="1">
      <c r="A23" s="269"/>
      <c r="B23" s="270" t="s">
        <v>4</v>
      </c>
      <c r="C23" s="276">
        <f>'HSH Uses'!$C$7</f>
        <v>1580</v>
      </c>
      <c r="D23" s="336">
        <f>'HSH Uses'!$D$7</f>
        <v>1580</v>
      </c>
      <c r="E23" s="272"/>
      <c r="F23" s="273"/>
    </row>
    <row r="24" spans="1:6" ht="15.75" hidden="1" outlineLevel="1" collapsed="1">
      <c r="A24" s="269"/>
      <c r="B24" s="270" t="s">
        <v>5</v>
      </c>
      <c r="C24" s="276">
        <f>'HSSA Uses'!$C$7</f>
        <v>741</v>
      </c>
      <c r="D24" s="336">
        <f>'HSSA Uses'!$D$7</f>
        <v>1376</v>
      </c>
      <c r="E24" s="272"/>
      <c r="F24" s="273"/>
    </row>
    <row r="25" spans="1:6" ht="15.75" hidden="1" outlineLevel="1" collapsed="1">
      <c r="A25" s="269"/>
      <c r="B25" s="270" t="s">
        <v>3</v>
      </c>
      <c r="C25" s="276">
        <f>'MBG Uses'!$C$7</f>
        <v>1747</v>
      </c>
      <c r="D25" s="336">
        <f>'MBG Uses'!$D$7</f>
        <v>3130</v>
      </c>
      <c r="E25" s="272"/>
      <c r="F25" s="273"/>
    </row>
    <row r="26" spans="1:6" ht="15.75" hidden="1" outlineLevel="1" collapsed="1">
      <c r="A26" s="269"/>
      <c r="B26" s="270" t="s">
        <v>6</v>
      </c>
      <c r="C26" s="276">
        <f>'MDA Uses'!$C$7</f>
        <v>143</v>
      </c>
      <c r="D26" s="336">
        <f>'MDA Uses'!$D$7</f>
        <v>216</v>
      </c>
      <c r="E26" s="272"/>
      <c r="F26" s="273"/>
    </row>
    <row r="27" spans="1:6" ht="15.75" hidden="1" outlineLevel="1" collapsed="1">
      <c r="A27" s="269"/>
      <c r="B27" s="270" t="s">
        <v>164</v>
      </c>
      <c r="C27" s="276">
        <f>'RGVM Uses'!$C$7</f>
        <v>0</v>
      </c>
      <c r="D27" s="336">
        <f>'RGVM Uses'!$D$7</f>
        <v>0</v>
      </c>
      <c r="E27" s="272"/>
      <c r="F27" s="273"/>
    </row>
    <row r="28" spans="1:6" ht="15.75" hidden="1" outlineLevel="1" collapsed="1">
      <c r="A28" s="269"/>
      <c r="B28" s="270" t="s">
        <v>189</v>
      </c>
      <c r="C28" s="276">
        <f>'SHNF Uses'!$C$7</f>
        <v>0</v>
      </c>
      <c r="D28" s="336">
        <f>'SHNF Uses'!$D$7</f>
        <v>69</v>
      </c>
      <c r="E28" s="272"/>
      <c r="F28" s="273"/>
    </row>
    <row r="29" spans="1:6" ht="15.75" hidden="1" outlineLevel="1" collapsed="1">
      <c r="A29" s="269"/>
      <c r="B29" s="270" t="s">
        <v>137</v>
      </c>
      <c r="C29" s="276">
        <f>'SWM Uses'!$C$7</f>
        <v>175</v>
      </c>
      <c r="D29" s="336">
        <f>'SWM Uses'!$D$7</f>
        <v>199</v>
      </c>
      <c r="E29" s="272"/>
      <c r="F29" s="273"/>
    </row>
    <row r="30" spans="1:6" ht="15.75" hidden="1" outlineLevel="1" collapsed="1">
      <c r="A30" s="269"/>
      <c r="B30" s="270" t="s">
        <v>8</v>
      </c>
      <c r="C30" s="276">
        <f>'TAMHSC Uses'!$C$7</f>
        <v>0</v>
      </c>
      <c r="D30" s="336">
        <f>'TAMHSC Uses'!$D$7</f>
        <v>0</v>
      </c>
      <c r="E30" s="272"/>
      <c r="F30" s="273"/>
    </row>
    <row r="31" spans="1:6" ht="15.75" hidden="1" outlineLevel="1" collapsed="1">
      <c r="A31" s="269"/>
      <c r="B31" s="270" t="s">
        <v>153</v>
      </c>
      <c r="C31" s="276">
        <f>'THC Uses'!$C$7</f>
        <v>10</v>
      </c>
      <c r="D31" s="336">
        <f>'THC Uses'!$D$7</f>
        <v>11</v>
      </c>
      <c r="E31" s="272"/>
      <c r="F31" s="273"/>
    </row>
    <row r="32" spans="1:6" ht="15.75" hidden="1" outlineLevel="1" collapsed="1">
      <c r="A32" s="269"/>
      <c r="B32" s="270" t="s">
        <v>10</v>
      </c>
      <c r="C32" s="276">
        <f>'TTUHSC Uses'!$C$7</f>
        <v>991</v>
      </c>
      <c r="D32" s="336">
        <f>'TTUHSC Uses'!$D$7</f>
        <v>1566</v>
      </c>
      <c r="E32" s="272"/>
      <c r="F32" s="273"/>
    </row>
    <row r="33" spans="1:6" ht="15.75" hidden="1" outlineLevel="1" collapsed="1">
      <c r="A33" s="269"/>
      <c r="B33" s="270" t="s">
        <v>140</v>
      </c>
      <c r="C33" s="276">
        <f>'TTUHSCEP Uses'!$C$7</f>
        <v>197</v>
      </c>
      <c r="D33" s="336">
        <f>'TTUHSCEP Uses'!$D$7</f>
        <v>1051</v>
      </c>
      <c r="E33" s="272"/>
      <c r="F33" s="273"/>
    </row>
    <row r="34" spans="1:6" ht="15.75" hidden="1" outlineLevel="1" collapsed="1">
      <c r="A34" s="269"/>
      <c r="B34" s="270" t="s">
        <v>180</v>
      </c>
      <c r="C34" s="276">
        <f>'UHM Uses'!$C$7</f>
        <v>0</v>
      </c>
      <c r="D34" s="336">
        <f>'UHM Uses'!$D$7</f>
        <v>0</v>
      </c>
      <c r="E34" s="272"/>
      <c r="F34" s="273"/>
    </row>
    <row r="35" spans="1:6" ht="15.75" hidden="1" outlineLevel="1" collapsed="1">
      <c r="A35" s="269"/>
      <c r="B35" s="270" t="s">
        <v>194</v>
      </c>
      <c r="C35" s="276">
        <f>'UNTHSC1 Uses'!$C$7</f>
        <v>267</v>
      </c>
      <c r="D35" s="336">
        <f>'UNTHSC1 Uses'!$D$7</f>
        <v>346</v>
      </c>
      <c r="E35" s="272"/>
      <c r="F35" s="273"/>
    </row>
    <row r="36" spans="1:6" ht="15.75" hidden="1" outlineLevel="1" collapsed="1">
      <c r="A36" s="269"/>
      <c r="B36" s="270" t="s">
        <v>621</v>
      </c>
      <c r="C36" s="276">
        <f>'BCM Uses'!$C$7</f>
        <v>0</v>
      </c>
      <c r="D36" s="336">
        <f>'BCM Uses'!$D$7</f>
        <v>0</v>
      </c>
      <c r="E36" s="272"/>
      <c r="F36" s="273"/>
    </row>
    <row r="37" spans="1:6" ht="15.75" collapsed="1">
      <c r="A37" s="274" t="s">
        <v>332</v>
      </c>
      <c r="B37" s="275" t="s">
        <v>334</v>
      </c>
      <c r="C37" s="276">
        <f>SUM(C22:C36)</f>
        <v>5851</v>
      </c>
      <c r="D37" s="276">
        <f>SUM(D22:D36)</f>
        <v>9544</v>
      </c>
      <c r="E37" s="277"/>
      <c r="F37" s="278"/>
    </row>
    <row r="38" spans="1:6" ht="15.75" hidden="1" outlineLevel="1">
      <c r="A38" s="274"/>
      <c r="B38" s="275" t="s">
        <v>163</v>
      </c>
      <c r="C38" s="271">
        <f>'AUSM Uses'!$C$8</f>
        <v>0</v>
      </c>
      <c r="D38" s="271">
        <f>'AUSM Uses'!$D$8</f>
        <v>0</v>
      </c>
      <c r="E38" s="277">
        <f>'AUSM Uses'!$E$8</f>
        <v>0</v>
      </c>
      <c r="F38" s="278"/>
    </row>
    <row r="39" spans="1:6" ht="15.75" hidden="1" outlineLevel="1" collapsed="1">
      <c r="A39" s="274"/>
      <c r="B39" s="275" t="s">
        <v>4</v>
      </c>
      <c r="C39" s="271">
        <f>'HSH Uses'!$C$8</f>
        <v>0</v>
      </c>
      <c r="D39" s="271">
        <f>'HSH Uses'!$D$8</f>
        <v>0</v>
      </c>
      <c r="E39" s="277">
        <f>'HSH Uses'!$E$8</f>
        <v>0</v>
      </c>
      <c r="F39" s="278"/>
    </row>
    <row r="40" spans="1:6" ht="15.75" hidden="1" outlineLevel="1" collapsed="1">
      <c r="A40" s="274"/>
      <c r="B40" s="275" t="s">
        <v>5</v>
      </c>
      <c r="C40" s="271">
        <f>'HSSA Uses'!$C$8</f>
        <v>0</v>
      </c>
      <c r="D40" s="271">
        <f>'HSSA Uses'!$D$8</f>
        <v>0</v>
      </c>
      <c r="E40" s="277">
        <f>'HSSA Uses'!$E$8</f>
        <v>0</v>
      </c>
      <c r="F40" s="278"/>
    </row>
    <row r="41" spans="1:6" ht="15.75" hidden="1" outlineLevel="1" collapsed="1">
      <c r="A41" s="274"/>
      <c r="B41" s="275" t="s">
        <v>3</v>
      </c>
      <c r="C41" s="271">
        <f>'MBG Uses'!$C$8</f>
        <v>0</v>
      </c>
      <c r="D41" s="271">
        <f>'MBG Uses'!$D$8</f>
        <v>0</v>
      </c>
      <c r="E41" s="277">
        <f>'MBG Uses'!$E$8</f>
        <v>0</v>
      </c>
      <c r="F41" s="278"/>
    </row>
    <row r="42" spans="1:6" ht="15.75" hidden="1" outlineLevel="1" collapsed="1">
      <c r="A42" s="274"/>
      <c r="B42" s="275" t="s">
        <v>6</v>
      </c>
      <c r="C42" s="271">
        <f>'MDA Uses'!$C$8</f>
        <v>0</v>
      </c>
      <c r="D42" s="271">
        <f>'MDA Uses'!$D$8</f>
        <v>0</v>
      </c>
      <c r="E42" s="277">
        <f>'MDA Uses'!$E$8</f>
        <v>0</v>
      </c>
      <c r="F42" s="278"/>
    </row>
    <row r="43" spans="1:6" ht="15.75" hidden="1" outlineLevel="1" collapsed="1">
      <c r="A43" s="274"/>
      <c r="B43" s="275" t="s">
        <v>164</v>
      </c>
      <c r="C43" s="271">
        <f>'RGVM Uses'!$C$8</f>
        <v>0</v>
      </c>
      <c r="D43" s="271">
        <f>'RGVM Uses'!$D$8</f>
        <v>0</v>
      </c>
      <c r="E43" s="277">
        <f>'RGVM Uses'!$E$8</f>
        <v>0</v>
      </c>
      <c r="F43" s="278"/>
    </row>
    <row r="44" spans="1:6" ht="15.75" hidden="1" outlineLevel="1" collapsed="1">
      <c r="A44" s="274"/>
      <c r="B44" s="275" t="s">
        <v>189</v>
      </c>
      <c r="C44" s="271">
        <f>'SHNF Uses'!$C$8</f>
        <v>0</v>
      </c>
      <c r="D44" s="271">
        <f>'SHNF Uses'!$D$8</f>
        <v>0</v>
      </c>
      <c r="E44" s="277">
        <f>'SHNF Uses'!$E$8</f>
        <v>0</v>
      </c>
      <c r="F44" s="278"/>
    </row>
    <row r="45" spans="1:6" ht="15.75" hidden="1" outlineLevel="1" collapsed="1">
      <c r="A45" s="274"/>
      <c r="B45" s="275" t="s">
        <v>137</v>
      </c>
      <c r="C45" s="271">
        <f>'SWM Uses'!$C$8</f>
        <v>0</v>
      </c>
      <c r="D45" s="271">
        <f>'SWM Uses'!$D$8</f>
        <v>0</v>
      </c>
      <c r="E45" s="277">
        <f>'SWM Uses'!$E$8</f>
        <v>0</v>
      </c>
      <c r="F45" s="278"/>
    </row>
    <row r="46" spans="1:6" ht="15.75" hidden="1" outlineLevel="1" collapsed="1">
      <c r="A46" s="274"/>
      <c r="B46" s="275" t="s">
        <v>8</v>
      </c>
      <c r="C46" s="271">
        <f>'TAMHSC Uses'!$C$8</f>
        <v>0</v>
      </c>
      <c r="D46" s="271">
        <f>'TAMHSC Uses'!$D$8</f>
        <v>0</v>
      </c>
      <c r="E46" s="277">
        <f>'TAMHSC Uses'!$E$8</f>
        <v>0</v>
      </c>
      <c r="F46" s="278"/>
    </row>
    <row r="47" spans="1:6" ht="15.75" hidden="1" outlineLevel="1" collapsed="1">
      <c r="A47" s="274"/>
      <c r="B47" s="275" t="s">
        <v>153</v>
      </c>
      <c r="C47" s="271">
        <f>'THC Uses'!$C$8</f>
        <v>0</v>
      </c>
      <c r="D47" s="271">
        <f>'THC Uses'!$D$8</f>
        <v>0</v>
      </c>
      <c r="E47" s="277">
        <f>'THC Uses'!$E$8</f>
        <v>0</v>
      </c>
      <c r="F47" s="278"/>
    </row>
    <row r="48" spans="1:6" ht="15.75" hidden="1" outlineLevel="1" collapsed="1">
      <c r="A48" s="274"/>
      <c r="B48" s="275" t="s">
        <v>10</v>
      </c>
      <c r="C48" s="271">
        <f>'TTUHSC Uses'!$C$8</f>
        <v>62550</v>
      </c>
      <c r="D48" s="271">
        <f>'TTUHSC Uses'!$D$8</f>
        <v>138275</v>
      </c>
      <c r="E48" s="277">
        <f>'TTUHSC Uses'!$E$8</f>
        <v>0</v>
      </c>
      <c r="F48" s="278"/>
    </row>
    <row r="49" spans="1:6" ht="15.75" hidden="1" outlineLevel="1" collapsed="1">
      <c r="A49" s="274"/>
      <c r="B49" s="275" t="s">
        <v>140</v>
      </c>
      <c r="C49" s="271">
        <f>'TTUHSCEP Uses'!$C$8</f>
        <v>0</v>
      </c>
      <c r="D49" s="271">
        <f>'TTUHSCEP Uses'!$D$8</f>
        <v>0</v>
      </c>
      <c r="E49" s="277">
        <f>'TTUHSCEP Uses'!$E$8</f>
        <v>0</v>
      </c>
      <c r="F49" s="278"/>
    </row>
    <row r="50" spans="1:6" ht="15.75" hidden="1" outlineLevel="1" collapsed="1">
      <c r="A50" s="274"/>
      <c r="B50" s="275" t="s">
        <v>180</v>
      </c>
      <c r="C50" s="271">
        <f>'UHM Uses'!$C$8</f>
        <v>0</v>
      </c>
      <c r="D50" s="271">
        <f>'UHM Uses'!$D$8</f>
        <v>0</v>
      </c>
      <c r="E50" s="277">
        <f>'UHM Uses'!$E$8</f>
        <v>0</v>
      </c>
      <c r="F50" s="278"/>
    </row>
    <row r="51" spans="1:6" ht="15.75" hidden="1" outlineLevel="1" collapsed="1">
      <c r="A51" s="274"/>
      <c r="B51" s="275" t="s">
        <v>194</v>
      </c>
      <c r="C51" s="271">
        <f>'UNTHSC1 Uses'!$C$8</f>
        <v>0</v>
      </c>
      <c r="D51" s="271">
        <f>'UNTHSC1 Uses'!$D$8</f>
        <v>0</v>
      </c>
      <c r="E51" s="277">
        <f>'UNTHSC1 Uses'!$E$8</f>
        <v>0</v>
      </c>
      <c r="F51" s="278"/>
    </row>
    <row r="52" spans="1:6" ht="15.75" hidden="1" outlineLevel="1" collapsed="1">
      <c r="A52" s="274"/>
      <c r="B52" s="275" t="s">
        <v>621</v>
      </c>
      <c r="C52" s="271">
        <f>'BCM Uses'!$C$8</f>
        <v>0</v>
      </c>
      <c r="D52" s="271">
        <f>'BCM Uses'!$D$8</f>
        <v>0</v>
      </c>
      <c r="E52" s="277">
        <f>'BCM Uses'!$E$8</f>
        <v>0</v>
      </c>
      <c r="F52" s="278"/>
    </row>
    <row r="53" spans="1:6" ht="15.75" collapsed="1">
      <c r="A53" s="279" t="s">
        <v>335</v>
      </c>
      <c r="B53" s="280" t="s">
        <v>336</v>
      </c>
      <c r="C53" s="271">
        <f>SUM(C38:C52)</f>
        <v>62550</v>
      </c>
      <c r="D53" s="272">
        <f>SUM(D38:D52)</f>
        <v>138275</v>
      </c>
      <c r="E53" s="272">
        <f>SUM(E38:E52)</f>
        <v>0</v>
      </c>
      <c r="F53" s="273"/>
    </row>
    <row r="54" spans="1:6" ht="15.75" hidden="1" outlineLevel="1">
      <c r="A54" s="279"/>
      <c r="B54" s="280" t="s">
        <v>163</v>
      </c>
      <c r="C54" s="276">
        <f>'AUSM Uses'!$C$9</f>
        <v>0</v>
      </c>
      <c r="D54" s="336">
        <f>'AUSM Uses'!$D$9</f>
        <v>0</v>
      </c>
      <c r="E54" s="272"/>
      <c r="F54" s="273"/>
    </row>
    <row r="55" spans="1:6" ht="15.75" hidden="1" outlineLevel="1" collapsed="1">
      <c r="A55" s="279"/>
      <c r="B55" s="280" t="s">
        <v>4</v>
      </c>
      <c r="C55" s="276">
        <f>'HSH Uses'!$C$9</f>
        <v>0</v>
      </c>
      <c r="D55" s="336">
        <f>'HSH Uses'!$D$9</f>
        <v>0</v>
      </c>
      <c r="E55" s="272"/>
      <c r="F55" s="273"/>
    </row>
    <row r="56" spans="1:6" ht="15.75" hidden="1" outlineLevel="1" collapsed="1">
      <c r="A56" s="279"/>
      <c r="B56" s="280" t="s">
        <v>5</v>
      </c>
      <c r="C56" s="276">
        <f>'HSSA Uses'!$C$9</f>
        <v>0</v>
      </c>
      <c r="D56" s="336">
        <f>'HSSA Uses'!$D$9</f>
        <v>0</v>
      </c>
      <c r="E56" s="272"/>
      <c r="F56" s="273"/>
    </row>
    <row r="57" spans="1:6" ht="15.75" hidden="1" outlineLevel="1" collapsed="1">
      <c r="A57" s="279"/>
      <c r="B57" s="280" t="s">
        <v>3</v>
      </c>
      <c r="C57" s="276">
        <f>'MBG Uses'!$C$9</f>
        <v>0</v>
      </c>
      <c r="D57" s="336">
        <f>'MBG Uses'!$D$9</f>
        <v>0</v>
      </c>
      <c r="E57" s="272"/>
      <c r="F57" s="273"/>
    </row>
    <row r="58" spans="1:6" ht="15.75" hidden="1" outlineLevel="1" collapsed="1">
      <c r="A58" s="279"/>
      <c r="B58" s="280" t="s">
        <v>6</v>
      </c>
      <c r="C58" s="276">
        <f>'MDA Uses'!$C$9</f>
        <v>0</v>
      </c>
      <c r="D58" s="336">
        <f>'MDA Uses'!$D$9</f>
        <v>0</v>
      </c>
      <c r="E58" s="272"/>
      <c r="F58" s="273"/>
    </row>
    <row r="59" spans="1:6" ht="15.75" hidden="1" outlineLevel="1" collapsed="1">
      <c r="A59" s="279"/>
      <c r="B59" s="280" t="s">
        <v>164</v>
      </c>
      <c r="C59" s="276">
        <f>'RGVM Uses'!$C$9</f>
        <v>0</v>
      </c>
      <c r="D59" s="336">
        <f>'RGVM Uses'!$D$9</f>
        <v>0</v>
      </c>
      <c r="E59" s="272"/>
      <c r="F59" s="273"/>
    </row>
    <row r="60" spans="1:6" ht="15.75" hidden="1" outlineLevel="1" collapsed="1">
      <c r="A60" s="279"/>
      <c r="B60" s="280" t="s">
        <v>189</v>
      </c>
      <c r="C60" s="276">
        <f>'SHNF Uses'!$C$9</f>
        <v>0</v>
      </c>
      <c r="D60" s="336">
        <f>'SHNF Uses'!$D$9</f>
        <v>0</v>
      </c>
      <c r="E60" s="272"/>
      <c r="F60" s="273"/>
    </row>
    <row r="61" spans="1:6" ht="15.75" hidden="1" outlineLevel="1" collapsed="1">
      <c r="A61" s="279"/>
      <c r="B61" s="280" t="s">
        <v>137</v>
      </c>
      <c r="C61" s="276">
        <f>'SWM Uses'!$C$9</f>
        <v>0</v>
      </c>
      <c r="D61" s="336">
        <f>'SWM Uses'!$D$9</f>
        <v>0</v>
      </c>
      <c r="E61" s="272"/>
      <c r="F61" s="273"/>
    </row>
    <row r="62" spans="1:6" ht="15.75" hidden="1" outlineLevel="1" collapsed="1">
      <c r="A62" s="279"/>
      <c r="B62" s="280" t="s">
        <v>8</v>
      </c>
      <c r="C62" s="276">
        <f>'TAMHSC Uses'!$C$9</f>
        <v>0</v>
      </c>
      <c r="D62" s="336">
        <f>'TAMHSC Uses'!$D$9</f>
        <v>0</v>
      </c>
      <c r="E62" s="272"/>
      <c r="F62" s="273"/>
    </row>
    <row r="63" spans="1:6" ht="15.75" hidden="1" outlineLevel="1" collapsed="1">
      <c r="A63" s="279"/>
      <c r="B63" s="280" t="s">
        <v>153</v>
      </c>
      <c r="C63" s="276">
        <f>'THC Uses'!$C$9</f>
        <v>0</v>
      </c>
      <c r="D63" s="336">
        <f>'THC Uses'!$D$9</f>
        <v>0</v>
      </c>
      <c r="E63" s="272"/>
      <c r="F63" s="273"/>
    </row>
    <row r="64" spans="1:6" ht="15.75" hidden="1" outlineLevel="1" collapsed="1">
      <c r="A64" s="279"/>
      <c r="B64" s="280" t="s">
        <v>10</v>
      </c>
      <c r="C64" s="276">
        <f>'TTUHSC Uses'!$C$9</f>
        <v>135</v>
      </c>
      <c r="D64" s="336">
        <f>'TTUHSC Uses'!$D$9</f>
        <v>572</v>
      </c>
      <c r="E64" s="272"/>
      <c r="F64" s="273"/>
    </row>
    <row r="65" spans="1:6" ht="15.75" hidden="1" outlineLevel="1" collapsed="1">
      <c r="A65" s="279"/>
      <c r="B65" s="280" t="s">
        <v>140</v>
      </c>
      <c r="C65" s="276">
        <f>'TTUHSCEP Uses'!$C$9</f>
        <v>0</v>
      </c>
      <c r="D65" s="336">
        <f>'TTUHSCEP Uses'!$D$9</f>
        <v>0</v>
      </c>
      <c r="E65" s="272"/>
      <c r="F65" s="273"/>
    </row>
    <row r="66" spans="1:6" ht="15.75" hidden="1" outlineLevel="1" collapsed="1">
      <c r="A66" s="279"/>
      <c r="B66" s="280" t="s">
        <v>180</v>
      </c>
      <c r="C66" s="276">
        <f>'UHM Uses'!$C$9</f>
        <v>0</v>
      </c>
      <c r="D66" s="336">
        <f>'UHM Uses'!$D$9</f>
        <v>0</v>
      </c>
      <c r="E66" s="272"/>
      <c r="F66" s="273"/>
    </row>
    <row r="67" spans="1:6" ht="15.75" hidden="1" outlineLevel="1" collapsed="1">
      <c r="A67" s="279"/>
      <c r="B67" s="280" t="s">
        <v>194</v>
      </c>
      <c r="C67" s="276">
        <f>'UNTHSC1 Uses'!$C$9</f>
        <v>0</v>
      </c>
      <c r="D67" s="336">
        <f>'UNTHSC1 Uses'!$D$9</f>
        <v>0</v>
      </c>
      <c r="E67" s="272"/>
      <c r="F67" s="273"/>
    </row>
    <row r="68" spans="1:6" ht="15.75" hidden="1" outlineLevel="1" collapsed="1">
      <c r="A68" s="279"/>
      <c r="B68" s="280" t="s">
        <v>621</v>
      </c>
      <c r="C68" s="276">
        <f>'BCM Uses'!$C$9</f>
        <v>0</v>
      </c>
      <c r="D68" s="336">
        <f>'BCM Uses'!$D$9</f>
        <v>0</v>
      </c>
      <c r="E68" s="272"/>
      <c r="F68" s="273"/>
    </row>
    <row r="69" spans="1:6" ht="15.75" collapsed="1">
      <c r="A69" s="274" t="s">
        <v>335</v>
      </c>
      <c r="B69" s="275" t="s">
        <v>334</v>
      </c>
      <c r="C69" s="276">
        <f>SUM(C54:C68)</f>
        <v>135</v>
      </c>
      <c r="D69" s="276">
        <f>SUM(D54:D68)</f>
        <v>572</v>
      </c>
      <c r="E69" s="277"/>
      <c r="F69" s="278"/>
    </row>
    <row r="70" spans="1:6" ht="15.75" hidden="1" outlineLevel="1">
      <c r="A70" s="274"/>
      <c r="B70" s="275" t="s">
        <v>163</v>
      </c>
      <c r="C70" s="271">
        <f>'AUSM Uses'!$C$10</f>
        <v>0</v>
      </c>
      <c r="D70" s="271">
        <f>'AUSM Uses'!$D$10</f>
        <v>0</v>
      </c>
      <c r="E70" s="277">
        <f>'AUSM Uses'!$E$10</f>
        <v>0</v>
      </c>
      <c r="F70" s="278"/>
    </row>
    <row r="71" spans="1:6" ht="15.75" hidden="1" outlineLevel="1" collapsed="1">
      <c r="A71" s="274"/>
      <c r="B71" s="275" t="s">
        <v>4</v>
      </c>
      <c r="C71" s="271">
        <f>'HSH Uses'!$C$10</f>
        <v>0</v>
      </c>
      <c r="D71" s="271">
        <f>'HSH Uses'!$D$10</f>
        <v>0</v>
      </c>
      <c r="E71" s="277">
        <f>'HSH Uses'!$E$10</f>
        <v>0</v>
      </c>
      <c r="F71" s="278"/>
    </row>
    <row r="72" spans="1:6" ht="15.75" hidden="1" outlineLevel="1" collapsed="1">
      <c r="A72" s="274"/>
      <c r="B72" s="275" t="s">
        <v>5</v>
      </c>
      <c r="C72" s="271">
        <f>'HSSA Uses'!$C$10</f>
        <v>0</v>
      </c>
      <c r="D72" s="271">
        <f>'HSSA Uses'!$D$10</f>
        <v>0</v>
      </c>
      <c r="E72" s="277">
        <f>'HSSA Uses'!$E$10</f>
        <v>0</v>
      </c>
      <c r="F72" s="278"/>
    </row>
    <row r="73" spans="1:6" ht="15.75" hidden="1" outlineLevel="1" collapsed="1">
      <c r="A73" s="274"/>
      <c r="B73" s="275" t="s">
        <v>3</v>
      </c>
      <c r="C73" s="271">
        <f>'MBG Uses'!$C$10</f>
        <v>0</v>
      </c>
      <c r="D73" s="271">
        <f>'MBG Uses'!$D$10</f>
        <v>0</v>
      </c>
      <c r="E73" s="277">
        <f>'MBG Uses'!$E$10</f>
        <v>0</v>
      </c>
      <c r="F73" s="278"/>
    </row>
    <row r="74" spans="1:6" ht="15.75" hidden="1" outlineLevel="1" collapsed="1">
      <c r="A74" s="274"/>
      <c r="B74" s="275" t="s">
        <v>6</v>
      </c>
      <c r="C74" s="271">
        <f>'MDA Uses'!$C$10</f>
        <v>0</v>
      </c>
      <c r="D74" s="271">
        <f>'MDA Uses'!$D$10</f>
        <v>0</v>
      </c>
      <c r="E74" s="277">
        <f>'MDA Uses'!$E$10</f>
        <v>0</v>
      </c>
      <c r="F74" s="278"/>
    </row>
    <row r="75" spans="1:6" ht="15.75" hidden="1" outlineLevel="1" collapsed="1">
      <c r="A75" s="274"/>
      <c r="B75" s="275" t="s">
        <v>164</v>
      </c>
      <c r="C75" s="271">
        <f>'RGVM Uses'!$C$10</f>
        <v>0</v>
      </c>
      <c r="D75" s="271">
        <f>'RGVM Uses'!$D$10</f>
        <v>0</v>
      </c>
      <c r="E75" s="277">
        <f>'RGVM Uses'!$E$10</f>
        <v>0</v>
      </c>
      <c r="F75" s="278"/>
    </row>
    <row r="76" spans="1:6" ht="15.75" hidden="1" outlineLevel="1" collapsed="1">
      <c r="A76" s="274"/>
      <c r="B76" s="275" t="s">
        <v>189</v>
      </c>
      <c r="C76" s="271">
        <f>'SHNF Uses'!$C$10</f>
        <v>0</v>
      </c>
      <c r="D76" s="271">
        <f>'SHNF Uses'!$D$10</f>
        <v>0</v>
      </c>
      <c r="E76" s="277">
        <f>'SHNF Uses'!$E$10</f>
        <v>0</v>
      </c>
      <c r="F76" s="278"/>
    </row>
    <row r="77" spans="1:6" ht="15.75" hidden="1" outlineLevel="1" collapsed="1">
      <c r="A77" s="274"/>
      <c r="B77" s="275" t="s">
        <v>137</v>
      </c>
      <c r="C77" s="271">
        <f>'SWM Uses'!$C$10</f>
        <v>0</v>
      </c>
      <c r="D77" s="271">
        <f>'SWM Uses'!$D$10</f>
        <v>0</v>
      </c>
      <c r="E77" s="277">
        <f>'SWM Uses'!$E$10</f>
        <v>0</v>
      </c>
      <c r="F77" s="278"/>
    </row>
    <row r="78" spans="1:6" ht="15.75" hidden="1" outlineLevel="1" collapsed="1">
      <c r="A78" s="274"/>
      <c r="B78" s="275" t="s">
        <v>8</v>
      </c>
      <c r="C78" s="271">
        <f>'TAMHSC Uses'!$C$10</f>
        <v>0</v>
      </c>
      <c r="D78" s="271">
        <f>'TAMHSC Uses'!$D$10</f>
        <v>0</v>
      </c>
      <c r="E78" s="277">
        <f>'TAMHSC Uses'!$E$10</f>
        <v>0</v>
      </c>
      <c r="F78" s="278"/>
    </row>
    <row r="79" spans="1:6" ht="15.75" hidden="1" outlineLevel="1" collapsed="1">
      <c r="A79" s="274"/>
      <c r="B79" s="275" t="s">
        <v>153</v>
      </c>
      <c r="C79" s="271">
        <f>'THC Uses'!$C$10</f>
        <v>0</v>
      </c>
      <c r="D79" s="271">
        <f>'THC Uses'!$D$10</f>
        <v>0</v>
      </c>
      <c r="E79" s="277">
        <f>'THC Uses'!$E$10</f>
        <v>0</v>
      </c>
      <c r="F79" s="278"/>
    </row>
    <row r="80" spans="1:6" ht="15.75" hidden="1" outlineLevel="1" collapsed="1">
      <c r="A80" s="274"/>
      <c r="B80" s="275" t="s">
        <v>10</v>
      </c>
      <c r="C80" s="271">
        <f>'TTUHSC Uses'!$C$10</f>
        <v>0</v>
      </c>
      <c r="D80" s="271">
        <f>'TTUHSC Uses'!$D$10</f>
        <v>0</v>
      </c>
      <c r="E80" s="277">
        <f>'TTUHSC Uses'!$E$10</f>
        <v>0</v>
      </c>
      <c r="F80" s="278"/>
    </row>
    <row r="81" spans="1:6" ht="15.75" hidden="1" outlineLevel="1" collapsed="1">
      <c r="A81" s="274"/>
      <c r="B81" s="275" t="s">
        <v>140</v>
      </c>
      <c r="C81" s="271">
        <f>'TTUHSCEP Uses'!$C$10</f>
        <v>0</v>
      </c>
      <c r="D81" s="271">
        <f>'TTUHSCEP Uses'!$D$10</f>
        <v>0</v>
      </c>
      <c r="E81" s="277">
        <f>'TTUHSCEP Uses'!$E$10</f>
        <v>0</v>
      </c>
      <c r="F81" s="278"/>
    </row>
    <row r="82" spans="1:6" ht="15.75" hidden="1" outlineLevel="1" collapsed="1">
      <c r="A82" s="274"/>
      <c r="B82" s="275" t="s">
        <v>180</v>
      </c>
      <c r="C82" s="271">
        <f>'UHM Uses'!$C$10</f>
        <v>0</v>
      </c>
      <c r="D82" s="271">
        <f>'UHM Uses'!$D$10</f>
        <v>0</v>
      </c>
      <c r="E82" s="277">
        <f>'UHM Uses'!$E$10</f>
        <v>0</v>
      </c>
      <c r="F82" s="278"/>
    </row>
    <row r="83" spans="1:6" ht="15.75" hidden="1" outlineLevel="1" collapsed="1">
      <c r="A83" s="274"/>
      <c r="B83" s="275" t="s">
        <v>194</v>
      </c>
      <c r="C83" s="271">
        <f>'UNTHSC1 Uses'!$C$10</f>
        <v>0</v>
      </c>
      <c r="D83" s="271">
        <f>'UNTHSC1 Uses'!$D$10</f>
        <v>0</v>
      </c>
      <c r="E83" s="277">
        <f>'UNTHSC1 Uses'!$E$10</f>
        <v>0</v>
      </c>
      <c r="F83" s="278"/>
    </row>
    <row r="84" spans="1:6" ht="15.75" hidden="1" outlineLevel="1" collapsed="1">
      <c r="A84" s="274"/>
      <c r="B84" s="275" t="s">
        <v>621</v>
      </c>
      <c r="C84" s="271">
        <f>'BCM Uses'!$C$10</f>
        <v>0</v>
      </c>
      <c r="D84" s="271">
        <f>'BCM Uses'!$D$10</f>
        <v>0</v>
      </c>
      <c r="E84" s="277">
        <f>'BCM Uses'!$E$10</f>
        <v>0</v>
      </c>
      <c r="F84" s="278"/>
    </row>
    <row r="85" spans="1:6" ht="15.75" collapsed="1">
      <c r="A85" s="279" t="s">
        <v>337</v>
      </c>
      <c r="B85" s="280" t="s">
        <v>338</v>
      </c>
      <c r="C85" s="271">
        <f>SUM(C70:C84)</f>
        <v>0</v>
      </c>
      <c r="D85" s="272">
        <f>SUM(D70:D84)</f>
        <v>0</v>
      </c>
      <c r="E85" s="272">
        <f>SUM(E70:E84)</f>
        <v>0</v>
      </c>
      <c r="F85" s="273"/>
    </row>
    <row r="86" spans="1:6" ht="15.75" hidden="1" outlineLevel="1">
      <c r="A86" s="279"/>
      <c r="B86" s="280" t="s">
        <v>163</v>
      </c>
      <c r="C86" s="276">
        <f>'AUSM Uses'!$C$11</f>
        <v>0</v>
      </c>
      <c r="D86" s="336">
        <f>'AUSM Uses'!$D$11</f>
        <v>0</v>
      </c>
      <c r="E86" s="272"/>
      <c r="F86" s="273"/>
    </row>
    <row r="87" spans="1:6" ht="15.75" hidden="1" outlineLevel="1" collapsed="1">
      <c r="A87" s="279"/>
      <c r="B87" s="280" t="s">
        <v>4</v>
      </c>
      <c r="C87" s="276">
        <f>'HSH Uses'!$C$11</f>
        <v>0</v>
      </c>
      <c r="D87" s="336">
        <f>'HSH Uses'!$D$11</f>
        <v>0</v>
      </c>
      <c r="E87" s="272"/>
      <c r="F87" s="273"/>
    </row>
    <row r="88" spans="1:6" ht="15.75" hidden="1" outlineLevel="1" collapsed="1">
      <c r="A88" s="279"/>
      <c r="B88" s="280" t="s">
        <v>5</v>
      </c>
      <c r="C88" s="276">
        <f>'HSSA Uses'!$C$11</f>
        <v>0</v>
      </c>
      <c r="D88" s="336">
        <f>'HSSA Uses'!$D$11</f>
        <v>0</v>
      </c>
      <c r="E88" s="272"/>
      <c r="F88" s="273"/>
    </row>
    <row r="89" spans="1:6" ht="15.75" hidden="1" outlineLevel="1" collapsed="1">
      <c r="A89" s="279"/>
      <c r="B89" s="280" t="s">
        <v>3</v>
      </c>
      <c r="C89" s="276">
        <f>'MBG Uses'!$C$11</f>
        <v>0</v>
      </c>
      <c r="D89" s="336">
        <f>'MBG Uses'!$D$11</f>
        <v>0</v>
      </c>
      <c r="E89" s="272"/>
      <c r="F89" s="273"/>
    </row>
    <row r="90" spans="1:6" ht="15.75" hidden="1" outlineLevel="1" collapsed="1">
      <c r="A90" s="279"/>
      <c r="B90" s="280" t="s">
        <v>6</v>
      </c>
      <c r="C90" s="276">
        <f>'MDA Uses'!$C$11</f>
        <v>0</v>
      </c>
      <c r="D90" s="336">
        <f>'MDA Uses'!$D$11</f>
        <v>0</v>
      </c>
      <c r="E90" s="272"/>
      <c r="F90" s="273"/>
    </row>
    <row r="91" spans="1:6" ht="15.75" hidden="1" outlineLevel="1" collapsed="1">
      <c r="A91" s="279"/>
      <c r="B91" s="280" t="s">
        <v>164</v>
      </c>
      <c r="C91" s="276">
        <f>'RGVM Uses'!$C$11</f>
        <v>0</v>
      </c>
      <c r="D91" s="336">
        <f>'RGVM Uses'!$D$11</f>
        <v>0</v>
      </c>
      <c r="E91" s="272"/>
      <c r="F91" s="273"/>
    </row>
    <row r="92" spans="1:6" ht="15.75" hidden="1" outlineLevel="1" collapsed="1">
      <c r="A92" s="279"/>
      <c r="B92" s="280" t="s">
        <v>189</v>
      </c>
      <c r="C92" s="276">
        <f>'SHNF Uses'!$C$11</f>
        <v>0</v>
      </c>
      <c r="D92" s="336">
        <f>'SHNF Uses'!$D$11</f>
        <v>0</v>
      </c>
      <c r="E92" s="272"/>
      <c r="F92" s="273"/>
    </row>
    <row r="93" spans="1:6" ht="15.75" hidden="1" outlineLevel="1" collapsed="1">
      <c r="A93" s="279"/>
      <c r="B93" s="280" t="s">
        <v>137</v>
      </c>
      <c r="C93" s="276">
        <f>'SWM Uses'!$C$11</f>
        <v>0</v>
      </c>
      <c r="D93" s="336">
        <f>'SWM Uses'!$D$11</f>
        <v>0</v>
      </c>
      <c r="E93" s="272"/>
      <c r="F93" s="273"/>
    </row>
    <row r="94" spans="1:6" ht="15.75" hidden="1" outlineLevel="1" collapsed="1">
      <c r="A94" s="279"/>
      <c r="B94" s="280" t="s">
        <v>8</v>
      </c>
      <c r="C94" s="276">
        <f>'TAMHSC Uses'!$C$11</f>
        <v>0</v>
      </c>
      <c r="D94" s="336">
        <f>'TAMHSC Uses'!$D$11</f>
        <v>0</v>
      </c>
      <c r="E94" s="272"/>
      <c r="F94" s="273"/>
    </row>
    <row r="95" spans="1:6" ht="15.75" hidden="1" outlineLevel="1" collapsed="1">
      <c r="A95" s="279"/>
      <c r="B95" s="280" t="s">
        <v>153</v>
      </c>
      <c r="C95" s="276">
        <f>'THC Uses'!$C$11</f>
        <v>0</v>
      </c>
      <c r="D95" s="336">
        <f>'THC Uses'!$D$11</f>
        <v>0</v>
      </c>
      <c r="E95" s="272"/>
      <c r="F95" s="273"/>
    </row>
    <row r="96" spans="1:6" ht="15.75" hidden="1" outlineLevel="1" collapsed="1">
      <c r="A96" s="279"/>
      <c r="B96" s="280" t="s">
        <v>10</v>
      </c>
      <c r="C96" s="276">
        <f>'TTUHSC Uses'!$C$11</f>
        <v>0</v>
      </c>
      <c r="D96" s="336">
        <f>'TTUHSC Uses'!$D$11</f>
        <v>0</v>
      </c>
      <c r="E96" s="272"/>
      <c r="F96" s="273"/>
    </row>
    <row r="97" spans="1:6" ht="15.75" hidden="1" outlineLevel="1" collapsed="1">
      <c r="A97" s="279"/>
      <c r="B97" s="280" t="s">
        <v>140</v>
      </c>
      <c r="C97" s="276">
        <f>'TTUHSCEP Uses'!$C$11</f>
        <v>0</v>
      </c>
      <c r="D97" s="336">
        <f>'TTUHSCEP Uses'!$D$11</f>
        <v>0</v>
      </c>
      <c r="E97" s="272"/>
      <c r="F97" s="273"/>
    </row>
    <row r="98" spans="1:6" ht="15.75" hidden="1" outlineLevel="1" collapsed="1">
      <c r="A98" s="279"/>
      <c r="B98" s="280" t="s">
        <v>180</v>
      </c>
      <c r="C98" s="276">
        <f>'UHM Uses'!$C$11</f>
        <v>0</v>
      </c>
      <c r="D98" s="336">
        <f>'UHM Uses'!$D$11</f>
        <v>0</v>
      </c>
      <c r="E98" s="272"/>
      <c r="F98" s="273"/>
    </row>
    <row r="99" spans="1:6" ht="15.75" hidden="1" outlineLevel="1" collapsed="1">
      <c r="A99" s="279"/>
      <c r="B99" s="280" t="s">
        <v>194</v>
      </c>
      <c r="C99" s="276">
        <f>'UNTHSC1 Uses'!$C$11</f>
        <v>0</v>
      </c>
      <c r="D99" s="336">
        <f>'UNTHSC1 Uses'!$D$11</f>
        <v>0</v>
      </c>
      <c r="E99" s="272"/>
      <c r="F99" s="273"/>
    </row>
    <row r="100" spans="1:6" ht="15.75" hidden="1" outlineLevel="1" collapsed="1">
      <c r="A100" s="279"/>
      <c r="B100" s="280" t="s">
        <v>621</v>
      </c>
      <c r="C100" s="276">
        <f>'BCM Uses'!$C$11</f>
        <v>0</v>
      </c>
      <c r="D100" s="336">
        <f>'BCM Uses'!$D$11</f>
        <v>0</v>
      </c>
      <c r="E100" s="272"/>
      <c r="F100" s="273"/>
    </row>
    <row r="101" spans="1:6" ht="15.75" collapsed="1">
      <c r="A101" s="274" t="s">
        <v>337</v>
      </c>
      <c r="B101" s="275" t="s">
        <v>334</v>
      </c>
      <c r="C101" s="276">
        <f>SUM(C86:C100)</f>
        <v>0</v>
      </c>
      <c r="D101" s="276">
        <f>SUM(D86:D100)</f>
        <v>0</v>
      </c>
      <c r="E101" s="277"/>
      <c r="F101" s="278"/>
    </row>
    <row r="102" spans="1:6" ht="15.75" hidden="1" outlineLevel="1">
      <c r="A102" s="274"/>
      <c r="B102" s="275" t="s">
        <v>163</v>
      </c>
      <c r="C102" s="271">
        <f>'AUSM Uses'!$C$12</f>
        <v>0</v>
      </c>
      <c r="D102" s="271">
        <f>'AUSM Uses'!$D$12</f>
        <v>0</v>
      </c>
      <c r="E102" s="277">
        <f>'AUSM Uses'!$E$12</f>
        <v>0</v>
      </c>
      <c r="F102" s="278"/>
    </row>
    <row r="103" spans="1:6" ht="15.75" hidden="1" outlineLevel="1" collapsed="1">
      <c r="A103" s="274"/>
      <c r="B103" s="275" t="s">
        <v>4</v>
      </c>
      <c r="C103" s="271">
        <f>'HSH Uses'!$C$12</f>
        <v>0</v>
      </c>
      <c r="D103" s="271">
        <f>'HSH Uses'!$D$12</f>
        <v>0</v>
      </c>
      <c r="E103" s="277">
        <f>'HSH Uses'!$E$12</f>
        <v>0</v>
      </c>
      <c r="F103" s="278"/>
    </row>
    <row r="104" spans="1:6" ht="15.75" hidden="1" outlineLevel="1" collapsed="1">
      <c r="A104" s="274"/>
      <c r="B104" s="275" t="s">
        <v>5</v>
      </c>
      <c r="C104" s="271">
        <f>'HSSA Uses'!$C$12</f>
        <v>0</v>
      </c>
      <c r="D104" s="271">
        <f>'HSSA Uses'!$D$12</f>
        <v>0</v>
      </c>
      <c r="E104" s="277">
        <f>'HSSA Uses'!$E$12</f>
        <v>0</v>
      </c>
      <c r="F104" s="278"/>
    </row>
    <row r="105" spans="1:6" ht="15.75" hidden="1" outlineLevel="1" collapsed="1">
      <c r="A105" s="274"/>
      <c r="B105" s="275" t="s">
        <v>3</v>
      </c>
      <c r="C105" s="271">
        <f>'MBG Uses'!$C$12</f>
        <v>0</v>
      </c>
      <c r="D105" s="271">
        <f>'MBG Uses'!$D$12</f>
        <v>0</v>
      </c>
      <c r="E105" s="277">
        <f>'MBG Uses'!$E$12</f>
        <v>0</v>
      </c>
      <c r="F105" s="278"/>
    </row>
    <row r="106" spans="1:6" ht="15.75" hidden="1" outlineLevel="1" collapsed="1">
      <c r="A106" s="274"/>
      <c r="B106" s="275" t="s">
        <v>6</v>
      </c>
      <c r="C106" s="271">
        <f>'MDA Uses'!$C$12</f>
        <v>0</v>
      </c>
      <c r="D106" s="271">
        <f>'MDA Uses'!$D$12</f>
        <v>0</v>
      </c>
      <c r="E106" s="277">
        <f>'MDA Uses'!$E$12</f>
        <v>0</v>
      </c>
      <c r="F106" s="278"/>
    </row>
    <row r="107" spans="1:6" ht="15.75" hidden="1" outlineLevel="1" collapsed="1">
      <c r="A107" s="274"/>
      <c r="B107" s="275" t="s">
        <v>164</v>
      </c>
      <c r="C107" s="271">
        <f>'RGVM Uses'!$C$12</f>
        <v>0</v>
      </c>
      <c r="D107" s="271">
        <f>'RGVM Uses'!$D$12</f>
        <v>0</v>
      </c>
      <c r="E107" s="277">
        <f>'RGVM Uses'!$E$12</f>
        <v>0</v>
      </c>
      <c r="F107" s="278"/>
    </row>
    <row r="108" spans="1:6" ht="15.75" hidden="1" outlineLevel="1" collapsed="1">
      <c r="A108" s="274"/>
      <c r="B108" s="275" t="s">
        <v>189</v>
      </c>
      <c r="C108" s="271">
        <f>'SHNF Uses'!$C$12</f>
        <v>0</v>
      </c>
      <c r="D108" s="271">
        <f>'SHNF Uses'!$D$12</f>
        <v>0</v>
      </c>
      <c r="E108" s="277">
        <f>'SHNF Uses'!$E$12</f>
        <v>0</v>
      </c>
      <c r="F108" s="278"/>
    </row>
    <row r="109" spans="1:6" ht="15.75" hidden="1" outlineLevel="1" collapsed="1">
      <c r="A109" s="274"/>
      <c r="B109" s="275" t="s">
        <v>137</v>
      </c>
      <c r="C109" s="271">
        <f>'SWM Uses'!$C$12</f>
        <v>0</v>
      </c>
      <c r="D109" s="271">
        <f>'SWM Uses'!$D$12</f>
        <v>0</v>
      </c>
      <c r="E109" s="277">
        <f>'SWM Uses'!$E$12</f>
        <v>0</v>
      </c>
      <c r="F109" s="278"/>
    </row>
    <row r="110" spans="1:6" ht="15.75" hidden="1" outlineLevel="1" collapsed="1">
      <c r="A110" s="274"/>
      <c r="B110" s="275" t="s">
        <v>8</v>
      </c>
      <c r="C110" s="271">
        <f>'TAMHSC Uses'!$C$12</f>
        <v>0</v>
      </c>
      <c r="D110" s="271">
        <f>'TAMHSC Uses'!$D$12</f>
        <v>0</v>
      </c>
      <c r="E110" s="277">
        <f>'TAMHSC Uses'!$E$12</f>
        <v>0</v>
      </c>
      <c r="F110" s="278"/>
    </row>
    <row r="111" spans="1:6" ht="15.75" hidden="1" outlineLevel="1" collapsed="1">
      <c r="A111" s="274"/>
      <c r="B111" s="275" t="s">
        <v>153</v>
      </c>
      <c r="C111" s="271">
        <f>'THC Uses'!$C$12</f>
        <v>0</v>
      </c>
      <c r="D111" s="271">
        <f>'THC Uses'!$D$12</f>
        <v>0</v>
      </c>
      <c r="E111" s="277">
        <f>'THC Uses'!$E$12</f>
        <v>0</v>
      </c>
      <c r="F111" s="278"/>
    </row>
    <row r="112" spans="1:6" ht="15.75" hidden="1" outlineLevel="1" collapsed="1">
      <c r="A112" s="274"/>
      <c r="B112" s="275" t="s">
        <v>10</v>
      </c>
      <c r="C112" s="271">
        <f>'TTUHSC Uses'!$C$12</f>
        <v>0</v>
      </c>
      <c r="D112" s="271">
        <f>'TTUHSC Uses'!$D$12</f>
        <v>0</v>
      </c>
      <c r="E112" s="277">
        <f>'TTUHSC Uses'!$E$12</f>
        <v>0</v>
      </c>
      <c r="F112" s="278"/>
    </row>
    <row r="113" spans="1:6" ht="15.75" hidden="1" outlineLevel="1" collapsed="1">
      <c r="A113" s="274"/>
      <c r="B113" s="275" t="s">
        <v>140</v>
      </c>
      <c r="C113" s="271">
        <f>'TTUHSCEP Uses'!$C$12</f>
        <v>0</v>
      </c>
      <c r="D113" s="271">
        <f>'TTUHSCEP Uses'!$D$12</f>
        <v>0</v>
      </c>
      <c r="E113" s="277">
        <f>'TTUHSCEP Uses'!$E$12</f>
        <v>0</v>
      </c>
      <c r="F113" s="278"/>
    </row>
    <row r="114" spans="1:6" ht="15.75" hidden="1" outlineLevel="1" collapsed="1">
      <c r="A114" s="274"/>
      <c r="B114" s="275" t="s">
        <v>180</v>
      </c>
      <c r="C114" s="271">
        <f>'UHM Uses'!$C$12</f>
        <v>0</v>
      </c>
      <c r="D114" s="271">
        <f>'UHM Uses'!$D$12</f>
        <v>0</v>
      </c>
      <c r="E114" s="277">
        <f>'UHM Uses'!$E$12</f>
        <v>0</v>
      </c>
      <c r="F114" s="278"/>
    </row>
    <row r="115" spans="1:6" ht="15.75" hidden="1" outlineLevel="1" collapsed="1">
      <c r="A115" s="274"/>
      <c r="B115" s="275" t="s">
        <v>194</v>
      </c>
      <c r="C115" s="271">
        <f>'UNTHSC1 Uses'!$C$12</f>
        <v>0</v>
      </c>
      <c r="D115" s="271">
        <f>'UNTHSC1 Uses'!$D$12</f>
        <v>0</v>
      </c>
      <c r="E115" s="277">
        <f>'UNTHSC1 Uses'!$E$12</f>
        <v>0</v>
      </c>
      <c r="F115" s="278"/>
    </row>
    <row r="116" spans="1:6" ht="15.75" hidden="1" outlineLevel="1" collapsed="1">
      <c r="A116" s="274"/>
      <c r="B116" s="275" t="s">
        <v>621</v>
      </c>
      <c r="C116" s="271">
        <f>'BCM Uses'!$C$12</f>
        <v>0</v>
      </c>
      <c r="D116" s="271">
        <f>'BCM Uses'!$D$12</f>
        <v>0</v>
      </c>
      <c r="E116" s="277">
        <f>'BCM Uses'!$E$12</f>
        <v>0</v>
      </c>
      <c r="F116" s="278"/>
    </row>
    <row r="117" spans="1:6" ht="31.5" collapsed="1">
      <c r="A117" s="279" t="s">
        <v>339</v>
      </c>
      <c r="B117" s="280" t="s">
        <v>340</v>
      </c>
      <c r="C117" s="271">
        <f>SUM(C102:C116)</f>
        <v>0</v>
      </c>
      <c r="D117" s="272">
        <f>SUM(D102:D116)</f>
        <v>0</v>
      </c>
      <c r="E117" s="272">
        <f>SUM(E102:E116)</f>
        <v>0</v>
      </c>
      <c r="F117" s="273"/>
    </row>
    <row r="118" spans="1:6" ht="15.75" hidden="1" outlineLevel="1">
      <c r="A118" s="279"/>
      <c r="B118" s="280" t="s">
        <v>163</v>
      </c>
      <c r="C118" s="276">
        <f>'AUSM Uses'!$C$13</f>
        <v>0</v>
      </c>
      <c r="D118" s="336">
        <f>'AUSM Uses'!$D$13</f>
        <v>0</v>
      </c>
      <c r="E118" s="272"/>
      <c r="F118" s="273"/>
    </row>
    <row r="119" spans="1:6" ht="15.75" hidden="1" outlineLevel="1" collapsed="1">
      <c r="A119" s="279"/>
      <c r="B119" s="280" t="s">
        <v>4</v>
      </c>
      <c r="C119" s="276">
        <f>'HSH Uses'!$C$13</f>
        <v>0</v>
      </c>
      <c r="D119" s="336">
        <f>'HSH Uses'!$D$13</f>
        <v>0</v>
      </c>
      <c r="E119" s="272"/>
      <c r="F119" s="273"/>
    </row>
    <row r="120" spans="1:6" ht="15.75" hidden="1" outlineLevel="1" collapsed="1">
      <c r="A120" s="279"/>
      <c r="B120" s="280" t="s">
        <v>5</v>
      </c>
      <c r="C120" s="276">
        <f>'HSSA Uses'!$C$13</f>
        <v>0</v>
      </c>
      <c r="D120" s="336">
        <f>'HSSA Uses'!$D$13</f>
        <v>0</v>
      </c>
      <c r="E120" s="272"/>
      <c r="F120" s="273"/>
    </row>
    <row r="121" spans="1:6" ht="15.75" hidden="1" outlineLevel="1" collapsed="1">
      <c r="A121" s="279"/>
      <c r="B121" s="280" t="s">
        <v>3</v>
      </c>
      <c r="C121" s="276">
        <f>'MBG Uses'!$C$13</f>
        <v>0</v>
      </c>
      <c r="D121" s="336">
        <f>'MBG Uses'!$D$13</f>
        <v>0</v>
      </c>
      <c r="E121" s="272"/>
      <c r="F121" s="273"/>
    </row>
    <row r="122" spans="1:6" ht="15.75" hidden="1" outlineLevel="1" collapsed="1">
      <c r="A122" s="279"/>
      <c r="B122" s="280" t="s">
        <v>6</v>
      </c>
      <c r="C122" s="276">
        <f>'MDA Uses'!$C$13</f>
        <v>0</v>
      </c>
      <c r="D122" s="336">
        <f>'MDA Uses'!$D$13</f>
        <v>0</v>
      </c>
      <c r="E122" s="272"/>
      <c r="F122" s="273"/>
    </row>
    <row r="123" spans="1:6" ht="15.75" hidden="1" outlineLevel="1" collapsed="1">
      <c r="A123" s="279"/>
      <c r="B123" s="280" t="s">
        <v>164</v>
      </c>
      <c r="C123" s="276">
        <f>'RGVM Uses'!$C$13</f>
        <v>0</v>
      </c>
      <c r="D123" s="336">
        <f>'RGVM Uses'!$D$13</f>
        <v>0</v>
      </c>
      <c r="E123" s="272"/>
      <c r="F123" s="273"/>
    </row>
    <row r="124" spans="1:6" ht="15.75" hidden="1" outlineLevel="1" collapsed="1">
      <c r="A124" s="279"/>
      <c r="B124" s="280" t="s">
        <v>189</v>
      </c>
      <c r="C124" s="276">
        <f>'SHNF Uses'!$C$13</f>
        <v>0</v>
      </c>
      <c r="D124" s="336">
        <f>'SHNF Uses'!$D$13</f>
        <v>0</v>
      </c>
      <c r="E124" s="272"/>
      <c r="F124" s="273"/>
    </row>
    <row r="125" spans="1:6" ht="15.75" hidden="1" outlineLevel="1" collapsed="1">
      <c r="A125" s="279"/>
      <c r="B125" s="280" t="s">
        <v>137</v>
      </c>
      <c r="C125" s="276">
        <f>'SWM Uses'!$C$13</f>
        <v>0</v>
      </c>
      <c r="D125" s="336">
        <f>'SWM Uses'!$D$13</f>
        <v>0</v>
      </c>
      <c r="E125" s="272"/>
      <c r="F125" s="273"/>
    </row>
    <row r="126" spans="1:6" ht="15.75" hidden="1" outlineLevel="1" collapsed="1">
      <c r="A126" s="279"/>
      <c r="B126" s="280" t="s">
        <v>8</v>
      </c>
      <c r="C126" s="276">
        <f>'TAMHSC Uses'!$C$13</f>
        <v>0</v>
      </c>
      <c r="D126" s="336">
        <f>'TAMHSC Uses'!$D$13</f>
        <v>0</v>
      </c>
      <c r="E126" s="272"/>
      <c r="F126" s="273"/>
    </row>
    <row r="127" spans="1:6" ht="15.75" hidden="1" outlineLevel="1" collapsed="1">
      <c r="A127" s="279"/>
      <c r="B127" s="280" t="s">
        <v>153</v>
      </c>
      <c r="C127" s="276">
        <f>'THC Uses'!$C$13</f>
        <v>0</v>
      </c>
      <c r="D127" s="336">
        <f>'THC Uses'!$D$13</f>
        <v>0</v>
      </c>
      <c r="E127" s="272"/>
      <c r="F127" s="273"/>
    </row>
    <row r="128" spans="1:6" ht="15.75" hidden="1" outlineLevel="1" collapsed="1">
      <c r="A128" s="279"/>
      <c r="B128" s="280" t="s">
        <v>10</v>
      </c>
      <c r="C128" s="276">
        <f>'TTUHSC Uses'!$C$13</f>
        <v>0</v>
      </c>
      <c r="D128" s="336">
        <f>'TTUHSC Uses'!$D$13</f>
        <v>0</v>
      </c>
      <c r="E128" s="272"/>
      <c r="F128" s="273"/>
    </row>
    <row r="129" spans="1:6" ht="15.75" hidden="1" outlineLevel="1" collapsed="1">
      <c r="A129" s="279"/>
      <c r="B129" s="280" t="s">
        <v>140</v>
      </c>
      <c r="C129" s="276">
        <f>'TTUHSCEP Uses'!$C$13</f>
        <v>0</v>
      </c>
      <c r="D129" s="336">
        <f>'TTUHSCEP Uses'!$D$13</f>
        <v>0</v>
      </c>
      <c r="E129" s="272"/>
      <c r="F129" s="273"/>
    </row>
    <row r="130" spans="1:6" ht="15.75" hidden="1" outlineLevel="1" collapsed="1">
      <c r="A130" s="279"/>
      <c r="B130" s="280" t="s">
        <v>180</v>
      </c>
      <c r="C130" s="276">
        <f>'UHM Uses'!$C$13</f>
        <v>0</v>
      </c>
      <c r="D130" s="336">
        <f>'UHM Uses'!$D$13</f>
        <v>0</v>
      </c>
      <c r="E130" s="272"/>
      <c r="F130" s="273"/>
    </row>
    <row r="131" spans="1:6" ht="15.75" hidden="1" outlineLevel="1" collapsed="1">
      <c r="A131" s="279"/>
      <c r="B131" s="280" t="s">
        <v>194</v>
      </c>
      <c r="C131" s="276">
        <f>'UNTHSC1 Uses'!$C$13</f>
        <v>0</v>
      </c>
      <c r="D131" s="336">
        <f>'UNTHSC1 Uses'!$D$13</f>
        <v>0</v>
      </c>
      <c r="E131" s="272"/>
      <c r="F131" s="273"/>
    </row>
    <row r="132" spans="1:6" ht="15.75" hidden="1" outlineLevel="1" collapsed="1">
      <c r="A132" s="279"/>
      <c r="B132" s="280" t="s">
        <v>621</v>
      </c>
      <c r="C132" s="276">
        <f>'BCM Uses'!$C$13</f>
        <v>0</v>
      </c>
      <c r="D132" s="336">
        <f>'BCM Uses'!$D$13</f>
        <v>0</v>
      </c>
      <c r="E132" s="272"/>
      <c r="F132" s="273"/>
    </row>
    <row r="133" spans="1:6" ht="15.75" collapsed="1">
      <c r="A133" s="274" t="s">
        <v>339</v>
      </c>
      <c r="B133" s="275" t="s">
        <v>334</v>
      </c>
      <c r="C133" s="276">
        <f>SUM(C118:C132)</f>
        <v>0</v>
      </c>
      <c r="D133" s="276">
        <f>SUM(D118:D132)</f>
        <v>0</v>
      </c>
      <c r="E133" s="277"/>
      <c r="F133" s="278"/>
    </row>
    <row r="134" spans="1:6" ht="15.75" hidden="1" outlineLevel="1">
      <c r="A134" s="274"/>
      <c r="B134" s="275" t="s">
        <v>163</v>
      </c>
      <c r="C134" s="271">
        <f>'AUSM Uses'!$C$14</f>
        <v>0</v>
      </c>
      <c r="D134" s="271">
        <f>'AUSM Uses'!$D$14</f>
        <v>0</v>
      </c>
      <c r="E134" s="277">
        <f>'AUSM Uses'!$E$14</f>
        <v>0</v>
      </c>
      <c r="F134" s="278"/>
    </row>
    <row r="135" spans="1:6" ht="15.75" hidden="1" outlineLevel="1" collapsed="1">
      <c r="A135" s="274"/>
      <c r="B135" s="275" t="s">
        <v>4</v>
      </c>
      <c r="C135" s="271">
        <f>'HSH Uses'!$C$14</f>
        <v>0</v>
      </c>
      <c r="D135" s="271">
        <f>'HSH Uses'!$D$14</f>
        <v>0</v>
      </c>
      <c r="E135" s="277">
        <f>'HSH Uses'!$E$14</f>
        <v>0</v>
      </c>
      <c r="F135" s="278"/>
    </row>
    <row r="136" spans="1:6" ht="15.75" hidden="1" outlineLevel="1" collapsed="1">
      <c r="A136" s="274"/>
      <c r="B136" s="275" t="s">
        <v>5</v>
      </c>
      <c r="C136" s="271">
        <f>'HSSA Uses'!$C$14</f>
        <v>0</v>
      </c>
      <c r="D136" s="271">
        <f>'HSSA Uses'!$D$14</f>
        <v>0</v>
      </c>
      <c r="E136" s="277">
        <f>'HSSA Uses'!$E$14</f>
        <v>0</v>
      </c>
      <c r="F136" s="278"/>
    </row>
    <row r="137" spans="1:6" ht="15.75" hidden="1" outlineLevel="1" collapsed="1">
      <c r="A137" s="274"/>
      <c r="B137" s="275" t="s">
        <v>3</v>
      </c>
      <c r="C137" s="271">
        <f>'MBG Uses'!$C$14</f>
        <v>0</v>
      </c>
      <c r="D137" s="271">
        <f>'MBG Uses'!$D$14</f>
        <v>0</v>
      </c>
      <c r="E137" s="277">
        <f>'MBG Uses'!$E$14</f>
        <v>0</v>
      </c>
      <c r="F137" s="278"/>
    </row>
    <row r="138" spans="1:6" ht="15.75" hidden="1" outlineLevel="1" collapsed="1">
      <c r="A138" s="274"/>
      <c r="B138" s="275" t="s">
        <v>6</v>
      </c>
      <c r="C138" s="271">
        <f>'MDA Uses'!$C$14</f>
        <v>0</v>
      </c>
      <c r="D138" s="271">
        <f>'MDA Uses'!$D$14</f>
        <v>0</v>
      </c>
      <c r="E138" s="277">
        <f>'MDA Uses'!$E$14</f>
        <v>0</v>
      </c>
      <c r="F138" s="278"/>
    </row>
    <row r="139" spans="1:6" ht="15.75" hidden="1" outlineLevel="1" collapsed="1">
      <c r="A139" s="274"/>
      <c r="B139" s="275" t="s">
        <v>164</v>
      </c>
      <c r="C139" s="271">
        <f>'RGVM Uses'!$C$14</f>
        <v>0</v>
      </c>
      <c r="D139" s="271">
        <f>'RGVM Uses'!$D$14</f>
        <v>0</v>
      </c>
      <c r="E139" s="277">
        <f>'RGVM Uses'!$E$14</f>
        <v>0</v>
      </c>
      <c r="F139" s="278"/>
    </row>
    <row r="140" spans="1:6" ht="15.75" hidden="1" outlineLevel="1" collapsed="1">
      <c r="A140" s="274"/>
      <c r="B140" s="275" t="s">
        <v>189</v>
      </c>
      <c r="C140" s="271">
        <f>'SHNF Uses'!$C$14</f>
        <v>0</v>
      </c>
      <c r="D140" s="271">
        <f>'SHNF Uses'!$D$14</f>
        <v>0</v>
      </c>
      <c r="E140" s="277">
        <f>'SHNF Uses'!$E$14</f>
        <v>0</v>
      </c>
      <c r="F140" s="278"/>
    </row>
    <row r="141" spans="1:6" ht="15.75" hidden="1" outlineLevel="1" collapsed="1">
      <c r="A141" s="274"/>
      <c r="B141" s="275" t="s">
        <v>137</v>
      </c>
      <c r="C141" s="271">
        <f>'SWM Uses'!$C$14</f>
        <v>0</v>
      </c>
      <c r="D141" s="271">
        <f>'SWM Uses'!$D$14</f>
        <v>0</v>
      </c>
      <c r="E141" s="277">
        <f>'SWM Uses'!$E$14</f>
        <v>0</v>
      </c>
      <c r="F141" s="278"/>
    </row>
    <row r="142" spans="1:6" ht="15.75" hidden="1" outlineLevel="1" collapsed="1">
      <c r="A142" s="274"/>
      <c r="B142" s="275" t="s">
        <v>8</v>
      </c>
      <c r="C142" s="271">
        <f>'TAMHSC Uses'!$C$14</f>
        <v>0</v>
      </c>
      <c r="D142" s="271">
        <f>'TAMHSC Uses'!$D$14</f>
        <v>0</v>
      </c>
      <c r="E142" s="277">
        <f>'TAMHSC Uses'!$E$14</f>
        <v>0</v>
      </c>
      <c r="F142" s="278"/>
    </row>
    <row r="143" spans="1:6" ht="15.75" hidden="1" outlineLevel="1" collapsed="1">
      <c r="A143" s="274"/>
      <c r="B143" s="275" t="s">
        <v>153</v>
      </c>
      <c r="C143" s="271">
        <f>'THC Uses'!$C$14</f>
        <v>0</v>
      </c>
      <c r="D143" s="271">
        <f>'THC Uses'!$D$14</f>
        <v>0</v>
      </c>
      <c r="E143" s="277">
        <f>'THC Uses'!$E$14</f>
        <v>0</v>
      </c>
      <c r="F143" s="278"/>
    </row>
    <row r="144" spans="1:6" ht="15.75" hidden="1" outlineLevel="1" collapsed="1">
      <c r="A144" s="274"/>
      <c r="B144" s="275" t="s">
        <v>10</v>
      </c>
      <c r="C144" s="271">
        <f>'TTUHSC Uses'!$C$14</f>
        <v>0</v>
      </c>
      <c r="D144" s="271">
        <f>'TTUHSC Uses'!$D$14</f>
        <v>0</v>
      </c>
      <c r="E144" s="277">
        <f>'TTUHSC Uses'!$E$14</f>
        <v>0</v>
      </c>
      <c r="F144" s="278"/>
    </row>
    <row r="145" spans="1:6" ht="15.75" hidden="1" outlineLevel="1" collapsed="1">
      <c r="A145" s="274"/>
      <c r="B145" s="275" t="s">
        <v>140</v>
      </c>
      <c r="C145" s="271">
        <f>'TTUHSCEP Uses'!$C$14</f>
        <v>0</v>
      </c>
      <c r="D145" s="271">
        <f>'TTUHSCEP Uses'!$D$14</f>
        <v>0</v>
      </c>
      <c r="E145" s="277">
        <f>'TTUHSCEP Uses'!$E$14</f>
        <v>0</v>
      </c>
      <c r="F145" s="278"/>
    </row>
    <row r="146" spans="1:6" ht="15.75" hidden="1" outlineLevel="1" collapsed="1">
      <c r="A146" s="274"/>
      <c r="B146" s="275" t="s">
        <v>180</v>
      </c>
      <c r="C146" s="271">
        <f>'UHM Uses'!$C$14</f>
        <v>0</v>
      </c>
      <c r="D146" s="271">
        <f>'UHM Uses'!$D$14</f>
        <v>0</v>
      </c>
      <c r="E146" s="277">
        <f>'UHM Uses'!$E$14</f>
        <v>0</v>
      </c>
      <c r="F146" s="278"/>
    </row>
    <row r="147" spans="1:6" ht="15.75" hidden="1" outlineLevel="1" collapsed="1">
      <c r="A147" s="274"/>
      <c r="B147" s="275" t="s">
        <v>194</v>
      </c>
      <c r="C147" s="271">
        <f>'UNTHSC1 Uses'!$C$14</f>
        <v>0</v>
      </c>
      <c r="D147" s="271">
        <f>'UNTHSC1 Uses'!$D$14</f>
        <v>0</v>
      </c>
      <c r="E147" s="277">
        <f>'UNTHSC1 Uses'!$E$14</f>
        <v>0</v>
      </c>
      <c r="F147" s="278"/>
    </row>
    <row r="148" spans="1:6" ht="15.75" hidden="1" outlineLevel="1" collapsed="1">
      <c r="A148" s="274"/>
      <c r="B148" s="275" t="s">
        <v>621</v>
      </c>
      <c r="C148" s="271">
        <f>'BCM Uses'!$C$14</f>
        <v>0</v>
      </c>
      <c r="D148" s="271">
        <f>'BCM Uses'!$D$14</f>
        <v>0</v>
      </c>
      <c r="E148" s="277">
        <f>'BCM Uses'!$E$14</f>
        <v>0</v>
      </c>
      <c r="F148" s="278"/>
    </row>
    <row r="149" spans="1:6" ht="31.5" collapsed="1">
      <c r="A149" s="279" t="s">
        <v>341</v>
      </c>
      <c r="B149" s="280" t="s">
        <v>342</v>
      </c>
      <c r="C149" s="271">
        <f>SUM(C134:C148)</f>
        <v>0</v>
      </c>
      <c r="D149" s="272">
        <f>SUM(D134:D148)</f>
        <v>0</v>
      </c>
      <c r="E149" s="272">
        <f>SUM(E134:E148)</f>
        <v>0</v>
      </c>
      <c r="F149" s="273"/>
    </row>
    <row r="150" spans="1:6" ht="15.75" hidden="1" outlineLevel="1">
      <c r="A150" s="279"/>
      <c r="B150" s="280" t="s">
        <v>163</v>
      </c>
      <c r="C150" s="276">
        <f>'AUSM Uses'!$C$15</f>
        <v>0</v>
      </c>
      <c r="D150" s="336">
        <f>'AUSM Uses'!$D$15</f>
        <v>0</v>
      </c>
      <c r="E150" s="272"/>
      <c r="F150" s="273"/>
    </row>
    <row r="151" spans="1:6" ht="15.75" hidden="1" outlineLevel="1" collapsed="1">
      <c r="A151" s="279"/>
      <c r="B151" s="280" t="s">
        <v>4</v>
      </c>
      <c r="C151" s="276">
        <f>'HSH Uses'!$C$15</f>
        <v>0</v>
      </c>
      <c r="D151" s="336">
        <f>'HSH Uses'!$D$15</f>
        <v>0</v>
      </c>
      <c r="E151" s="272"/>
      <c r="F151" s="273"/>
    </row>
    <row r="152" spans="1:6" ht="15.75" hidden="1" outlineLevel="1" collapsed="1">
      <c r="A152" s="279"/>
      <c r="B152" s="280" t="s">
        <v>5</v>
      </c>
      <c r="C152" s="276">
        <f>'HSSA Uses'!$C$15</f>
        <v>0</v>
      </c>
      <c r="D152" s="336">
        <f>'HSSA Uses'!$D$15</f>
        <v>0</v>
      </c>
      <c r="E152" s="272"/>
      <c r="F152" s="273"/>
    </row>
    <row r="153" spans="1:6" ht="15.75" hidden="1" outlineLevel="1" collapsed="1">
      <c r="A153" s="279"/>
      <c r="B153" s="280" t="s">
        <v>3</v>
      </c>
      <c r="C153" s="276">
        <f>'MBG Uses'!$C$15</f>
        <v>0</v>
      </c>
      <c r="D153" s="336">
        <f>'MBG Uses'!$D$15</f>
        <v>0</v>
      </c>
      <c r="E153" s="272"/>
      <c r="F153" s="273"/>
    </row>
    <row r="154" spans="1:6" ht="15.75" hidden="1" outlineLevel="1" collapsed="1">
      <c r="A154" s="279"/>
      <c r="B154" s="280" t="s">
        <v>6</v>
      </c>
      <c r="C154" s="276">
        <f>'MDA Uses'!$C$15</f>
        <v>0</v>
      </c>
      <c r="D154" s="336">
        <f>'MDA Uses'!$D$15</f>
        <v>0</v>
      </c>
      <c r="E154" s="272"/>
      <c r="F154" s="273"/>
    </row>
    <row r="155" spans="1:6" ht="15.75" hidden="1" outlineLevel="1" collapsed="1">
      <c r="A155" s="279"/>
      <c r="B155" s="280" t="s">
        <v>164</v>
      </c>
      <c r="C155" s="276">
        <f>'RGVM Uses'!$C$15</f>
        <v>0</v>
      </c>
      <c r="D155" s="336">
        <f>'RGVM Uses'!$D$15</f>
        <v>0</v>
      </c>
      <c r="E155" s="272"/>
      <c r="F155" s="273"/>
    </row>
    <row r="156" spans="1:6" ht="15.75" hidden="1" outlineLevel="1" collapsed="1">
      <c r="A156" s="279"/>
      <c r="B156" s="280" t="s">
        <v>189</v>
      </c>
      <c r="C156" s="276">
        <f>'SHNF Uses'!$C$15</f>
        <v>0</v>
      </c>
      <c r="D156" s="336">
        <f>'SHNF Uses'!$D$15</f>
        <v>0</v>
      </c>
      <c r="E156" s="272"/>
      <c r="F156" s="273"/>
    </row>
    <row r="157" spans="1:6" ht="15.75" hidden="1" outlineLevel="1" collapsed="1">
      <c r="A157" s="279"/>
      <c r="B157" s="280" t="s">
        <v>137</v>
      </c>
      <c r="C157" s="276">
        <f>'SWM Uses'!$C$15</f>
        <v>0</v>
      </c>
      <c r="D157" s="336">
        <f>'SWM Uses'!$D$15</f>
        <v>0</v>
      </c>
      <c r="E157" s="272"/>
      <c r="F157" s="273"/>
    </row>
    <row r="158" spans="1:6" ht="15.75" hidden="1" outlineLevel="1" collapsed="1">
      <c r="A158" s="279"/>
      <c r="B158" s="280" t="s">
        <v>8</v>
      </c>
      <c r="C158" s="276">
        <f>'TAMHSC Uses'!$C$15</f>
        <v>0</v>
      </c>
      <c r="D158" s="336">
        <f>'TAMHSC Uses'!$D$15</f>
        <v>0</v>
      </c>
      <c r="E158" s="272"/>
      <c r="F158" s="273"/>
    </row>
    <row r="159" spans="1:6" ht="15.75" hidden="1" outlineLevel="1" collapsed="1">
      <c r="A159" s="279"/>
      <c r="B159" s="280" t="s">
        <v>153</v>
      </c>
      <c r="C159" s="276">
        <f>'THC Uses'!$C$15</f>
        <v>0</v>
      </c>
      <c r="D159" s="336">
        <f>'THC Uses'!$D$15</f>
        <v>0</v>
      </c>
      <c r="E159" s="272"/>
      <c r="F159" s="273"/>
    </row>
    <row r="160" spans="1:6" ht="15.75" hidden="1" outlineLevel="1" collapsed="1">
      <c r="A160" s="279"/>
      <c r="B160" s="280" t="s">
        <v>10</v>
      </c>
      <c r="C160" s="276">
        <f>'TTUHSC Uses'!$C$15</f>
        <v>0</v>
      </c>
      <c r="D160" s="336">
        <f>'TTUHSC Uses'!$D$15</f>
        <v>0</v>
      </c>
      <c r="E160" s="272"/>
      <c r="F160" s="273"/>
    </row>
    <row r="161" spans="1:6" ht="15.75" hidden="1" outlineLevel="1" collapsed="1">
      <c r="A161" s="279"/>
      <c r="B161" s="280" t="s">
        <v>140</v>
      </c>
      <c r="C161" s="276">
        <f>'TTUHSCEP Uses'!$C$15</f>
        <v>0</v>
      </c>
      <c r="D161" s="336">
        <f>'TTUHSCEP Uses'!$D$15</f>
        <v>0</v>
      </c>
      <c r="E161" s="272"/>
      <c r="F161" s="273"/>
    </row>
    <row r="162" spans="1:6" ht="15.75" hidden="1" outlineLevel="1" collapsed="1">
      <c r="A162" s="279"/>
      <c r="B162" s="280" t="s">
        <v>180</v>
      </c>
      <c r="C162" s="276">
        <f>'UHM Uses'!$C$15</f>
        <v>0</v>
      </c>
      <c r="D162" s="336">
        <f>'UHM Uses'!$D$15</f>
        <v>0</v>
      </c>
      <c r="E162" s="272"/>
      <c r="F162" s="273"/>
    </row>
    <row r="163" spans="1:6" ht="15.75" hidden="1" outlineLevel="1" collapsed="1">
      <c r="A163" s="279"/>
      <c r="B163" s="280" t="s">
        <v>194</v>
      </c>
      <c r="C163" s="276">
        <f>'UNTHSC1 Uses'!$C$15</f>
        <v>0</v>
      </c>
      <c r="D163" s="336">
        <f>'UNTHSC1 Uses'!$D$15</f>
        <v>0</v>
      </c>
      <c r="E163" s="272"/>
      <c r="F163" s="273"/>
    </row>
    <row r="164" spans="1:6" ht="15.75" hidden="1" outlineLevel="1" collapsed="1">
      <c r="A164" s="279"/>
      <c r="B164" s="280" t="s">
        <v>621</v>
      </c>
      <c r="C164" s="276">
        <f>'BCM Uses'!$C$15</f>
        <v>0</v>
      </c>
      <c r="D164" s="336">
        <f>'BCM Uses'!$D$15</f>
        <v>0</v>
      </c>
      <c r="E164" s="272"/>
      <c r="F164" s="273"/>
    </row>
    <row r="165" spans="1:6" ht="15.75" collapsed="1">
      <c r="A165" s="274" t="s">
        <v>341</v>
      </c>
      <c r="B165" s="275" t="s">
        <v>334</v>
      </c>
      <c r="C165" s="276">
        <f>SUM(C150:C164)</f>
        <v>0</v>
      </c>
      <c r="D165" s="276">
        <f>SUM(D150:D164)</f>
        <v>0</v>
      </c>
      <c r="E165" s="277"/>
      <c r="F165" s="278"/>
    </row>
    <row r="166" spans="1:6" ht="15.75" hidden="1" outlineLevel="1">
      <c r="A166" s="274"/>
      <c r="B166" s="275" t="s">
        <v>163</v>
      </c>
      <c r="C166" s="271">
        <f>'AUSM Uses'!$C$16</f>
        <v>0</v>
      </c>
      <c r="D166" s="271">
        <f>'AUSM Uses'!$D$16</f>
        <v>0</v>
      </c>
      <c r="E166" s="277">
        <f>'AUSM Uses'!$E$16</f>
        <v>0</v>
      </c>
      <c r="F166" s="278"/>
    </row>
    <row r="167" spans="1:6" ht="15.75" hidden="1" outlineLevel="1" collapsed="1">
      <c r="A167" s="274"/>
      <c r="B167" s="275" t="s">
        <v>4</v>
      </c>
      <c r="C167" s="271">
        <f>'HSH Uses'!$C$16</f>
        <v>0</v>
      </c>
      <c r="D167" s="271">
        <f>'HSH Uses'!$D$16</f>
        <v>0</v>
      </c>
      <c r="E167" s="277">
        <f>'HSH Uses'!$E$16</f>
        <v>0</v>
      </c>
      <c r="F167" s="278"/>
    </row>
    <row r="168" spans="1:6" ht="15.75" hidden="1" outlineLevel="1" collapsed="1">
      <c r="A168" s="274"/>
      <c r="B168" s="275" t="s">
        <v>5</v>
      </c>
      <c r="C168" s="271">
        <f>'HSSA Uses'!$C$16</f>
        <v>0</v>
      </c>
      <c r="D168" s="271">
        <f>'HSSA Uses'!$D$16</f>
        <v>0</v>
      </c>
      <c r="E168" s="277">
        <f>'HSSA Uses'!$E$16</f>
        <v>0</v>
      </c>
      <c r="F168" s="278"/>
    </row>
    <row r="169" spans="1:6" ht="15.75" hidden="1" outlineLevel="1" collapsed="1">
      <c r="A169" s="274"/>
      <c r="B169" s="275" t="s">
        <v>3</v>
      </c>
      <c r="C169" s="271">
        <f>'MBG Uses'!$C$16</f>
        <v>0</v>
      </c>
      <c r="D169" s="271">
        <f>'MBG Uses'!$D$16</f>
        <v>0</v>
      </c>
      <c r="E169" s="277">
        <f>'MBG Uses'!$E$16</f>
        <v>0</v>
      </c>
      <c r="F169" s="278"/>
    </row>
    <row r="170" spans="1:6" ht="15.75" hidden="1" outlineLevel="1" collapsed="1">
      <c r="A170" s="274"/>
      <c r="B170" s="275" t="s">
        <v>6</v>
      </c>
      <c r="C170" s="271">
        <f>'MDA Uses'!$C$16</f>
        <v>0</v>
      </c>
      <c r="D170" s="271">
        <f>'MDA Uses'!$D$16</f>
        <v>0</v>
      </c>
      <c r="E170" s="277">
        <f>'MDA Uses'!$E$16</f>
        <v>0</v>
      </c>
      <c r="F170" s="278"/>
    </row>
    <row r="171" spans="1:6" ht="15.75" hidden="1" outlineLevel="1" collapsed="1">
      <c r="A171" s="274"/>
      <c r="B171" s="275" t="s">
        <v>164</v>
      </c>
      <c r="C171" s="271">
        <f>'RGVM Uses'!$C$16</f>
        <v>0</v>
      </c>
      <c r="D171" s="271">
        <f>'RGVM Uses'!$D$16</f>
        <v>0</v>
      </c>
      <c r="E171" s="277">
        <f>'RGVM Uses'!$E$16</f>
        <v>0</v>
      </c>
      <c r="F171" s="278"/>
    </row>
    <row r="172" spans="1:6" ht="15.75" hidden="1" outlineLevel="1" collapsed="1">
      <c r="A172" s="274"/>
      <c r="B172" s="275" t="s">
        <v>189</v>
      </c>
      <c r="C172" s="271">
        <f>'SHNF Uses'!$C$16</f>
        <v>0</v>
      </c>
      <c r="D172" s="271">
        <f>'SHNF Uses'!$D$16</f>
        <v>0</v>
      </c>
      <c r="E172" s="277">
        <f>'SHNF Uses'!$E$16</f>
        <v>0</v>
      </c>
      <c r="F172" s="278"/>
    </row>
    <row r="173" spans="1:6" ht="15.75" hidden="1" outlineLevel="1" collapsed="1">
      <c r="A173" s="274"/>
      <c r="B173" s="275" t="s">
        <v>137</v>
      </c>
      <c r="C173" s="271">
        <f>'SWM Uses'!$C$16</f>
        <v>0</v>
      </c>
      <c r="D173" s="271">
        <f>'SWM Uses'!$D$16</f>
        <v>0</v>
      </c>
      <c r="E173" s="277">
        <f>'SWM Uses'!$E$16</f>
        <v>0</v>
      </c>
      <c r="F173" s="278"/>
    </row>
    <row r="174" spans="1:6" ht="15.75" hidden="1" outlineLevel="1" collapsed="1">
      <c r="A174" s="274"/>
      <c r="B174" s="275" t="s">
        <v>8</v>
      </c>
      <c r="C174" s="271">
        <f>'TAMHSC Uses'!$C$16</f>
        <v>0</v>
      </c>
      <c r="D174" s="271">
        <f>'TAMHSC Uses'!$D$16</f>
        <v>0</v>
      </c>
      <c r="E174" s="277">
        <f>'TAMHSC Uses'!$E$16</f>
        <v>0</v>
      </c>
      <c r="F174" s="278"/>
    </row>
    <row r="175" spans="1:6" ht="15.75" hidden="1" outlineLevel="1" collapsed="1">
      <c r="A175" s="274"/>
      <c r="B175" s="275" t="s">
        <v>153</v>
      </c>
      <c r="C175" s="271">
        <f>'THC Uses'!$C$16</f>
        <v>0</v>
      </c>
      <c r="D175" s="271">
        <f>'THC Uses'!$D$16</f>
        <v>0</v>
      </c>
      <c r="E175" s="277">
        <f>'THC Uses'!$E$16</f>
        <v>0</v>
      </c>
      <c r="F175" s="278"/>
    </row>
    <row r="176" spans="1:6" ht="15.75" hidden="1" outlineLevel="1" collapsed="1">
      <c r="A176" s="274"/>
      <c r="B176" s="275" t="s">
        <v>10</v>
      </c>
      <c r="C176" s="271">
        <f>'TTUHSC Uses'!$C$16</f>
        <v>0</v>
      </c>
      <c r="D176" s="271">
        <f>'TTUHSC Uses'!$D$16</f>
        <v>0</v>
      </c>
      <c r="E176" s="277">
        <f>'TTUHSC Uses'!$E$16</f>
        <v>0</v>
      </c>
      <c r="F176" s="278"/>
    </row>
    <row r="177" spans="1:6" ht="15.75" hidden="1" outlineLevel="1" collapsed="1">
      <c r="A177" s="274"/>
      <c r="B177" s="275" t="s">
        <v>140</v>
      </c>
      <c r="C177" s="271">
        <f>'TTUHSCEP Uses'!$C$16</f>
        <v>0</v>
      </c>
      <c r="D177" s="271">
        <f>'TTUHSCEP Uses'!$D$16</f>
        <v>0</v>
      </c>
      <c r="E177" s="277">
        <f>'TTUHSCEP Uses'!$E$16</f>
        <v>0</v>
      </c>
      <c r="F177" s="278"/>
    </row>
    <row r="178" spans="1:6" ht="15.75" hidden="1" outlineLevel="1" collapsed="1">
      <c r="A178" s="274"/>
      <c r="B178" s="275" t="s">
        <v>180</v>
      </c>
      <c r="C178" s="271">
        <f>'UHM Uses'!$C$16</f>
        <v>0</v>
      </c>
      <c r="D178" s="271">
        <f>'UHM Uses'!$D$16</f>
        <v>0</v>
      </c>
      <c r="E178" s="277">
        <f>'UHM Uses'!$E$16</f>
        <v>0</v>
      </c>
      <c r="F178" s="278"/>
    </row>
    <row r="179" spans="1:6" ht="15.75" hidden="1" outlineLevel="1" collapsed="1">
      <c r="A179" s="274"/>
      <c r="B179" s="275" t="s">
        <v>194</v>
      </c>
      <c r="C179" s="271">
        <f>'UNTHSC1 Uses'!$C$16</f>
        <v>0</v>
      </c>
      <c r="D179" s="271">
        <f>'UNTHSC1 Uses'!$D$16</f>
        <v>0</v>
      </c>
      <c r="E179" s="277">
        <f>'UNTHSC1 Uses'!$E$16</f>
        <v>0</v>
      </c>
      <c r="F179" s="278"/>
    </row>
    <row r="180" spans="1:6" ht="15.75" hidden="1" outlineLevel="1" collapsed="1">
      <c r="A180" s="274"/>
      <c r="B180" s="275" t="s">
        <v>621</v>
      </c>
      <c r="C180" s="271">
        <f>'BCM Uses'!$C$16</f>
        <v>0</v>
      </c>
      <c r="D180" s="271">
        <f>'BCM Uses'!$D$16</f>
        <v>0</v>
      </c>
      <c r="E180" s="277">
        <f>'BCM Uses'!$E$16</f>
        <v>0</v>
      </c>
      <c r="F180" s="278"/>
    </row>
    <row r="181" spans="1:6" ht="63" collapsed="1">
      <c r="A181" s="279" t="s">
        <v>343</v>
      </c>
      <c r="B181" s="280" t="s">
        <v>344</v>
      </c>
      <c r="C181" s="271">
        <f>SUM(C166:C180)</f>
        <v>0</v>
      </c>
      <c r="D181" s="272">
        <f>SUM(D166:D180)</f>
        <v>0</v>
      </c>
      <c r="E181" s="272">
        <f>SUM(E166:E180)</f>
        <v>0</v>
      </c>
      <c r="F181" s="273"/>
    </row>
    <row r="182" spans="1:6" ht="15.75" hidden="1" outlineLevel="1">
      <c r="A182" s="279"/>
      <c r="B182" s="280" t="s">
        <v>163</v>
      </c>
      <c r="C182" s="276">
        <f>'AUSM Uses'!$C$17</f>
        <v>0</v>
      </c>
      <c r="D182" s="336">
        <f>'AUSM Uses'!$D$17</f>
        <v>0</v>
      </c>
      <c r="E182" s="272"/>
      <c r="F182" s="273"/>
    </row>
    <row r="183" spans="1:6" ht="15.75" hidden="1" outlineLevel="1" collapsed="1">
      <c r="A183" s="279"/>
      <c r="B183" s="280" t="s">
        <v>4</v>
      </c>
      <c r="C183" s="276">
        <f>'HSH Uses'!$C$17</f>
        <v>0</v>
      </c>
      <c r="D183" s="336">
        <f>'HSH Uses'!$D$17</f>
        <v>0</v>
      </c>
      <c r="E183" s="272"/>
      <c r="F183" s="273"/>
    </row>
    <row r="184" spans="1:6" ht="15.75" hidden="1" outlineLevel="1" collapsed="1">
      <c r="A184" s="279"/>
      <c r="B184" s="280" t="s">
        <v>5</v>
      </c>
      <c r="C184" s="276">
        <f>'HSSA Uses'!$C$17</f>
        <v>0</v>
      </c>
      <c r="D184" s="336">
        <f>'HSSA Uses'!$D$17</f>
        <v>0</v>
      </c>
      <c r="E184" s="272"/>
      <c r="F184" s="273"/>
    </row>
    <row r="185" spans="1:6" ht="15.75" hidden="1" outlineLevel="1" collapsed="1">
      <c r="A185" s="279"/>
      <c r="B185" s="280" t="s">
        <v>3</v>
      </c>
      <c r="C185" s="276">
        <f>'MBG Uses'!$C$17</f>
        <v>0</v>
      </c>
      <c r="D185" s="336">
        <f>'MBG Uses'!$D$17</f>
        <v>0</v>
      </c>
      <c r="E185" s="272"/>
      <c r="F185" s="273"/>
    </row>
    <row r="186" spans="1:6" ht="15.75" hidden="1" outlineLevel="1" collapsed="1">
      <c r="A186" s="279"/>
      <c r="B186" s="280" t="s">
        <v>6</v>
      </c>
      <c r="C186" s="276">
        <f>'MDA Uses'!$C$17</f>
        <v>0</v>
      </c>
      <c r="D186" s="336">
        <f>'MDA Uses'!$D$17</f>
        <v>0</v>
      </c>
      <c r="E186" s="272"/>
      <c r="F186" s="273"/>
    </row>
    <row r="187" spans="1:6" ht="15.75" hidden="1" outlineLevel="1" collapsed="1">
      <c r="A187" s="279"/>
      <c r="B187" s="280" t="s">
        <v>164</v>
      </c>
      <c r="C187" s="276">
        <f>'RGVM Uses'!$C$17</f>
        <v>0</v>
      </c>
      <c r="D187" s="336">
        <f>'RGVM Uses'!$D$17</f>
        <v>0</v>
      </c>
      <c r="E187" s="272"/>
      <c r="F187" s="273"/>
    </row>
    <row r="188" spans="1:6" ht="15.75" hidden="1" outlineLevel="1" collapsed="1">
      <c r="A188" s="279"/>
      <c r="B188" s="280" t="s">
        <v>189</v>
      </c>
      <c r="C188" s="276">
        <f>'SHNF Uses'!$C$17</f>
        <v>0</v>
      </c>
      <c r="D188" s="336">
        <f>'SHNF Uses'!$D$17</f>
        <v>0</v>
      </c>
      <c r="E188" s="272"/>
      <c r="F188" s="273"/>
    </row>
    <row r="189" spans="1:6" ht="15.75" hidden="1" outlineLevel="1" collapsed="1">
      <c r="A189" s="279"/>
      <c r="B189" s="280" t="s">
        <v>137</v>
      </c>
      <c r="C189" s="276">
        <f>'SWM Uses'!$C$17</f>
        <v>0</v>
      </c>
      <c r="D189" s="336">
        <f>'SWM Uses'!$D$17</f>
        <v>0</v>
      </c>
      <c r="E189" s="272"/>
      <c r="F189" s="273"/>
    </row>
    <row r="190" spans="1:6" ht="15.75" hidden="1" outlineLevel="1" collapsed="1">
      <c r="A190" s="279"/>
      <c r="B190" s="280" t="s">
        <v>8</v>
      </c>
      <c r="C190" s="276">
        <f>'TAMHSC Uses'!$C$17</f>
        <v>0</v>
      </c>
      <c r="D190" s="336">
        <f>'TAMHSC Uses'!$D$17</f>
        <v>0</v>
      </c>
      <c r="E190" s="272"/>
      <c r="F190" s="273"/>
    </row>
    <row r="191" spans="1:6" ht="15.75" hidden="1" outlineLevel="1" collapsed="1">
      <c r="A191" s="279"/>
      <c r="B191" s="280" t="s">
        <v>153</v>
      </c>
      <c r="C191" s="276">
        <f>'THC Uses'!$C$17</f>
        <v>0</v>
      </c>
      <c r="D191" s="336">
        <f>'THC Uses'!$D$17</f>
        <v>0</v>
      </c>
      <c r="E191" s="272"/>
      <c r="F191" s="273"/>
    </row>
    <row r="192" spans="1:6" ht="15.75" hidden="1" outlineLevel="1" collapsed="1">
      <c r="A192" s="279"/>
      <c r="B192" s="280" t="s">
        <v>10</v>
      </c>
      <c r="C192" s="276">
        <f>'TTUHSC Uses'!$C$17</f>
        <v>0</v>
      </c>
      <c r="D192" s="336">
        <f>'TTUHSC Uses'!$D$17</f>
        <v>0</v>
      </c>
      <c r="E192" s="272"/>
      <c r="F192" s="273"/>
    </row>
    <row r="193" spans="1:6" ht="15.75" hidden="1" outlineLevel="1" collapsed="1">
      <c r="A193" s="279"/>
      <c r="B193" s="280" t="s">
        <v>140</v>
      </c>
      <c r="C193" s="276">
        <f>'TTUHSCEP Uses'!$C$17</f>
        <v>0</v>
      </c>
      <c r="D193" s="336">
        <f>'TTUHSCEP Uses'!$D$17</f>
        <v>0</v>
      </c>
      <c r="E193" s="272"/>
      <c r="F193" s="273"/>
    </row>
    <row r="194" spans="1:6" ht="15.75" hidden="1" outlineLevel="1" collapsed="1">
      <c r="A194" s="279"/>
      <c r="B194" s="280" t="s">
        <v>180</v>
      </c>
      <c r="C194" s="276">
        <f>'UHM Uses'!$C$17</f>
        <v>0</v>
      </c>
      <c r="D194" s="336">
        <f>'UHM Uses'!$D$17</f>
        <v>0</v>
      </c>
      <c r="E194" s="272"/>
      <c r="F194" s="273"/>
    </row>
    <row r="195" spans="1:6" ht="15.75" hidden="1" outlineLevel="1" collapsed="1">
      <c r="A195" s="279"/>
      <c r="B195" s="280" t="s">
        <v>194</v>
      </c>
      <c r="C195" s="276">
        <f>'UNTHSC1 Uses'!$C$17</f>
        <v>0</v>
      </c>
      <c r="D195" s="336">
        <f>'UNTHSC1 Uses'!$D$17</f>
        <v>0</v>
      </c>
      <c r="E195" s="272"/>
      <c r="F195" s="273"/>
    </row>
    <row r="196" spans="1:6" ht="15.75" hidden="1" outlineLevel="1" collapsed="1">
      <c r="A196" s="279"/>
      <c r="B196" s="280" t="s">
        <v>621</v>
      </c>
      <c r="C196" s="276">
        <f>'BCM Uses'!$C$17</f>
        <v>0</v>
      </c>
      <c r="D196" s="336">
        <f>'BCM Uses'!$D$17</f>
        <v>0</v>
      </c>
      <c r="E196" s="272"/>
      <c r="F196" s="273"/>
    </row>
    <row r="197" spans="1:6" ht="15.75" collapsed="1">
      <c r="A197" s="274" t="s">
        <v>343</v>
      </c>
      <c r="B197" s="275" t="s">
        <v>334</v>
      </c>
      <c r="C197" s="276">
        <f>SUM(C182:C196)</f>
        <v>0</v>
      </c>
      <c r="D197" s="276">
        <f>SUM(D182:D196)</f>
        <v>0</v>
      </c>
      <c r="E197" s="277"/>
      <c r="F197" s="278"/>
    </row>
    <row r="198" spans="1:6" ht="15.75" hidden="1" outlineLevel="1">
      <c r="A198" s="274"/>
      <c r="B198" s="275" t="s">
        <v>163</v>
      </c>
      <c r="C198" s="271">
        <f>'AUSM Uses'!$C$18</f>
        <v>0</v>
      </c>
      <c r="D198" s="271">
        <f>'AUSM Uses'!$D$18</f>
        <v>0</v>
      </c>
      <c r="E198" s="277">
        <f>'AUSM Uses'!$E$18</f>
        <v>0</v>
      </c>
      <c r="F198" s="278"/>
    </row>
    <row r="199" spans="1:6" ht="15.75" hidden="1" outlineLevel="1" collapsed="1">
      <c r="A199" s="274"/>
      <c r="B199" s="275" t="s">
        <v>4</v>
      </c>
      <c r="C199" s="271">
        <f>'HSH Uses'!$C$18</f>
        <v>0</v>
      </c>
      <c r="D199" s="271">
        <f>'HSH Uses'!$D$18</f>
        <v>0</v>
      </c>
      <c r="E199" s="277">
        <f>'HSH Uses'!$E$18</f>
        <v>0</v>
      </c>
      <c r="F199" s="278"/>
    </row>
    <row r="200" spans="1:6" ht="15.75" hidden="1" outlineLevel="1" collapsed="1">
      <c r="A200" s="274"/>
      <c r="B200" s="275" t="s">
        <v>5</v>
      </c>
      <c r="C200" s="271">
        <f>'HSSA Uses'!$C$18</f>
        <v>0</v>
      </c>
      <c r="D200" s="271">
        <f>'HSSA Uses'!$D$18</f>
        <v>0</v>
      </c>
      <c r="E200" s="277">
        <f>'HSSA Uses'!$E$18</f>
        <v>0</v>
      </c>
      <c r="F200" s="278"/>
    </row>
    <row r="201" spans="1:6" ht="15.75" hidden="1" outlineLevel="1" collapsed="1">
      <c r="A201" s="274"/>
      <c r="B201" s="275" t="s">
        <v>3</v>
      </c>
      <c r="C201" s="271">
        <f>'MBG Uses'!$C$18</f>
        <v>0</v>
      </c>
      <c r="D201" s="271">
        <f>'MBG Uses'!$D$18</f>
        <v>0</v>
      </c>
      <c r="E201" s="277">
        <f>'MBG Uses'!$E$18</f>
        <v>0</v>
      </c>
      <c r="F201" s="278"/>
    </row>
    <row r="202" spans="1:6" ht="15.75" hidden="1" outlineLevel="1" collapsed="1">
      <c r="A202" s="274"/>
      <c r="B202" s="275" t="s">
        <v>6</v>
      </c>
      <c r="C202" s="271">
        <f>'MDA Uses'!$C$18</f>
        <v>0</v>
      </c>
      <c r="D202" s="271">
        <f>'MDA Uses'!$D$18</f>
        <v>0</v>
      </c>
      <c r="E202" s="277">
        <f>'MDA Uses'!$E$18</f>
        <v>0</v>
      </c>
      <c r="F202" s="278"/>
    </row>
    <row r="203" spans="1:6" ht="15.75" hidden="1" outlineLevel="1" collapsed="1">
      <c r="A203" s="274"/>
      <c r="B203" s="275" t="s">
        <v>164</v>
      </c>
      <c r="C203" s="271">
        <f>'RGVM Uses'!$C$18</f>
        <v>0</v>
      </c>
      <c r="D203" s="271">
        <f>'RGVM Uses'!$D$18</f>
        <v>0</v>
      </c>
      <c r="E203" s="277">
        <f>'RGVM Uses'!$E$18</f>
        <v>0</v>
      </c>
      <c r="F203" s="278"/>
    </row>
    <row r="204" spans="1:6" ht="15.75" hidden="1" outlineLevel="1" collapsed="1">
      <c r="A204" s="274"/>
      <c r="B204" s="275" t="s">
        <v>189</v>
      </c>
      <c r="C204" s="271">
        <f>'SHNF Uses'!$C$18</f>
        <v>0</v>
      </c>
      <c r="D204" s="271">
        <f>'SHNF Uses'!$D$18</f>
        <v>0</v>
      </c>
      <c r="E204" s="277">
        <f>'SHNF Uses'!$E$18</f>
        <v>0</v>
      </c>
      <c r="F204" s="278"/>
    </row>
    <row r="205" spans="1:6" ht="15.75" hidden="1" outlineLevel="1" collapsed="1">
      <c r="A205" s="274"/>
      <c r="B205" s="275" t="s">
        <v>137</v>
      </c>
      <c r="C205" s="271">
        <f>'SWM Uses'!$C$18</f>
        <v>0</v>
      </c>
      <c r="D205" s="271">
        <f>'SWM Uses'!$D$18</f>
        <v>0</v>
      </c>
      <c r="E205" s="277">
        <f>'SWM Uses'!$E$18</f>
        <v>0</v>
      </c>
      <c r="F205" s="278"/>
    </row>
    <row r="206" spans="1:6" ht="15.75" hidden="1" outlineLevel="1" collapsed="1">
      <c r="A206" s="274"/>
      <c r="B206" s="275" t="s">
        <v>8</v>
      </c>
      <c r="C206" s="271">
        <f>'TAMHSC Uses'!$C$18</f>
        <v>0</v>
      </c>
      <c r="D206" s="271">
        <f>'TAMHSC Uses'!$D$18</f>
        <v>0</v>
      </c>
      <c r="E206" s="277">
        <f>'TAMHSC Uses'!$E$18</f>
        <v>0</v>
      </c>
      <c r="F206" s="278"/>
    </row>
    <row r="207" spans="1:6" ht="15.75" hidden="1" outlineLevel="1" collapsed="1">
      <c r="A207" s="274"/>
      <c r="B207" s="275" t="s">
        <v>153</v>
      </c>
      <c r="C207" s="271">
        <f>'THC Uses'!$C$18</f>
        <v>0</v>
      </c>
      <c r="D207" s="271">
        <f>'THC Uses'!$D$18</f>
        <v>0</v>
      </c>
      <c r="E207" s="277">
        <f>'THC Uses'!$E$18</f>
        <v>0</v>
      </c>
      <c r="F207" s="278"/>
    </row>
    <row r="208" spans="1:6" ht="15.75" hidden="1" outlineLevel="1" collapsed="1">
      <c r="A208" s="274"/>
      <c r="B208" s="275" t="s">
        <v>10</v>
      </c>
      <c r="C208" s="271">
        <f>'TTUHSC Uses'!$C$18</f>
        <v>0</v>
      </c>
      <c r="D208" s="271">
        <f>'TTUHSC Uses'!$D$18</f>
        <v>0</v>
      </c>
      <c r="E208" s="277">
        <f>'TTUHSC Uses'!$E$18</f>
        <v>0</v>
      </c>
      <c r="F208" s="278"/>
    </row>
    <row r="209" spans="1:6" ht="15.75" hidden="1" outlineLevel="1" collapsed="1">
      <c r="A209" s="274"/>
      <c r="B209" s="275" t="s">
        <v>140</v>
      </c>
      <c r="C209" s="271">
        <f>'TTUHSCEP Uses'!$C$18</f>
        <v>0</v>
      </c>
      <c r="D209" s="271">
        <f>'TTUHSCEP Uses'!$D$18</f>
        <v>37020</v>
      </c>
      <c r="E209" s="277">
        <f>'TTUHSCEP Uses'!$E$18</f>
        <v>0</v>
      </c>
      <c r="F209" s="278"/>
    </row>
    <row r="210" spans="1:6" ht="15.75" hidden="1" outlineLevel="1" collapsed="1">
      <c r="A210" s="274"/>
      <c r="B210" s="275" t="s">
        <v>180</v>
      </c>
      <c r="C210" s="271">
        <f>'UHM Uses'!$C$18</f>
        <v>0</v>
      </c>
      <c r="D210" s="271">
        <f>'UHM Uses'!$D$18</f>
        <v>0</v>
      </c>
      <c r="E210" s="277">
        <f>'UHM Uses'!$E$18</f>
        <v>0</v>
      </c>
      <c r="F210" s="278"/>
    </row>
    <row r="211" spans="1:6" ht="15.75" hidden="1" outlineLevel="1" collapsed="1">
      <c r="A211" s="274"/>
      <c r="B211" s="275" t="s">
        <v>194</v>
      </c>
      <c r="C211" s="271">
        <f>'UNTHSC1 Uses'!$C$18</f>
        <v>0</v>
      </c>
      <c r="D211" s="271">
        <f>'UNTHSC1 Uses'!$D$18</f>
        <v>1350</v>
      </c>
      <c r="E211" s="277">
        <f>'UNTHSC1 Uses'!$E$18</f>
        <v>0</v>
      </c>
      <c r="F211" s="278"/>
    </row>
    <row r="212" spans="1:6" ht="15.75" hidden="1" outlineLevel="1" collapsed="1">
      <c r="A212" s="274"/>
      <c r="B212" s="275" t="s">
        <v>621</v>
      </c>
      <c r="C212" s="271">
        <f>'BCM Uses'!$C$18</f>
        <v>0</v>
      </c>
      <c r="D212" s="271">
        <f>'BCM Uses'!$D$18</f>
        <v>0</v>
      </c>
      <c r="E212" s="277">
        <f>'BCM Uses'!$E$18</f>
        <v>0</v>
      </c>
      <c r="F212" s="278"/>
    </row>
    <row r="213" spans="1:6" ht="15.75" collapsed="1">
      <c r="A213" s="279" t="s">
        <v>345</v>
      </c>
      <c r="B213" s="280" t="s">
        <v>346</v>
      </c>
      <c r="C213" s="271">
        <f>SUM(C198:C212)</f>
        <v>0</v>
      </c>
      <c r="D213" s="272">
        <f>SUM(D198:D212)</f>
        <v>38370</v>
      </c>
      <c r="E213" s="272">
        <f>SUM(E198:E212)</f>
        <v>0</v>
      </c>
      <c r="F213" s="273"/>
    </row>
    <row r="214" spans="1:6" ht="15.75" hidden="1" outlineLevel="1">
      <c r="A214" s="279"/>
      <c r="B214" s="280" t="s">
        <v>163</v>
      </c>
      <c r="C214" s="276">
        <f>'AUSM Uses'!$C$19</f>
        <v>0</v>
      </c>
      <c r="D214" s="336">
        <f>'AUSM Uses'!$D$19</f>
        <v>0</v>
      </c>
      <c r="E214" s="272"/>
      <c r="F214" s="273"/>
    </row>
    <row r="215" spans="1:6" ht="15.75" hidden="1" outlineLevel="1" collapsed="1">
      <c r="A215" s="279"/>
      <c r="B215" s="280" t="s">
        <v>4</v>
      </c>
      <c r="C215" s="276">
        <f>'HSH Uses'!$C$19</f>
        <v>0</v>
      </c>
      <c r="D215" s="336">
        <f>'HSH Uses'!$D$19</f>
        <v>0</v>
      </c>
      <c r="E215" s="272"/>
      <c r="F215" s="273"/>
    </row>
    <row r="216" spans="1:6" ht="15.75" hidden="1" outlineLevel="1" collapsed="1">
      <c r="A216" s="279"/>
      <c r="B216" s="280" t="s">
        <v>5</v>
      </c>
      <c r="C216" s="276">
        <f>'HSSA Uses'!$C$19</f>
        <v>0</v>
      </c>
      <c r="D216" s="336">
        <f>'HSSA Uses'!$D$19</f>
        <v>0</v>
      </c>
      <c r="E216" s="272"/>
      <c r="F216" s="273"/>
    </row>
    <row r="217" spans="1:6" ht="15.75" hidden="1" outlineLevel="1" collapsed="1">
      <c r="A217" s="279"/>
      <c r="B217" s="280" t="s">
        <v>3</v>
      </c>
      <c r="C217" s="276">
        <f>'MBG Uses'!$C$19</f>
        <v>0</v>
      </c>
      <c r="D217" s="336">
        <f>'MBG Uses'!$D$19</f>
        <v>0</v>
      </c>
      <c r="E217" s="272"/>
      <c r="F217" s="273"/>
    </row>
    <row r="218" spans="1:6" ht="15.75" hidden="1" outlineLevel="1" collapsed="1">
      <c r="A218" s="279"/>
      <c r="B218" s="280" t="s">
        <v>6</v>
      </c>
      <c r="C218" s="276">
        <f>'MDA Uses'!$C$19</f>
        <v>0</v>
      </c>
      <c r="D218" s="336">
        <f>'MDA Uses'!$D$19</f>
        <v>0</v>
      </c>
      <c r="E218" s="272"/>
      <c r="F218" s="273"/>
    </row>
    <row r="219" spans="1:6" ht="15.75" hidden="1" outlineLevel="1" collapsed="1">
      <c r="A219" s="279"/>
      <c r="B219" s="280" t="s">
        <v>164</v>
      </c>
      <c r="C219" s="276">
        <f>'RGVM Uses'!$C$19</f>
        <v>0</v>
      </c>
      <c r="D219" s="336">
        <f>'RGVM Uses'!$D$19</f>
        <v>0</v>
      </c>
      <c r="E219" s="272"/>
      <c r="F219" s="273"/>
    </row>
    <row r="220" spans="1:6" ht="15.75" hidden="1" outlineLevel="1" collapsed="1">
      <c r="A220" s="279"/>
      <c r="B220" s="280" t="s">
        <v>189</v>
      </c>
      <c r="C220" s="276">
        <f>'SHNF Uses'!$C$19</f>
        <v>0</v>
      </c>
      <c r="D220" s="336">
        <f>'SHNF Uses'!$D$19</f>
        <v>0</v>
      </c>
      <c r="E220" s="272"/>
      <c r="F220" s="273"/>
    </row>
    <row r="221" spans="1:6" ht="15.75" hidden="1" outlineLevel="1" collapsed="1">
      <c r="A221" s="279"/>
      <c r="B221" s="280" t="s">
        <v>137</v>
      </c>
      <c r="C221" s="276">
        <f>'SWM Uses'!$C$19</f>
        <v>0</v>
      </c>
      <c r="D221" s="336">
        <f>'SWM Uses'!$D$19</f>
        <v>0</v>
      </c>
      <c r="E221" s="272"/>
      <c r="F221" s="273"/>
    </row>
    <row r="222" spans="1:6" ht="15.75" hidden="1" outlineLevel="1" collapsed="1">
      <c r="A222" s="279"/>
      <c r="B222" s="280" t="s">
        <v>8</v>
      </c>
      <c r="C222" s="276">
        <f>'TAMHSC Uses'!$C$19</f>
        <v>0</v>
      </c>
      <c r="D222" s="336">
        <f>'TAMHSC Uses'!$D$19</f>
        <v>0</v>
      </c>
      <c r="E222" s="272"/>
      <c r="F222" s="273"/>
    </row>
    <row r="223" spans="1:6" ht="15.75" hidden="1" outlineLevel="1" collapsed="1">
      <c r="A223" s="279"/>
      <c r="B223" s="280" t="s">
        <v>153</v>
      </c>
      <c r="C223" s="276">
        <f>'THC Uses'!$C$19</f>
        <v>0</v>
      </c>
      <c r="D223" s="336">
        <f>'THC Uses'!$D$19</f>
        <v>0</v>
      </c>
      <c r="E223" s="272"/>
      <c r="F223" s="273"/>
    </row>
    <row r="224" spans="1:6" ht="15.75" hidden="1" outlineLevel="1" collapsed="1">
      <c r="A224" s="279"/>
      <c r="B224" s="280" t="s">
        <v>10</v>
      </c>
      <c r="C224" s="276">
        <f>'TTUHSC Uses'!$C$19</f>
        <v>0</v>
      </c>
      <c r="D224" s="336">
        <f>'TTUHSC Uses'!$D$19</f>
        <v>0</v>
      </c>
      <c r="E224" s="272"/>
      <c r="F224" s="273"/>
    </row>
    <row r="225" spans="1:6" ht="15.75" hidden="1" outlineLevel="1" collapsed="1">
      <c r="A225" s="279"/>
      <c r="B225" s="280" t="s">
        <v>140</v>
      </c>
      <c r="C225" s="276">
        <f>'TTUHSCEP Uses'!$C$19</f>
        <v>0</v>
      </c>
      <c r="D225" s="336">
        <f>'TTUHSCEP Uses'!$D$19</f>
        <v>14</v>
      </c>
      <c r="E225" s="272"/>
      <c r="F225" s="273"/>
    </row>
    <row r="226" spans="1:6" ht="15.75" hidden="1" outlineLevel="1" collapsed="1">
      <c r="A226" s="279"/>
      <c r="B226" s="280" t="s">
        <v>180</v>
      </c>
      <c r="C226" s="276">
        <f>'UHM Uses'!$C$19</f>
        <v>0</v>
      </c>
      <c r="D226" s="336">
        <f>'UHM Uses'!$D$19</f>
        <v>0</v>
      </c>
      <c r="E226" s="272"/>
      <c r="F226" s="273"/>
    </row>
    <row r="227" spans="1:6" ht="15.75" hidden="1" outlineLevel="1" collapsed="1">
      <c r="A227" s="279"/>
      <c r="B227" s="280" t="s">
        <v>194</v>
      </c>
      <c r="C227" s="276">
        <f>'UNTHSC1 Uses'!$C$19</f>
        <v>0</v>
      </c>
      <c r="D227" s="336">
        <f>'UNTHSC1 Uses'!$D$19</f>
        <v>1</v>
      </c>
      <c r="E227" s="272"/>
      <c r="F227" s="273"/>
    </row>
    <row r="228" spans="1:6" ht="15.75" hidden="1" outlineLevel="1" collapsed="1">
      <c r="A228" s="279"/>
      <c r="B228" s="280" t="s">
        <v>621</v>
      </c>
      <c r="C228" s="276">
        <f>'BCM Uses'!$C$19</f>
        <v>0</v>
      </c>
      <c r="D228" s="336">
        <f>'BCM Uses'!$D$19</f>
        <v>0</v>
      </c>
      <c r="E228" s="272"/>
      <c r="F228" s="273"/>
    </row>
    <row r="229" spans="1:6" ht="15.75" collapsed="1">
      <c r="A229" s="274" t="s">
        <v>345</v>
      </c>
      <c r="B229" s="275" t="s">
        <v>334</v>
      </c>
      <c r="C229" s="276">
        <f>SUM(C214:C228)</f>
        <v>0</v>
      </c>
      <c r="D229" s="276">
        <f>SUM(D214:D228)</f>
        <v>15</v>
      </c>
      <c r="E229" s="277"/>
      <c r="F229" s="278"/>
    </row>
    <row r="230" spans="1:6" ht="15.75" hidden="1" outlineLevel="1">
      <c r="A230" s="274"/>
      <c r="B230" s="275" t="s">
        <v>163</v>
      </c>
      <c r="C230" s="271">
        <f>'AUSM Uses'!$C$20</f>
        <v>0</v>
      </c>
      <c r="D230" s="271">
        <f>'AUSM Uses'!$D$20</f>
        <v>0</v>
      </c>
      <c r="E230" s="277">
        <f>'AUSM Uses'!$E$20</f>
        <v>0</v>
      </c>
      <c r="F230" s="329"/>
    </row>
    <row r="231" spans="1:6" ht="15.75" hidden="1" outlineLevel="1" collapsed="1">
      <c r="A231" s="274"/>
      <c r="B231" s="275" t="s">
        <v>4</v>
      </c>
      <c r="C231" s="271">
        <f>'HSH Uses'!$C$20</f>
        <v>997852</v>
      </c>
      <c r="D231" s="271">
        <f>'HSH Uses'!$D$20</f>
        <v>999075</v>
      </c>
      <c r="E231" s="277">
        <f>'HSH Uses'!$E$20</f>
        <v>0</v>
      </c>
      <c r="F231" s="329"/>
    </row>
    <row r="232" spans="1:6" ht="15.75" hidden="1" outlineLevel="1" collapsed="1">
      <c r="A232" s="274"/>
      <c r="B232" s="275" t="s">
        <v>5</v>
      </c>
      <c r="C232" s="271">
        <f>'HSSA Uses'!$C$20</f>
        <v>772901</v>
      </c>
      <c r="D232" s="271">
        <f>'HSSA Uses'!$D$20</f>
        <v>772901</v>
      </c>
      <c r="E232" s="277">
        <f>'HSSA Uses'!$E$20</f>
        <v>0</v>
      </c>
      <c r="F232" s="329"/>
    </row>
    <row r="233" spans="1:6" ht="15.75" hidden="1" outlineLevel="1" collapsed="1">
      <c r="A233" s="274"/>
      <c r="B233" s="275" t="s">
        <v>3</v>
      </c>
      <c r="C233" s="271">
        <f>'MBG Uses'!$C$20</f>
        <v>550876</v>
      </c>
      <c r="D233" s="271">
        <f>'MBG Uses'!$D$20</f>
        <v>914500</v>
      </c>
      <c r="E233" s="277">
        <f>'MBG Uses'!$E$20</f>
        <v>1511524</v>
      </c>
      <c r="F233" s="329"/>
    </row>
    <row r="234" spans="1:6" ht="15.75" hidden="1" outlineLevel="1" collapsed="1">
      <c r="A234" s="274"/>
      <c r="B234" s="275" t="s">
        <v>6</v>
      </c>
      <c r="C234" s="271">
        <f>'MDA Uses'!$C$20</f>
        <v>285840</v>
      </c>
      <c r="D234" s="271">
        <f>'MDA Uses'!$D$20</f>
        <v>693064</v>
      </c>
      <c r="E234" s="277">
        <f>'MDA Uses'!$E$20</f>
        <v>0</v>
      </c>
      <c r="F234" s="329"/>
    </row>
    <row r="235" spans="1:6" ht="15.75" hidden="1" outlineLevel="1" collapsed="1">
      <c r="A235" s="274"/>
      <c r="B235" s="275" t="s">
        <v>164</v>
      </c>
      <c r="C235" s="271">
        <f>'RGVM Uses'!$C$20</f>
        <v>0</v>
      </c>
      <c r="D235" s="271">
        <f>'RGVM Uses'!$D$20</f>
        <v>0</v>
      </c>
      <c r="E235" s="277">
        <f>'RGVM Uses'!$E$20</f>
        <v>0</v>
      </c>
      <c r="F235" s="329"/>
    </row>
    <row r="236" spans="1:6" ht="15.75" hidden="1" outlineLevel="1" collapsed="1">
      <c r="A236" s="274"/>
      <c r="B236" s="275" t="s">
        <v>189</v>
      </c>
      <c r="C236" s="271">
        <f>'SHNF Uses'!$C$20</f>
        <v>0</v>
      </c>
      <c r="D236" s="271">
        <f>'SHNF Uses'!$D$20</f>
        <v>69000</v>
      </c>
      <c r="E236" s="277">
        <f>'SHNF Uses'!$E$20</f>
        <v>0</v>
      </c>
      <c r="F236" s="329"/>
    </row>
    <row r="237" spans="1:6" ht="15.75" hidden="1" outlineLevel="1" collapsed="1">
      <c r="A237" s="274"/>
      <c r="B237" s="275" t="s">
        <v>137</v>
      </c>
      <c r="C237" s="271">
        <f>'SWM Uses'!$C$20</f>
        <v>162753</v>
      </c>
      <c r="D237" s="271">
        <f>'SWM Uses'!$D$20</f>
        <v>201138</v>
      </c>
      <c r="E237" s="277">
        <f>'SWM Uses'!$E$20</f>
        <v>0</v>
      </c>
      <c r="F237" s="329"/>
    </row>
    <row r="238" spans="1:6" ht="15.75" hidden="1" outlineLevel="1" collapsed="1">
      <c r="A238" s="274"/>
      <c r="B238" s="275" t="s">
        <v>8</v>
      </c>
      <c r="C238" s="271">
        <f>'TAMHSC Uses'!$C$20</f>
        <v>0</v>
      </c>
      <c r="D238" s="271">
        <f>'TAMHSC Uses'!$D$20</f>
        <v>0</v>
      </c>
      <c r="E238" s="277">
        <f>'TAMHSC Uses'!$E$20</f>
        <v>0</v>
      </c>
      <c r="F238" s="329"/>
    </row>
    <row r="239" spans="1:6" ht="15.75" hidden="1" outlineLevel="1" collapsed="1">
      <c r="A239" s="274"/>
      <c r="B239" s="275" t="s">
        <v>153</v>
      </c>
      <c r="C239" s="271">
        <f>'THC Uses'!$C$20</f>
        <v>4656</v>
      </c>
      <c r="D239" s="271">
        <f>'THC Uses'!$D$20</f>
        <v>5553</v>
      </c>
      <c r="E239" s="277">
        <f>'THC Uses'!$E$20</f>
        <v>0</v>
      </c>
      <c r="F239" s="329"/>
    </row>
    <row r="240" spans="1:6" ht="15.75" hidden="1" outlineLevel="1" collapsed="1">
      <c r="A240" s="274"/>
      <c r="B240" s="275" t="s">
        <v>10</v>
      </c>
      <c r="C240" s="271">
        <f>'TTUHSC Uses'!$C$20</f>
        <v>980666</v>
      </c>
      <c r="D240" s="271">
        <f>'TTUHSC Uses'!$D$20</f>
        <v>1712979</v>
      </c>
      <c r="E240" s="277">
        <f>'TTUHSC Uses'!$E$20</f>
        <v>0</v>
      </c>
      <c r="F240" s="329"/>
    </row>
    <row r="241" spans="1:6" ht="15.75" hidden="1" outlineLevel="1" collapsed="1">
      <c r="A241" s="274"/>
      <c r="B241" s="275" t="s">
        <v>140</v>
      </c>
      <c r="C241" s="271">
        <f>'TTUHSCEP Uses'!$C$20</f>
        <v>211288</v>
      </c>
      <c r="D241" s="271">
        <f>'TTUHSCEP Uses'!$D$20</f>
        <v>534872</v>
      </c>
      <c r="E241" s="277">
        <f>'TTUHSCEP Uses'!$E$20</f>
        <v>0</v>
      </c>
      <c r="F241" s="329"/>
    </row>
    <row r="242" spans="1:6" ht="15.75" hidden="1" outlineLevel="1" collapsed="1">
      <c r="A242" s="274"/>
      <c r="B242" s="275" t="s">
        <v>180</v>
      </c>
      <c r="C242" s="271">
        <f>'UHM Uses'!$C$20</f>
        <v>0</v>
      </c>
      <c r="D242" s="271">
        <f>'UHM Uses'!$D$20</f>
        <v>0</v>
      </c>
      <c r="E242" s="277">
        <f>'UHM Uses'!$E$20</f>
        <v>0</v>
      </c>
      <c r="F242" s="329"/>
    </row>
    <row r="243" spans="1:6" ht="15.75" hidden="1" outlineLevel="1" collapsed="1">
      <c r="A243" s="274"/>
      <c r="B243" s="275" t="s">
        <v>194</v>
      </c>
      <c r="C243" s="271">
        <f>'UNTHSC1 Uses'!$C$20</f>
        <v>343849</v>
      </c>
      <c r="D243" s="271">
        <f>'UNTHSC1 Uses'!$D$20</f>
        <v>690524</v>
      </c>
      <c r="E243" s="277">
        <f>'UNTHSC1 Uses'!$E$20</f>
        <v>816102</v>
      </c>
      <c r="F243" s="329"/>
    </row>
    <row r="244" spans="1:6" ht="15.75" hidden="1" outlineLevel="1" collapsed="1">
      <c r="A244" s="274"/>
      <c r="B244" s="275" t="s">
        <v>621</v>
      </c>
      <c r="C244" s="271">
        <f>'BCM Uses'!$C$20</f>
        <v>0</v>
      </c>
      <c r="D244" s="271">
        <f>'BCM Uses'!$D$20</f>
        <v>0</v>
      </c>
      <c r="E244" s="277">
        <f>'BCM Uses'!$E$20</f>
        <v>0</v>
      </c>
      <c r="F244" s="329"/>
    </row>
    <row r="245" spans="1:6" ht="15.75" collapsed="1">
      <c r="A245" s="279"/>
      <c r="B245" s="281" t="s">
        <v>347</v>
      </c>
      <c r="C245" s="282">
        <f>SUM(C230:C244)</f>
        <v>4310681</v>
      </c>
      <c r="D245" s="282">
        <f>SUM(D230:D244)</f>
        <v>6593606</v>
      </c>
      <c r="E245" s="282">
        <f>SUM(E230:E244)</f>
        <v>2327626</v>
      </c>
      <c r="F245" s="283"/>
    </row>
    <row r="246" spans="1:6" ht="15.75" hidden="1" outlineLevel="1">
      <c r="A246" s="279"/>
      <c r="B246" s="281" t="s">
        <v>163</v>
      </c>
      <c r="C246" s="282">
        <f>'AUSM Uses'!$C$21</f>
        <v>0</v>
      </c>
      <c r="D246" s="282">
        <f>'AUSM Uses'!$D$21</f>
        <v>0</v>
      </c>
      <c r="E246" s="282"/>
      <c r="F246" s="283"/>
    </row>
    <row r="247" spans="1:6" ht="15.75" hidden="1" outlineLevel="1" collapsed="1">
      <c r="A247" s="279"/>
      <c r="B247" s="281" t="s">
        <v>4</v>
      </c>
      <c r="C247" s="282">
        <f>'HSH Uses'!$C$21</f>
        <v>1580</v>
      </c>
      <c r="D247" s="282">
        <f>'HSH Uses'!$D$21</f>
        <v>1580</v>
      </c>
      <c r="E247" s="282"/>
      <c r="F247" s="283"/>
    </row>
    <row r="248" spans="1:6" ht="15.75" hidden="1" outlineLevel="1" collapsed="1">
      <c r="A248" s="279"/>
      <c r="B248" s="281" t="s">
        <v>5</v>
      </c>
      <c r="C248" s="282">
        <f>'HSSA Uses'!$C$21</f>
        <v>741</v>
      </c>
      <c r="D248" s="282">
        <f>'HSSA Uses'!$D$21</f>
        <v>1376</v>
      </c>
      <c r="E248" s="282"/>
      <c r="F248" s="283"/>
    </row>
    <row r="249" spans="1:6" ht="15.75" hidden="1" outlineLevel="1" collapsed="1">
      <c r="A249" s="279"/>
      <c r="B249" s="281" t="s">
        <v>3</v>
      </c>
      <c r="C249" s="282">
        <f>'MBG Uses'!$C$21</f>
        <v>1747</v>
      </c>
      <c r="D249" s="282">
        <f>'MBG Uses'!$D$21</f>
        <v>3130</v>
      </c>
      <c r="E249" s="282"/>
      <c r="F249" s="283"/>
    </row>
    <row r="250" spans="1:6" ht="15.75" hidden="1" outlineLevel="1" collapsed="1">
      <c r="A250" s="279"/>
      <c r="B250" s="281" t="s">
        <v>6</v>
      </c>
      <c r="C250" s="282">
        <f>'MDA Uses'!$C$21</f>
        <v>143</v>
      </c>
      <c r="D250" s="282">
        <f>'MDA Uses'!$D$21</f>
        <v>216</v>
      </c>
      <c r="E250" s="282"/>
      <c r="F250" s="283"/>
    </row>
    <row r="251" spans="1:6" ht="15.75" hidden="1" outlineLevel="1" collapsed="1">
      <c r="A251" s="279"/>
      <c r="B251" s="281" t="s">
        <v>164</v>
      </c>
      <c r="C251" s="282">
        <f>'RGVM Uses'!$C$21</f>
        <v>0</v>
      </c>
      <c r="D251" s="282">
        <f>'RGVM Uses'!$D$21</f>
        <v>0</v>
      </c>
      <c r="E251" s="282"/>
      <c r="F251" s="283"/>
    </row>
    <row r="252" spans="1:6" ht="15.75" hidden="1" outlineLevel="1" collapsed="1">
      <c r="A252" s="279"/>
      <c r="B252" s="281" t="s">
        <v>189</v>
      </c>
      <c r="C252" s="282">
        <f>'SHNF Uses'!$C$21</f>
        <v>0</v>
      </c>
      <c r="D252" s="282">
        <f>'SHNF Uses'!$D$21</f>
        <v>69</v>
      </c>
      <c r="E252" s="282"/>
      <c r="F252" s="283"/>
    </row>
    <row r="253" spans="1:6" ht="15.75" hidden="1" outlineLevel="1" collapsed="1">
      <c r="A253" s="279"/>
      <c r="B253" s="281" t="s">
        <v>137</v>
      </c>
      <c r="C253" s="282">
        <f>'SWM Uses'!$C$21</f>
        <v>175</v>
      </c>
      <c r="D253" s="282">
        <f>'SWM Uses'!$D$21</f>
        <v>199</v>
      </c>
      <c r="E253" s="282"/>
      <c r="F253" s="283"/>
    </row>
    <row r="254" spans="1:6" ht="15.75" hidden="1" outlineLevel="1" collapsed="1">
      <c r="A254" s="279"/>
      <c r="B254" s="281" t="s">
        <v>8</v>
      </c>
      <c r="C254" s="282">
        <f>'TAMHSC Uses'!$C$21</f>
        <v>0</v>
      </c>
      <c r="D254" s="282">
        <f>'TAMHSC Uses'!$D$21</f>
        <v>0</v>
      </c>
      <c r="E254" s="282"/>
      <c r="F254" s="283"/>
    </row>
    <row r="255" spans="1:6" ht="15.75" hidden="1" outlineLevel="1" collapsed="1">
      <c r="A255" s="279"/>
      <c r="B255" s="281" t="s">
        <v>153</v>
      </c>
      <c r="C255" s="282">
        <f>'THC Uses'!$C$21</f>
        <v>10</v>
      </c>
      <c r="D255" s="282">
        <f>'THC Uses'!$D$21</f>
        <v>11</v>
      </c>
      <c r="E255" s="282"/>
      <c r="F255" s="283"/>
    </row>
    <row r="256" spans="1:6" ht="15.75" hidden="1" outlineLevel="1" collapsed="1">
      <c r="A256" s="279"/>
      <c r="B256" s="281" t="s">
        <v>10</v>
      </c>
      <c r="C256" s="282">
        <f>'TTUHSC Uses'!$C$21</f>
        <v>1126</v>
      </c>
      <c r="D256" s="282">
        <f>'TTUHSC Uses'!$D$21</f>
        <v>2138</v>
      </c>
      <c r="E256" s="282"/>
      <c r="F256" s="283"/>
    </row>
    <row r="257" spans="1:6" ht="15.75" hidden="1" outlineLevel="1" collapsed="1">
      <c r="A257" s="279"/>
      <c r="B257" s="281" t="s">
        <v>140</v>
      </c>
      <c r="C257" s="282">
        <f>'TTUHSCEP Uses'!$C$21</f>
        <v>197</v>
      </c>
      <c r="D257" s="282">
        <f>'TTUHSCEP Uses'!$D$21</f>
        <v>1065</v>
      </c>
      <c r="E257" s="282"/>
      <c r="F257" s="283"/>
    </row>
    <row r="258" spans="1:6" ht="15.75" hidden="1" outlineLevel="1" collapsed="1">
      <c r="A258" s="279"/>
      <c r="B258" s="281" t="s">
        <v>180</v>
      </c>
      <c r="C258" s="282">
        <f>'UHM Uses'!$C$21</f>
        <v>0</v>
      </c>
      <c r="D258" s="282">
        <f>'UHM Uses'!$D$21</f>
        <v>0</v>
      </c>
      <c r="E258" s="282"/>
      <c r="F258" s="283"/>
    </row>
    <row r="259" spans="1:6" ht="15.75" hidden="1" outlineLevel="1" collapsed="1">
      <c r="A259" s="279"/>
      <c r="B259" s="281" t="s">
        <v>194</v>
      </c>
      <c r="C259" s="282">
        <f>'UNTHSC1 Uses'!$C$21</f>
        <v>267</v>
      </c>
      <c r="D259" s="282">
        <f>'UNTHSC1 Uses'!$D$21</f>
        <v>347</v>
      </c>
      <c r="E259" s="282"/>
      <c r="F259" s="283"/>
    </row>
    <row r="260" spans="1:6" ht="15.75" hidden="1" outlineLevel="1" collapsed="1">
      <c r="A260" s="279"/>
      <c r="B260" s="281" t="s">
        <v>621</v>
      </c>
      <c r="C260" s="282">
        <f>'BCM Uses'!$C$21</f>
        <v>0</v>
      </c>
      <c r="D260" s="282">
        <f>'BCM Uses'!$D$21</f>
        <v>0</v>
      </c>
      <c r="E260" s="282"/>
      <c r="F260" s="283"/>
    </row>
    <row r="261" spans="1:6" ht="15.75" collapsed="1">
      <c r="A261" s="279"/>
      <c r="B261" s="284" t="s">
        <v>348</v>
      </c>
      <c r="C261" s="285">
        <f>SUM(C246:C260)</f>
        <v>5986</v>
      </c>
      <c r="D261" s="285">
        <f>SUM(D246:D260)</f>
        <v>10131</v>
      </c>
      <c r="E261" s="285"/>
      <c r="F261" s="283"/>
    </row>
    <row r="262" spans="1:6" ht="15.75">
      <c r="A262" s="286"/>
      <c r="B262" s="287"/>
      <c r="C262" s="288"/>
      <c r="D262" s="289"/>
      <c r="E262" s="289"/>
      <c r="F262" s="290"/>
    </row>
    <row r="263" spans="1:6" ht="15.75">
      <c r="A263" s="291">
        <v>2</v>
      </c>
      <c r="B263" s="266" t="s">
        <v>349</v>
      </c>
      <c r="C263" s="267"/>
      <c r="D263" s="267"/>
      <c r="E263" s="267"/>
      <c r="F263" s="268"/>
    </row>
    <row r="264" spans="1:6" ht="15.75" hidden="1" outlineLevel="1">
      <c r="A264" s="291"/>
      <c r="B264" s="266" t="s">
        <v>163</v>
      </c>
      <c r="C264" s="335">
        <f>'AUSM Uses'!$C$24</f>
        <v>0</v>
      </c>
      <c r="D264" s="335">
        <f>'AUSM Uses'!$D$24</f>
        <v>0</v>
      </c>
      <c r="E264" s="335">
        <f>'AUSM Uses'!$E$24</f>
        <v>0</v>
      </c>
      <c r="F264" s="268"/>
    </row>
    <row r="265" spans="1:6" ht="15.75" hidden="1" outlineLevel="1" collapsed="1">
      <c r="A265" s="291"/>
      <c r="B265" s="266" t="s">
        <v>4</v>
      </c>
      <c r="C265" s="335">
        <f>'HSH Uses'!$C$24</f>
        <v>0</v>
      </c>
      <c r="D265" s="335">
        <f>'HSH Uses'!$D$24</f>
        <v>0</v>
      </c>
      <c r="E265" s="335">
        <f>'HSH Uses'!$E$24</f>
        <v>0</v>
      </c>
      <c r="F265" s="268"/>
    </row>
    <row r="266" spans="1:6" ht="15.75" hidden="1" outlineLevel="1" collapsed="1">
      <c r="A266" s="291"/>
      <c r="B266" s="266" t="s">
        <v>5</v>
      </c>
      <c r="C266" s="335">
        <f>'HSSA Uses'!$C$24</f>
        <v>0</v>
      </c>
      <c r="D266" s="335">
        <f>'HSSA Uses'!$D$24</f>
        <v>0</v>
      </c>
      <c r="E266" s="335">
        <f>'HSSA Uses'!$E$24</f>
        <v>0</v>
      </c>
      <c r="F266" s="268"/>
    </row>
    <row r="267" spans="1:6" ht="15.75" hidden="1" outlineLevel="1" collapsed="1">
      <c r="A267" s="291"/>
      <c r="B267" s="266" t="s">
        <v>3</v>
      </c>
      <c r="C267" s="335">
        <f>'MBG Uses'!$C$24</f>
        <v>0</v>
      </c>
      <c r="D267" s="335">
        <f>'MBG Uses'!$D$24</f>
        <v>0</v>
      </c>
      <c r="E267" s="335">
        <f>'MBG Uses'!$E$24</f>
        <v>0</v>
      </c>
      <c r="F267" s="268"/>
    </row>
    <row r="268" spans="1:6" ht="15.75" hidden="1" outlineLevel="1" collapsed="1">
      <c r="A268" s="291"/>
      <c r="B268" s="266" t="s">
        <v>6</v>
      </c>
      <c r="C268" s="335">
        <f>'MDA Uses'!$C$24</f>
        <v>0</v>
      </c>
      <c r="D268" s="335">
        <f>'MDA Uses'!$D$24</f>
        <v>0</v>
      </c>
      <c r="E268" s="335">
        <f>'MDA Uses'!$E$24</f>
        <v>0</v>
      </c>
      <c r="F268" s="268"/>
    </row>
    <row r="269" spans="1:6" ht="15.75" hidden="1" outlineLevel="1" collapsed="1">
      <c r="A269" s="291"/>
      <c r="B269" s="266" t="s">
        <v>164</v>
      </c>
      <c r="C269" s="335">
        <f>'RGVM Uses'!$C$24</f>
        <v>0</v>
      </c>
      <c r="D269" s="335">
        <f>'RGVM Uses'!$D$24</f>
        <v>0</v>
      </c>
      <c r="E269" s="335">
        <f>'RGVM Uses'!$E$24</f>
        <v>0</v>
      </c>
      <c r="F269" s="268"/>
    </row>
    <row r="270" spans="1:6" ht="15.75" hidden="1" outlineLevel="1" collapsed="1">
      <c r="A270" s="291"/>
      <c r="B270" s="266" t="s">
        <v>189</v>
      </c>
      <c r="C270" s="335">
        <f>'SHNF Uses'!$C$24</f>
        <v>0</v>
      </c>
      <c r="D270" s="335">
        <f>'SHNF Uses'!$D$24</f>
        <v>0</v>
      </c>
      <c r="E270" s="335">
        <f>'SHNF Uses'!$E$24</f>
        <v>0</v>
      </c>
      <c r="F270" s="268"/>
    </row>
    <row r="271" spans="1:6" ht="15.75" hidden="1" outlineLevel="1" collapsed="1">
      <c r="A271" s="291"/>
      <c r="B271" s="266" t="s">
        <v>137</v>
      </c>
      <c r="C271" s="335">
        <f>'SWM Uses'!$C$24</f>
        <v>0</v>
      </c>
      <c r="D271" s="335">
        <f>'SWM Uses'!$D$24</f>
        <v>0</v>
      </c>
      <c r="E271" s="335">
        <f>'SWM Uses'!$E$24</f>
        <v>0</v>
      </c>
      <c r="F271" s="268"/>
    </row>
    <row r="272" spans="1:6" ht="15.75" hidden="1" outlineLevel="1" collapsed="1">
      <c r="A272" s="291"/>
      <c r="B272" s="266" t="s">
        <v>8</v>
      </c>
      <c r="C272" s="335">
        <f>'TAMHSC Uses'!$C$24</f>
        <v>0</v>
      </c>
      <c r="D272" s="335">
        <f>'TAMHSC Uses'!$D$24</f>
        <v>0</v>
      </c>
      <c r="E272" s="335">
        <f>'TAMHSC Uses'!$E$24</f>
        <v>0</v>
      </c>
      <c r="F272" s="268"/>
    </row>
    <row r="273" spans="1:6" ht="15.75" hidden="1" outlineLevel="1" collapsed="1">
      <c r="A273" s="291"/>
      <c r="B273" s="266" t="s">
        <v>153</v>
      </c>
      <c r="C273" s="335">
        <f>'THC Uses'!$C$24</f>
        <v>0</v>
      </c>
      <c r="D273" s="335">
        <f>'THC Uses'!$D$24</f>
        <v>0</v>
      </c>
      <c r="E273" s="335">
        <f>'THC Uses'!$E$24</f>
        <v>0</v>
      </c>
      <c r="F273" s="268"/>
    </row>
    <row r="274" spans="1:6" ht="15.75" hidden="1" outlineLevel="1" collapsed="1">
      <c r="A274" s="291"/>
      <c r="B274" s="266" t="s">
        <v>10</v>
      </c>
      <c r="C274" s="335">
        <f>'TTUHSC Uses'!$C$24</f>
        <v>0</v>
      </c>
      <c r="D274" s="335">
        <f>'TTUHSC Uses'!$D$24</f>
        <v>0</v>
      </c>
      <c r="E274" s="335">
        <f>'TTUHSC Uses'!$E$24</f>
        <v>0</v>
      </c>
      <c r="F274" s="268"/>
    </row>
    <row r="275" spans="1:6" ht="15.75" hidden="1" outlineLevel="1" collapsed="1">
      <c r="A275" s="291"/>
      <c r="B275" s="266" t="s">
        <v>140</v>
      </c>
      <c r="C275" s="335">
        <f>'TTUHSCEP Uses'!$C$24</f>
        <v>0</v>
      </c>
      <c r="D275" s="335">
        <f>'TTUHSCEP Uses'!$D$24</f>
        <v>0</v>
      </c>
      <c r="E275" s="335">
        <f>'TTUHSCEP Uses'!$E$24</f>
        <v>0</v>
      </c>
      <c r="F275" s="268"/>
    </row>
    <row r="276" spans="1:6" ht="15.75" hidden="1" outlineLevel="1" collapsed="1">
      <c r="A276" s="291"/>
      <c r="B276" s="266" t="s">
        <v>180</v>
      </c>
      <c r="C276" s="335">
        <f>'UHM Uses'!$C$24</f>
        <v>0</v>
      </c>
      <c r="D276" s="335">
        <f>'UHM Uses'!$D$24</f>
        <v>0</v>
      </c>
      <c r="E276" s="335">
        <f>'UHM Uses'!$E$24</f>
        <v>0</v>
      </c>
      <c r="F276" s="268"/>
    </row>
    <row r="277" spans="1:6" ht="15.75" hidden="1" outlineLevel="1" collapsed="1">
      <c r="A277" s="291"/>
      <c r="B277" s="266" t="s">
        <v>194</v>
      </c>
      <c r="C277" s="335">
        <f>'UNTHSC1 Uses'!$C$24</f>
        <v>0</v>
      </c>
      <c r="D277" s="335">
        <f>'UNTHSC1 Uses'!$D$24</f>
        <v>0</v>
      </c>
      <c r="E277" s="335">
        <f>'UNTHSC1 Uses'!$E$24</f>
        <v>0</v>
      </c>
      <c r="F277" s="268"/>
    </row>
    <row r="278" spans="1:6" ht="15.75" hidden="1" outlineLevel="1" collapsed="1">
      <c r="A278" s="291"/>
      <c r="B278" s="266" t="s">
        <v>621</v>
      </c>
      <c r="C278" s="335">
        <f>'BCM Uses'!$C$24</f>
        <v>0</v>
      </c>
      <c r="D278" s="335">
        <f>'BCM Uses'!$D$24</f>
        <v>0</v>
      </c>
      <c r="E278" s="335">
        <f>'BCM Uses'!$E$24</f>
        <v>0</v>
      </c>
      <c r="F278" s="268"/>
    </row>
    <row r="279" spans="1:6" ht="31.5" collapsed="1">
      <c r="A279" s="279" t="s">
        <v>350</v>
      </c>
      <c r="B279" s="280" t="s">
        <v>351</v>
      </c>
      <c r="C279" s="271">
        <f>SUM(C264:C278)</f>
        <v>0</v>
      </c>
      <c r="D279" s="272">
        <f>SUM(D264:D278)</f>
        <v>0</v>
      </c>
      <c r="E279" s="272">
        <f>SUM(E264:E278)</f>
        <v>0</v>
      </c>
      <c r="F279" s="273"/>
    </row>
    <row r="280" spans="1:6" ht="15.75" hidden="1" outlineLevel="1">
      <c r="A280" s="279"/>
      <c r="B280" s="280" t="s">
        <v>163</v>
      </c>
      <c r="C280" s="271">
        <f>'AUSM Uses'!$C$25</f>
        <v>0</v>
      </c>
      <c r="D280" s="272">
        <f>'AUSM Uses'!$D$25</f>
        <v>0</v>
      </c>
      <c r="E280" s="272">
        <f>'AUSM Uses'!$E$25</f>
        <v>0</v>
      </c>
      <c r="F280" s="273"/>
    </row>
    <row r="281" spans="1:6" ht="15.75" hidden="1" outlineLevel="1" collapsed="1">
      <c r="A281" s="279"/>
      <c r="B281" s="280" t="s">
        <v>4</v>
      </c>
      <c r="C281" s="271">
        <f>'HSH Uses'!$C$25</f>
        <v>0</v>
      </c>
      <c r="D281" s="272">
        <f>'HSH Uses'!$D$25</f>
        <v>0</v>
      </c>
      <c r="E281" s="272">
        <f>'HSH Uses'!$E$25</f>
        <v>0</v>
      </c>
      <c r="F281" s="273"/>
    </row>
    <row r="282" spans="1:6" ht="15.75" hidden="1" outlineLevel="1" collapsed="1">
      <c r="A282" s="279"/>
      <c r="B282" s="280" t="s">
        <v>5</v>
      </c>
      <c r="C282" s="271">
        <f>'HSSA Uses'!$C$25</f>
        <v>0</v>
      </c>
      <c r="D282" s="272">
        <f>'HSSA Uses'!$D$25</f>
        <v>0</v>
      </c>
      <c r="E282" s="272">
        <f>'HSSA Uses'!$E$25</f>
        <v>0</v>
      </c>
      <c r="F282" s="273"/>
    </row>
    <row r="283" spans="1:6" ht="15.75" hidden="1" outlineLevel="1" collapsed="1">
      <c r="A283" s="279"/>
      <c r="B283" s="280" t="s">
        <v>3</v>
      </c>
      <c r="C283" s="271">
        <f>'MBG Uses'!$C$25</f>
        <v>0</v>
      </c>
      <c r="D283" s="272">
        <f>'MBG Uses'!$D$25</f>
        <v>0</v>
      </c>
      <c r="E283" s="272">
        <f>'MBG Uses'!$E$25</f>
        <v>0</v>
      </c>
      <c r="F283" s="273"/>
    </row>
    <row r="284" spans="1:6" ht="15.75" hidden="1" outlineLevel="1" collapsed="1">
      <c r="A284" s="279"/>
      <c r="B284" s="280" t="s">
        <v>6</v>
      </c>
      <c r="C284" s="271">
        <f>'MDA Uses'!$C$25</f>
        <v>0</v>
      </c>
      <c r="D284" s="272">
        <f>'MDA Uses'!$D$25</f>
        <v>0</v>
      </c>
      <c r="E284" s="272">
        <f>'MDA Uses'!$E$25</f>
        <v>0</v>
      </c>
      <c r="F284" s="273"/>
    </row>
    <row r="285" spans="1:6" ht="15.75" hidden="1" outlineLevel="1" collapsed="1">
      <c r="A285" s="279"/>
      <c r="B285" s="280" t="s">
        <v>164</v>
      </c>
      <c r="C285" s="271">
        <f>'RGVM Uses'!$C$25</f>
        <v>0</v>
      </c>
      <c r="D285" s="272">
        <f>'RGVM Uses'!$D$25</f>
        <v>0</v>
      </c>
      <c r="E285" s="272">
        <f>'RGVM Uses'!$E$25</f>
        <v>0</v>
      </c>
      <c r="F285" s="273"/>
    </row>
    <row r="286" spans="1:6" ht="15.75" hidden="1" outlineLevel="1" collapsed="1">
      <c r="A286" s="279"/>
      <c r="B286" s="280" t="s">
        <v>189</v>
      </c>
      <c r="C286" s="271">
        <f>'SHNF Uses'!$C$25</f>
        <v>0</v>
      </c>
      <c r="D286" s="272">
        <f>'SHNF Uses'!$D$25</f>
        <v>0</v>
      </c>
      <c r="E286" s="272">
        <f>'SHNF Uses'!$E$25</f>
        <v>0</v>
      </c>
      <c r="F286" s="273"/>
    </row>
    <row r="287" spans="1:6" ht="15.75" hidden="1" outlineLevel="1" collapsed="1">
      <c r="A287" s="279"/>
      <c r="B287" s="280" t="s">
        <v>137</v>
      </c>
      <c r="C287" s="271">
        <f>'SWM Uses'!$C$25</f>
        <v>0</v>
      </c>
      <c r="D287" s="272">
        <f>'SWM Uses'!$D$25</f>
        <v>0</v>
      </c>
      <c r="E287" s="272">
        <f>'SWM Uses'!$E$25</f>
        <v>0</v>
      </c>
      <c r="F287" s="273"/>
    </row>
    <row r="288" spans="1:6" ht="15.75" hidden="1" outlineLevel="1" collapsed="1">
      <c r="A288" s="279"/>
      <c r="B288" s="280" t="s">
        <v>8</v>
      </c>
      <c r="C288" s="271">
        <f>'TAMHSC Uses'!$C$25</f>
        <v>0</v>
      </c>
      <c r="D288" s="272">
        <f>'TAMHSC Uses'!$D$25</f>
        <v>0</v>
      </c>
      <c r="E288" s="272">
        <f>'TAMHSC Uses'!$E$25</f>
        <v>0</v>
      </c>
      <c r="F288" s="273"/>
    </row>
    <row r="289" spans="1:6" ht="15.75" hidden="1" outlineLevel="1" collapsed="1">
      <c r="A289" s="279"/>
      <c r="B289" s="280" t="s">
        <v>153</v>
      </c>
      <c r="C289" s="271">
        <f>'THC Uses'!$C$25</f>
        <v>0</v>
      </c>
      <c r="D289" s="272">
        <f>'THC Uses'!$D$25</f>
        <v>0</v>
      </c>
      <c r="E289" s="272">
        <f>'THC Uses'!$E$25</f>
        <v>0</v>
      </c>
      <c r="F289" s="273"/>
    </row>
    <row r="290" spans="1:6" ht="15.75" hidden="1" outlineLevel="1" collapsed="1">
      <c r="A290" s="279"/>
      <c r="B290" s="280" t="s">
        <v>10</v>
      </c>
      <c r="C290" s="271">
        <f>'TTUHSC Uses'!$C$25</f>
        <v>0</v>
      </c>
      <c r="D290" s="272">
        <f>'TTUHSC Uses'!$D$25</f>
        <v>0</v>
      </c>
      <c r="E290" s="272">
        <f>'TTUHSC Uses'!$E$25</f>
        <v>0</v>
      </c>
      <c r="F290" s="273"/>
    </row>
    <row r="291" spans="1:6" ht="15.75" hidden="1" outlineLevel="1" collapsed="1">
      <c r="A291" s="279"/>
      <c r="B291" s="280" t="s">
        <v>140</v>
      </c>
      <c r="C291" s="271">
        <f>'TTUHSCEP Uses'!$C$25</f>
        <v>0</v>
      </c>
      <c r="D291" s="272">
        <f>'TTUHSCEP Uses'!$D$25</f>
        <v>6804</v>
      </c>
      <c r="E291" s="272">
        <f>'TTUHSCEP Uses'!$E$25</f>
        <v>0</v>
      </c>
      <c r="F291" s="273"/>
    </row>
    <row r="292" spans="1:6" ht="15.75" hidden="1" outlineLevel="1" collapsed="1">
      <c r="A292" s="279"/>
      <c r="B292" s="280" t="s">
        <v>180</v>
      </c>
      <c r="C292" s="271">
        <f>'UHM Uses'!$C$25</f>
        <v>0</v>
      </c>
      <c r="D292" s="272">
        <f>'UHM Uses'!$D$25</f>
        <v>0</v>
      </c>
      <c r="E292" s="272">
        <f>'UHM Uses'!$E$25</f>
        <v>0</v>
      </c>
      <c r="F292" s="273"/>
    </row>
    <row r="293" spans="1:6" ht="15.75" hidden="1" outlineLevel="1" collapsed="1">
      <c r="A293" s="279"/>
      <c r="B293" s="280" t="s">
        <v>194</v>
      </c>
      <c r="C293" s="271">
        <f>'UNTHSC1 Uses'!$C$25</f>
        <v>0</v>
      </c>
      <c r="D293" s="272">
        <f>'UNTHSC1 Uses'!$D$25</f>
        <v>0</v>
      </c>
      <c r="E293" s="272">
        <f>'UNTHSC1 Uses'!$E$25</f>
        <v>0</v>
      </c>
      <c r="F293" s="273"/>
    </row>
    <row r="294" spans="1:6" ht="15.75" hidden="1" outlineLevel="1" collapsed="1">
      <c r="A294" s="279"/>
      <c r="B294" s="280" t="s">
        <v>621</v>
      </c>
      <c r="C294" s="271">
        <f>'BCM Uses'!$C$25</f>
        <v>0</v>
      </c>
      <c r="D294" s="272">
        <f>'BCM Uses'!$D$25</f>
        <v>0</v>
      </c>
      <c r="E294" s="272">
        <f>'BCM Uses'!$E$25</f>
        <v>0</v>
      </c>
      <c r="F294" s="273"/>
    </row>
    <row r="295" spans="1:6" ht="31.5" collapsed="1">
      <c r="A295" s="279" t="s">
        <v>352</v>
      </c>
      <c r="B295" s="280" t="s">
        <v>353</v>
      </c>
      <c r="C295" s="271">
        <f>SUM(C280:C294)</f>
        <v>0</v>
      </c>
      <c r="D295" s="272">
        <f>SUM(D280:D294)</f>
        <v>6804</v>
      </c>
      <c r="E295" s="272">
        <f>SUM(E280:E294)</f>
        <v>0</v>
      </c>
      <c r="F295" s="273"/>
    </row>
    <row r="296" spans="1:6" ht="15.75" hidden="1" outlineLevel="1">
      <c r="A296" s="279"/>
      <c r="B296" s="280" t="s">
        <v>163</v>
      </c>
      <c r="C296" s="271">
        <f>'AUSM Uses'!$C$26</f>
        <v>0</v>
      </c>
      <c r="D296" s="272">
        <f>'AUSM Uses'!$D$26</f>
        <v>0</v>
      </c>
      <c r="E296" s="272">
        <f>'AUSM Uses'!$E$26</f>
        <v>0</v>
      </c>
      <c r="F296" s="273"/>
    </row>
    <row r="297" spans="1:6" ht="15.75" hidden="1" outlineLevel="1" collapsed="1">
      <c r="A297" s="279"/>
      <c r="B297" s="280" t="s">
        <v>4</v>
      </c>
      <c r="C297" s="271">
        <f>'HSH Uses'!$C$26</f>
        <v>0</v>
      </c>
      <c r="D297" s="272">
        <f>'HSH Uses'!$D$26</f>
        <v>0</v>
      </c>
      <c r="E297" s="272">
        <f>'HSH Uses'!$E$26</f>
        <v>0</v>
      </c>
      <c r="F297" s="273"/>
    </row>
    <row r="298" spans="1:6" ht="15.75" hidden="1" outlineLevel="1" collapsed="1">
      <c r="A298" s="279"/>
      <c r="B298" s="280" t="s">
        <v>5</v>
      </c>
      <c r="C298" s="271">
        <f>'HSSA Uses'!$C$26</f>
        <v>0</v>
      </c>
      <c r="D298" s="272">
        <f>'HSSA Uses'!$D$26</f>
        <v>0</v>
      </c>
      <c r="E298" s="272">
        <f>'HSSA Uses'!$E$26</f>
        <v>0</v>
      </c>
      <c r="F298" s="273"/>
    </row>
    <row r="299" spans="1:6" ht="15.75" hidden="1" outlineLevel="1" collapsed="1">
      <c r="A299" s="279"/>
      <c r="B299" s="280" t="s">
        <v>3</v>
      </c>
      <c r="C299" s="271">
        <f>'MBG Uses'!$C$26</f>
        <v>0</v>
      </c>
      <c r="D299" s="272">
        <f>'MBG Uses'!$D$26</f>
        <v>0</v>
      </c>
      <c r="E299" s="272">
        <f>'MBG Uses'!$E$26</f>
        <v>0</v>
      </c>
      <c r="F299" s="273"/>
    </row>
    <row r="300" spans="1:6" ht="15.75" hidden="1" outlineLevel="1" collapsed="1">
      <c r="A300" s="279"/>
      <c r="B300" s="280" t="s">
        <v>6</v>
      </c>
      <c r="C300" s="271">
        <f>'MDA Uses'!$C$26</f>
        <v>0</v>
      </c>
      <c r="D300" s="272">
        <f>'MDA Uses'!$D$26</f>
        <v>0</v>
      </c>
      <c r="E300" s="272">
        <f>'MDA Uses'!$E$26</f>
        <v>0</v>
      </c>
      <c r="F300" s="273"/>
    </row>
    <row r="301" spans="1:6" ht="15.75" hidden="1" outlineLevel="1" collapsed="1">
      <c r="A301" s="279"/>
      <c r="B301" s="280" t="s">
        <v>164</v>
      </c>
      <c r="C301" s="271">
        <f>'RGVM Uses'!$C$26</f>
        <v>0</v>
      </c>
      <c r="D301" s="272">
        <f>'RGVM Uses'!$D$26</f>
        <v>0</v>
      </c>
      <c r="E301" s="272">
        <f>'RGVM Uses'!$E$26</f>
        <v>0</v>
      </c>
      <c r="F301" s="273"/>
    </row>
    <row r="302" spans="1:6" ht="15.75" hidden="1" outlineLevel="1" collapsed="1">
      <c r="A302" s="279"/>
      <c r="B302" s="280" t="s">
        <v>189</v>
      </c>
      <c r="C302" s="271">
        <f>'SHNF Uses'!$C$26</f>
        <v>0</v>
      </c>
      <c r="D302" s="272">
        <f>'SHNF Uses'!$D$26</f>
        <v>0</v>
      </c>
      <c r="E302" s="272">
        <f>'SHNF Uses'!$E$26</f>
        <v>0</v>
      </c>
      <c r="F302" s="273"/>
    </row>
    <row r="303" spans="1:6" ht="15.75" hidden="1" outlineLevel="1" collapsed="1">
      <c r="A303" s="279"/>
      <c r="B303" s="280" t="s">
        <v>137</v>
      </c>
      <c r="C303" s="271">
        <f>'SWM Uses'!$C$26</f>
        <v>0</v>
      </c>
      <c r="D303" s="272">
        <f>'SWM Uses'!$D$26</f>
        <v>0</v>
      </c>
      <c r="E303" s="272">
        <f>'SWM Uses'!$E$26</f>
        <v>0</v>
      </c>
      <c r="F303" s="273"/>
    </row>
    <row r="304" spans="1:6" ht="15.75" hidden="1" outlineLevel="1" collapsed="1">
      <c r="A304" s="279"/>
      <c r="B304" s="280" t="s">
        <v>8</v>
      </c>
      <c r="C304" s="271">
        <f>'TAMHSC Uses'!$C$26</f>
        <v>0</v>
      </c>
      <c r="D304" s="272">
        <f>'TAMHSC Uses'!$D$26</f>
        <v>0</v>
      </c>
      <c r="E304" s="272">
        <f>'TAMHSC Uses'!$E$26</f>
        <v>0</v>
      </c>
      <c r="F304" s="273"/>
    </row>
    <row r="305" spans="1:6" ht="15.75" hidden="1" outlineLevel="1" collapsed="1">
      <c r="A305" s="279"/>
      <c r="B305" s="280" t="s">
        <v>153</v>
      </c>
      <c r="C305" s="271">
        <f>'THC Uses'!$C$26</f>
        <v>0</v>
      </c>
      <c r="D305" s="272">
        <f>'THC Uses'!$D$26</f>
        <v>0</v>
      </c>
      <c r="E305" s="272">
        <f>'THC Uses'!$E$26</f>
        <v>0</v>
      </c>
      <c r="F305" s="273"/>
    </row>
    <row r="306" spans="1:6" ht="15.75" hidden="1" outlineLevel="1" collapsed="1">
      <c r="A306" s="279"/>
      <c r="B306" s="280" t="s">
        <v>10</v>
      </c>
      <c r="C306" s="271">
        <f>'TTUHSC Uses'!$C$26</f>
        <v>0</v>
      </c>
      <c r="D306" s="272">
        <f>'TTUHSC Uses'!$D$26</f>
        <v>492931</v>
      </c>
      <c r="E306" s="272">
        <f>'TTUHSC Uses'!$E$26</f>
        <v>0</v>
      </c>
      <c r="F306" s="273"/>
    </row>
    <row r="307" spans="1:6" ht="15.75" hidden="1" outlineLevel="1" collapsed="1">
      <c r="A307" s="279"/>
      <c r="B307" s="280" t="s">
        <v>140</v>
      </c>
      <c r="C307" s="271">
        <f>'TTUHSCEP Uses'!$C$26</f>
        <v>0</v>
      </c>
      <c r="D307" s="272">
        <f>'TTUHSCEP Uses'!$D$26</f>
        <v>0</v>
      </c>
      <c r="E307" s="272">
        <f>'TTUHSCEP Uses'!$E$26</f>
        <v>0</v>
      </c>
      <c r="F307" s="273"/>
    </row>
    <row r="308" spans="1:6" ht="15.75" hidden="1" outlineLevel="1" collapsed="1">
      <c r="A308" s="279"/>
      <c r="B308" s="280" t="s">
        <v>180</v>
      </c>
      <c r="C308" s="271">
        <f>'UHM Uses'!$C$26</f>
        <v>0</v>
      </c>
      <c r="D308" s="272">
        <f>'UHM Uses'!$D$26</f>
        <v>0</v>
      </c>
      <c r="E308" s="272">
        <f>'UHM Uses'!$E$26</f>
        <v>0</v>
      </c>
      <c r="F308" s="273"/>
    </row>
    <row r="309" spans="1:6" ht="15.75" hidden="1" outlineLevel="1" collapsed="1">
      <c r="A309" s="279"/>
      <c r="B309" s="280" t="s">
        <v>194</v>
      </c>
      <c r="C309" s="271">
        <f>'UNTHSC1 Uses'!$C$26</f>
        <v>0</v>
      </c>
      <c r="D309" s="272">
        <f>'UNTHSC1 Uses'!$D$26</f>
        <v>0</v>
      </c>
      <c r="E309" s="272">
        <f>'UNTHSC1 Uses'!$E$26</f>
        <v>0</v>
      </c>
      <c r="F309" s="273"/>
    </row>
    <row r="310" spans="1:6" ht="15.75" hidden="1" outlineLevel="1" collapsed="1">
      <c r="A310" s="279"/>
      <c r="B310" s="280" t="s">
        <v>621</v>
      </c>
      <c r="C310" s="271">
        <f>'BCM Uses'!$C$26</f>
        <v>0</v>
      </c>
      <c r="D310" s="272">
        <f>'BCM Uses'!$D$26</f>
        <v>0</v>
      </c>
      <c r="E310" s="272">
        <f>'BCM Uses'!$E$26</f>
        <v>0</v>
      </c>
      <c r="F310" s="273"/>
    </row>
    <row r="311" spans="1:6" ht="47.25" collapsed="1">
      <c r="A311" s="279" t="s">
        <v>354</v>
      </c>
      <c r="B311" s="292" t="s">
        <v>355</v>
      </c>
      <c r="C311" s="271">
        <f>SUM(C296:C310)</f>
        <v>0</v>
      </c>
      <c r="D311" s="272">
        <f>SUM(D296:D310)</f>
        <v>492931</v>
      </c>
      <c r="E311" s="272">
        <f>SUM(E296:E310)</f>
        <v>0</v>
      </c>
      <c r="F311" s="273"/>
    </row>
    <row r="312" spans="1:6" ht="15.75" hidden="1" outlineLevel="1">
      <c r="A312" s="279"/>
      <c r="B312" s="292" t="s">
        <v>163</v>
      </c>
      <c r="C312" s="271">
        <f>'AUSM Uses'!$C$27</f>
        <v>0</v>
      </c>
      <c r="D312" s="272">
        <f>'AUSM Uses'!$D$27</f>
        <v>0</v>
      </c>
      <c r="E312" s="272">
        <f>'AUSM Uses'!$E$27</f>
        <v>0</v>
      </c>
      <c r="F312" s="273"/>
    </row>
    <row r="313" spans="1:6" ht="15.75" hidden="1" outlineLevel="1" collapsed="1">
      <c r="A313" s="279"/>
      <c r="B313" s="292" t="s">
        <v>4</v>
      </c>
      <c r="C313" s="271">
        <f>'HSH Uses'!$C$27</f>
        <v>0</v>
      </c>
      <c r="D313" s="272">
        <f>'HSH Uses'!$D$27</f>
        <v>0</v>
      </c>
      <c r="E313" s="272">
        <f>'HSH Uses'!$E$27</f>
        <v>0</v>
      </c>
      <c r="F313" s="273"/>
    </row>
    <row r="314" spans="1:6" ht="15.75" hidden="1" outlineLevel="1" collapsed="1">
      <c r="A314" s="279"/>
      <c r="B314" s="292" t="s">
        <v>5</v>
      </c>
      <c r="C314" s="271">
        <f>'HSSA Uses'!$C$27</f>
        <v>5404</v>
      </c>
      <c r="D314" s="272">
        <f>'HSSA Uses'!$D$27</f>
        <v>0</v>
      </c>
      <c r="E314" s="272">
        <f>'HSSA Uses'!$E$27</f>
        <v>0</v>
      </c>
      <c r="F314" s="273"/>
    </row>
    <row r="315" spans="1:6" ht="15.75" hidden="1" outlineLevel="1" collapsed="1">
      <c r="A315" s="279"/>
      <c r="B315" s="292" t="s">
        <v>3</v>
      </c>
      <c r="C315" s="271">
        <f>'MBG Uses'!$C$27</f>
        <v>0</v>
      </c>
      <c r="D315" s="272">
        <f>'MBG Uses'!$D$27</f>
        <v>0</v>
      </c>
      <c r="E315" s="272">
        <f>'MBG Uses'!$E$27</f>
        <v>0</v>
      </c>
      <c r="F315" s="273"/>
    </row>
    <row r="316" spans="1:6" ht="15.75" hidden="1" outlineLevel="1" collapsed="1">
      <c r="A316" s="279"/>
      <c r="B316" s="292" t="s">
        <v>6</v>
      </c>
      <c r="C316" s="271">
        <f>'MDA Uses'!$C$27</f>
        <v>0</v>
      </c>
      <c r="D316" s="272">
        <f>'MDA Uses'!$D$27</f>
        <v>0</v>
      </c>
      <c r="E316" s="272">
        <f>'MDA Uses'!$E$27</f>
        <v>0</v>
      </c>
      <c r="F316" s="273"/>
    </row>
    <row r="317" spans="1:6" ht="15.75" hidden="1" outlineLevel="1" collapsed="1">
      <c r="A317" s="279"/>
      <c r="B317" s="292" t="s">
        <v>164</v>
      </c>
      <c r="C317" s="271">
        <f>'RGVM Uses'!$C$27</f>
        <v>0</v>
      </c>
      <c r="D317" s="272">
        <f>'RGVM Uses'!$D$27</f>
        <v>0</v>
      </c>
      <c r="E317" s="272">
        <f>'RGVM Uses'!$E$27</f>
        <v>0</v>
      </c>
      <c r="F317" s="273"/>
    </row>
    <row r="318" spans="1:6" ht="15.75" hidden="1" outlineLevel="1" collapsed="1">
      <c r="A318" s="279"/>
      <c r="B318" s="292" t="s">
        <v>189</v>
      </c>
      <c r="C318" s="271">
        <f>'SHNF Uses'!$C$27</f>
        <v>0</v>
      </c>
      <c r="D318" s="272">
        <f>'SHNF Uses'!$D$27</f>
        <v>0</v>
      </c>
      <c r="E318" s="272">
        <f>'SHNF Uses'!$E$27</f>
        <v>0</v>
      </c>
      <c r="F318" s="273"/>
    </row>
    <row r="319" spans="1:6" ht="15.75" hidden="1" outlineLevel="1" collapsed="1">
      <c r="A319" s="279"/>
      <c r="B319" s="292" t="s">
        <v>137</v>
      </c>
      <c r="C319" s="271">
        <f>'SWM Uses'!$C$27</f>
        <v>0</v>
      </c>
      <c r="D319" s="272">
        <f>'SWM Uses'!$D$27</f>
        <v>0</v>
      </c>
      <c r="E319" s="272">
        <f>'SWM Uses'!$E$27</f>
        <v>0</v>
      </c>
      <c r="F319" s="273"/>
    </row>
    <row r="320" spans="1:6" ht="15.75" hidden="1" outlineLevel="1" collapsed="1">
      <c r="A320" s="279"/>
      <c r="B320" s="292" t="s">
        <v>8</v>
      </c>
      <c r="C320" s="271">
        <f>'TAMHSC Uses'!$C$27</f>
        <v>33426</v>
      </c>
      <c r="D320" s="272">
        <f>'TAMHSC Uses'!$D$27</f>
        <v>108139</v>
      </c>
      <c r="E320" s="272">
        <f>'TAMHSC Uses'!$E$27</f>
        <v>0</v>
      </c>
      <c r="F320" s="273"/>
    </row>
    <row r="321" spans="1:6" ht="15.75" hidden="1" outlineLevel="1" collapsed="1">
      <c r="A321" s="279"/>
      <c r="B321" s="292" t="s">
        <v>153</v>
      </c>
      <c r="C321" s="271">
        <f>'THC Uses'!$C$27</f>
        <v>0</v>
      </c>
      <c r="D321" s="272">
        <f>'THC Uses'!$D$27</f>
        <v>0</v>
      </c>
      <c r="E321" s="272">
        <f>'THC Uses'!$E$27</f>
        <v>0</v>
      </c>
      <c r="F321" s="273"/>
    </row>
    <row r="322" spans="1:6" ht="15.75" hidden="1" outlineLevel="1" collapsed="1">
      <c r="A322" s="279"/>
      <c r="B322" s="292" t="s">
        <v>10</v>
      </c>
      <c r="C322" s="271">
        <f>'TTUHSC Uses'!$C$27</f>
        <v>0</v>
      </c>
      <c r="D322" s="272">
        <f>'TTUHSC Uses'!$D$27</f>
        <v>0</v>
      </c>
      <c r="E322" s="272">
        <f>'TTUHSC Uses'!$E$27</f>
        <v>0</v>
      </c>
      <c r="F322" s="273"/>
    </row>
    <row r="323" spans="1:6" ht="15.75" hidden="1" outlineLevel="1" collapsed="1">
      <c r="A323" s="279"/>
      <c r="B323" s="292" t="s">
        <v>140</v>
      </c>
      <c r="C323" s="271">
        <f>'TTUHSCEP Uses'!$C$27</f>
        <v>4550</v>
      </c>
      <c r="D323" s="272">
        <f>'TTUHSCEP Uses'!$D$27</f>
        <v>5437</v>
      </c>
      <c r="E323" s="272">
        <f>'TTUHSCEP Uses'!$E$27</f>
        <v>0</v>
      </c>
      <c r="F323" s="273"/>
    </row>
    <row r="324" spans="1:6" ht="15.75" hidden="1" outlineLevel="1" collapsed="1">
      <c r="A324" s="279"/>
      <c r="B324" s="292" t="s">
        <v>180</v>
      </c>
      <c r="C324" s="271">
        <f>'UHM Uses'!$C$27</f>
        <v>0</v>
      </c>
      <c r="D324" s="272">
        <f>'UHM Uses'!$D$27</f>
        <v>0</v>
      </c>
      <c r="E324" s="272">
        <f>'UHM Uses'!$E$27</f>
        <v>0</v>
      </c>
      <c r="F324" s="273"/>
    </row>
    <row r="325" spans="1:6" ht="15.75" hidden="1" outlineLevel="1" collapsed="1">
      <c r="A325" s="279"/>
      <c r="B325" s="292" t="s">
        <v>194</v>
      </c>
      <c r="C325" s="271">
        <f>'UNTHSC1 Uses'!$C$27</f>
        <v>0</v>
      </c>
      <c r="D325" s="272">
        <f>'UNTHSC1 Uses'!$D$27</f>
        <v>100000</v>
      </c>
      <c r="E325" s="272">
        <f>'UNTHSC1 Uses'!$E$27</f>
        <v>0</v>
      </c>
      <c r="F325" s="273"/>
    </row>
    <row r="326" spans="1:6" ht="15.75" hidden="1" outlineLevel="1" collapsed="1">
      <c r="A326" s="279"/>
      <c r="B326" s="292" t="s">
        <v>621</v>
      </c>
      <c r="C326" s="271">
        <f>'BCM Uses'!$C$27</f>
        <v>0</v>
      </c>
      <c r="D326" s="272">
        <f>'BCM Uses'!$D$27</f>
        <v>0</v>
      </c>
      <c r="E326" s="272">
        <f>'BCM Uses'!$E$27</f>
        <v>0</v>
      </c>
      <c r="F326" s="273"/>
    </row>
    <row r="327" spans="1:6" ht="31.5" collapsed="1">
      <c r="A327" s="279" t="s">
        <v>356</v>
      </c>
      <c r="B327" s="280" t="s">
        <v>357</v>
      </c>
      <c r="C327" s="271">
        <f>SUM(C312:C326)</f>
        <v>43380</v>
      </c>
      <c r="D327" s="272">
        <f>SUM(D312:D326)</f>
        <v>213576</v>
      </c>
      <c r="E327" s="272">
        <f>SUM(E312:E326)</f>
        <v>0</v>
      </c>
      <c r="F327" s="273"/>
    </row>
    <row r="328" spans="1:6" ht="15.75" hidden="1" outlineLevel="1">
      <c r="A328" s="330"/>
      <c r="B328" s="256" t="s">
        <v>163</v>
      </c>
      <c r="C328" s="271">
        <f>'AUSM Uses'!$C$28</f>
        <v>0</v>
      </c>
      <c r="D328" s="272">
        <f>'AUSM Uses'!$D$28</f>
        <v>0</v>
      </c>
      <c r="E328" s="272">
        <f>'AUSM Uses'!$E$28</f>
        <v>0</v>
      </c>
      <c r="F328" s="273"/>
    </row>
    <row r="329" spans="1:6" ht="15.75" hidden="1" outlineLevel="1" collapsed="1">
      <c r="A329" s="330"/>
      <c r="B329" s="256" t="s">
        <v>4</v>
      </c>
      <c r="C329" s="271">
        <f>'HSH Uses'!$C$28</f>
        <v>977271</v>
      </c>
      <c r="D329" s="272">
        <f>'HSH Uses'!$D$28</f>
        <v>1690580</v>
      </c>
      <c r="E329" s="272">
        <f>'HSH Uses'!$E$28</f>
        <v>0</v>
      </c>
      <c r="F329" s="273"/>
    </row>
    <row r="330" spans="1:6" ht="15.75" hidden="1" outlineLevel="1" collapsed="1">
      <c r="A330" s="330"/>
      <c r="B330" s="256" t="s">
        <v>5</v>
      </c>
      <c r="C330" s="271">
        <f>'HSSA Uses'!$C$28</f>
        <v>163678</v>
      </c>
      <c r="D330" s="272">
        <f>'HSSA Uses'!$D$28</f>
        <v>269613</v>
      </c>
      <c r="E330" s="272">
        <f>'HSSA Uses'!$E$28</f>
        <v>0</v>
      </c>
      <c r="F330" s="273"/>
    </row>
    <row r="331" spans="1:6" ht="15.75" hidden="1" outlineLevel="1" collapsed="1">
      <c r="A331" s="330"/>
      <c r="B331" s="256" t="s">
        <v>3</v>
      </c>
      <c r="C331" s="271">
        <f>'MBG Uses'!$C$28</f>
        <v>320343</v>
      </c>
      <c r="D331" s="272">
        <f>'MBG Uses'!$D$28</f>
        <v>520525</v>
      </c>
      <c r="E331" s="272">
        <f>'MBG Uses'!$E$28</f>
        <v>1919350</v>
      </c>
      <c r="F331" s="273"/>
    </row>
    <row r="332" spans="1:6" ht="15.75" hidden="1" outlineLevel="1" collapsed="1">
      <c r="A332" s="330"/>
      <c r="B332" s="256" t="s">
        <v>6</v>
      </c>
      <c r="C332" s="271">
        <f>'MDA Uses'!$C$28</f>
        <v>0</v>
      </c>
      <c r="D332" s="272">
        <f>'MDA Uses'!$D$28</f>
        <v>0</v>
      </c>
      <c r="E332" s="272">
        <f>'MDA Uses'!$E$28</f>
        <v>0</v>
      </c>
      <c r="F332" s="273"/>
    </row>
    <row r="333" spans="1:6" ht="15.75" hidden="1" outlineLevel="1" collapsed="1">
      <c r="A333" s="330"/>
      <c r="B333" s="256" t="s">
        <v>164</v>
      </c>
      <c r="C333" s="271">
        <f>'RGVM Uses'!$C$28</f>
        <v>0</v>
      </c>
      <c r="D333" s="272">
        <f>'RGVM Uses'!$D$28</f>
        <v>0</v>
      </c>
      <c r="E333" s="272">
        <f>'RGVM Uses'!$E$28</f>
        <v>0</v>
      </c>
      <c r="F333" s="273"/>
    </row>
    <row r="334" spans="1:6" ht="15.75" hidden="1" outlineLevel="1" collapsed="1">
      <c r="A334" s="330"/>
      <c r="B334" s="256" t="s">
        <v>189</v>
      </c>
      <c r="C334" s="271">
        <f>'SHNF Uses'!$C$28</f>
        <v>0</v>
      </c>
      <c r="D334" s="272">
        <f>'SHNF Uses'!$D$28</f>
        <v>0</v>
      </c>
      <c r="E334" s="272">
        <f>'SHNF Uses'!$E$28</f>
        <v>0</v>
      </c>
      <c r="F334" s="273"/>
    </row>
    <row r="335" spans="1:6" ht="15.75" hidden="1" outlineLevel="1" collapsed="1">
      <c r="A335" s="330"/>
      <c r="B335" s="256" t="s">
        <v>137</v>
      </c>
      <c r="C335" s="271">
        <f>'SWM Uses'!$C$28</f>
        <v>12201</v>
      </c>
      <c r="D335" s="272">
        <f>'SWM Uses'!$D$28</f>
        <v>291052</v>
      </c>
      <c r="E335" s="272">
        <f>'SWM Uses'!$E$28</f>
        <v>0</v>
      </c>
      <c r="F335" s="273"/>
    </row>
    <row r="336" spans="1:6" ht="15.75" hidden="1" outlineLevel="1" collapsed="1">
      <c r="A336" s="330"/>
      <c r="B336" s="256" t="s">
        <v>8</v>
      </c>
      <c r="C336" s="271">
        <f>'TAMHSC Uses'!$C$28</f>
        <v>0</v>
      </c>
      <c r="D336" s="272">
        <f>'TAMHSC Uses'!$D$28</f>
        <v>0</v>
      </c>
      <c r="E336" s="272">
        <f>'TAMHSC Uses'!$E$28</f>
        <v>0</v>
      </c>
      <c r="F336" s="273"/>
    </row>
    <row r="337" spans="1:6" ht="15.75" hidden="1" outlineLevel="1" collapsed="1">
      <c r="A337" s="330"/>
      <c r="B337" s="256" t="s">
        <v>153</v>
      </c>
      <c r="C337" s="271">
        <f>'THC Uses'!$C$28</f>
        <v>0</v>
      </c>
      <c r="D337" s="272">
        <f>'THC Uses'!$D$28</f>
        <v>0</v>
      </c>
      <c r="E337" s="272">
        <f>'THC Uses'!$E$28</f>
        <v>0</v>
      </c>
      <c r="F337" s="273"/>
    </row>
    <row r="338" spans="1:6" ht="15.75" hidden="1" outlineLevel="1" collapsed="1">
      <c r="A338" s="330"/>
      <c r="B338" s="256" t="s">
        <v>10</v>
      </c>
      <c r="C338" s="271">
        <f>'TTUHSC Uses'!$C$28</f>
        <v>430153</v>
      </c>
      <c r="D338" s="272">
        <f>'TTUHSC Uses'!$D$28</f>
        <v>498984</v>
      </c>
      <c r="E338" s="272">
        <f>'TTUHSC Uses'!$E$28</f>
        <v>0</v>
      </c>
      <c r="F338" s="273"/>
    </row>
    <row r="339" spans="1:6" ht="15.75" hidden="1" outlineLevel="1" collapsed="1">
      <c r="A339" s="330"/>
      <c r="B339" s="256" t="s">
        <v>140</v>
      </c>
      <c r="C339" s="271">
        <f>'TTUHSCEP Uses'!$C$28</f>
        <v>206171</v>
      </c>
      <c r="D339" s="272">
        <f>'TTUHSCEP Uses'!$D$28</f>
        <v>33670</v>
      </c>
      <c r="E339" s="272">
        <f>'TTUHSCEP Uses'!$E$28</f>
        <v>0</v>
      </c>
      <c r="F339" s="273"/>
    </row>
    <row r="340" spans="1:6" ht="15.75" hidden="1" outlineLevel="1" collapsed="1">
      <c r="A340" s="330"/>
      <c r="B340" s="256" t="s">
        <v>180</v>
      </c>
      <c r="C340" s="271">
        <f>'UHM Uses'!$C$28</f>
        <v>0</v>
      </c>
      <c r="D340" s="272">
        <f>'UHM Uses'!$D$28</f>
        <v>0</v>
      </c>
      <c r="E340" s="272">
        <f>'UHM Uses'!$E$28</f>
        <v>0</v>
      </c>
      <c r="F340" s="273"/>
    </row>
    <row r="341" spans="1:6" ht="15.75" hidden="1" outlineLevel="1" collapsed="1">
      <c r="A341" s="330"/>
      <c r="B341" s="256" t="s">
        <v>194</v>
      </c>
      <c r="C341" s="271">
        <f>'UNTHSC1 Uses'!$C$28</f>
        <v>320849</v>
      </c>
      <c r="D341" s="272">
        <f>'UNTHSC1 Uses'!$D$28</f>
        <v>150000</v>
      </c>
      <c r="E341" s="272">
        <f>'UNTHSC1 Uses'!$E$28</f>
        <v>0</v>
      </c>
      <c r="F341" s="273"/>
    </row>
    <row r="342" spans="1:6" ht="15.75" hidden="1" outlineLevel="1" collapsed="1">
      <c r="A342" s="330"/>
      <c r="B342" s="256" t="s">
        <v>621</v>
      </c>
      <c r="C342" s="271">
        <f>'BCM Uses'!$C$28</f>
        <v>0</v>
      </c>
      <c r="D342" s="272">
        <f>'BCM Uses'!$D$28</f>
        <v>0</v>
      </c>
      <c r="E342" s="272">
        <f>'BCM Uses'!$E$28</f>
        <v>0</v>
      </c>
      <c r="F342" s="273"/>
    </row>
    <row r="343" spans="1:6" ht="31.5" collapsed="1">
      <c r="A343" s="293" t="s">
        <v>358</v>
      </c>
      <c r="B343" s="256" t="s">
        <v>359</v>
      </c>
      <c r="C343" s="271">
        <f>SUM(C328:C342)</f>
        <v>2430666</v>
      </c>
      <c r="D343" s="272">
        <f>SUM(D328:D342)</f>
        <v>3454424</v>
      </c>
      <c r="E343" s="272">
        <f>SUM(E328:E342)</f>
        <v>1919350</v>
      </c>
      <c r="F343" s="273"/>
    </row>
    <row r="344" spans="1:6" ht="15.75" hidden="1" outlineLevel="1">
      <c r="A344" s="331"/>
      <c r="B344" s="256" t="s">
        <v>163</v>
      </c>
      <c r="C344" s="271">
        <f>'AUSM Uses'!$C$29</f>
        <v>0</v>
      </c>
      <c r="D344" s="272">
        <f>'AUSM Uses'!$D$29</f>
        <v>0</v>
      </c>
      <c r="E344" s="272">
        <f>'AUSM Uses'!$E$29</f>
        <v>0</v>
      </c>
      <c r="F344" s="273"/>
    </row>
    <row r="345" spans="1:6" ht="15.75" hidden="1" outlineLevel="1" collapsed="1">
      <c r="A345" s="331"/>
      <c r="B345" s="256" t="s">
        <v>4</v>
      </c>
      <c r="C345" s="271">
        <f>'HSH Uses'!$C$29</f>
        <v>977271</v>
      </c>
      <c r="D345" s="272">
        <f>'HSH Uses'!$D$29</f>
        <v>1690580</v>
      </c>
      <c r="E345" s="272">
        <f>'HSH Uses'!$E$29</f>
        <v>0</v>
      </c>
      <c r="F345" s="273"/>
    </row>
    <row r="346" spans="1:6" ht="15.75" hidden="1" outlineLevel="1" collapsed="1">
      <c r="A346" s="331"/>
      <c r="B346" s="256" t="s">
        <v>5</v>
      </c>
      <c r="C346" s="271">
        <f>'HSSA Uses'!$C$29</f>
        <v>169082</v>
      </c>
      <c r="D346" s="272">
        <f>'HSSA Uses'!$D$29</f>
        <v>269613</v>
      </c>
      <c r="E346" s="272">
        <f>'HSSA Uses'!$E$29</f>
        <v>0</v>
      </c>
      <c r="F346" s="273"/>
    </row>
    <row r="347" spans="1:6" ht="15.75" hidden="1" outlineLevel="1" collapsed="1">
      <c r="A347" s="331"/>
      <c r="B347" s="256" t="s">
        <v>3</v>
      </c>
      <c r="C347" s="271">
        <f>'MBG Uses'!$C$29</f>
        <v>320343</v>
      </c>
      <c r="D347" s="272">
        <f>'MBG Uses'!$D$29</f>
        <v>520525</v>
      </c>
      <c r="E347" s="272">
        <f>'MBG Uses'!$E$29</f>
        <v>1919350</v>
      </c>
      <c r="F347" s="273"/>
    </row>
    <row r="348" spans="1:6" ht="15.75" hidden="1" outlineLevel="1" collapsed="1">
      <c r="A348" s="331"/>
      <c r="B348" s="256" t="s">
        <v>6</v>
      </c>
      <c r="C348" s="271">
        <f>'MDA Uses'!$C$29</f>
        <v>0</v>
      </c>
      <c r="D348" s="272">
        <f>'MDA Uses'!$D$29</f>
        <v>0</v>
      </c>
      <c r="E348" s="272">
        <f>'MDA Uses'!$E$29</f>
        <v>0</v>
      </c>
      <c r="F348" s="273"/>
    </row>
    <row r="349" spans="1:6" ht="15.75" hidden="1" outlineLevel="1" collapsed="1">
      <c r="A349" s="331"/>
      <c r="B349" s="256" t="s">
        <v>164</v>
      </c>
      <c r="C349" s="271">
        <f>'RGVM Uses'!$C$29</f>
        <v>0</v>
      </c>
      <c r="D349" s="272">
        <f>'RGVM Uses'!$D$29</f>
        <v>0</v>
      </c>
      <c r="E349" s="272">
        <f>'RGVM Uses'!$E$29</f>
        <v>0</v>
      </c>
      <c r="F349" s="273"/>
    </row>
    <row r="350" spans="1:6" ht="15.75" hidden="1" outlineLevel="1" collapsed="1">
      <c r="A350" s="331"/>
      <c r="B350" s="256" t="s">
        <v>189</v>
      </c>
      <c r="C350" s="271">
        <f>'SHNF Uses'!$C$29</f>
        <v>0</v>
      </c>
      <c r="D350" s="272">
        <f>'SHNF Uses'!$D$29</f>
        <v>0</v>
      </c>
      <c r="E350" s="272">
        <f>'SHNF Uses'!$E$29</f>
        <v>0</v>
      </c>
      <c r="F350" s="273"/>
    </row>
    <row r="351" spans="1:6" ht="15.75" hidden="1" outlineLevel="1" collapsed="1">
      <c r="A351" s="331"/>
      <c r="B351" s="256" t="s">
        <v>137</v>
      </c>
      <c r="C351" s="271">
        <f>'SWM Uses'!$C$29</f>
        <v>12201</v>
      </c>
      <c r="D351" s="272">
        <f>'SWM Uses'!$D$29</f>
        <v>291052</v>
      </c>
      <c r="E351" s="272">
        <f>'SWM Uses'!$E$29</f>
        <v>0</v>
      </c>
      <c r="F351" s="273"/>
    </row>
    <row r="352" spans="1:6" ht="15.75" hidden="1" outlineLevel="1" collapsed="1">
      <c r="A352" s="331"/>
      <c r="B352" s="256" t="s">
        <v>8</v>
      </c>
      <c r="C352" s="271">
        <f>'TAMHSC Uses'!$C$29</f>
        <v>33426</v>
      </c>
      <c r="D352" s="272">
        <f>'TAMHSC Uses'!$D$29</f>
        <v>108139</v>
      </c>
      <c r="E352" s="272">
        <f>'TAMHSC Uses'!$E$29</f>
        <v>0</v>
      </c>
      <c r="F352" s="273"/>
    </row>
    <row r="353" spans="1:6" ht="15.75" hidden="1" outlineLevel="1" collapsed="1">
      <c r="A353" s="331"/>
      <c r="B353" s="256" t="s">
        <v>153</v>
      </c>
      <c r="C353" s="271">
        <f>'THC Uses'!$C$29</f>
        <v>0</v>
      </c>
      <c r="D353" s="272">
        <f>'THC Uses'!$D$29</f>
        <v>0</v>
      </c>
      <c r="E353" s="272">
        <f>'THC Uses'!$E$29</f>
        <v>0</v>
      </c>
      <c r="F353" s="273"/>
    </row>
    <row r="354" spans="1:6" ht="15.75" hidden="1" outlineLevel="1" collapsed="1">
      <c r="A354" s="331"/>
      <c r="B354" s="256" t="s">
        <v>10</v>
      </c>
      <c r="C354" s="271">
        <f>'TTUHSC Uses'!$C$29</f>
        <v>430153</v>
      </c>
      <c r="D354" s="272">
        <f>'TTUHSC Uses'!$D$29</f>
        <v>991915</v>
      </c>
      <c r="E354" s="272">
        <f>'TTUHSC Uses'!$E$29</f>
        <v>0</v>
      </c>
      <c r="F354" s="273"/>
    </row>
    <row r="355" spans="1:6" ht="15.75" hidden="1" outlineLevel="1" collapsed="1">
      <c r="A355" s="331"/>
      <c r="B355" s="256" t="s">
        <v>140</v>
      </c>
      <c r="C355" s="271">
        <f>'TTUHSCEP Uses'!$C$29</f>
        <v>210721</v>
      </c>
      <c r="D355" s="272">
        <f>'TTUHSCEP Uses'!$D$29</f>
        <v>45911</v>
      </c>
      <c r="E355" s="272">
        <f>'TTUHSCEP Uses'!$E$29</f>
        <v>0</v>
      </c>
      <c r="F355" s="273"/>
    </row>
    <row r="356" spans="1:6" ht="15.75" hidden="1" outlineLevel="1" collapsed="1">
      <c r="A356" s="331"/>
      <c r="B356" s="256" t="s">
        <v>180</v>
      </c>
      <c r="C356" s="271">
        <f>'UHM Uses'!$C$29</f>
        <v>0</v>
      </c>
      <c r="D356" s="272">
        <f>'UHM Uses'!$D$29</f>
        <v>0</v>
      </c>
      <c r="E356" s="272">
        <f>'UHM Uses'!$E$29</f>
        <v>0</v>
      </c>
      <c r="F356" s="273"/>
    </row>
    <row r="357" spans="1:6" ht="15.75" hidden="1" outlineLevel="1" collapsed="1">
      <c r="A357" s="331"/>
      <c r="B357" s="256" t="s">
        <v>194</v>
      </c>
      <c r="C357" s="271">
        <f>'UNTHSC1 Uses'!$C$29</f>
        <v>320849</v>
      </c>
      <c r="D357" s="272">
        <f>'UNTHSC1 Uses'!$D$29</f>
        <v>250000</v>
      </c>
      <c r="E357" s="272">
        <f>'UNTHSC1 Uses'!$E$29</f>
        <v>0</v>
      </c>
      <c r="F357" s="273"/>
    </row>
    <row r="358" spans="1:6" ht="15.75" hidden="1" outlineLevel="1" collapsed="1">
      <c r="A358" s="331"/>
      <c r="B358" s="256" t="s">
        <v>621</v>
      </c>
      <c r="C358" s="271">
        <f>'BCM Uses'!$C$29</f>
        <v>0</v>
      </c>
      <c r="D358" s="272">
        <f>'BCM Uses'!$D$29</f>
        <v>0</v>
      </c>
      <c r="E358" s="272">
        <f>'BCM Uses'!$E$29</f>
        <v>0</v>
      </c>
      <c r="F358" s="273"/>
    </row>
    <row r="359" spans="1:6" ht="15.75" collapsed="1">
      <c r="A359" s="294"/>
      <c r="B359" s="295" t="s">
        <v>0</v>
      </c>
      <c r="C359" s="296">
        <f>SUM(C344:C358)</f>
        <v>2474046</v>
      </c>
      <c r="D359" s="296">
        <f>SUM(D344:D358)</f>
        <v>4167735</v>
      </c>
      <c r="E359" s="296">
        <f>SUM(E344:E358)</f>
        <v>1919350</v>
      </c>
      <c r="F359" s="273"/>
    </row>
    <row r="360" spans="1:6" ht="15.75">
      <c r="A360" s="286"/>
      <c r="B360" s="287"/>
      <c r="C360" s="288"/>
      <c r="D360" s="289"/>
      <c r="E360" s="289"/>
      <c r="F360" s="290"/>
    </row>
    <row r="361" spans="1:6" ht="15.75">
      <c r="A361" s="265">
        <v>3</v>
      </c>
      <c r="B361" s="266" t="s">
        <v>360</v>
      </c>
      <c r="C361" s="267"/>
      <c r="D361" s="267"/>
      <c r="E361" s="267"/>
      <c r="F361" s="268"/>
    </row>
    <row r="362" spans="1:6" ht="15.75" hidden="1" outlineLevel="1">
      <c r="A362" s="265"/>
      <c r="B362" s="266" t="s">
        <v>163</v>
      </c>
      <c r="C362" s="335">
        <f>'AUSM Uses'!$C$32</f>
        <v>62554</v>
      </c>
      <c r="D362" s="335">
        <f>'AUSM Uses'!$D$32</f>
        <v>0</v>
      </c>
      <c r="E362" s="335">
        <f>'AUSM Uses'!$E$32</f>
        <v>0</v>
      </c>
      <c r="F362" s="268"/>
    </row>
    <row r="363" spans="1:6" ht="15.75" hidden="1" outlineLevel="1" collapsed="1">
      <c r="A363" s="265"/>
      <c r="B363" s="266" t="s">
        <v>4</v>
      </c>
      <c r="C363" s="335">
        <f>'HSH Uses'!$C$32</f>
        <v>69296</v>
      </c>
      <c r="D363" s="335">
        <f>'HSH Uses'!$D$32</f>
        <v>152010</v>
      </c>
      <c r="E363" s="335">
        <f>'HSH Uses'!$E$32</f>
        <v>0</v>
      </c>
      <c r="F363" s="268"/>
    </row>
    <row r="364" spans="1:6" ht="15.75" hidden="1" outlineLevel="1" collapsed="1">
      <c r="A364" s="265"/>
      <c r="B364" s="266" t="s">
        <v>5</v>
      </c>
      <c r="C364" s="335">
        <f>'HSSA Uses'!$C$32</f>
        <v>602475</v>
      </c>
      <c r="D364" s="335">
        <f>'HSSA Uses'!$D$32</f>
        <v>708897</v>
      </c>
      <c r="E364" s="335">
        <f>'HSSA Uses'!$E$32</f>
        <v>0</v>
      </c>
      <c r="F364" s="268"/>
    </row>
    <row r="365" spans="1:6" ht="15.75" hidden="1" outlineLevel="1" collapsed="1">
      <c r="A365" s="265"/>
      <c r="B365" s="266" t="s">
        <v>3</v>
      </c>
      <c r="C365" s="335">
        <f>'MBG Uses'!$C$32</f>
        <v>0</v>
      </c>
      <c r="D365" s="335">
        <f>'MBG Uses'!$D$32</f>
        <v>0</v>
      </c>
      <c r="E365" s="335">
        <f>'MBG Uses'!$E$32</f>
        <v>0</v>
      </c>
      <c r="F365" s="268"/>
    </row>
    <row r="366" spans="1:6" ht="15.75" hidden="1" outlineLevel="1" collapsed="1">
      <c r="A366" s="265"/>
      <c r="B366" s="266" t="s">
        <v>6</v>
      </c>
      <c r="C366" s="335">
        <f>'MDA Uses'!$C$32</f>
        <v>0</v>
      </c>
      <c r="D366" s="335">
        <f>'MDA Uses'!$D$32</f>
        <v>0</v>
      </c>
      <c r="E366" s="335">
        <f>'MDA Uses'!$E$32</f>
        <v>0</v>
      </c>
      <c r="F366" s="268"/>
    </row>
    <row r="367" spans="1:6" ht="15.75" hidden="1" outlineLevel="1" collapsed="1">
      <c r="A367" s="265"/>
      <c r="B367" s="266" t="s">
        <v>164</v>
      </c>
      <c r="C367" s="335">
        <f>'RGVM Uses'!$C$32</f>
        <v>0</v>
      </c>
      <c r="D367" s="335">
        <f>'RGVM Uses'!$D$32</f>
        <v>0</v>
      </c>
      <c r="E367" s="335">
        <f>'RGVM Uses'!$E$32</f>
        <v>0</v>
      </c>
      <c r="F367" s="268"/>
    </row>
    <row r="368" spans="1:6" ht="15.75" hidden="1" outlineLevel="1" collapsed="1">
      <c r="A368" s="265"/>
      <c r="B368" s="266" t="s">
        <v>189</v>
      </c>
      <c r="C368" s="335">
        <f>'SHNF Uses'!$C$32</f>
        <v>0</v>
      </c>
      <c r="D368" s="335">
        <f>'SHNF Uses'!$D$32</f>
        <v>0</v>
      </c>
      <c r="E368" s="335">
        <f>'SHNF Uses'!$E$32</f>
        <v>0</v>
      </c>
      <c r="F368" s="268"/>
    </row>
    <row r="369" spans="1:6" ht="15.75" hidden="1" outlineLevel="1" collapsed="1">
      <c r="A369" s="265"/>
      <c r="B369" s="266" t="s">
        <v>137</v>
      </c>
      <c r="C369" s="335">
        <f>'SWM Uses'!$C$32</f>
        <v>0</v>
      </c>
      <c r="D369" s="335">
        <f>'SWM Uses'!$D$32</f>
        <v>11472</v>
      </c>
      <c r="E369" s="335">
        <f>'SWM Uses'!$E$32</f>
        <v>0</v>
      </c>
      <c r="F369" s="268"/>
    </row>
    <row r="370" spans="1:6" ht="15.75" hidden="1" outlineLevel="1" collapsed="1">
      <c r="A370" s="265"/>
      <c r="B370" s="266" t="s">
        <v>8</v>
      </c>
      <c r="C370" s="335">
        <f>'TAMHSC Uses'!$C$32</f>
        <v>0</v>
      </c>
      <c r="D370" s="335">
        <f>'TAMHSC Uses'!$D$32</f>
        <v>12719</v>
      </c>
      <c r="E370" s="335">
        <f>'TAMHSC Uses'!$E$32</f>
        <v>0</v>
      </c>
      <c r="F370" s="268"/>
    </row>
    <row r="371" spans="1:6" ht="15.75" hidden="1" outlineLevel="1" collapsed="1">
      <c r="A371" s="265"/>
      <c r="B371" s="266" t="s">
        <v>153</v>
      </c>
      <c r="C371" s="335">
        <f>'THC Uses'!$C$32</f>
        <v>28537</v>
      </c>
      <c r="D371" s="335">
        <f>'THC Uses'!$D$32</f>
        <v>55405</v>
      </c>
      <c r="E371" s="335">
        <f>'THC Uses'!$E$32</f>
        <v>0</v>
      </c>
      <c r="F371" s="268"/>
    </row>
    <row r="372" spans="1:6" ht="15.75" hidden="1" outlineLevel="1" collapsed="1">
      <c r="A372" s="265"/>
      <c r="B372" s="266" t="s">
        <v>10</v>
      </c>
      <c r="C372" s="335">
        <f>'TTUHSC Uses'!$C$32</f>
        <v>18805</v>
      </c>
      <c r="D372" s="335">
        <f>'TTUHSC Uses'!$D$32</f>
        <v>50682</v>
      </c>
      <c r="E372" s="335">
        <f>'TTUHSC Uses'!$E$32</f>
        <v>0</v>
      </c>
      <c r="F372" s="268"/>
    </row>
    <row r="373" spans="1:6" ht="15.75" hidden="1" outlineLevel="1" collapsed="1">
      <c r="A373" s="265"/>
      <c r="B373" s="266" t="s">
        <v>140</v>
      </c>
      <c r="C373" s="335">
        <f>'TTUHSCEP Uses'!$C$32</f>
        <v>16632</v>
      </c>
      <c r="D373" s="335">
        <f>'TTUHSCEP Uses'!$D$32</f>
        <v>345578</v>
      </c>
      <c r="E373" s="335">
        <f>'TTUHSCEP Uses'!$E$32</f>
        <v>0</v>
      </c>
      <c r="F373" s="268"/>
    </row>
    <row r="374" spans="1:6" ht="15.75" hidden="1" outlineLevel="1" collapsed="1">
      <c r="A374" s="265"/>
      <c r="B374" s="266" t="s">
        <v>180</v>
      </c>
      <c r="C374" s="335">
        <f>'UHM Uses'!$C$32</f>
        <v>0</v>
      </c>
      <c r="D374" s="335">
        <f>'UHM Uses'!$D$32</f>
        <v>0</v>
      </c>
      <c r="E374" s="335">
        <f>'UHM Uses'!$E$32</f>
        <v>0</v>
      </c>
      <c r="F374" s="268"/>
    </row>
    <row r="375" spans="1:6" ht="15.75" hidden="1" outlineLevel="1" collapsed="1">
      <c r="A375" s="265"/>
      <c r="B375" s="266" t="s">
        <v>194</v>
      </c>
      <c r="C375" s="335">
        <f>'UNTHSC1 Uses'!$C$32</f>
        <v>0</v>
      </c>
      <c r="D375" s="335">
        <f>'UNTHSC1 Uses'!$D$32</f>
        <v>0</v>
      </c>
      <c r="E375" s="335">
        <f>'UNTHSC1 Uses'!$E$32</f>
        <v>0</v>
      </c>
      <c r="F375" s="268"/>
    </row>
    <row r="376" spans="1:6" ht="15.75" hidden="1" outlineLevel="1" collapsed="1">
      <c r="A376" s="265"/>
      <c r="B376" s="266" t="s">
        <v>621</v>
      </c>
      <c r="C376" s="335">
        <f>'BCM Uses'!$C$32</f>
        <v>0</v>
      </c>
      <c r="D376" s="335">
        <f>'BCM Uses'!$D$32</f>
        <v>0</v>
      </c>
      <c r="E376" s="335">
        <f>'BCM Uses'!$E$32</f>
        <v>0</v>
      </c>
      <c r="F376" s="268"/>
    </row>
    <row r="377" spans="1:6" ht="31.5" collapsed="1">
      <c r="A377" s="279" t="s">
        <v>361</v>
      </c>
      <c r="B377" s="280" t="s">
        <v>362</v>
      </c>
      <c r="C377" s="271">
        <f>SUM(C362:C376)</f>
        <v>798299</v>
      </c>
      <c r="D377" s="272">
        <f>SUM(D362:D376)</f>
        <v>1336763</v>
      </c>
      <c r="E377" s="272">
        <f>SUM(E362:E376)</f>
        <v>0</v>
      </c>
      <c r="F377" s="273"/>
    </row>
    <row r="378" spans="1:6" ht="15.75" hidden="1" outlineLevel="1">
      <c r="A378" s="279"/>
      <c r="B378" s="280" t="s">
        <v>163</v>
      </c>
      <c r="C378" s="271">
        <f>'AUSM Uses'!$C$33</f>
        <v>0</v>
      </c>
      <c r="D378" s="272">
        <f>'AUSM Uses'!$D$33</f>
        <v>0</v>
      </c>
      <c r="E378" s="272">
        <f>'AUSM Uses'!$E$33</f>
        <v>0</v>
      </c>
      <c r="F378" s="273"/>
    </row>
    <row r="379" spans="1:6" ht="15.75" hidden="1" outlineLevel="1" collapsed="1">
      <c r="A379" s="279"/>
      <c r="B379" s="280" t="s">
        <v>4</v>
      </c>
      <c r="C379" s="271">
        <f>'HSH Uses'!$C$33</f>
        <v>3439873</v>
      </c>
      <c r="D379" s="272">
        <f>'HSH Uses'!$D$33</f>
        <v>1161937</v>
      </c>
      <c r="E379" s="272">
        <f>'HSH Uses'!$E$33</f>
        <v>0</v>
      </c>
      <c r="F379" s="273"/>
    </row>
    <row r="380" spans="1:6" ht="15.75" hidden="1" outlineLevel="1" collapsed="1">
      <c r="A380" s="279"/>
      <c r="B380" s="280" t="s">
        <v>5</v>
      </c>
      <c r="C380" s="271">
        <f>'HSSA Uses'!$C$33</f>
        <v>0</v>
      </c>
      <c r="D380" s="272">
        <f>'HSSA Uses'!$D$33</f>
        <v>0</v>
      </c>
      <c r="E380" s="272">
        <f>'HSSA Uses'!$E$33</f>
        <v>0</v>
      </c>
      <c r="F380" s="273"/>
    </row>
    <row r="381" spans="1:6" ht="15.75" hidden="1" outlineLevel="1" collapsed="1">
      <c r="A381" s="279"/>
      <c r="B381" s="280" t="s">
        <v>3</v>
      </c>
      <c r="C381" s="271">
        <f>'MBG Uses'!$C$33</f>
        <v>0</v>
      </c>
      <c r="D381" s="272">
        <f>'MBG Uses'!$D$33</f>
        <v>0</v>
      </c>
      <c r="E381" s="272">
        <f>'MBG Uses'!$E$33</f>
        <v>0</v>
      </c>
      <c r="F381" s="273"/>
    </row>
    <row r="382" spans="1:6" ht="15.75" hidden="1" outlineLevel="1" collapsed="1">
      <c r="A382" s="279"/>
      <c r="B382" s="280" t="s">
        <v>6</v>
      </c>
      <c r="C382" s="271">
        <f>'MDA Uses'!$C$33</f>
        <v>0</v>
      </c>
      <c r="D382" s="272">
        <f>'MDA Uses'!$D$33</f>
        <v>0</v>
      </c>
      <c r="E382" s="272">
        <f>'MDA Uses'!$E$33</f>
        <v>0</v>
      </c>
      <c r="F382" s="273"/>
    </row>
    <row r="383" spans="1:6" ht="15.75" hidden="1" outlineLevel="1" collapsed="1">
      <c r="A383" s="279"/>
      <c r="B383" s="280" t="s">
        <v>164</v>
      </c>
      <c r="C383" s="271">
        <f>'RGVM Uses'!$C$33</f>
        <v>6224</v>
      </c>
      <c r="D383" s="272">
        <f>'RGVM Uses'!$D$33</f>
        <v>78342</v>
      </c>
      <c r="E383" s="272">
        <f>'RGVM Uses'!$E$33</f>
        <v>0</v>
      </c>
      <c r="F383" s="273"/>
    </row>
    <row r="384" spans="1:6" ht="15.75" hidden="1" outlineLevel="1" collapsed="1">
      <c r="A384" s="279"/>
      <c r="B384" s="280" t="s">
        <v>189</v>
      </c>
      <c r="C384" s="271">
        <f>'SHNF Uses'!$C$33</f>
        <v>0</v>
      </c>
      <c r="D384" s="272">
        <f>'SHNF Uses'!$D$33</f>
        <v>0</v>
      </c>
      <c r="E384" s="272">
        <f>'SHNF Uses'!$E$33</f>
        <v>0</v>
      </c>
      <c r="F384" s="273"/>
    </row>
    <row r="385" spans="1:6" ht="15.75" hidden="1" outlineLevel="1" collapsed="1">
      <c r="A385" s="279"/>
      <c r="B385" s="280" t="s">
        <v>137</v>
      </c>
      <c r="C385" s="271">
        <f>'SWM Uses'!$C$33</f>
        <v>0</v>
      </c>
      <c r="D385" s="272">
        <f>'SWM Uses'!$D$33</f>
        <v>10387</v>
      </c>
      <c r="E385" s="272">
        <f>'SWM Uses'!$E$33</f>
        <v>0</v>
      </c>
      <c r="F385" s="273"/>
    </row>
    <row r="386" spans="1:6" ht="15.75" hidden="1" outlineLevel="1" collapsed="1">
      <c r="A386" s="279"/>
      <c r="B386" s="280" t="s">
        <v>8</v>
      </c>
      <c r="C386" s="271">
        <f>'TAMHSC Uses'!$C$33</f>
        <v>0</v>
      </c>
      <c r="D386" s="272">
        <f>'TAMHSC Uses'!$D$33</f>
        <v>0</v>
      </c>
      <c r="E386" s="272">
        <f>'TAMHSC Uses'!$E$33</f>
        <v>0</v>
      </c>
      <c r="F386" s="273"/>
    </row>
    <row r="387" spans="1:6" ht="15.75" hidden="1" outlineLevel="1" collapsed="1">
      <c r="A387" s="279"/>
      <c r="B387" s="280" t="s">
        <v>153</v>
      </c>
      <c r="C387" s="271">
        <f>'THC Uses'!$C$33</f>
        <v>42906</v>
      </c>
      <c r="D387" s="272">
        <f>'THC Uses'!$D$33</f>
        <v>313573</v>
      </c>
      <c r="E387" s="272">
        <f>'THC Uses'!$E$33</f>
        <v>0</v>
      </c>
      <c r="F387" s="273"/>
    </row>
    <row r="388" spans="1:6" ht="15.75" hidden="1" outlineLevel="1" collapsed="1">
      <c r="A388" s="279"/>
      <c r="B388" s="280" t="s">
        <v>10</v>
      </c>
      <c r="C388" s="271">
        <f>'TTUHSC Uses'!$C$33</f>
        <v>0</v>
      </c>
      <c r="D388" s="272">
        <f>'TTUHSC Uses'!$D$33</f>
        <v>67177</v>
      </c>
      <c r="E388" s="272">
        <f>'TTUHSC Uses'!$E$33</f>
        <v>0</v>
      </c>
      <c r="F388" s="273"/>
    </row>
    <row r="389" spans="1:6" ht="15.75" hidden="1" outlineLevel="1" collapsed="1">
      <c r="A389" s="279"/>
      <c r="B389" s="280" t="s">
        <v>140</v>
      </c>
      <c r="C389" s="271">
        <f>'TTUHSCEP Uses'!$C$33</f>
        <v>332439</v>
      </c>
      <c r="D389" s="272">
        <f>'TTUHSCEP Uses'!$D$33</f>
        <v>26177</v>
      </c>
      <c r="E389" s="272">
        <f>'TTUHSCEP Uses'!$E$33</f>
        <v>0</v>
      </c>
      <c r="F389" s="273"/>
    </row>
    <row r="390" spans="1:6" ht="15.75" hidden="1" outlineLevel="1" collapsed="1">
      <c r="A390" s="279"/>
      <c r="B390" s="280" t="s">
        <v>180</v>
      </c>
      <c r="C390" s="271">
        <f>'UHM Uses'!$C$33</f>
        <v>0</v>
      </c>
      <c r="D390" s="272">
        <f>'UHM Uses'!$D$33</f>
        <v>0</v>
      </c>
      <c r="E390" s="272">
        <f>'UHM Uses'!$E$33</f>
        <v>0</v>
      </c>
      <c r="F390" s="273"/>
    </row>
    <row r="391" spans="1:6" ht="15.75" hidden="1" outlineLevel="1" collapsed="1">
      <c r="A391" s="279"/>
      <c r="B391" s="280" t="s">
        <v>194</v>
      </c>
      <c r="C391" s="271">
        <f>'UNTHSC1 Uses'!$C$33</f>
        <v>0</v>
      </c>
      <c r="D391" s="272">
        <f>'UNTHSC1 Uses'!$D$33</f>
        <v>128100</v>
      </c>
      <c r="E391" s="272">
        <f>'UNTHSC1 Uses'!$E$33</f>
        <v>0</v>
      </c>
      <c r="F391" s="273"/>
    </row>
    <row r="392" spans="1:6" ht="15.75" hidden="1" outlineLevel="1" collapsed="1">
      <c r="A392" s="279"/>
      <c r="B392" s="280" t="s">
        <v>621</v>
      </c>
      <c r="C392" s="271">
        <f>'BCM Uses'!$C$33</f>
        <v>0</v>
      </c>
      <c r="D392" s="272">
        <f>'BCM Uses'!$D$33</f>
        <v>0</v>
      </c>
      <c r="E392" s="272">
        <f>'BCM Uses'!$E$33</f>
        <v>0</v>
      </c>
      <c r="F392" s="273"/>
    </row>
    <row r="393" spans="1:6" ht="15.75" collapsed="1">
      <c r="A393" s="279" t="s">
        <v>363</v>
      </c>
      <c r="B393" s="280" t="s">
        <v>487</v>
      </c>
      <c r="C393" s="271">
        <f>SUM(C378:C392)</f>
        <v>3821442</v>
      </c>
      <c r="D393" s="272">
        <f>SUM(D378:D392)</f>
        <v>1785693</v>
      </c>
      <c r="E393" s="272">
        <f>SUM(E378:E392)</f>
        <v>0</v>
      </c>
      <c r="F393" s="273"/>
    </row>
    <row r="394" spans="1:6" ht="15.75" hidden="1" outlineLevel="1">
      <c r="A394" s="279"/>
      <c r="B394" s="280" t="s">
        <v>163</v>
      </c>
      <c r="C394" s="271">
        <f>'AUSM Uses'!$C$34</f>
        <v>0</v>
      </c>
      <c r="D394" s="272">
        <f>'AUSM Uses'!$D$34</f>
        <v>0</v>
      </c>
      <c r="E394" s="272">
        <f>'AUSM Uses'!$E$34</f>
        <v>0</v>
      </c>
      <c r="F394" s="273"/>
    </row>
    <row r="395" spans="1:6" ht="15.75" hidden="1" outlineLevel="1" collapsed="1">
      <c r="A395" s="279"/>
      <c r="B395" s="280" t="s">
        <v>4</v>
      </c>
      <c r="C395" s="271">
        <f>'HSH Uses'!$C$34</f>
        <v>39620</v>
      </c>
      <c r="D395" s="272">
        <f>'HSH Uses'!$D$34</f>
        <v>0</v>
      </c>
      <c r="E395" s="272">
        <f>'HSH Uses'!$E$34</f>
        <v>0</v>
      </c>
      <c r="F395" s="273"/>
    </row>
    <row r="396" spans="1:6" ht="15.75" hidden="1" outlineLevel="1" collapsed="1">
      <c r="A396" s="279"/>
      <c r="B396" s="280" t="s">
        <v>5</v>
      </c>
      <c r="C396" s="271">
        <f>'HSSA Uses'!$C$34</f>
        <v>0</v>
      </c>
      <c r="D396" s="272">
        <f>'HSSA Uses'!$D$34</f>
        <v>0</v>
      </c>
      <c r="E396" s="272">
        <f>'HSSA Uses'!$E$34</f>
        <v>0</v>
      </c>
      <c r="F396" s="273"/>
    </row>
    <row r="397" spans="1:6" ht="15.75" hidden="1" outlineLevel="1" collapsed="1">
      <c r="A397" s="279"/>
      <c r="B397" s="280" t="s">
        <v>3</v>
      </c>
      <c r="C397" s="271">
        <f>'MBG Uses'!$C$34</f>
        <v>0</v>
      </c>
      <c r="D397" s="272">
        <f>'MBG Uses'!$D$34</f>
        <v>0</v>
      </c>
      <c r="E397" s="272">
        <f>'MBG Uses'!$E$34</f>
        <v>0</v>
      </c>
      <c r="F397" s="273"/>
    </row>
    <row r="398" spans="1:6" ht="15.75" hidden="1" outlineLevel="1" collapsed="1">
      <c r="A398" s="279"/>
      <c r="B398" s="280" t="s">
        <v>6</v>
      </c>
      <c r="C398" s="271">
        <f>'MDA Uses'!$C$34</f>
        <v>0</v>
      </c>
      <c r="D398" s="272">
        <f>'MDA Uses'!$D$34</f>
        <v>0</v>
      </c>
      <c r="E398" s="272">
        <f>'MDA Uses'!$E$34</f>
        <v>0</v>
      </c>
      <c r="F398" s="273"/>
    </row>
    <row r="399" spans="1:6" ht="15.75" hidden="1" outlineLevel="1" collapsed="1">
      <c r="A399" s="279"/>
      <c r="B399" s="280" t="s">
        <v>164</v>
      </c>
      <c r="C399" s="271">
        <f>'RGVM Uses'!$C$34</f>
        <v>0</v>
      </c>
      <c r="D399" s="272">
        <f>'RGVM Uses'!$D$34</f>
        <v>0</v>
      </c>
      <c r="E399" s="272">
        <f>'RGVM Uses'!$E$34</f>
        <v>0</v>
      </c>
      <c r="F399" s="273"/>
    </row>
    <row r="400" spans="1:6" ht="15.75" hidden="1" outlineLevel="1" collapsed="1">
      <c r="A400" s="279"/>
      <c r="B400" s="280" t="s">
        <v>189</v>
      </c>
      <c r="C400" s="271">
        <f>'SHNF Uses'!$C$34</f>
        <v>0</v>
      </c>
      <c r="D400" s="272">
        <f>'SHNF Uses'!$D$34</f>
        <v>0</v>
      </c>
      <c r="E400" s="272">
        <f>'SHNF Uses'!$E$34</f>
        <v>0</v>
      </c>
      <c r="F400" s="273"/>
    </row>
    <row r="401" spans="1:6" ht="15.75" hidden="1" outlineLevel="1" collapsed="1">
      <c r="A401" s="279"/>
      <c r="B401" s="280" t="s">
        <v>137</v>
      </c>
      <c r="C401" s="271">
        <f>'SWM Uses'!$C$34</f>
        <v>0</v>
      </c>
      <c r="D401" s="272">
        <f>'SWM Uses'!$D$34</f>
        <v>0</v>
      </c>
      <c r="E401" s="272">
        <f>'SWM Uses'!$E$34</f>
        <v>0</v>
      </c>
      <c r="F401" s="273"/>
    </row>
    <row r="402" spans="1:6" ht="15.75" hidden="1" outlineLevel="1" collapsed="1">
      <c r="A402" s="279"/>
      <c r="B402" s="280" t="s">
        <v>8</v>
      </c>
      <c r="C402" s="271">
        <f>'TAMHSC Uses'!$C$34</f>
        <v>0</v>
      </c>
      <c r="D402" s="272">
        <f>'TAMHSC Uses'!$D$34</f>
        <v>0</v>
      </c>
      <c r="E402" s="272">
        <f>'TAMHSC Uses'!$E$34</f>
        <v>0</v>
      </c>
      <c r="F402" s="273"/>
    </row>
    <row r="403" spans="1:6" ht="15.75" hidden="1" outlineLevel="1" collapsed="1">
      <c r="A403" s="279"/>
      <c r="B403" s="280" t="s">
        <v>153</v>
      </c>
      <c r="C403" s="271">
        <f>'THC Uses'!$C$34</f>
        <v>209417</v>
      </c>
      <c r="D403" s="272">
        <f>'THC Uses'!$D$34</f>
        <v>650564</v>
      </c>
      <c r="E403" s="272">
        <f>'THC Uses'!$E$34</f>
        <v>0</v>
      </c>
      <c r="F403" s="273"/>
    </row>
    <row r="404" spans="1:6" ht="15.75" hidden="1" outlineLevel="1" collapsed="1">
      <c r="A404" s="279"/>
      <c r="B404" s="280" t="s">
        <v>10</v>
      </c>
      <c r="C404" s="271">
        <f>'TTUHSC Uses'!$C$34</f>
        <v>0</v>
      </c>
      <c r="D404" s="272">
        <f>'TTUHSC Uses'!$D$34</f>
        <v>336215</v>
      </c>
      <c r="E404" s="272">
        <f>'TTUHSC Uses'!$E$34</f>
        <v>0</v>
      </c>
      <c r="F404" s="273"/>
    </row>
    <row r="405" spans="1:6" ht="15.75" hidden="1" outlineLevel="1" collapsed="1">
      <c r="A405" s="279"/>
      <c r="B405" s="280" t="s">
        <v>140</v>
      </c>
      <c r="C405" s="271">
        <f>'TTUHSCEP Uses'!$C$34</f>
        <v>3801</v>
      </c>
      <c r="D405" s="272">
        <f>'TTUHSCEP Uses'!$D$34</f>
        <v>1360</v>
      </c>
      <c r="E405" s="272">
        <f>'TTUHSCEP Uses'!$E$34</f>
        <v>0</v>
      </c>
      <c r="F405" s="273"/>
    </row>
    <row r="406" spans="1:6" ht="15.75" hidden="1" outlineLevel="1" collapsed="1">
      <c r="A406" s="279"/>
      <c r="B406" s="280" t="s">
        <v>180</v>
      </c>
      <c r="C406" s="271">
        <f>'UHM Uses'!$C$34</f>
        <v>0</v>
      </c>
      <c r="D406" s="272">
        <f>'UHM Uses'!$D$34</f>
        <v>0</v>
      </c>
      <c r="E406" s="272">
        <f>'UHM Uses'!$E$34</f>
        <v>0</v>
      </c>
      <c r="F406" s="273"/>
    </row>
    <row r="407" spans="1:6" ht="15.75" hidden="1" outlineLevel="1" collapsed="1">
      <c r="A407" s="279"/>
      <c r="B407" s="280" t="s">
        <v>194</v>
      </c>
      <c r="C407" s="271">
        <f>'UNTHSC1 Uses'!$C$34</f>
        <v>0</v>
      </c>
      <c r="D407" s="272">
        <f>'UNTHSC1 Uses'!$D$34</f>
        <v>0</v>
      </c>
      <c r="E407" s="272">
        <f>'UNTHSC1 Uses'!$E$34</f>
        <v>0</v>
      </c>
      <c r="F407" s="273"/>
    </row>
    <row r="408" spans="1:6" ht="15.75" hidden="1" outlineLevel="1" collapsed="1">
      <c r="A408" s="279"/>
      <c r="B408" s="280" t="s">
        <v>621</v>
      </c>
      <c r="C408" s="271">
        <f>'BCM Uses'!$C$34</f>
        <v>0</v>
      </c>
      <c r="D408" s="272">
        <f>'BCM Uses'!$D$34</f>
        <v>0</v>
      </c>
      <c r="E408" s="272">
        <f>'BCM Uses'!$E$34</f>
        <v>0</v>
      </c>
      <c r="F408" s="273"/>
    </row>
    <row r="409" spans="1:6" ht="31.5" collapsed="1">
      <c r="A409" s="279" t="s">
        <v>364</v>
      </c>
      <c r="B409" s="280" t="s">
        <v>365</v>
      </c>
      <c r="C409" s="271">
        <f>SUM(C394:C408)</f>
        <v>252838</v>
      </c>
      <c r="D409" s="272">
        <f>SUM(D394:D408)</f>
        <v>988139</v>
      </c>
      <c r="E409" s="272">
        <f>SUM(E394:E408)</f>
        <v>0</v>
      </c>
      <c r="F409" s="273"/>
    </row>
    <row r="410" spans="1:6" ht="15.75" hidden="1" outlineLevel="1">
      <c r="A410" s="294"/>
      <c r="B410" s="280" t="s">
        <v>163</v>
      </c>
      <c r="C410" s="271">
        <f>'AUSM Uses'!$C$35</f>
        <v>0</v>
      </c>
      <c r="D410" s="272">
        <f>'AUSM Uses'!$D$35</f>
        <v>0</v>
      </c>
      <c r="E410" s="272">
        <f>'AUSM Uses'!$E$35</f>
        <v>0</v>
      </c>
      <c r="F410" s="273"/>
    </row>
    <row r="411" spans="1:6" ht="15.75" hidden="1" outlineLevel="1" collapsed="1">
      <c r="A411" s="294"/>
      <c r="B411" s="280" t="s">
        <v>4</v>
      </c>
      <c r="C411" s="271">
        <f>'HSH Uses'!$C$35</f>
        <v>0</v>
      </c>
      <c r="D411" s="272">
        <f>'HSH Uses'!$D$35</f>
        <v>0</v>
      </c>
      <c r="E411" s="272">
        <f>'HSH Uses'!$E$35</f>
        <v>0</v>
      </c>
      <c r="F411" s="273"/>
    </row>
    <row r="412" spans="1:6" ht="15.75" hidden="1" outlineLevel="1" collapsed="1">
      <c r="A412" s="294"/>
      <c r="B412" s="280" t="s">
        <v>5</v>
      </c>
      <c r="C412" s="271">
        <f>'HSSA Uses'!$C$35</f>
        <v>0</v>
      </c>
      <c r="D412" s="272">
        <f>'HSSA Uses'!$D$35</f>
        <v>0</v>
      </c>
      <c r="E412" s="272">
        <f>'HSSA Uses'!$E$35</f>
        <v>0</v>
      </c>
      <c r="F412" s="273"/>
    </row>
    <row r="413" spans="1:6" ht="15.75" hidden="1" outlineLevel="1" collapsed="1">
      <c r="A413" s="294"/>
      <c r="B413" s="280" t="s">
        <v>3</v>
      </c>
      <c r="C413" s="271">
        <f>'MBG Uses'!$C$35</f>
        <v>0</v>
      </c>
      <c r="D413" s="272">
        <f>'MBG Uses'!$D$35</f>
        <v>0</v>
      </c>
      <c r="E413" s="272">
        <f>'MBG Uses'!$E$35</f>
        <v>0</v>
      </c>
      <c r="F413" s="273"/>
    </row>
    <row r="414" spans="1:6" ht="15.75" hidden="1" outlineLevel="1" collapsed="1">
      <c r="A414" s="294"/>
      <c r="B414" s="280" t="s">
        <v>6</v>
      </c>
      <c r="C414" s="271">
        <f>'MDA Uses'!$C$35</f>
        <v>0</v>
      </c>
      <c r="D414" s="272">
        <f>'MDA Uses'!$D$35</f>
        <v>0</v>
      </c>
      <c r="E414" s="272">
        <f>'MDA Uses'!$E$35</f>
        <v>0</v>
      </c>
      <c r="F414" s="273"/>
    </row>
    <row r="415" spans="1:6" ht="15.75" hidden="1" outlineLevel="1" collapsed="1">
      <c r="A415" s="294"/>
      <c r="B415" s="280" t="s">
        <v>164</v>
      </c>
      <c r="C415" s="271">
        <f>'RGVM Uses'!$C$35</f>
        <v>0</v>
      </c>
      <c r="D415" s="272">
        <f>'RGVM Uses'!$D$35</f>
        <v>0</v>
      </c>
      <c r="E415" s="272">
        <f>'RGVM Uses'!$E$35</f>
        <v>0</v>
      </c>
      <c r="F415" s="273"/>
    </row>
    <row r="416" spans="1:6" ht="15.75" hidden="1" outlineLevel="1" collapsed="1">
      <c r="A416" s="294"/>
      <c r="B416" s="280" t="s">
        <v>189</v>
      </c>
      <c r="C416" s="271">
        <f>'SHNF Uses'!$C$35</f>
        <v>0</v>
      </c>
      <c r="D416" s="272">
        <f>'SHNF Uses'!$D$35</f>
        <v>0</v>
      </c>
      <c r="E416" s="272">
        <f>'SHNF Uses'!$E$35</f>
        <v>0</v>
      </c>
      <c r="F416" s="273"/>
    </row>
    <row r="417" spans="1:6" ht="15.75" hidden="1" outlineLevel="1" collapsed="1">
      <c r="A417" s="294"/>
      <c r="B417" s="280" t="s">
        <v>137</v>
      </c>
      <c r="C417" s="271">
        <f>'SWM Uses'!$C$35</f>
        <v>0</v>
      </c>
      <c r="D417" s="272">
        <f>'SWM Uses'!$D$35</f>
        <v>0</v>
      </c>
      <c r="E417" s="272">
        <f>'SWM Uses'!$E$35</f>
        <v>0</v>
      </c>
      <c r="F417" s="273"/>
    </row>
    <row r="418" spans="1:6" ht="15.75" hidden="1" outlineLevel="1" collapsed="1">
      <c r="A418" s="294"/>
      <c r="B418" s="280" t="s">
        <v>8</v>
      </c>
      <c r="C418" s="271">
        <f>'TAMHSC Uses'!$C$35</f>
        <v>0</v>
      </c>
      <c r="D418" s="272">
        <f>'TAMHSC Uses'!$D$35</f>
        <v>0</v>
      </c>
      <c r="E418" s="272">
        <f>'TAMHSC Uses'!$E$35</f>
        <v>0</v>
      </c>
      <c r="F418" s="273"/>
    </row>
    <row r="419" spans="1:6" ht="15.75" hidden="1" outlineLevel="1" collapsed="1">
      <c r="A419" s="294"/>
      <c r="B419" s="280" t="s">
        <v>153</v>
      </c>
      <c r="C419" s="271">
        <f>'THC Uses'!$C$35</f>
        <v>0</v>
      </c>
      <c r="D419" s="272">
        <f>'THC Uses'!$D$35</f>
        <v>0</v>
      </c>
      <c r="E419" s="272">
        <f>'THC Uses'!$E$35</f>
        <v>0</v>
      </c>
      <c r="F419" s="273"/>
    </row>
    <row r="420" spans="1:6" ht="15.75" hidden="1" outlineLevel="1" collapsed="1">
      <c r="A420" s="294"/>
      <c r="B420" s="280" t="s">
        <v>10</v>
      </c>
      <c r="C420" s="271">
        <f>'TTUHSC Uses'!$C$35</f>
        <v>0</v>
      </c>
      <c r="D420" s="272">
        <f>'TTUHSC Uses'!$D$35</f>
        <v>0</v>
      </c>
      <c r="E420" s="272">
        <f>'TTUHSC Uses'!$E$35</f>
        <v>0</v>
      </c>
      <c r="F420" s="273"/>
    </row>
    <row r="421" spans="1:6" ht="15.75" hidden="1" outlineLevel="1" collapsed="1">
      <c r="A421" s="294"/>
      <c r="B421" s="280" t="s">
        <v>140</v>
      </c>
      <c r="C421" s="271">
        <f>'TTUHSCEP Uses'!$C$35</f>
        <v>0</v>
      </c>
      <c r="D421" s="272">
        <f>'TTUHSCEP Uses'!$D$35</f>
        <v>0</v>
      </c>
      <c r="E421" s="272">
        <f>'TTUHSCEP Uses'!$E$35</f>
        <v>0</v>
      </c>
      <c r="F421" s="273"/>
    </row>
    <row r="422" spans="1:6" ht="15.75" hidden="1" outlineLevel="1" collapsed="1">
      <c r="A422" s="294"/>
      <c r="B422" s="280" t="s">
        <v>180</v>
      </c>
      <c r="C422" s="271">
        <f>'UHM Uses'!$C$35</f>
        <v>0</v>
      </c>
      <c r="D422" s="272">
        <f>'UHM Uses'!$D$35</f>
        <v>0</v>
      </c>
      <c r="E422" s="272">
        <f>'UHM Uses'!$E$35</f>
        <v>0</v>
      </c>
      <c r="F422" s="273"/>
    </row>
    <row r="423" spans="1:6" ht="15.75" hidden="1" outlineLevel="1" collapsed="1">
      <c r="A423" s="294"/>
      <c r="B423" s="280" t="s">
        <v>194</v>
      </c>
      <c r="C423" s="271">
        <f>'UNTHSC1 Uses'!$C$35</f>
        <v>0</v>
      </c>
      <c r="D423" s="272">
        <f>'UNTHSC1 Uses'!$D$35</f>
        <v>0</v>
      </c>
      <c r="E423" s="272">
        <f>'UNTHSC1 Uses'!$E$35</f>
        <v>0</v>
      </c>
      <c r="F423" s="273"/>
    </row>
    <row r="424" spans="1:6" ht="15.75" hidden="1" outlineLevel="1" collapsed="1">
      <c r="A424" s="294"/>
      <c r="B424" s="280" t="s">
        <v>621</v>
      </c>
      <c r="C424" s="271">
        <f>'BCM Uses'!$C$35</f>
        <v>0</v>
      </c>
      <c r="D424" s="272">
        <f>'BCM Uses'!$D$35</f>
        <v>0</v>
      </c>
      <c r="E424" s="272">
        <f>'BCM Uses'!$E$35</f>
        <v>0</v>
      </c>
      <c r="F424" s="273"/>
    </row>
    <row r="425" spans="1:6" ht="31.5" collapsed="1">
      <c r="A425" s="294" t="s">
        <v>366</v>
      </c>
      <c r="B425" s="280" t="s">
        <v>367</v>
      </c>
      <c r="C425" s="271">
        <f>SUM(C410:C424)</f>
        <v>0</v>
      </c>
      <c r="D425" s="272">
        <f>SUM(D410:D424)</f>
        <v>0</v>
      </c>
      <c r="E425" s="272">
        <f>SUM(E410:E424)</f>
        <v>0</v>
      </c>
      <c r="F425" s="273"/>
    </row>
    <row r="426" spans="1:6" ht="15.75" hidden="1" outlineLevel="1">
      <c r="A426" s="294"/>
      <c r="B426" s="280" t="s">
        <v>163</v>
      </c>
      <c r="C426" s="271">
        <f>'AUSM Uses'!$C$36</f>
        <v>62554</v>
      </c>
      <c r="D426" s="272">
        <f>'AUSM Uses'!$D$36</f>
        <v>0</v>
      </c>
      <c r="E426" s="272">
        <f>'AUSM Uses'!$E$36</f>
        <v>0</v>
      </c>
      <c r="F426" s="273"/>
    </row>
    <row r="427" spans="1:6" ht="15.75" hidden="1" outlineLevel="1" collapsed="1">
      <c r="A427" s="294"/>
      <c r="B427" s="280" t="s">
        <v>4</v>
      </c>
      <c r="C427" s="271">
        <f>'HSH Uses'!$C$36</f>
        <v>3548789</v>
      </c>
      <c r="D427" s="272">
        <f>'HSH Uses'!$D$36</f>
        <v>1313947</v>
      </c>
      <c r="E427" s="272">
        <f>'HSH Uses'!$E$36</f>
        <v>0</v>
      </c>
      <c r="F427" s="273"/>
    </row>
    <row r="428" spans="1:6" ht="15.75" hidden="1" outlineLevel="1" collapsed="1">
      <c r="A428" s="294"/>
      <c r="B428" s="280" t="s">
        <v>5</v>
      </c>
      <c r="C428" s="271">
        <f>'HSSA Uses'!$C$36</f>
        <v>602475</v>
      </c>
      <c r="D428" s="272">
        <f>'HSSA Uses'!$D$36</f>
        <v>708897</v>
      </c>
      <c r="E428" s="272">
        <f>'HSSA Uses'!$E$36</f>
        <v>0</v>
      </c>
      <c r="F428" s="273"/>
    </row>
    <row r="429" spans="1:6" ht="15.75" hidden="1" outlineLevel="1" collapsed="1">
      <c r="A429" s="294"/>
      <c r="B429" s="280" t="s">
        <v>3</v>
      </c>
      <c r="C429" s="271">
        <f>'MBG Uses'!$C$36</f>
        <v>0</v>
      </c>
      <c r="D429" s="272">
        <f>'MBG Uses'!$D$36</f>
        <v>0</v>
      </c>
      <c r="E429" s="272">
        <f>'MBG Uses'!$E$36</f>
        <v>0</v>
      </c>
      <c r="F429" s="273"/>
    </row>
    <row r="430" spans="1:6" ht="15.75" hidden="1" outlineLevel="1" collapsed="1">
      <c r="A430" s="294"/>
      <c r="B430" s="280" t="s">
        <v>6</v>
      </c>
      <c r="C430" s="271">
        <f>'MDA Uses'!$C$36</f>
        <v>0</v>
      </c>
      <c r="D430" s="272">
        <f>'MDA Uses'!$D$36</f>
        <v>0</v>
      </c>
      <c r="E430" s="272">
        <f>'MDA Uses'!$E$36</f>
        <v>0</v>
      </c>
      <c r="F430" s="273"/>
    </row>
    <row r="431" spans="1:6" ht="15.75" hidden="1" outlineLevel="1" collapsed="1">
      <c r="A431" s="294"/>
      <c r="B431" s="280" t="s">
        <v>164</v>
      </c>
      <c r="C431" s="271">
        <f>'RGVM Uses'!$C$36</f>
        <v>6224</v>
      </c>
      <c r="D431" s="272">
        <f>'RGVM Uses'!$D$36</f>
        <v>78342</v>
      </c>
      <c r="E431" s="272">
        <f>'RGVM Uses'!$E$36</f>
        <v>0</v>
      </c>
      <c r="F431" s="273"/>
    </row>
    <row r="432" spans="1:6" ht="15.75" hidden="1" outlineLevel="1" collapsed="1">
      <c r="A432" s="294"/>
      <c r="B432" s="280" t="s">
        <v>189</v>
      </c>
      <c r="C432" s="271">
        <f>'SHNF Uses'!$C$36</f>
        <v>0</v>
      </c>
      <c r="D432" s="272">
        <f>'SHNF Uses'!$D$36</f>
        <v>0</v>
      </c>
      <c r="E432" s="272">
        <f>'SHNF Uses'!$E$36</f>
        <v>0</v>
      </c>
      <c r="F432" s="273"/>
    </row>
    <row r="433" spans="1:6" ht="15.75" hidden="1" outlineLevel="1" collapsed="1">
      <c r="A433" s="294"/>
      <c r="B433" s="280" t="s">
        <v>137</v>
      </c>
      <c r="C433" s="271">
        <f>'SWM Uses'!$C$36</f>
        <v>0</v>
      </c>
      <c r="D433" s="272">
        <f>'SWM Uses'!$D$36</f>
        <v>21859</v>
      </c>
      <c r="E433" s="272">
        <f>'SWM Uses'!$E$36</f>
        <v>0</v>
      </c>
      <c r="F433" s="273"/>
    </row>
    <row r="434" spans="1:6" ht="15.75" hidden="1" outlineLevel="1" collapsed="1">
      <c r="A434" s="294"/>
      <c r="B434" s="280" t="s">
        <v>8</v>
      </c>
      <c r="C434" s="271">
        <f>'TAMHSC Uses'!$C$36</f>
        <v>0</v>
      </c>
      <c r="D434" s="272">
        <f>'TAMHSC Uses'!$D$36</f>
        <v>12719</v>
      </c>
      <c r="E434" s="272">
        <f>'TAMHSC Uses'!$E$36</f>
        <v>0</v>
      </c>
      <c r="F434" s="273"/>
    </row>
    <row r="435" spans="1:6" ht="15.75" hidden="1" outlineLevel="1" collapsed="1">
      <c r="A435" s="294"/>
      <c r="B435" s="280" t="s">
        <v>153</v>
      </c>
      <c r="C435" s="271">
        <f>'THC Uses'!$C$36</f>
        <v>280860</v>
      </c>
      <c r="D435" s="272">
        <f>'THC Uses'!$D$36</f>
        <v>1019542</v>
      </c>
      <c r="E435" s="272">
        <f>'THC Uses'!$E$36</f>
        <v>0</v>
      </c>
      <c r="F435" s="273"/>
    </row>
    <row r="436" spans="1:6" ht="15.75" hidden="1" outlineLevel="1" collapsed="1">
      <c r="A436" s="294"/>
      <c r="B436" s="280" t="s">
        <v>10</v>
      </c>
      <c r="C436" s="271">
        <f>'TTUHSC Uses'!$C$36</f>
        <v>18805</v>
      </c>
      <c r="D436" s="272">
        <f>'TTUHSC Uses'!$D$36</f>
        <v>454074</v>
      </c>
      <c r="E436" s="272">
        <f>'TTUHSC Uses'!$E$36</f>
        <v>0</v>
      </c>
      <c r="F436" s="273"/>
    </row>
    <row r="437" spans="1:6" ht="15.75" hidden="1" outlineLevel="1" collapsed="1">
      <c r="A437" s="294"/>
      <c r="B437" s="280" t="s">
        <v>140</v>
      </c>
      <c r="C437" s="271">
        <f>'TTUHSCEP Uses'!$C$36</f>
        <v>352872</v>
      </c>
      <c r="D437" s="272">
        <f>'TTUHSCEP Uses'!$D$36</f>
        <v>373115</v>
      </c>
      <c r="E437" s="272">
        <f>'TTUHSCEP Uses'!$E$36</f>
        <v>0</v>
      </c>
      <c r="F437" s="273"/>
    </row>
    <row r="438" spans="1:6" ht="15.75" hidden="1" outlineLevel="1" collapsed="1">
      <c r="A438" s="294"/>
      <c r="B438" s="280" t="s">
        <v>180</v>
      </c>
      <c r="C438" s="271">
        <f>'UHM Uses'!$C$36</f>
        <v>0</v>
      </c>
      <c r="D438" s="272">
        <f>'UHM Uses'!$D$36</f>
        <v>0</v>
      </c>
      <c r="E438" s="272">
        <f>'UHM Uses'!$E$36</f>
        <v>0</v>
      </c>
      <c r="F438" s="273"/>
    </row>
    <row r="439" spans="1:6" ht="15.75" hidden="1" outlineLevel="1" collapsed="1">
      <c r="A439" s="294"/>
      <c r="B439" s="280" t="s">
        <v>194</v>
      </c>
      <c r="C439" s="271">
        <f>'UNTHSC1 Uses'!$C$36</f>
        <v>0</v>
      </c>
      <c r="D439" s="272">
        <f>'UNTHSC1 Uses'!$D$36</f>
        <v>128100</v>
      </c>
      <c r="E439" s="272">
        <f>'UNTHSC1 Uses'!$E$36</f>
        <v>0</v>
      </c>
      <c r="F439" s="273"/>
    </row>
    <row r="440" spans="1:6" ht="15.75" hidden="1" outlineLevel="1" collapsed="1">
      <c r="A440" s="294"/>
      <c r="B440" s="280" t="s">
        <v>621</v>
      </c>
      <c r="C440" s="271">
        <f>'BCM Uses'!$C$36</f>
        <v>0</v>
      </c>
      <c r="D440" s="272">
        <f>'BCM Uses'!$D$36</f>
        <v>0</v>
      </c>
      <c r="E440" s="272">
        <f>'BCM Uses'!$E$36</f>
        <v>0</v>
      </c>
      <c r="F440" s="273"/>
    </row>
    <row r="441" spans="1:6" ht="15.75" collapsed="1">
      <c r="A441" s="294"/>
      <c r="B441" s="295" t="s">
        <v>0</v>
      </c>
      <c r="C441" s="296">
        <f>SUM(C426:C440)</f>
        <v>4872579</v>
      </c>
      <c r="D441" s="296">
        <f>SUM(D426:D440)</f>
        <v>4110595</v>
      </c>
      <c r="E441" s="296">
        <f>SUM(E426:E440)</f>
        <v>0</v>
      </c>
      <c r="F441" s="273"/>
    </row>
    <row r="442" spans="1:6" ht="15.75">
      <c r="A442" s="286"/>
      <c r="B442" s="287"/>
      <c r="C442" s="288"/>
      <c r="D442" s="289"/>
      <c r="E442" s="289"/>
      <c r="F442" s="290"/>
    </row>
    <row r="443" spans="1:6" ht="15.75">
      <c r="A443" s="291">
        <v>4</v>
      </c>
      <c r="B443" s="266" t="s">
        <v>368</v>
      </c>
      <c r="C443" s="267"/>
      <c r="D443" s="267"/>
      <c r="E443" s="267"/>
      <c r="F443" s="268"/>
    </row>
    <row r="444" spans="1:6" ht="15.75" hidden="1" outlineLevel="1">
      <c r="A444" s="291"/>
      <c r="B444" s="266" t="s">
        <v>163</v>
      </c>
      <c r="C444" s="335">
        <f>'AUSM Uses'!$C$39</f>
        <v>0</v>
      </c>
      <c r="D444" s="335">
        <f>'AUSM Uses'!$D$39</f>
        <v>0</v>
      </c>
      <c r="E444" s="335">
        <f>'AUSM Uses'!$E$39</f>
        <v>0</v>
      </c>
      <c r="F444" s="268"/>
    </row>
    <row r="445" spans="1:6" ht="15.75" hidden="1" outlineLevel="1" collapsed="1">
      <c r="A445" s="291"/>
      <c r="B445" s="266" t="s">
        <v>4</v>
      </c>
      <c r="C445" s="335">
        <f>'HSH Uses'!$C$39</f>
        <v>0</v>
      </c>
      <c r="D445" s="335">
        <f>'HSH Uses'!$D$39</f>
        <v>0</v>
      </c>
      <c r="E445" s="335">
        <f>'HSH Uses'!$E$39</f>
        <v>0</v>
      </c>
      <c r="F445" s="268"/>
    </row>
    <row r="446" spans="1:6" ht="15.75" hidden="1" outlineLevel="1" collapsed="1">
      <c r="A446" s="291"/>
      <c r="B446" s="266" t="s">
        <v>5</v>
      </c>
      <c r="C446" s="335">
        <f>'HSSA Uses'!$C$39</f>
        <v>129833</v>
      </c>
      <c r="D446" s="335">
        <f>'HSSA Uses'!$D$39</f>
        <v>85815</v>
      </c>
      <c r="E446" s="335">
        <f>'HSSA Uses'!$E$39</f>
        <v>0</v>
      </c>
      <c r="F446" s="268"/>
    </row>
    <row r="447" spans="1:6" ht="15.75" hidden="1" outlineLevel="1" collapsed="1">
      <c r="A447" s="291"/>
      <c r="B447" s="266" t="s">
        <v>3</v>
      </c>
      <c r="C447" s="335">
        <f>'MBG Uses'!$C$39</f>
        <v>0</v>
      </c>
      <c r="D447" s="335">
        <f>'MBG Uses'!$D$39</f>
        <v>0</v>
      </c>
      <c r="E447" s="335">
        <f>'MBG Uses'!$E$39</f>
        <v>0</v>
      </c>
      <c r="F447" s="268"/>
    </row>
    <row r="448" spans="1:6" ht="15.75" hidden="1" outlineLevel="1" collapsed="1">
      <c r="A448" s="291"/>
      <c r="B448" s="266" t="s">
        <v>6</v>
      </c>
      <c r="C448" s="335">
        <f>'MDA Uses'!$C$39</f>
        <v>0</v>
      </c>
      <c r="D448" s="335">
        <f>'MDA Uses'!$D$39</f>
        <v>0</v>
      </c>
      <c r="E448" s="335">
        <f>'MDA Uses'!$E$39</f>
        <v>0</v>
      </c>
      <c r="F448" s="268"/>
    </row>
    <row r="449" spans="1:6" ht="15.75" hidden="1" outlineLevel="1" collapsed="1">
      <c r="A449" s="291"/>
      <c r="B449" s="266" t="s">
        <v>164</v>
      </c>
      <c r="C449" s="335">
        <f>'RGVM Uses'!$C$39</f>
        <v>0</v>
      </c>
      <c r="D449" s="335">
        <f>'RGVM Uses'!$D$39</f>
        <v>0</v>
      </c>
      <c r="E449" s="335">
        <f>'RGVM Uses'!$E$39</f>
        <v>0</v>
      </c>
      <c r="F449" s="268"/>
    </row>
    <row r="450" spans="1:6" ht="15.75" hidden="1" outlineLevel="1" collapsed="1">
      <c r="A450" s="291"/>
      <c r="B450" s="266" t="s">
        <v>189</v>
      </c>
      <c r="C450" s="335">
        <f>'SHNF Uses'!$C$39</f>
        <v>0</v>
      </c>
      <c r="D450" s="335">
        <f>'SHNF Uses'!$D$39</f>
        <v>0</v>
      </c>
      <c r="E450" s="335">
        <f>'SHNF Uses'!$E$39</f>
        <v>0</v>
      </c>
      <c r="F450" s="268"/>
    </row>
    <row r="451" spans="1:6" ht="15.75" hidden="1" outlineLevel="1" collapsed="1">
      <c r="A451" s="291"/>
      <c r="B451" s="266" t="s">
        <v>137</v>
      </c>
      <c r="C451" s="335">
        <f>'SWM Uses'!$C$39</f>
        <v>0</v>
      </c>
      <c r="D451" s="335">
        <f>'SWM Uses'!$D$39</f>
        <v>542348</v>
      </c>
      <c r="E451" s="335">
        <f>'SWM Uses'!$E$39</f>
        <v>0</v>
      </c>
      <c r="F451" s="268"/>
    </row>
    <row r="452" spans="1:6" ht="15.75" hidden="1" outlineLevel="1" collapsed="1">
      <c r="A452" s="291"/>
      <c r="B452" s="266" t="s">
        <v>8</v>
      </c>
      <c r="C452" s="335">
        <f>'TAMHSC Uses'!$C$39</f>
        <v>0</v>
      </c>
      <c r="D452" s="335">
        <f>'TAMHSC Uses'!$D$39</f>
        <v>0</v>
      </c>
      <c r="E452" s="335">
        <f>'TAMHSC Uses'!$E$39</f>
        <v>0</v>
      </c>
      <c r="F452" s="268"/>
    </row>
    <row r="453" spans="1:6" ht="15.75" hidden="1" outlineLevel="1" collapsed="1">
      <c r="A453" s="291"/>
      <c r="B453" s="266" t="s">
        <v>153</v>
      </c>
      <c r="C453" s="335">
        <f>'THC Uses'!$C$39</f>
        <v>0</v>
      </c>
      <c r="D453" s="335">
        <f>'THC Uses'!$D$39</f>
        <v>0</v>
      </c>
      <c r="E453" s="335">
        <f>'THC Uses'!$E$39</f>
        <v>0</v>
      </c>
      <c r="F453" s="268"/>
    </row>
    <row r="454" spans="1:6" ht="15.75" hidden="1" outlineLevel="1" collapsed="1">
      <c r="A454" s="291"/>
      <c r="B454" s="266" t="s">
        <v>10</v>
      </c>
      <c r="C454" s="335">
        <f>'TTUHSC Uses'!$C$39</f>
        <v>0</v>
      </c>
      <c r="D454" s="335">
        <f>'TTUHSC Uses'!$D$39</f>
        <v>0</v>
      </c>
      <c r="E454" s="335">
        <f>'TTUHSC Uses'!$E$39</f>
        <v>0</v>
      </c>
      <c r="F454" s="268"/>
    </row>
    <row r="455" spans="1:6" ht="15.75" hidden="1" outlineLevel="1" collapsed="1">
      <c r="A455" s="291"/>
      <c r="B455" s="266" t="s">
        <v>140</v>
      </c>
      <c r="C455" s="335">
        <f>'TTUHSCEP Uses'!$C$39</f>
        <v>0</v>
      </c>
      <c r="D455" s="335">
        <f>'TTUHSCEP Uses'!$D$39</f>
        <v>0</v>
      </c>
      <c r="E455" s="335">
        <f>'TTUHSCEP Uses'!$E$39</f>
        <v>0</v>
      </c>
      <c r="F455" s="268"/>
    </row>
    <row r="456" spans="1:6" ht="15.75" hidden="1" outlineLevel="1" collapsed="1">
      <c r="A456" s="291"/>
      <c r="B456" s="266" t="s">
        <v>180</v>
      </c>
      <c r="C456" s="335">
        <f>'UHM Uses'!$C$39</f>
        <v>0</v>
      </c>
      <c r="D456" s="335">
        <f>'UHM Uses'!$D$39</f>
        <v>0</v>
      </c>
      <c r="E456" s="335">
        <f>'UHM Uses'!$E$39</f>
        <v>0</v>
      </c>
      <c r="F456" s="268"/>
    </row>
    <row r="457" spans="1:6" ht="15.75" hidden="1" outlineLevel="1" collapsed="1">
      <c r="A457" s="291"/>
      <c r="B457" s="266" t="s">
        <v>194</v>
      </c>
      <c r="C457" s="335">
        <f>'UNTHSC1 Uses'!$C$39</f>
        <v>0</v>
      </c>
      <c r="D457" s="335">
        <f>'UNTHSC1 Uses'!$D$39</f>
        <v>0</v>
      </c>
      <c r="E457" s="335">
        <f>'UNTHSC1 Uses'!$E$39</f>
        <v>0</v>
      </c>
      <c r="F457" s="268"/>
    </row>
    <row r="458" spans="1:6" ht="15.75" hidden="1" outlineLevel="1" collapsed="1">
      <c r="A458" s="291"/>
      <c r="B458" s="266" t="s">
        <v>621</v>
      </c>
      <c r="C458" s="335">
        <f>'BCM Uses'!$C$39</f>
        <v>0</v>
      </c>
      <c r="D458" s="335">
        <f>'BCM Uses'!$D$39</f>
        <v>0</v>
      </c>
      <c r="E458" s="335">
        <f>'BCM Uses'!$E$39</f>
        <v>0</v>
      </c>
      <c r="F458" s="268"/>
    </row>
    <row r="459" spans="1:6" ht="15.75" collapsed="1">
      <c r="A459" s="279" t="s">
        <v>369</v>
      </c>
      <c r="B459" s="280" t="s">
        <v>370</v>
      </c>
      <c r="C459" s="271">
        <f>SUM(C444:C458)</f>
        <v>129833</v>
      </c>
      <c r="D459" s="272">
        <f>SUM(D444:D458)</f>
        <v>628163</v>
      </c>
      <c r="E459" s="272">
        <f>SUM(E444:E458)</f>
        <v>0</v>
      </c>
      <c r="F459" s="273"/>
    </row>
    <row r="460" spans="1:6" ht="15.75" hidden="1" outlineLevel="1">
      <c r="A460" s="279"/>
      <c r="B460" s="280" t="s">
        <v>163</v>
      </c>
      <c r="C460" s="271">
        <f>'AUSM Uses'!$C$40</f>
        <v>0</v>
      </c>
      <c r="D460" s="272">
        <f>'AUSM Uses'!$D$40</f>
        <v>0</v>
      </c>
      <c r="E460" s="272">
        <f>'AUSM Uses'!$E$40</f>
        <v>0</v>
      </c>
      <c r="F460" s="273"/>
    </row>
    <row r="461" spans="1:6" ht="15.75" hidden="1" outlineLevel="1" collapsed="1">
      <c r="A461" s="279"/>
      <c r="B461" s="280" t="s">
        <v>4</v>
      </c>
      <c r="C461" s="271">
        <f>'HSH Uses'!$C$40</f>
        <v>0</v>
      </c>
      <c r="D461" s="272">
        <f>'HSH Uses'!$D$40</f>
        <v>0</v>
      </c>
      <c r="E461" s="272">
        <f>'HSH Uses'!$E$40</f>
        <v>0</v>
      </c>
      <c r="F461" s="273"/>
    </row>
    <row r="462" spans="1:6" ht="15.75" hidden="1" outlineLevel="1" collapsed="1">
      <c r="A462" s="279"/>
      <c r="B462" s="280" t="s">
        <v>5</v>
      </c>
      <c r="C462" s="271">
        <f>'HSSA Uses'!$C$40</f>
        <v>0</v>
      </c>
      <c r="D462" s="272">
        <f>'HSSA Uses'!$D$40</f>
        <v>0</v>
      </c>
      <c r="E462" s="272">
        <f>'HSSA Uses'!$E$40</f>
        <v>0</v>
      </c>
      <c r="F462" s="273"/>
    </row>
    <row r="463" spans="1:6" ht="15.75" hidden="1" outlineLevel="1" collapsed="1">
      <c r="A463" s="279"/>
      <c r="B463" s="280" t="s">
        <v>3</v>
      </c>
      <c r="C463" s="271">
        <f>'MBG Uses'!$C$40</f>
        <v>0</v>
      </c>
      <c r="D463" s="272">
        <f>'MBG Uses'!$D$40</f>
        <v>0</v>
      </c>
      <c r="E463" s="272">
        <f>'MBG Uses'!$E$40</f>
        <v>0</v>
      </c>
      <c r="F463" s="273"/>
    </row>
    <row r="464" spans="1:6" ht="15.75" hidden="1" outlineLevel="1" collapsed="1">
      <c r="A464" s="279"/>
      <c r="B464" s="280" t="s">
        <v>6</v>
      </c>
      <c r="C464" s="271">
        <f>'MDA Uses'!$C$40</f>
        <v>0</v>
      </c>
      <c r="D464" s="272">
        <f>'MDA Uses'!$D$40</f>
        <v>0</v>
      </c>
      <c r="E464" s="272">
        <f>'MDA Uses'!$E$40</f>
        <v>0</v>
      </c>
      <c r="F464" s="273"/>
    </row>
    <row r="465" spans="1:6" ht="15.75" hidden="1" outlineLevel="1" collapsed="1">
      <c r="A465" s="279"/>
      <c r="B465" s="280" t="s">
        <v>164</v>
      </c>
      <c r="C465" s="271">
        <f>'RGVM Uses'!$C$40</f>
        <v>0</v>
      </c>
      <c r="D465" s="272">
        <f>'RGVM Uses'!$D$40</f>
        <v>0</v>
      </c>
      <c r="E465" s="272">
        <f>'RGVM Uses'!$E$40</f>
        <v>0</v>
      </c>
      <c r="F465" s="273"/>
    </row>
    <row r="466" spans="1:6" ht="15.75" hidden="1" outlineLevel="1" collapsed="1">
      <c r="A466" s="279"/>
      <c r="B466" s="280" t="s">
        <v>189</v>
      </c>
      <c r="C466" s="271">
        <f>'SHNF Uses'!$C$40</f>
        <v>0</v>
      </c>
      <c r="D466" s="272">
        <f>'SHNF Uses'!$D$40</f>
        <v>0</v>
      </c>
      <c r="E466" s="272">
        <f>'SHNF Uses'!$E$40</f>
        <v>0</v>
      </c>
      <c r="F466" s="273"/>
    </row>
    <row r="467" spans="1:6" ht="15.75" hidden="1" outlineLevel="1" collapsed="1">
      <c r="A467" s="279"/>
      <c r="B467" s="280" t="s">
        <v>137</v>
      </c>
      <c r="C467" s="271">
        <f>'SWM Uses'!$C$40</f>
        <v>0</v>
      </c>
      <c r="D467" s="272">
        <f>'SWM Uses'!$D$40</f>
        <v>0</v>
      </c>
      <c r="E467" s="272">
        <f>'SWM Uses'!$E$40</f>
        <v>0</v>
      </c>
      <c r="F467" s="273"/>
    </row>
    <row r="468" spans="1:6" ht="15.75" hidden="1" outlineLevel="1" collapsed="1">
      <c r="A468" s="279"/>
      <c r="B468" s="280" t="s">
        <v>8</v>
      </c>
      <c r="C468" s="271">
        <f>'TAMHSC Uses'!$C$40</f>
        <v>0</v>
      </c>
      <c r="D468" s="272">
        <f>'TAMHSC Uses'!$D$40</f>
        <v>0</v>
      </c>
      <c r="E468" s="272">
        <f>'TAMHSC Uses'!$E$40</f>
        <v>0</v>
      </c>
      <c r="F468" s="273"/>
    </row>
    <row r="469" spans="1:6" ht="15.75" hidden="1" outlineLevel="1" collapsed="1">
      <c r="A469" s="279"/>
      <c r="B469" s="280" t="s">
        <v>153</v>
      </c>
      <c r="C469" s="271">
        <f>'THC Uses'!$C$40</f>
        <v>0</v>
      </c>
      <c r="D469" s="272">
        <f>'THC Uses'!$D$40</f>
        <v>0</v>
      </c>
      <c r="E469" s="272">
        <f>'THC Uses'!$E$40</f>
        <v>0</v>
      </c>
      <c r="F469" s="273"/>
    </row>
    <row r="470" spans="1:6" ht="15.75" hidden="1" outlineLevel="1" collapsed="1">
      <c r="A470" s="279"/>
      <c r="B470" s="280" t="s">
        <v>10</v>
      </c>
      <c r="C470" s="271">
        <f>'TTUHSC Uses'!$C$40</f>
        <v>0</v>
      </c>
      <c r="D470" s="272">
        <f>'TTUHSC Uses'!$D$40</f>
        <v>67500</v>
      </c>
      <c r="E470" s="272">
        <f>'TTUHSC Uses'!$E$40</f>
        <v>0</v>
      </c>
      <c r="F470" s="273"/>
    </row>
    <row r="471" spans="1:6" ht="15.75" hidden="1" outlineLevel="1" collapsed="1">
      <c r="A471" s="279"/>
      <c r="B471" s="280" t="s">
        <v>140</v>
      </c>
      <c r="C471" s="271">
        <f>'TTUHSCEP Uses'!$C$40</f>
        <v>0</v>
      </c>
      <c r="D471" s="272">
        <f>'TTUHSCEP Uses'!$D$40</f>
        <v>0</v>
      </c>
      <c r="E471" s="272">
        <f>'TTUHSCEP Uses'!$E$40</f>
        <v>0</v>
      </c>
      <c r="F471" s="273"/>
    </row>
    <row r="472" spans="1:6" ht="15.75" hidden="1" outlineLevel="1" collapsed="1">
      <c r="A472" s="279"/>
      <c r="B472" s="280" t="s">
        <v>180</v>
      </c>
      <c r="C472" s="271">
        <f>'UHM Uses'!$C$40</f>
        <v>0</v>
      </c>
      <c r="D472" s="272">
        <f>'UHM Uses'!$D$40</f>
        <v>0</v>
      </c>
      <c r="E472" s="272">
        <f>'UHM Uses'!$E$40</f>
        <v>0</v>
      </c>
      <c r="F472" s="273"/>
    </row>
    <row r="473" spans="1:6" ht="15.75" hidden="1" outlineLevel="1" collapsed="1">
      <c r="A473" s="279"/>
      <c r="B473" s="280" t="s">
        <v>194</v>
      </c>
      <c r="C473" s="271">
        <f>'UNTHSC1 Uses'!$C$40</f>
        <v>0</v>
      </c>
      <c r="D473" s="272">
        <f>'UNTHSC1 Uses'!$D$40</f>
        <v>0</v>
      </c>
      <c r="E473" s="272">
        <f>'UNTHSC1 Uses'!$E$40</f>
        <v>392000</v>
      </c>
      <c r="F473" s="273"/>
    </row>
    <row r="474" spans="1:6" ht="15.75" hidden="1" outlineLevel="1" collapsed="1">
      <c r="A474" s="279"/>
      <c r="B474" s="280" t="s">
        <v>621</v>
      </c>
      <c r="C474" s="271">
        <f>'BCM Uses'!$C$40</f>
        <v>0</v>
      </c>
      <c r="D474" s="272">
        <f>'BCM Uses'!$D$40</f>
        <v>0</v>
      </c>
      <c r="E474" s="272">
        <f>'BCM Uses'!$E$40</f>
        <v>0</v>
      </c>
      <c r="F474" s="273"/>
    </row>
    <row r="475" spans="1:6" ht="47.25" collapsed="1">
      <c r="A475" s="279" t="s">
        <v>371</v>
      </c>
      <c r="B475" s="280" t="s">
        <v>372</v>
      </c>
      <c r="C475" s="271">
        <f>SUM(C460:C474)</f>
        <v>0</v>
      </c>
      <c r="D475" s="272">
        <f>SUM(D460:D474)</f>
        <v>67500</v>
      </c>
      <c r="E475" s="272">
        <f>SUM(E460:E474)</f>
        <v>392000</v>
      </c>
      <c r="F475" s="273"/>
    </row>
    <row r="476" spans="1:6" ht="15.75" hidden="1" outlineLevel="1">
      <c r="A476" s="330"/>
      <c r="B476" s="256" t="s">
        <v>163</v>
      </c>
      <c r="C476" s="271">
        <f>'AUSM Uses'!$C$41</f>
        <v>0</v>
      </c>
      <c r="D476" s="272">
        <f>'AUSM Uses'!$D$41</f>
        <v>0</v>
      </c>
      <c r="E476" s="272">
        <f>'AUSM Uses'!$E$41</f>
        <v>0</v>
      </c>
      <c r="F476" s="273"/>
    </row>
    <row r="477" spans="1:6" ht="15.75" hidden="1" outlineLevel="1" collapsed="1">
      <c r="A477" s="330"/>
      <c r="B477" s="256" t="s">
        <v>4</v>
      </c>
      <c r="C477" s="271">
        <f>'HSH Uses'!$C$41</f>
        <v>0</v>
      </c>
      <c r="D477" s="272">
        <f>'HSH Uses'!$D$41</f>
        <v>0</v>
      </c>
      <c r="E477" s="272">
        <f>'HSH Uses'!$E$41</f>
        <v>0</v>
      </c>
      <c r="F477" s="273"/>
    </row>
    <row r="478" spans="1:6" ht="15.75" hidden="1" outlineLevel="1" collapsed="1">
      <c r="A478" s="330"/>
      <c r="B478" s="256" t="s">
        <v>5</v>
      </c>
      <c r="C478" s="271">
        <f>'HSSA Uses'!$C$41</f>
        <v>4921409</v>
      </c>
      <c r="D478" s="272">
        <f>'HSSA Uses'!$D$41</f>
        <v>0</v>
      </c>
      <c r="E478" s="272">
        <f>'HSSA Uses'!$E$41</f>
        <v>0</v>
      </c>
      <c r="F478" s="273"/>
    </row>
    <row r="479" spans="1:6" ht="15.75" hidden="1" outlineLevel="1" collapsed="1">
      <c r="A479" s="330"/>
      <c r="B479" s="256" t="s">
        <v>3</v>
      </c>
      <c r="C479" s="271">
        <f>'MBG Uses'!$C$41</f>
        <v>62253271</v>
      </c>
      <c r="D479" s="272">
        <f>'MBG Uses'!$D$41</f>
        <v>23510880</v>
      </c>
      <c r="E479" s="272">
        <f>'MBG Uses'!$E$41</f>
        <v>0</v>
      </c>
      <c r="F479" s="273"/>
    </row>
    <row r="480" spans="1:6" ht="15.75" hidden="1" outlineLevel="1" collapsed="1">
      <c r="A480" s="330"/>
      <c r="B480" s="256" t="s">
        <v>6</v>
      </c>
      <c r="C480" s="271">
        <f>'MDA Uses'!$C$41</f>
        <v>83459708</v>
      </c>
      <c r="D480" s="272">
        <f>'MDA Uses'!$D$41</f>
        <v>122105859</v>
      </c>
      <c r="E480" s="272">
        <f>'MDA Uses'!$E$41</f>
        <v>0</v>
      </c>
      <c r="F480" s="273"/>
    </row>
    <row r="481" spans="1:6" ht="15.75" hidden="1" outlineLevel="1" collapsed="1">
      <c r="A481" s="330"/>
      <c r="B481" s="256" t="s">
        <v>164</v>
      </c>
      <c r="C481" s="271">
        <f>'RGVM Uses'!$C$41</f>
        <v>0</v>
      </c>
      <c r="D481" s="272">
        <f>'RGVM Uses'!$D$41</f>
        <v>0</v>
      </c>
      <c r="E481" s="272">
        <f>'RGVM Uses'!$E$41</f>
        <v>0</v>
      </c>
      <c r="F481" s="273"/>
    </row>
    <row r="482" spans="1:6" ht="15.75" hidden="1" outlineLevel="1" collapsed="1">
      <c r="A482" s="330"/>
      <c r="B482" s="256" t="s">
        <v>189</v>
      </c>
      <c r="C482" s="271">
        <f>'SHNF Uses'!$C$41</f>
        <v>0</v>
      </c>
      <c r="D482" s="272">
        <f>'SHNF Uses'!$D$41</f>
        <v>0</v>
      </c>
      <c r="E482" s="272">
        <f>'SHNF Uses'!$E$41</f>
        <v>0</v>
      </c>
      <c r="F482" s="273"/>
    </row>
    <row r="483" spans="1:6" ht="15.75" hidden="1" outlineLevel="1" collapsed="1">
      <c r="A483" s="330"/>
      <c r="B483" s="256" t="s">
        <v>137</v>
      </c>
      <c r="C483" s="271">
        <f>'SWM Uses'!$C$41</f>
        <v>42284684</v>
      </c>
      <c r="D483" s="272">
        <f>'SWM Uses'!$D$41</f>
        <v>52245915</v>
      </c>
      <c r="E483" s="272">
        <f>'SWM Uses'!$E$41</f>
        <v>0</v>
      </c>
      <c r="F483" s="273"/>
    </row>
    <row r="484" spans="1:6" ht="15.75" hidden="1" outlineLevel="1" collapsed="1">
      <c r="A484" s="330"/>
      <c r="B484" s="256" t="s">
        <v>8</v>
      </c>
      <c r="C484" s="271">
        <f>'TAMHSC Uses'!$C$41</f>
        <v>0</v>
      </c>
      <c r="D484" s="272">
        <f>'TAMHSC Uses'!$D$41</f>
        <v>499499</v>
      </c>
      <c r="E484" s="272">
        <f>'TAMHSC Uses'!$E$41</f>
        <v>0</v>
      </c>
      <c r="F484" s="273"/>
    </row>
    <row r="485" spans="1:6" ht="15.75" hidden="1" outlineLevel="1" collapsed="1">
      <c r="A485" s="330"/>
      <c r="B485" s="256" t="s">
        <v>153</v>
      </c>
      <c r="C485" s="271">
        <f>'THC Uses'!$C$41</f>
        <v>0</v>
      </c>
      <c r="D485" s="272">
        <f>'THC Uses'!$D$41</f>
        <v>0</v>
      </c>
      <c r="E485" s="272">
        <f>'THC Uses'!$E$41</f>
        <v>0</v>
      </c>
      <c r="F485" s="273"/>
    </row>
    <row r="486" spans="1:6" ht="15.75" hidden="1" outlineLevel="1" collapsed="1">
      <c r="A486" s="330"/>
      <c r="B486" s="256" t="s">
        <v>10</v>
      </c>
      <c r="C486" s="271">
        <f>'TTUHSC Uses'!$C$41</f>
        <v>0</v>
      </c>
      <c r="D486" s="272">
        <f>'TTUHSC Uses'!$D$41</f>
        <v>0</v>
      </c>
      <c r="E486" s="272">
        <f>'TTUHSC Uses'!$E$41</f>
        <v>0</v>
      </c>
      <c r="F486" s="273"/>
    </row>
    <row r="487" spans="1:6" ht="15.75" hidden="1" outlineLevel="1" collapsed="1">
      <c r="A487" s="330"/>
      <c r="B487" s="256" t="s">
        <v>140</v>
      </c>
      <c r="C487" s="271">
        <f>'TTUHSCEP Uses'!$C$41</f>
        <v>0</v>
      </c>
      <c r="D487" s="272">
        <f>'TTUHSCEP Uses'!$D$41</f>
        <v>0</v>
      </c>
      <c r="E487" s="272">
        <f>'TTUHSCEP Uses'!$E$41</f>
        <v>0</v>
      </c>
      <c r="F487" s="273"/>
    </row>
    <row r="488" spans="1:6" ht="15.75" hidden="1" outlineLevel="1" collapsed="1">
      <c r="A488" s="330"/>
      <c r="B488" s="256" t="s">
        <v>180</v>
      </c>
      <c r="C488" s="271">
        <f>'UHM Uses'!$C$41</f>
        <v>0</v>
      </c>
      <c r="D488" s="272">
        <f>'UHM Uses'!$D$41</f>
        <v>0</v>
      </c>
      <c r="E488" s="272">
        <f>'UHM Uses'!$E$41</f>
        <v>0</v>
      </c>
      <c r="F488" s="273"/>
    </row>
    <row r="489" spans="1:6" ht="15.75" hidden="1" outlineLevel="1" collapsed="1">
      <c r="A489" s="330"/>
      <c r="B489" s="256" t="s">
        <v>194</v>
      </c>
      <c r="C489" s="271">
        <f>'UNTHSC1 Uses'!$C$41</f>
        <v>0</v>
      </c>
      <c r="D489" s="272">
        <f>'UNTHSC1 Uses'!$D$41</f>
        <v>0</v>
      </c>
      <c r="E489" s="272">
        <f>'UNTHSC1 Uses'!$E$41</f>
        <v>410908</v>
      </c>
      <c r="F489" s="273"/>
    </row>
    <row r="490" spans="1:6" ht="15.75" hidden="1" outlineLevel="1" collapsed="1">
      <c r="A490" s="330"/>
      <c r="B490" s="256" t="s">
        <v>621</v>
      </c>
      <c r="C490" s="271">
        <f>'BCM Uses'!$C$41</f>
        <v>3371025</v>
      </c>
      <c r="D490" s="272">
        <f>'BCM Uses'!$D$41</f>
        <v>15473146</v>
      </c>
      <c r="E490" s="272">
        <f>'BCM Uses'!$E$41</f>
        <v>0</v>
      </c>
      <c r="F490" s="273"/>
    </row>
    <row r="491" spans="1:6" ht="15.75" collapsed="1">
      <c r="A491" s="293" t="s">
        <v>373</v>
      </c>
      <c r="B491" s="256" t="s">
        <v>374</v>
      </c>
      <c r="C491" s="271">
        <f>SUM(C476:C490)</f>
        <v>196290097</v>
      </c>
      <c r="D491" s="272">
        <f>SUM(D476:D490)</f>
        <v>213835299</v>
      </c>
      <c r="E491" s="272">
        <f>SUM(E476:E490)</f>
        <v>410908</v>
      </c>
      <c r="F491" s="273"/>
    </row>
    <row r="492" spans="1:6" ht="15.75" hidden="1" outlineLevel="1">
      <c r="A492" s="331"/>
      <c r="B492" s="256" t="s">
        <v>163</v>
      </c>
      <c r="C492" s="271">
        <f>'AUSM Uses'!$C$42</f>
        <v>0</v>
      </c>
      <c r="D492" s="272">
        <f>'AUSM Uses'!$D$42</f>
        <v>0</v>
      </c>
      <c r="E492" s="272">
        <f>'AUSM Uses'!$E$42</f>
        <v>0</v>
      </c>
      <c r="F492" s="273"/>
    </row>
    <row r="493" spans="1:6" ht="15.75" hidden="1" outlineLevel="1" collapsed="1">
      <c r="A493" s="331"/>
      <c r="B493" s="256" t="s">
        <v>4</v>
      </c>
      <c r="C493" s="271">
        <f>'HSH Uses'!$C$42</f>
        <v>0</v>
      </c>
      <c r="D493" s="272">
        <f>'HSH Uses'!$D$42</f>
        <v>0</v>
      </c>
      <c r="E493" s="272">
        <f>'HSH Uses'!$E$42</f>
        <v>0</v>
      </c>
      <c r="F493" s="273"/>
    </row>
    <row r="494" spans="1:6" ht="15.75" hidden="1" outlineLevel="1" collapsed="1">
      <c r="A494" s="331"/>
      <c r="B494" s="256" t="s">
        <v>5</v>
      </c>
      <c r="C494" s="271">
        <f>'HSSA Uses'!$C$42</f>
        <v>5051242</v>
      </c>
      <c r="D494" s="272">
        <f>'HSSA Uses'!$D$42</f>
        <v>85815</v>
      </c>
      <c r="E494" s="272">
        <f>'HSSA Uses'!$E$42</f>
        <v>0</v>
      </c>
      <c r="F494" s="273"/>
    </row>
    <row r="495" spans="1:6" ht="15.75" hidden="1" outlineLevel="1" collapsed="1">
      <c r="A495" s="331"/>
      <c r="B495" s="256" t="s">
        <v>3</v>
      </c>
      <c r="C495" s="271">
        <f>'MBG Uses'!$C$42</f>
        <v>62253271</v>
      </c>
      <c r="D495" s="272">
        <f>'MBG Uses'!$D$42</f>
        <v>23510880</v>
      </c>
      <c r="E495" s="272">
        <f>'MBG Uses'!$E$42</f>
        <v>0</v>
      </c>
      <c r="F495" s="273"/>
    </row>
    <row r="496" spans="1:6" ht="15.75" hidden="1" outlineLevel="1" collapsed="1">
      <c r="A496" s="331"/>
      <c r="B496" s="256" t="s">
        <v>6</v>
      </c>
      <c r="C496" s="271">
        <f>'MDA Uses'!$C$42</f>
        <v>83459708</v>
      </c>
      <c r="D496" s="272">
        <f>'MDA Uses'!$D$42</f>
        <v>122105859</v>
      </c>
      <c r="E496" s="272">
        <f>'MDA Uses'!$E$42</f>
        <v>0</v>
      </c>
      <c r="F496" s="273"/>
    </row>
    <row r="497" spans="1:6" ht="15.75" hidden="1" outlineLevel="1" collapsed="1">
      <c r="A497" s="331"/>
      <c r="B497" s="256" t="s">
        <v>164</v>
      </c>
      <c r="C497" s="271">
        <f>'RGVM Uses'!$C$42</f>
        <v>0</v>
      </c>
      <c r="D497" s="272">
        <f>'RGVM Uses'!$D$42</f>
        <v>0</v>
      </c>
      <c r="E497" s="272">
        <f>'RGVM Uses'!$E$42</f>
        <v>0</v>
      </c>
      <c r="F497" s="273"/>
    </row>
    <row r="498" spans="1:6" ht="15.75" hidden="1" outlineLevel="1" collapsed="1">
      <c r="A498" s="331"/>
      <c r="B498" s="256" t="s">
        <v>189</v>
      </c>
      <c r="C498" s="271">
        <f>'SHNF Uses'!$C$42</f>
        <v>0</v>
      </c>
      <c r="D498" s="272">
        <f>'SHNF Uses'!$D$42</f>
        <v>0</v>
      </c>
      <c r="E498" s="272">
        <f>'SHNF Uses'!$E$42</f>
        <v>0</v>
      </c>
      <c r="F498" s="273"/>
    </row>
    <row r="499" spans="1:6" ht="15.75" hidden="1" outlineLevel="1" collapsed="1">
      <c r="A499" s="331"/>
      <c r="B499" s="256" t="s">
        <v>137</v>
      </c>
      <c r="C499" s="271">
        <f>'SWM Uses'!$C$42</f>
        <v>42284684</v>
      </c>
      <c r="D499" s="272">
        <f>'SWM Uses'!$D$42</f>
        <v>52788263</v>
      </c>
      <c r="E499" s="272">
        <f>'SWM Uses'!$E$42</f>
        <v>0</v>
      </c>
      <c r="F499" s="273"/>
    </row>
    <row r="500" spans="1:6" ht="15.75" hidden="1" outlineLevel="1" collapsed="1">
      <c r="A500" s="331"/>
      <c r="B500" s="256" t="s">
        <v>8</v>
      </c>
      <c r="C500" s="271">
        <f>'TAMHSC Uses'!$C$42</f>
        <v>0</v>
      </c>
      <c r="D500" s="272">
        <f>'TAMHSC Uses'!$D$42</f>
        <v>499499</v>
      </c>
      <c r="E500" s="272">
        <f>'TAMHSC Uses'!$E$42</f>
        <v>0</v>
      </c>
      <c r="F500" s="273"/>
    </row>
    <row r="501" spans="1:6" ht="15.75" hidden="1" outlineLevel="1" collapsed="1">
      <c r="A501" s="331"/>
      <c r="B501" s="256" t="s">
        <v>153</v>
      </c>
      <c r="C501" s="271">
        <f>'THC Uses'!$C$42</f>
        <v>0</v>
      </c>
      <c r="D501" s="272">
        <f>'THC Uses'!$D$42</f>
        <v>0</v>
      </c>
      <c r="E501" s="272">
        <f>'THC Uses'!$E$42</f>
        <v>0</v>
      </c>
      <c r="F501" s="273"/>
    </row>
    <row r="502" spans="1:6" ht="15.75" hidden="1" outlineLevel="1" collapsed="1">
      <c r="A502" s="331"/>
      <c r="B502" s="256" t="s">
        <v>10</v>
      </c>
      <c r="C502" s="271">
        <f>'TTUHSC Uses'!$C$42</f>
        <v>0</v>
      </c>
      <c r="D502" s="272">
        <f>'TTUHSC Uses'!$D$42</f>
        <v>67500</v>
      </c>
      <c r="E502" s="272">
        <f>'TTUHSC Uses'!$E$42</f>
        <v>0</v>
      </c>
      <c r="F502" s="273"/>
    </row>
    <row r="503" spans="1:6" ht="15.75" hidden="1" outlineLevel="1" collapsed="1">
      <c r="A503" s="331"/>
      <c r="B503" s="256" t="s">
        <v>140</v>
      </c>
      <c r="C503" s="271">
        <f>'TTUHSCEP Uses'!$C$42</f>
        <v>0</v>
      </c>
      <c r="D503" s="272">
        <f>'TTUHSCEP Uses'!$D$42</f>
        <v>0</v>
      </c>
      <c r="E503" s="272">
        <f>'TTUHSCEP Uses'!$E$42</f>
        <v>0</v>
      </c>
      <c r="F503" s="273"/>
    </row>
    <row r="504" spans="1:6" ht="15.75" hidden="1" outlineLevel="1" collapsed="1">
      <c r="A504" s="331"/>
      <c r="B504" s="256" t="s">
        <v>180</v>
      </c>
      <c r="C504" s="271">
        <f>'UHM Uses'!$C$42</f>
        <v>0</v>
      </c>
      <c r="D504" s="272">
        <f>'UHM Uses'!$D$42</f>
        <v>0</v>
      </c>
      <c r="E504" s="272">
        <f>'UHM Uses'!$E$42</f>
        <v>0</v>
      </c>
      <c r="F504" s="273"/>
    </row>
    <row r="505" spans="1:6" ht="15.75" hidden="1" outlineLevel="1" collapsed="1">
      <c r="A505" s="331"/>
      <c r="B505" s="256" t="s">
        <v>194</v>
      </c>
      <c r="C505" s="271">
        <f>'UNTHSC1 Uses'!$C$42</f>
        <v>0</v>
      </c>
      <c r="D505" s="272">
        <f>'UNTHSC1 Uses'!$D$42</f>
        <v>0</v>
      </c>
      <c r="E505" s="272">
        <f>'UNTHSC1 Uses'!$E$42</f>
        <v>802908</v>
      </c>
      <c r="F505" s="273"/>
    </row>
    <row r="506" spans="1:6" ht="15.75" hidden="1" outlineLevel="1" collapsed="1">
      <c r="A506" s="331"/>
      <c r="B506" s="256" t="s">
        <v>621</v>
      </c>
      <c r="C506" s="271">
        <f>'BCM Uses'!$C$42</f>
        <v>3371025</v>
      </c>
      <c r="D506" s="272">
        <f>'BCM Uses'!$D$42</f>
        <v>15473146</v>
      </c>
      <c r="E506" s="272">
        <f>'BCM Uses'!$E$42</f>
        <v>0</v>
      </c>
      <c r="F506" s="273"/>
    </row>
    <row r="507" spans="1:6" ht="15.75" collapsed="1">
      <c r="A507" s="294"/>
      <c r="B507" s="295" t="s">
        <v>0</v>
      </c>
      <c r="C507" s="296">
        <f>SUM(C492:C506)</f>
        <v>196419930</v>
      </c>
      <c r="D507" s="296">
        <f>SUM(D492:D506)</f>
        <v>214530962</v>
      </c>
      <c r="E507" s="296">
        <f>SUM(E492:E506)</f>
        <v>802908</v>
      </c>
      <c r="F507" s="273"/>
    </row>
    <row r="508" spans="1:6" ht="15.75">
      <c r="A508" s="286"/>
      <c r="B508" s="287"/>
      <c r="C508" s="288"/>
      <c r="D508" s="289"/>
      <c r="E508" s="289"/>
      <c r="F508" s="290"/>
    </row>
    <row r="509" spans="1:6" ht="15.75">
      <c r="A509" s="291">
        <v>5</v>
      </c>
      <c r="B509" s="351" t="s">
        <v>1</v>
      </c>
      <c r="C509" s="352"/>
      <c r="D509" s="352"/>
      <c r="E509" s="352"/>
      <c r="F509" s="353"/>
    </row>
    <row r="510" spans="1:6" ht="15.75" hidden="1" outlineLevel="1">
      <c r="A510" s="291"/>
      <c r="B510" s="332" t="s">
        <v>163</v>
      </c>
      <c r="C510" s="337">
        <f>'AUSM Uses'!$C$45</f>
        <v>0</v>
      </c>
      <c r="D510" s="337">
        <f>'AUSM Uses'!$D$45</f>
        <v>0</v>
      </c>
      <c r="E510" s="337">
        <f>'AUSM Uses'!$E$45</f>
        <v>0</v>
      </c>
      <c r="F510" s="322"/>
    </row>
    <row r="511" spans="1:6" ht="15.75" hidden="1" outlineLevel="1" collapsed="1">
      <c r="A511" s="291"/>
      <c r="B511" s="332" t="s">
        <v>4</v>
      </c>
      <c r="C511" s="337">
        <f>'HSH Uses'!$C$45</f>
        <v>28399</v>
      </c>
      <c r="D511" s="337">
        <f>'HSH Uses'!$D$45</f>
        <v>597753</v>
      </c>
      <c r="E511" s="337">
        <f>'HSH Uses'!$E$45</f>
        <v>0</v>
      </c>
      <c r="F511" s="322"/>
    </row>
    <row r="512" spans="1:6" ht="15.75" hidden="1" outlineLevel="1" collapsed="1">
      <c r="A512" s="291"/>
      <c r="B512" s="332" t="s">
        <v>5</v>
      </c>
      <c r="C512" s="337">
        <f>'HSSA Uses'!$C$45</f>
        <v>497878</v>
      </c>
      <c r="D512" s="337">
        <f>'HSSA Uses'!$D$45</f>
        <v>3668090</v>
      </c>
      <c r="E512" s="337">
        <f>'HSSA Uses'!$E$45</f>
        <v>0</v>
      </c>
      <c r="F512" s="322"/>
    </row>
    <row r="513" spans="1:6" ht="15.75" hidden="1" outlineLevel="1" collapsed="1">
      <c r="A513" s="291"/>
      <c r="B513" s="332" t="s">
        <v>3</v>
      </c>
      <c r="C513" s="337">
        <f>'MBG Uses'!$C$45</f>
        <v>1120000</v>
      </c>
      <c r="D513" s="337">
        <f>'MBG Uses'!$D$45</f>
        <v>4896458</v>
      </c>
      <c r="E513" s="337">
        <f>'MBG Uses'!$E$45</f>
        <v>11831670</v>
      </c>
      <c r="F513" s="322"/>
    </row>
    <row r="514" spans="1:6" ht="15.75" hidden="1" outlineLevel="1" collapsed="1">
      <c r="A514" s="291"/>
      <c r="B514" s="332" t="s">
        <v>6</v>
      </c>
      <c r="C514" s="337">
        <f>'MDA Uses'!$C$45</f>
        <v>0</v>
      </c>
      <c r="D514" s="337">
        <f>'MDA Uses'!$D$45</f>
        <v>0</v>
      </c>
      <c r="E514" s="337">
        <f>'MDA Uses'!$E$45</f>
        <v>0</v>
      </c>
      <c r="F514" s="322"/>
    </row>
    <row r="515" spans="1:6" ht="15.75" hidden="1" outlineLevel="1" collapsed="1">
      <c r="A515" s="291"/>
      <c r="B515" s="332" t="s">
        <v>164</v>
      </c>
      <c r="C515" s="337">
        <f>'RGVM Uses'!$C$45</f>
        <v>0</v>
      </c>
      <c r="D515" s="337">
        <f>'RGVM Uses'!$D$45</f>
        <v>0</v>
      </c>
      <c r="E515" s="337">
        <f>'RGVM Uses'!$E$45</f>
        <v>0</v>
      </c>
      <c r="F515" s="322"/>
    </row>
    <row r="516" spans="1:6" ht="15.75" hidden="1" outlineLevel="1" collapsed="1">
      <c r="A516" s="291"/>
      <c r="B516" s="332" t="s">
        <v>189</v>
      </c>
      <c r="C516" s="337">
        <f>'SHNF Uses'!$C$45</f>
        <v>0</v>
      </c>
      <c r="D516" s="337">
        <f>'SHNF Uses'!$D$45</f>
        <v>0</v>
      </c>
      <c r="E516" s="337">
        <f>'SHNF Uses'!$E$45</f>
        <v>0</v>
      </c>
      <c r="F516" s="322"/>
    </row>
    <row r="517" spans="1:6" ht="15.75" hidden="1" outlineLevel="1" collapsed="1">
      <c r="A517" s="291"/>
      <c r="B517" s="332" t="s">
        <v>137</v>
      </c>
      <c r="C517" s="337">
        <f>'SWM Uses'!$C$45</f>
        <v>0</v>
      </c>
      <c r="D517" s="337">
        <f>'SWM Uses'!$D$45</f>
        <v>3060513</v>
      </c>
      <c r="E517" s="337">
        <f>'SWM Uses'!$E$45</f>
        <v>0</v>
      </c>
      <c r="F517" s="322"/>
    </row>
    <row r="518" spans="1:6" ht="15.75" hidden="1" outlineLevel="1" collapsed="1">
      <c r="A518" s="291"/>
      <c r="B518" s="332" t="s">
        <v>8</v>
      </c>
      <c r="C518" s="337">
        <f>'TAMHSC Uses'!$C$45</f>
        <v>0</v>
      </c>
      <c r="D518" s="337">
        <f>'TAMHSC Uses'!$D$45</f>
        <v>0</v>
      </c>
      <c r="E518" s="337">
        <f>'TAMHSC Uses'!$E$45</f>
        <v>0</v>
      </c>
      <c r="F518" s="322"/>
    </row>
    <row r="519" spans="1:6" ht="15.75" hidden="1" outlineLevel="1" collapsed="1">
      <c r="A519" s="291"/>
      <c r="B519" s="332" t="s">
        <v>153</v>
      </c>
      <c r="C519" s="337">
        <f>'THC Uses'!$C$45</f>
        <v>0</v>
      </c>
      <c r="D519" s="337">
        <f>'THC Uses'!$D$45</f>
        <v>0</v>
      </c>
      <c r="E519" s="337">
        <f>'THC Uses'!$E$45</f>
        <v>0</v>
      </c>
      <c r="F519" s="322"/>
    </row>
    <row r="520" spans="1:6" ht="15.75" hidden="1" outlineLevel="1" collapsed="1">
      <c r="A520" s="291"/>
      <c r="B520" s="332" t="s">
        <v>10</v>
      </c>
      <c r="C520" s="337">
        <f>'TTUHSC Uses'!$C$45</f>
        <v>0</v>
      </c>
      <c r="D520" s="337">
        <f>'TTUHSC Uses'!$D$45</f>
        <v>0</v>
      </c>
      <c r="E520" s="337">
        <f>'TTUHSC Uses'!$E$45</f>
        <v>0</v>
      </c>
      <c r="F520" s="322"/>
    </row>
    <row r="521" spans="1:6" ht="15.75" hidden="1" outlineLevel="1" collapsed="1">
      <c r="A521" s="291"/>
      <c r="B521" s="332" t="s">
        <v>140</v>
      </c>
      <c r="C521" s="337">
        <f>'TTUHSCEP Uses'!$C$45</f>
        <v>12350</v>
      </c>
      <c r="D521" s="337">
        <f>'TTUHSCEP Uses'!$D$45</f>
        <v>0</v>
      </c>
      <c r="E521" s="337">
        <f>'TTUHSCEP Uses'!$E$45</f>
        <v>0</v>
      </c>
      <c r="F521" s="322"/>
    </row>
    <row r="522" spans="1:6" ht="15.75" hidden="1" outlineLevel="1" collapsed="1">
      <c r="A522" s="291"/>
      <c r="B522" s="332" t="s">
        <v>180</v>
      </c>
      <c r="C522" s="337">
        <f>'UHM Uses'!$C$45</f>
        <v>0</v>
      </c>
      <c r="D522" s="337">
        <f>'UHM Uses'!$D$45</f>
        <v>0</v>
      </c>
      <c r="E522" s="337">
        <f>'UHM Uses'!$E$45</f>
        <v>0</v>
      </c>
      <c r="F522" s="322"/>
    </row>
    <row r="523" spans="1:6" ht="15.75" hidden="1" outlineLevel="1" collapsed="1">
      <c r="A523" s="291"/>
      <c r="B523" s="332" t="s">
        <v>194</v>
      </c>
      <c r="C523" s="337">
        <f>'UNTHSC1 Uses'!$C$45</f>
        <v>0</v>
      </c>
      <c r="D523" s="337">
        <f>'UNTHSC1 Uses'!$D$45</f>
        <v>0</v>
      </c>
      <c r="E523" s="337">
        <f>'UNTHSC1 Uses'!$E$45</f>
        <v>55075</v>
      </c>
      <c r="F523" s="322"/>
    </row>
    <row r="524" spans="1:6" ht="15.75" hidden="1" outlineLevel="1" collapsed="1">
      <c r="A524" s="291"/>
      <c r="B524" s="332" t="s">
        <v>621</v>
      </c>
      <c r="C524" s="337">
        <f>'BCM Uses'!$C$45</f>
        <v>0</v>
      </c>
      <c r="D524" s="337">
        <f>'BCM Uses'!$D$45</f>
        <v>0</v>
      </c>
      <c r="E524" s="337">
        <f>'BCM Uses'!$E$45</f>
        <v>0</v>
      </c>
      <c r="F524" s="322"/>
    </row>
    <row r="525" spans="1:6" ht="15.75" collapsed="1">
      <c r="A525" s="279" t="s">
        <v>375</v>
      </c>
      <c r="B525" s="297" t="s">
        <v>376</v>
      </c>
      <c r="C525" s="271">
        <f>SUM(C510:C524)</f>
        <v>1658627</v>
      </c>
      <c r="D525" s="272">
        <f>SUM(D510:D524)</f>
        <v>12222814</v>
      </c>
      <c r="E525" s="272">
        <f>SUM(E510:E524)</f>
        <v>11886745</v>
      </c>
      <c r="F525" s="273"/>
    </row>
    <row r="526" spans="1:6" ht="15.75">
      <c r="A526" s="286"/>
      <c r="B526" s="287"/>
      <c r="C526" s="288"/>
      <c r="D526" s="289"/>
      <c r="E526" s="289"/>
      <c r="F526" s="290"/>
    </row>
    <row r="527" spans="1:6" ht="15.75">
      <c r="A527" s="291">
        <v>6</v>
      </c>
      <c r="B527" s="266" t="s">
        <v>377</v>
      </c>
      <c r="C527" s="267"/>
      <c r="D527" s="267"/>
      <c r="E527" s="267"/>
      <c r="F527" s="268"/>
    </row>
    <row r="528" spans="1:6" ht="15.75" hidden="1" outlineLevel="1">
      <c r="A528" s="291"/>
      <c r="B528" s="333" t="s">
        <v>163</v>
      </c>
      <c r="C528" s="335">
        <f>'AUSM Uses'!$C$48</f>
        <v>0</v>
      </c>
      <c r="D528" s="335">
        <f>'AUSM Uses'!$D$48</f>
        <v>0</v>
      </c>
      <c r="E528" s="335">
        <f>'AUSM Uses'!$E$48</f>
        <v>0</v>
      </c>
      <c r="F528" s="268"/>
    </row>
    <row r="529" spans="1:6" ht="15.75" hidden="1" outlineLevel="1" collapsed="1">
      <c r="A529" s="291"/>
      <c r="B529" s="333" t="s">
        <v>4</v>
      </c>
      <c r="C529" s="335">
        <f>'HSH Uses'!$C$48</f>
        <v>0</v>
      </c>
      <c r="D529" s="335">
        <f>'HSH Uses'!$D$48</f>
        <v>0</v>
      </c>
      <c r="E529" s="335">
        <f>'HSH Uses'!$E$48</f>
        <v>0</v>
      </c>
      <c r="F529" s="268"/>
    </row>
    <row r="530" spans="1:6" ht="15.75" hidden="1" outlineLevel="1" collapsed="1">
      <c r="A530" s="291"/>
      <c r="B530" s="333" t="s">
        <v>5</v>
      </c>
      <c r="C530" s="335">
        <f>'HSSA Uses'!$C$48</f>
        <v>0</v>
      </c>
      <c r="D530" s="335">
        <f>'HSSA Uses'!$D$48</f>
        <v>71157</v>
      </c>
      <c r="E530" s="335">
        <f>'HSSA Uses'!$E$48</f>
        <v>0</v>
      </c>
      <c r="F530" s="268"/>
    </row>
    <row r="531" spans="1:6" ht="15.75" hidden="1" outlineLevel="1" collapsed="1">
      <c r="A531" s="291"/>
      <c r="B531" s="333" t="s">
        <v>3</v>
      </c>
      <c r="C531" s="335">
        <f>'MBG Uses'!$C$48</f>
        <v>0</v>
      </c>
      <c r="D531" s="335">
        <f>'MBG Uses'!$D$48</f>
        <v>0</v>
      </c>
      <c r="E531" s="335">
        <f>'MBG Uses'!$E$48</f>
        <v>0</v>
      </c>
      <c r="F531" s="268"/>
    </row>
    <row r="532" spans="1:6" ht="15.75" hidden="1" outlineLevel="1" collapsed="1">
      <c r="A532" s="291"/>
      <c r="B532" s="333" t="s">
        <v>6</v>
      </c>
      <c r="C532" s="335">
        <f>'MDA Uses'!$C$48</f>
        <v>0</v>
      </c>
      <c r="D532" s="335">
        <f>'MDA Uses'!$D$48</f>
        <v>0</v>
      </c>
      <c r="E532" s="335">
        <f>'MDA Uses'!$E$48</f>
        <v>0</v>
      </c>
      <c r="F532" s="268"/>
    </row>
    <row r="533" spans="1:6" ht="15.75" hidden="1" outlineLevel="1" collapsed="1">
      <c r="A533" s="291"/>
      <c r="B533" s="333" t="s">
        <v>164</v>
      </c>
      <c r="C533" s="335">
        <f>'RGVM Uses'!$C$48</f>
        <v>0</v>
      </c>
      <c r="D533" s="335">
        <f>'RGVM Uses'!$D$48</f>
        <v>0</v>
      </c>
      <c r="E533" s="335">
        <f>'RGVM Uses'!$E$48</f>
        <v>0</v>
      </c>
      <c r="F533" s="268"/>
    </row>
    <row r="534" spans="1:6" ht="15.75" hidden="1" outlineLevel="1" collapsed="1">
      <c r="A534" s="291"/>
      <c r="B534" s="333" t="s">
        <v>189</v>
      </c>
      <c r="C534" s="335">
        <f>'SHNF Uses'!$C$48</f>
        <v>0</v>
      </c>
      <c r="D534" s="335">
        <f>'SHNF Uses'!$D$48</f>
        <v>0</v>
      </c>
      <c r="E534" s="335">
        <f>'SHNF Uses'!$E$48</f>
        <v>0</v>
      </c>
      <c r="F534" s="268"/>
    </row>
    <row r="535" spans="1:6" ht="15.75" hidden="1" outlineLevel="1" collapsed="1">
      <c r="A535" s="291"/>
      <c r="B535" s="333" t="s">
        <v>137</v>
      </c>
      <c r="C535" s="335">
        <f>'SWM Uses'!$C$48</f>
        <v>0</v>
      </c>
      <c r="D535" s="335">
        <f>'SWM Uses'!$D$48</f>
        <v>0</v>
      </c>
      <c r="E535" s="335">
        <f>'SWM Uses'!$E$48</f>
        <v>0</v>
      </c>
      <c r="F535" s="268"/>
    </row>
    <row r="536" spans="1:6" ht="15.75" hidden="1" outlineLevel="1" collapsed="1">
      <c r="A536" s="291"/>
      <c r="B536" s="333" t="s">
        <v>8</v>
      </c>
      <c r="C536" s="335">
        <f>'TAMHSC Uses'!$C$48</f>
        <v>138678647</v>
      </c>
      <c r="D536" s="335">
        <f>'TAMHSC Uses'!$D$48</f>
        <v>108547312</v>
      </c>
      <c r="E536" s="335">
        <f>'TAMHSC Uses'!$E$48</f>
        <v>0</v>
      </c>
      <c r="F536" s="268"/>
    </row>
    <row r="537" spans="1:6" ht="15.75" hidden="1" outlineLevel="1" collapsed="1">
      <c r="A537" s="291"/>
      <c r="B537" s="333" t="s">
        <v>153</v>
      </c>
      <c r="C537" s="335">
        <f>'THC Uses'!$C$48</f>
        <v>0</v>
      </c>
      <c r="D537" s="335">
        <f>'THC Uses'!$D$48</f>
        <v>0</v>
      </c>
      <c r="E537" s="335">
        <f>'THC Uses'!$E$48</f>
        <v>0</v>
      </c>
      <c r="F537" s="268"/>
    </row>
    <row r="538" spans="1:6" ht="15.75" hidden="1" outlineLevel="1" collapsed="1">
      <c r="A538" s="291"/>
      <c r="B538" s="333" t="s">
        <v>10</v>
      </c>
      <c r="C538" s="335">
        <f>'TTUHSC Uses'!$C$48</f>
        <v>0</v>
      </c>
      <c r="D538" s="335">
        <f>'TTUHSC Uses'!$D$48</f>
        <v>0</v>
      </c>
      <c r="E538" s="335">
        <f>'TTUHSC Uses'!$E$48</f>
        <v>0</v>
      </c>
      <c r="F538" s="268"/>
    </row>
    <row r="539" spans="1:6" ht="15.75" hidden="1" outlineLevel="1" collapsed="1">
      <c r="A539" s="291"/>
      <c r="B539" s="333" t="s">
        <v>140</v>
      </c>
      <c r="C539" s="335">
        <f>'TTUHSCEP Uses'!$C$48</f>
        <v>0</v>
      </c>
      <c r="D539" s="335">
        <f>'TTUHSCEP Uses'!$D$48</f>
        <v>0</v>
      </c>
      <c r="E539" s="335">
        <f>'TTUHSCEP Uses'!$E$48</f>
        <v>0</v>
      </c>
      <c r="F539" s="268"/>
    </row>
    <row r="540" spans="1:6" ht="15.75" hidden="1" outlineLevel="1" collapsed="1">
      <c r="A540" s="291"/>
      <c r="B540" s="333" t="s">
        <v>180</v>
      </c>
      <c r="C540" s="335">
        <f>'UHM Uses'!$C$48</f>
        <v>0</v>
      </c>
      <c r="D540" s="335">
        <f>'UHM Uses'!$D$48</f>
        <v>0</v>
      </c>
      <c r="E540" s="335">
        <f>'UHM Uses'!$E$48</f>
        <v>0</v>
      </c>
      <c r="F540" s="268"/>
    </row>
    <row r="541" spans="1:6" ht="15.75" hidden="1" outlineLevel="1" collapsed="1">
      <c r="A541" s="291"/>
      <c r="B541" s="333" t="s">
        <v>194</v>
      </c>
      <c r="C541" s="335">
        <f>'UNTHSC1 Uses'!$C$48</f>
        <v>0</v>
      </c>
      <c r="D541" s="335">
        <f>'UNTHSC1 Uses'!$D$48</f>
        <v>0</v>
      </c>
      <c r="E541" s="335">
        <f>'UNTHSC1 Uses'!$E$48</f>
        <v>0</v>
      </c>
      <c r="F541" s="268"/>
    </row>
    <row r="542" spans="1:6" ht="15.75" hidden="1" outlineLevel="1" collapsed="1">
      <c r="A542" s="291"/>
      <c r="B542" s="333" t="s">
        <v>621</v>
      </c>
      <c r="C542" s="335">
        <f>'BCM Uses'!$C$48</f>
        <v>0</v>
      </c>
      <c r="D542" s="335">
        <f>'BCM Uses'!$D$48</f>
        <v>0</v>
      </c>
      <c r="E542" s="335">
        <f>'BCM Uses'!$E$48</f>
        <v>0</v>
      </c>
      <c r="F542" s="268"/>
    </row>
    <row r="543" spans="1:6" ht="31.5" collapsed="1">
      <c r="A543" s="279" t="s">
        <v>378</v>
      </c>
      <c r="B543" s="256" t="s">
        <v>379</v>
      </c>
      <c r="C543" s="271">
        <f>SUM(C528:C542)</f>
        <v>138678647</v>
      </c>
      <c r="D543" s="272">
        <f>SUM(D528:D542)</f>
        <v>108618469</v>
      </c>
      <c r="E543" s="272">
        <f>SUM(E528:E542)</f>
        <v>0</v>
      </c>
      <c r="F543" s="273"/>
    </row>
    <row r="544" spans="1:6" ht="15.75" hidden="1" outlineLevel="1">
      <c r="A544" s="294"/>
      <c r="B544" s="256" t="s">
        <v>163</v>
      </c>
      <c r="C544" s="271">
        <f>'AUSM Uses'!$C$49</f>
        <v>0</v>
      </c>
      <c r="D544" s="272">
        <f>'AUSM Uses'!$D$49</f>
        <v>0</v>
      </c>
      <c r="E544" s="272">
        <f>'AUSM Uses'!$E$49</f>
        <v>0</v>
      </c>
      <c r="F544" s="273"/>
    </row>
    <row r="545" spans="1:6" ht="15.75" hidden="1" outlineLevel="1" collapsed="1">
      <c r="A545" s="294"/>
      <c r="B545" s="256" t="s">
        <v>4</v>
      </c>
      <c r="C545" s="271">
        <f>'HSH Uses'!$C$49</f>
        <v>0</v>
      </c>
      <c r="D545" s="272">
        <f>'HSH Uses'!$D$49</f>
        <v>0</v>
      </c>
      <c r="E545" s="272">
        <f>'HSH Uses'!$E$49</f>
        <v>0</v>
      </c>
      <c r="F545" s="273"/>
    </row>
    <row r="546" spans="1:6" ht="15.75" hidden="1" outlineLevel="1" collapsed="1">
      <c r="A546" s="294"/>
      <c r="B546" s="256" t="s">
        <v>5</v>
      </c>
      <c r="C546" s="271">
        <f>'HSSA Uses'!$C$49</f>
        <v>0</v>
      </c>
      <c r="D546" s="272">
        <f>'HSSA Uses'!$D$49</f>
        <v>71157</v>
      </c>
      <c r="E546" s="272">
        <f>'HSSA Uses'!$E$49</f>
        <v>0</v>
      </c>
      <c r="F546" s="273"/>
    </row>
    <row r="547" spans="1:6" ht="15.75" hidden="1" outlineLevel="1" collapsed="1">
      <c r="A547" s="294"/>
      <c r="B547" s="256" t="s">
        <v>3</v>
      </c>
      <c r="C547" s="271">
        <f>'MBG Uses'!$C$49</f>
        <v>0</v>
      </c>
      <c r="D547" s="272">
        <f>'MBG Uses'!$D$49</f>
        <v>0</v>
      </c>
      <c r="E547" s="272">
        <f>'MBG Uses'!$E$49</f>
        <v>0</v>
      </c>
      <c r="F547" s="273"/>
    </row>
    <row r="548" spans="1:6" ht="15.75" hidden="1" outlineLevel="1" collapsed="1">
      <c r="A548" s="294"/>
      <c r="B548" s="256" t="s">
        <v>6</v>
      </c>
      <c r="C548" s="271">
        <f>'MDA Uses'!$C$49</f>
        <v>0</v>
      </c>
      <c r="D548" s="272">
        <f>'MDA Uses'!$D$49</f>
        <v>0</v>
      </c>
      <c r="E548" s="272">
        <f>'MDA Uses'!$E$49</f>
        <v>0</v>
      </c>
      <c r="F548" s="273"/>
    </row>
    <row r="549" spans="1:6" ht="15.75" hidden="1" outlineLevel="1" collapsed="1">
      <c r="A549" s="294"/>
      <c r="B549" s="256" t="s">
        <v>164</v>
      </c>
      <c r="C549" s="271">
        <f>'RGVM Uses'!$C$49</f>
        <v>0</v>
      </c>
      <c r="D549" s="272">
        <f>'RGVM Uses'!$D$49</f>
        <v>0</v>
      </c>
      <c r="E549" s="272">
        <f>'RGVM Uses'!$E$49</f>
        <v>0</v>
      </c>
      <c r="F549" s="273"/>
    </row>
    <row r="550" spans="1:6" ht="15.75" hidden="1" outlineLevel="1" collapsed="1">
      <c r="A550" s="294"/>
      <c r="B550" s="256" t="s">
        <v>189</v>
      </c>
      <c r="C550" s="271">
        <f>'SHNF Uses'!$C$49</f>
        <v>0</v>
      </c>
      <c r="D550" s="272">
        <f>'SHNF Uses'!$D$49</f>
        <v>0</v>
      </c>
      <c r="E550" s="272">
        <f>'SHNF Uses'!$E$49</f>
        <v>0</v>
      </c>
      <c r="F550" s="273"/>
    </row>
    <row r="551" spans="1:6" ht="15.75" hidden="1" outlineLevel="1" collapsed="1">
      <c r="A551" s="294"/>
      <c r="B551" s="256" t="s">
        <v>137</v>
      </c>
      <c r="C551" s="271">
        <f>'SWM Uses'!$C$49</f>
        <v>0</v>
      </c>
      <c r="D551" s="272">
        <f>'SWM Uses'!$D$49</f>
        <v>0</v>
      </c>
      <c r="E551" s="272">
        <f>'SWM Uses'!$E$49</f>
        <v>0</v>
      </c>
      <c r="F551" s="273"/>
    </row>
    <row r="552" spans="1:6" ht="15.75" hidden="1" outlineLevel="1" collapsed="1">
      <c r="A552" s="294"/>
      <c r="B552" s="256" t="s">
        <v>8</v>
      </c>
      <c r="C552" s="271">
        <f>'TAMHSC Uses'!$C$49</f>
        <v>138678647</v>
      </c>
      <c r="D552" s="272">
        <f>'TAMHSC Uses'!$D$49</f>
        <v>108547312</v>
      </c>
      <c r="E552" s="272">
        <f>'TAMHSC Uses'!$E$49</f>
        <v>0</v>
      </c>
      <c r="F552" s="273"/>
    </row>
    <row r="553" spans="1:6" ht="15.75" hidden="1" outlineLevel="1" collapsed="1">
      <c r="A553" s="294"/>
      <c r="B553" s="256" t="s">
        <v>153</v>
      </c>
      <c r="C553" s="271">
        <f>'THC Uses'!$C$49</f>
        <v>0</v>
      </c>
      <c r="D553" s="272">
        <f>'THC Uses'!$D$49</f>
        <v>0</v>
      </c>
      <c r="E553" s="272">
        <f>'THC Uses'!$E$49</f>
        <v>0</v>
      </c>
      <c r="F553" s="273"/>
    </row>
    <row r="554" spans="1:6" ht="15.75" hidden="1" outlineLevel="1" collapsed="1">
      <c r="A554" s="294"/>
      <c r="B554" s="256" t="s">
        <v>10</v>
      </c>
      <c r="C554" s="271">
        <f>'TTUHSC Uses'!$C$49</f>
        <v>0</v>
      </c>
      <c r="D554" s="272">
        <f>'TTUHSC Uses'!$D$49</f>
        <v>0</v>
      </c>
      <c r="E554" s="272">
        <f>'TTUHSC Uses'!$E$49</f>
        <v>0</v>
      </c>
      <c r="F554" s="273"/>
    </row>
    <row r="555" spans="1:6" ht="15.75" hidden="1" outlineLevel="1" collapsed="1">
      <c r="A555" s="294"/>
      <c r="B555" s="256" t="s">
        <v>140</v>
      </c>
      <c r="C555" s="271">
        <f>'TTUHSCEP Uses'!$C$49</f>
        <v>0</v>
      </c>
      <c r="D555" s="272">
        <f>'TTUHSCEP Uses'!$D$49</f>
        <v>0</v>
      </c>
      <c r="E555" s="272">
        <f>'TTUHSCEP Uses'!$E$49</f>
        <v>0</v>
      </c>
      <c r="F555" s="273"/>
    </row>
    <row r="556" spans="1:6" ht="15.75" hidden="1" outlineLevel="1" collapsed="1">
      <c r="A556" s="294"/>
      <c r="B556" s="256" t="s">
        <v>180</v>
      </c>
      <c r="C556" s="271">
        <f>'UHM Uses'!$C$49</f>
        <v>0</v>
      </c>
      <c r="D556" s="272">
        <f>'UHM Uses'!$D$49</f>
        <v>0</v>
      </c>
      <c r="E556" s="272">
        <f>'UHM Uses'!$E$49</f>
        <v>0</v>
      </c>
      <c r="F556" s="273"/>
    </row>
    <row r="557" spans="1:6" ht="15.75" hidden="1" outlineLevel="1" collapsed="1">
      <c r="A557" s="294"/>
      <c r="B557" s="256" t="s">
        <v>194</v>
      </c>
      <c r="C557" s="271">
        <f>'UNTHSC1 Uses'!$C$49</f>
        <v>0</v>
      </c>
      <c r="D557" s="272">
        <f>'UNTHSC1 Uses'!$D$49</f>
        <v>0</v>
      </c>
      <c r="E557" s="272">
        <f>'UNTHSC1 Uses'!$E$49</f>
        <v>0</v>
      </c>
      <c r="F557" s="273"/>
    </row>
    <row r="558" spans="1:6" ht="15.75" hidden="1" outlineLevel="1" collapsed="1">
      <c r="A558" s="294"/>
      <c r="B558" s="256" t="s">
        <v>621</v>
      </c>
      <c r="C558" s="271">
        <f>'BCM Uses'!$C$49</f>
        <v>0</v>
      </c>
      <c r="D558" s="272">
        <f>'BCM Uses'!$D$49</f>
        <v>0</v>
      </c>
      <c r="E558" s="272">
        <f>'BCM Uses'!$E$49</f>
        <v>0</v>
      </c>
      <c r="F558" s="273"/>
    </row>
    <row r="559" spans="1:6" ht="15.75" collapsed="1">
      <c r="A559" s="294"/>
      <c r="B559" s="295" t="s">
        <v>0</v>
      </c>
      <c r="C559" s="296">
        <f>SUM(C544:C558)</f>
        <v>138678647</v>
      </c>
      <c r="D559" s="296">
        <f>SUM(D544:D558)</f>
        <v>108618469</v>
      </c>
      <c r="E559" s="296">
        <f>SUM(E544:E558)</f>
        <v>0</v>
      </c>
      <c r="F559" s="273"/>
    </row>
    <row r="560" spans="1:6" ht="15.75">
      <c r="A560" s="286"/>
      <c r="B560" s="287"/>
      <c r="C560" s="288"/>
      <c r="D560" s="289"/>
      <c r="E560" s="289"/>
      <c r="F560" s="290"/>
    </row>
    <row r="561" spans="1:6" ht="15.75">
      <c r="A561" s="188">
        <v>7</v>
      </c>
      <c r="B561" s="266" t="s">
        <v>235</v>
      </c>
      <c r="C561" s="267"/>
      <c r="D561" s="267"/>
      <c r="E561" s="267"/>
      <c r="F561" s="268"/>
    </row>
    <row r="562" spans="1:6" ht="15.75" hidden="1" outlineLevel="1">
      <c r="A562" s="188"/>
      <c r="B562" s="333" t="s">
        <v>163</v>
      </c>
      <c r="C562" s="335">
        <f>'AUSM Uses'!$C$52</f>
        <v>0</v>
      </c>
      <c r="D562" s="335">
        <f>'AUSM Uses'!$D$52</f>
        <v>0</v>
      </c>
      <c r="E562" s="335">
        <f>'AUSM Uses'!$E$52</f>
        <v>0</v>
      </c>
      <c r="F562" s="268"/>
    </row>
    <row r="563" spans="1:6" ht="15.75" hidden="1" outlineLevel="1" collapsed="1">
      <c r="A563" s="188"/>
      <c r="B563" s="333" t="s">
        <v>4</v>
      </c>
      <c r="C563" s="335">
        <f>'HSH Uses'!$C$52</f>
        <v>4504032</v>
      </c>
      <c r="D563" s="335">
        <f>'HSH Uses'!$D$52</f>
        <v>109508</v>
      </c>
      <c r="E563" s="335">
        <f>'HSH Uses'!$E$52</f>
        <v>0</v>
      </c>
      <c r="F563" s="268"/>
    </row>
    <row r="564" spans="1:6" ht="15.75" hidden="1" outlineLevel="1" collapsed="1">
      <c r="A564" s="188"/>
      <c r="B564" s="333" t="s">
        <v>5</v>
      </c>
      <c r="C564" s="335">
        <f>'HSSA Uses'!$C$52</f>
        <v>39335</v>
      </c>
      <c r="D564" s="335">
        <f>'HSSA Uses'!$D$52</f>
        <v>951282</v>
      </c>
      <c r="E564" s="335">
        <f>'HSSA Uses'!$E$52</f>
        <v>196697</v>
      </c>
      <c r="F564" s="268"/>
    </row>
    <row r="565" spans="1:6" ht="15.75" hidden="1" outlineLevel="1" collapsed="1">
      <c r="A565" s="188"/>
      <c r="B565" s="333" t="s">
        <v>3</v>
      </c>
      <c r="C565" s="335">
        <f>'MBG Uses'!$C$52</f>
        <v>0</v>
      </c>
      <c r="D565" s="335">
        <f>'MBG Uses'!$D$52</f>
        <v>79767</v>
      </c>
      <c r="E565" s="335">
        <f>'MBG Uses'!$E$52</f>
        <v>0</v>
      </c>
      <c r="F565" s="268"/>
    </row>
    <row r="566" spans="1:6" ht="15.75" hidden="1" outlineLevel="1" collapsed="1">
      <c r="A566" s="188"/>
      <c r="B566" s="333" t="s">
        <v>6</v>
      </c>
      <c r="C566" s="335">
        <f>'MDA Uses'!$C$52</f>
        <v>18527</v>
      </c>
      <c r="D566" s="335">
        <f>'MDA Uses'!$D$52</f>
        <v>0</v>
      </c>
      <c r="E566" s="335">
        <f>'MDA Uses'!$E$52</f>
        <v>0</v>
      </c>
      <c r="F566" s="268"/>
    </row>
    <row r="567" spans="1:6" ht="15.75" hidden="1" outlineLevel="1" collapsed="1">
      <c r="A567" s="188"/>
      <c r="B567" s="333" t="s">
        <v>164</v>
      </c>
      <c r="C567" s="335">
        <f>'RGVM Uses'!$C$52</f>
        <v>1037766</v>
      </c>
      <c r="D567" s="335">
        <f>'RGVM Uses'!$D$52</f>
        <v>1637046</v>
      </c>
      <c r="E567" s="335">
        <f>'RGVM Uses'!$E$52</f>
        <v>0</v>
      </c>
      <c r="F567" s="268"/>
    </row>
    <row r="568" spans="1:6" ht="15.75" hidden="1" outlineLevel="1" collapsed="1">
      <c r="A568" s="188"/>
      <c r="B568" s="333" t="s">
        <v>189</v>
      </c>
      <c r="C568" s="335">
        <f>'SHNF Uses'!$C$52</f>
        <v>0</v>
      </c>
      <c r="D568" s="335">
        <f>'SHNF Uses'!$D$52</f>
        <v>0</v>
      </c>
      <c r="E568" s="335">
        <f>'SHNF Uses'!$E$52</f>
        <v>0</v>
      </c>
      <c r="F568" s="268"/>
    </row>
    <row r="569" spans="1:6" ht="15.75" hidden="1" outlineLevel="1" collapsed="1">
      <c r="A569" s="188"/>
      <c r="B569" s="333" t="s">
        <v>137</v>
      </c>
      <c r="C569" s="335">
        <f>'SWM Uses'!$C$52</f>
        <v>0</v>
      </c>
      <c r="D569" s="335">
        <f>'SWM Uses'!$D$52</f>
        <v>41026871</v>
      </c>
      <c r="E569" s="335">
        <f>'SWM Uses'!$E$52</f>
        <v>0</v>
      </c>
      <c r="F569" s="268"/>
    </row>
    <row r="570" spans="1:6" ht="15.75" hidden="1" outlineLevel="1" collapsed="1">
      <c r="A570" s="188"/>
      <c r="B570" s="333" t="s">
        <v>8</v>
      </c>
      <c r="C570" s="335">
        <f>'TAMHSC Uses'!$C$52</f>
        <v>0</v>
      </c>
      <c r="D570" s="335">
        <f>'TAMHSC Uses'!$D$52</f>
        <v>0</v>
      </c>
      <c r="E570" s="335">
        <f>'TAMHSC Uses'!$E$52</f>
        <v>0</v>
      </c>
      <c r="F570" s="268"/>
    </row>
    <row r="571" spans="1:6" ht="15.75" hidden="1" outlineLevel="1" collapsed="1">
      <c r="A571" s="188"/>
      <c r="B571" s="333" t="s">
        <v>153</v>
      </c>
      <c r="C571" s="335">
        <f>'THC Uses'!$C$52</f>
        <v>2511434</v>
      </c>
      <c r="D571" s="335">
        <f>'THC Uses'!$D$52</f>
        <v>2106228</v>
      </c>
      <c r="E571" s="335">
        <f>'THC Uses'!$E$52</f>
        <v>0</v>
      </c>
      <c r="F571" s="268"/>
    </row>
    <row r="572" spans="1:6" ht="15.75" hidden="1" outlineLevel="1" collapsed="1">
      <c r="A572" s="188"/>
      <c r="B572" s="333" t="s">
        <v>10</v>
      </c>
      <c r="C572" s="335">
        <f>'TTUHSC Uses'!$C$52</f>
        <v>2428597</v>
      </c>
      <c r="D572" s="335">
        <f>'TTUHSC Uses'!$D$52</f>
        <v>5242656</v>
      </c>
      <c r="E572" s="335">
        <f>'TTUHSC Uses'!$E$52</f>
        <v>0</v>
      </c>
      <c r="F572" s="268"/>
    </row>
    <row r="573" spans="1:6" ht="15.75" hidden="1" outlineLevel="1" collapsed="1">
      <c r="A573" s="188"/>
      <c r="B573" s="333" t="s">
        <v>140</v>
      </c>
      <c r="C573" s="335">
        <f>'TTUHSCEP Uses'!$C$52</f>
        <v>339708</v>
      </c>
      <c r="D573" s="335">
        <f>'TTUHSCEP Uses'!$D$52</f>
        <v>551710</v>
      </c>
      <c r="E573" s="335">
        <f>'TTUHSCEP Uses'!$E$52</f>
        <v>5874</v>
      </c>
      <c r="F573" s="268"/>
    </row>
    <row r="574" spans="1:6" ht="15.75" hidden="1" outlineLevel="1" collapsed="1">
      <c r="A574" s="188"/>
      <c r="B574" s="333" t="s">
        <v>180</v>
      </c>
      <c r="C574" s="335">
        <f>'UHM Uses'!$C$52</f>
        <v>0</v>
      </c>
      <c r="D574" s="335">
        <f>'UHM Uses'!$D$52</f>
        <v>0</v>
      </c>
      <c r="E574" s="335">
        <f>'UHM Uses'!$E$52</f>
        <v>0</v>
      </c>
      <c r="F574" s="268"/>
    </row>
    <row r="575" spans="1:6" ht="15.75" hidden="1" outlineLevel="1" collapsed="1">
      <c r="A575" s="188"/>
      <c r="B575" s="333" t="s">
        <v>194</v>
      </c>
      <c r="C575" s="335">
        <f>'UNTHSC1 Uses'!$C$52</f>
        <v>498533</v>
      </c>
      <c r="D575" s="335">
        <f>'UNTHSC1 Uses'!$D$52</f>
        <v>2278813</v>
      </c>
      <c r="E575" s="335">
        <f>'UNTHSC1 Uses'!$E$52</f>
        <v>272146</v>
      </c>
      <c r="F575" s="268"/>
    </row>
    <row r="576" spans="1:6" ht="15.75" hidden="1" outlineLevel="1" collapsed="1">
      <c r="A576" s="188"/>
      <c r="B576" s="333" t="s">
        <v>621</v>
      </c>
      <c r="C576" s="335">
        <f>'BCM Uses'!$C$52</f>
        <v>0</v>
      </c>
      <c r="D576" s="335">
        <f>'BCM Uses'!$D$52</f>
        <v>0</v>
      </c>
      <c r="E576" s="335">
        <f>'BCM Uses'!$E$52</f>
        <v>0</v>
      </c>
      <c r="F576" s="268"/>
    </row>
    <row r="577" spans="1:6" ht="15.75" collapsed="1">
      <c r="A577" s="189" t="s">
        <v>482</v>
      </c>
      <c r="B577" s="256" t="s">
        <v>381</v>
      </c>
      <c r="C577" s="271">
        <f>SUM(C562:C576)</f>
        <v>11377932</v>
      </c>
      <c r="D577" s="272">
        <f>SUM(D562:D576)</f>
        <v>53983881</v>
      </c>
      <c r="E577" s="272">
        <f>SUM(E562:E576)</f>
        <v>474717</v>
      </c>
      <c r="F577" s="273"/>
    </row>
    <row r="578" spans="1:6" ht="15.75">
      <c r="A578" s="190"/>
      <c r="B578" s="298"/>
      <c r="C578" s="299"/>
      <c r="D578" s="300"/>
      <c r="E578" s="301"/>
      <c r="F578" s="283"/>
    </row>
    <row r="579" spans="1:6" ht="15.75" customHeight="1">
      <c r="A579" s="191">
        <v>8</v>
      </c>
      <c r="B579" s="302" t="s">
        <v>481</v>
      </c>
      <c r="C579" s="267"/>
      <c r="D579" s="267"/>
      <c r="E579" s="267"/>
      <c r="F579" s="268"/>
    </row>
    <row r="580" spans="1:6" ht="15.75" hidden="1" customHeight="1" outlineLevel="1">
      <c r="A580" s="191"/>
      <c r="B580" s="302" t="s">
        <v>163</v>
      </c>
      <c r="C580" s="335">
        <f>'AUSM Uses'!$C$55</f>
        <v>0</v>
      </c>
      <c r="D580" s="335">
        <f>'AUSM Uses'!$D$55</f>
        <v>0</v>
      </c>
      <c r="E580" s="335">
        <f>'AUSM Uses'!$E$55</f>
        <v>0</v>
      </c>
      <c r="F580" s="268"/>
    </row>
    <row r="581" spans="1:6" ht="15.75" hidden="1" customHeight="1" outlineLevel="1" collapsed="1">
      <c r="A581" s="191"/>
      <c r="B581" s="302" t="s">
        <v>4</v>
      </c>
      <c r="C581" s="335">
        <f>'HSH Uses'!$C$55</f>
        <v>0</v>
      </c>
      <c r="D581" s="335">
        <f>'HSH Uses'!$D$55</f>
        <v>0</v>
      </c>
      <c r="E581" s="335">
        <f>'HSH Uses'!$E$55</f>
        <v>0</v>
      </c>
      <c r="F581" s="268"/>
    </row>
    <row r="582" spans="1:6" ht="15.75" hidden="1" customHeight="1" outlineLevel="1" collapsed="1">
      <c r="A582" s="191"/>
      <c r="B582" s="302" t="s">
        <v>5</v>
      </c>
      <c r="C582" s="335">
        <f>'HSSA Uses'!$C$55</f>
        <v>0</v>
      </c>
      <c r="D582" s="335">
        <f>'HSSA Uses'!$D$55</f>
        <v>0</v>
      </c>
      <c r="E582" s="335">
        <f>'HSSA Uses'!$E$55</f>
        <v>0</v>
      </c>
      <c r="F582" s="268"/>
    </row>
    <row r="583" spans="1:6" ht="15.75" hidden="1" customHeight="1" outlineLevel="1" collapsed="1">
      <c r="A583" s="191"/>
      <c r="B583" s="302" t="s">
        <v>3</v>
      </c>
      <c r="C583" s="335">
        <f>'MBG Uses'!$C$55</f>
        <v>0</v>
      </c>
      <c r="D583" s="335">
        <f>'MBG Uses'!$D$55</f>
        <v>7211</v>
      </c>
      <c r="E583" s="335">
        <f>'MBG Uses'!$E$55</f>
        <v>0</v>
      </c>
      <c r="F583" s="268"/>
    </row>
    <row r="584" spans="1:6" ht="15.75" hidden="1" customHeight="1" outlineLevel="1" collapsed="1">
      <c r="A584" s="191"/>
      <c r="B584" s="302" t="s">
        <v>6</v>
      </c>
      <c r="C584" s="335">
        <f>'MDA Uses'!$C$55</f>
        <v>0</v>
      </c>
      <c r="D584" s="335">
        <f>'MDA Uses'!$D$55</f>
        <v>4507</v>
      </c>
      <c r="E584" s="335">
        <f>'MDA Uses'!$E$55</f>
        <v>0</v>
      </c>
      <c r="F584" s="268"/>
    </row>
    <row r="585" spans="1:6" ht="15.75" hidden="1" customHeight="1" outlineLevel="1" collapsed="1">
      <c r="A585" s="191"/>
      <c r="B585" s="302" t="s">
        <v>164</v>
      </c>
      <c r="C585" s="335">
        <f>'RGVM Uses'!$C$55</f>
        <v>0</v>
      </c>
      <c r="D585" s="335">
        <f>'RGVM Uses'!$D$55</f>
        <v>0</v>
      </c>
      <c r="E585" s="335">
        <f>'RGVM Uses'!$E$55</f>
        <v>0</v>
      </c>
      <c r="F585" s="268"/>
    </row>
    <row r="586" spans="1:6" ht="15.75" hidden="1" customHeight="1" outlineLevel="1" collapsed="1">
      <c r="A586" s="191"/>
      <c r="B586" s="302" t="s">
        <v>189</v>
      </c>
      <c r="C586" s="335">
        <f>'SHNF Uses'!$C$55</f>
        <v>0</v>
      </c>
      <c r="D586" s="335">
        <f>'SHNF Uses'!$D$55</f>
        <v>0</v>
      </c>
      <c r="E586" s="335">
        <f>'SHNF Uses'!$E$55</f>
        <v>0</v>
      </c>
      <c r="F586" s="268"/>
    </row>
    <row r="587" spans="1:6" ht="15.75" hidden="1" customHeight="1" outlineLevel="1" collapsed="1">
      <c r="A587" s="191"/>
      <c r="B587" s="302" t="s">
        <v>137</v>
      </c>
      <c r="C587" s="335">
        <f>'SWM Uses'!$C$55</f>
        <v>0</v>
      </c>
      <c r="D587" s="335">
        <f>'SWM Uses'!$D$55</f>
        <v>0</v>
      </c>
      <c r="E587" s="335">
        <f>'SWM Uses'!$E$55</f>
        <v>0</v>
      </c>
      <c r="F587" s="268"/>
    </row>
    <row r="588" spans="1:6" ht="15.75" hidden="1" customHeight="1" outlineLevel="1" collapsed="1">
      <c r="A588" s="191"/>
      <c r="B588" s="302" t="s">
        <v>8</v>
      </c>
      <c r="C588" s="335">
        <f>'TAMHSC Uses'!$C$55</f>
        <v>0</v>
      </c>
      <c r="D588" s="335">
        <f>'TAMHSC Uses'!$D$55</f>
        <v>27043</v>
      </c>
      <c r="E588" s="335">
        <f>'TAMHSC Uses'!$E$55</f>
        <v>0</v>
      </c>
      <c r="F588" s="268"/>
    </row>
    <row r="589" spans="1:6" ht="15.75" hidden="1" customHeight="1" outlineLevel="1" collapsed="1">
      <c r="A589" s="191"/>
      <c r="B589" s="302" t="s">
        <v>153</v>
      </c>
      <c r="C589" s="335">
        <f>'THC Uses'!$C$55</f>
        <v>0</v>
      </c>
      <c r="D589" s="335">
        <f>'THC Uses'!$D$55</f>
        <v>0</v>
      </c>
      <c r="E589" s="335">
        <f>'THC Uses'!$E$55</f>
        <v>0</v>
      </c>
      <c r="F589" s="268"/>
    </row>
    <row r="590" spans="1:6" ht="15.75" hidden="1" customHeight="1" outlineLevel="1" collapsed="1">
      <c r="A590" s="191"/>
      <c r="B590" s="302" t="s">
        <v>10</v>
      </c>
      <c r="C590" s="335">
        <f>'TTUHSC Uses'!$C$55</f>
        <v>0</v>
      </c>
      <c r="D590" s="335">
        <f>'TTUHSC Uses'!$D$55</f>
        <v>901</v>
      </c>
      <c r="E590" s="335">
        <f>'TTUHSC Uses'!$E$55</f>
        <v>0</v>
      </c>
      <c r="F590" s="268"/>
    </row>
    <row r="591" spans="1:6" ht="15.75" hidden="1" customHeight="1" outlineLevel="1" collapsed="1">
      <c r="A591" s="191"/>
      <c r="B591" s="302" t="s">
        <v>140</v>
      </c>
      <c r="C591" s="335">
        <f>'TTUHSCEP Uses'!$C$55</f>
        <v>0</v>
      </c>
      <c r="D591" s="335">
        <f>'TTUHSCEP Uses'!$D$55</f>
        <v>1802</v>
      </c>
      <c r="E591" s="335">
        <f>'TTUHSCEP Uses'!$E$55</f>
        <v>0</v>
      </c>
      <c r="F591" s="268"/>
    </row>
    <row r="592" spans="1:6" ht="15.75" hidden="1" customHeight="1" outlineLevel="1" collapsed="1">
      <c r="A592" s="191"/>
      <c r="B592" s="302" t="s">
        <v>180</v>
      </c>
      <c r="C592" s="335">
        <f>'UHM Uses'!$C$55</f>
        <v>0</v>
      </c>
      <c r="D592" s="335">
        <f>'UHM Uses'!$D$55</f>
        <v>0</v>
      </c>
      <c r="E592" s="335">
        <f>'UHM Uses'!$E$55</f>
        <v>0</v>
      </c>
      <c r="F592" s="268"/>
    </row>
    <row r="593" spans="1:6" ht="15.75" hidden="1" customHeight="1" outlineLevel="1" collapsed="1">
      <c r="A593" s="191"/>
      <c r="B593" s="302" t="s">
        <v>194</v>
      </c>
      <c r="C593" s="335">
        <f>'UNTHSC1 Uses'!$C$55</f>
        <v>0</v>
      </c>
      <c r="D593" s="335">
        <f>'UNTHSC1 Uses'!$D$55</f>
        <v>0</v>
      </c>
      <c r="E593" s="335">
        <f>'UNTHSC1 Uses'!$E$55</f>
        <v>0</v>
      </c>
      <c r="F593" s="268"/>
    </row>
    <row r="594" spans="1:6" ht="15.75" hidden="1" customHeight="1" outlineLevel="1" collapsed="1">
      <c r="A594" s="191"/>
      <c r="B594" s="302" t="s">
        <v>621</v>
      </c>
      <c r="C594" s="335">
        <f>'BCM Uses'!$C$55</f>
        <v>0</v>
      </c>
      <c r="D594" s="335">
        <f>'BCM Uses'!$D$55</f>
        <v>0</v>
      </c>
      <c r="E594" s="335">
        <f>'BCM Uses'!$E$55</f>
        <v>0</v>
      </c>
      <c r="F594" s="268"/>
    </row>
    <row r="595" spans="1:6" ht="31.5" collapsed="1">
      <c r="A595" s="189" t="s">
        <v>380</v>
      </c>
      <c r="B595" s="280" t="s">
        <v>383</v>
      </c>
      <c r="C595" s="271">
        <f>SUM(C580:C594)</f>
        <v>0</v>
      </c>
      <c r="D595" s="272">
        <f>SUM(D580:D594)</f>
        <v>41464</v>
      </c>
      <c r="E595" s="272">
        <f>SUM(E580:E594)</f>
        <v>0</v>
      </c>
      <c r="F595" s="273"/>
    </row>
    <row r="596" spans="1:6" ht="15.75" hidden="1" outlineLevel="1">
      <c r="A596" s="189"/>
      <c r="B596" s="280" t="s">
        <v>163</v>
      </c>
      <c r="C596" s="276">
        <f>'AUSM Uses'!$C$56</f>
        <v>0</v>
      </c>
      <c r="D596" s="336">
        <f>'AUSM Uses'!$D$56</f>
        <v>0</v>
      </c>
      <c r="E596" s="272"/>
      <c r="F596" s="273"/>
    </row>
    <row r="597" spans="1:6" ht="15.75" hidden="1" outlineLevel="1" collapsed="1">
      <c r="A597" s="189"/>
      <c r="B597" s="280" t="s">
        <v>4</v>
      </c>
      <c r="C597" s="276">
        <f>'HSH Uses'!$C$56</f>
        <v>0</v>
      </c>
      <c r="D597" s="336">
        <f>'HSH Uses'!$D$56</f>
        <v>0</v>
      </c>
      <c r="E597" s="272"/>
      <c r="F597" s="273"/>
    </row>
    <row r="598" spans="1:6" ht="15.75" hidden="1" outlineLevel="1" collapsed="1">
      <c r="A598" s="189"/>
      <c r="B598" s="280" t="s">
        <v>5</v>
      </c>
      <c r="C598" s="276">
        <f>'HSSA Uses'!$C$56</f>
        <v>0</v>
      </c>
      <c r="D598" s="336">
        <f>'HSSA Uses'!$D$56</f>
        <v>0</v>
      </c>
      <c r="E598" s="272"/>
      <c r="F598" s="273"/>
    </row>
    <row r="599" spans="1:6" ht="15.75" hidden="1" outlineLevel="1" collapsed="1">
      <c r="A599" s="189"/>
      <c r="B599" s="280" t="s">
        <v>3</v>
      </c>
      <c r="C599" s="276">
        <f>'MBG Uses'!$C$56</f>
        <v>0</v>
      </c>
      <c r="D599" s="336">
        <f>'MBG Uses'!$D$56</f>
        <v>3</v>
      </c>
      <c r="E599" s="272"/>
      <c r="F599" s="273"/>
    </row>
    <row r="600" spans="1:6" ht="15.75" hidden="1" outlineLevel="1" collapsed="1">
      <c r="A600" s="189"/>
      <c r="B600" s="280" t="s">
        <v>6</v>
      </c>
      <c r="C600" s="276">
        <f>'MDA Uses'!$C$56</f>
        <v>0</v>
      </c>
      <c r="D600" s="336">
        <f>'MDA Uses'!$D$56</f>
        <v>15</v>
      </c>
      <c r="E600" s="272"/>
      <c r="F600" s="273"/>
    </row>
    <row r="601" spans="1:6" ht="15.75" hidden="1" outlineLevel="1" collapsed="1">
      <c r="A601" s="189"/>
      <c r="B601" s="280" t="s">
        <v>164</v>
      </c>
      <c r="C601" s="276">
        <f>'RGVM Uses'!$C$56</f>
        <v>0</v>
      </c>
      <c r="D601" s="336">
        <f>'RGVM Uses'!$D$56</f>
        <v>0</v>
      </c>
      <c r="E601" s="272"/>
      <c r="F601" s="273"/>
    </row>
    <row r="602" spans="1:6" ht="15.75" hidden="1" outlineLevel="1" collapsed="1">
      <c r="A602" s="189"/>
      <c r="B602" s="280" t="s">
        <v>189</v>
      </c>
      <c r="C602" s="276">
        <f>'SHNF Uses'!$C$56</f>
        <v>0</v>
      </c>
      <c r="D602" s="336">
        <f>'SHNF Uses'!$D$56</f>
        <v>0</v>
      </c>
      <c r="E602" s="272"/>
      <c r="F602" s="273"/>
    </row>
    <row r="603" spans="1:6" ht="15.75" hidden="1" outlineLevel="1" collapsed="1">
      <c r="A603" s="189"/>
      <c r="B603" s="280" t="s">
        <v>137</v>
      </c>
      <c r="C603" s="276">
        <f>'SWM Uses'!$C$56</f>
        <v>0</v>
      </c>
      <c r="D603" s="336">
        <f>'SWM Uses'!$D$56</f>
        <v>0</v>
      </c>
      <c r="E603" s="272"/>
      <c r="F603" s="273"/>
    </row>
    <row r="604" spans="1:6" ht="15.75" hidden="1" outlineLevel="1" collapsed="1">
      <c r="A604" s="189"/>
      <c r="B604" s="280" t="s">
        <v>8</v>
      </c>
      <c r="C604" s="276">
        <f>'TAMHSC Uses'!$C$56</f>
        <v>0</v>
      </c>
      <c r="D604" s="336">
        <f>'TAMHSC Uses'!$D$56</f>
        <v>14</v>
      </c>
      <c r="E604" s="272"/>
      <c r="F604" s="273"/>
    </row>
    <row r="605" spans="1:6" ht="15.75" hidden="1" outlineLevel="1" collapsed="1">
      <c r="A605" s="189"/>
      <c r="B605" s="280" t="s">
        <v>153</v>
      </c>
      <c r="C605" s="276">
        <f>'THC Uses'!$C$56</f>
        <v>0</v>
      </c>
      <c r="D605" s="336">
        <f>'THC Uses'!$D$56</f>
        <v>0</v>
      </c>
      <c r="E605" s="272"/>
      <c r="F605" s="273"/>
    </row>
    <row r="606" spans="1:6" ht="15.75" hidden="1" outlineLevel="1" collapsed="1">
      <c r="A606" s="189"/>
      <c r="B606" s="280" t="s">
        <v>10</v>
      </c>
      <c r="C606" s="276">
        <f>'TTUHSC Uses'!$C$56</f>
        <v>0</v>
      </c>
      <c r="D606" s="336">
        <f>'TTUHSC Uses'!$D$56</f>
        <v>1</v>
      </c>
      <c r="E606" s="272"/>
      <c r="F606" s="273"/>
    </row>
    <row r="607" spans="1:6" ht="15.75" hidden="1" outlineLevel="1" collapsed="1">
      <c r="A607" s="189"/>
      <c r="B607" s="280" t="s">
        <v>140</v>
      </c>
      <c r="C607" s="276">
        <f>'TTUHSCEP Uses'!$C$56</f>
        <v>0</v>
      </c>
      <c r="D607" s="336">
        <f>'TTUHSCEP Uses'!$D$56</f>
        <v>3</v>
      </c>
      <c r="E607" s="272"/>
      <c r="F607" s="273"/>
    </row>
    <row r="608" spans="1:6" ht="15.75" hidden="1" outlineLevel="1" collapsed="1">
      <c r="A608" s="189"/>
      <c r="B608" s="280" t="s">
        <v>180</v>
      </c>
      <c r="C608" s="276">
        <f>'UHM Uses'!$C$56</f>
        <v>0</v>
      </c>
      <c r="D608" s="336">
        <f>'UHM Uses'!$D$56</f>
        <v>0</v>
      </c>
      <c r="E608" s="272"/>
      <c r="F608" s="273"/>
    </row>
    <row r="609" spans="1:6" ht="15.75" hidden="1" outlineLevel="1" collapsed="1">
      <c r="A609" s="189"/>
      <c r="B609" s="280" t="s">
        <v>194</v>
      </c>
      <c r="C609" s="276">
        <f>'UNTHSC1 Uses'!$C$56</f>
        <v>0</v>
      </c>
      <c r="D609" s="336">
        <f>'UNTHSC1 Uses'!$D$56</f>
        <v>0</v>
      </c>
      <c r="E609" s="272"/>
      <c r="F609" s="273"/>
    </row>
    <row r="610" spans="1:6" ht="15.75" hidden="1" outlineLevel="1" collapsed="1">
      <c r="A610" s="189"/>
      <c r="B610" s="280" t="s">
        <v>621</v>
      </c>
      <c r="C610" s="276">
        <f>'BCM Uses'!$C$56</f>
        <v>0</v>
      </c>
      <c r="D610" s="336">
        <f>'BCM Uses'!$D$56</f>
        <v>0</v>
      </c>
      <c r="E610" s="272"/>
      <c r="F610" s="273"/>
    </row>
    <row r="611" spans="1:6" ht="15.75" collapsed="1">
      <c r="A611" s="192" t="s">
        <v>380</v>
      </c>
      <c r="B611" s="275" t="s">
        <v>384</v>
      </c>
      <c r="C611" s="276">
        <f>SUM(C596:C610)</f>
        <v>0</v>
      </c>
      <c r="D611" s="276">
        <f>SUM(D596:D610)</f>
        <v>36</v>
      </c>
      <c r="E611" s="277"/>
      <c r="F611" s="278"/>
    </row>
    <row r="612" spans="1:6" ht="15.75" hidden="1" outlineLevel="1">
      <c r="A612" s="192"/>
      <c r="B612" s="334" t="s">
        <v>163</v>
      </c>
      <c r="C612" s="271">
        <f>'AUSM Uses'!$C$57</f>
        <v>0</v>
      </c>
      <c r="D612" s="271">
        <f>'AUSM Uses'!$D$57</f>
        <v>0</v>
      </c>
      <c r="E612" s="277">
        <f>'AUSM Uses'!$E$57</f>
        <v>0</v>
      </c>
      <c r="F612" s="278"/>
    </row>
    <row r="613" spans="1:6" ht="15.75" hidden="1" outlineLevel="1" collapsed="1">
      <c r="A613" s="192"/>
      <c r="B613" s="334" t="s">
        <v>4</v>
      </c>
      <c r="C613" s="271">
        <f>'HSH Uses'!$C$57</f>
        <v>0</v>
      </c>
      <c r="D613" s="271">
        <f>'HSH Uses'!$D$57</f>
        <v>0</v>
      </c>
      <c r="E613" s="277">
        <f>'HSH Uses'!$E$57</f>
        <v>0</v>
      </c>
      <c r="F613" s="278"/>
    </row>
    <row r="614" spans="1:6" ht="15.75" hidden="1" outlineLevel="1" collapsed="1">
      <c r="A614" s="192"/>
      <c r="B614" s="334" t="s">
        <v>5</v>
      </c>
      <c r="C614" s="271">
        <f>'HSSA Uses'!$C$57</f>
        <v>0</v>
      </c>
      <c r="D614" s="271">
        <f>'HSSA Uses'!$D$57</f>
        <v>0</v>
      </c>
      <c r="E614" s="277">
        <f>'HSSA Uses'!$E$57</f>
        <v>0</v>
      </c>
      <c r="F614" s="278"/>
    </row>
    <row r="615" spans="1:6" ht="15.75" hidden="1" outlineLevel="1" collapsed="1">
      <c r="A615" s="192"/>
      <c r="B615" s="334" t="s">
        <v>3</v>
      </c>
      <c r="C615" s="271">
        <f>'MBG Uses'!$C$57</f>
        <v>0</v>
      </c>
      <c r="D615" s="271">
        <f>'MBG Uses'!$D$57</f>
        <v>6977</v>
      </c>
      <c r="E615" s="277">
        <f>'MBG Uses'!$E$57</f>
        <v>0</v>
      </c>
      <c r="F615" s="278"/>
    </row>
    <row r="616" spans="1:6" ht="15.75" hidden="1" outlineLevel="1" collapsed="1">
      <c r="A616" s="192"/>
      <c r="B616" s="334" t="s">
        <v>6</v>
      </c>
      <c r="C616" s="271">
        <f>'MDA Uses'!$C$57</f>
        <v>0</v>
      </c>
      <c r="D616" s="271">
        <f>'MDA Uses'!$D$57</f>
        <v>0</v>
      </c>
      <c r="E616" s="277">
        <f>'MDA Uses'!$E$57</f>
        <v>0</v>
      </c>
      <c r="F616" s="278"/>
    </row>
    <row r="617" spans="1:6" ht="15.75" hidden="1" outlineLevel="1" collapsed="1">
      <c r="A617" s="192"/>
      <c r="B617" s="334" t="s">
        <v>164</v>
      </c>
      <c r="C617" s="271">
        <f>'RGVM Uses'!$C$57</f>
        <v>0</v>
      </c>
      <c r="D617" s="271">
        <f>'RGVM Uses'!$D$57</f>
        <v>0</v>
      </c>
      <c r="E617" s="277">
        <f>'RGVM Uses'!$E$57</f>
        <v>0</v>
      </c>
      <c r="F617" s="278"/>
    </row>
    <row r="618" spans="1:6" ht="15.75" hidden="1" outlineLevel="1" collapsed="1">
      <c r="A618" s="192"/>
      <c r="B618" s="334" t="s">
        <v>189</v>
      </c>
      <c r="C618" s="271">
        <f>'SHNF Uses'!$C$57</f>
        <v>0</v>
      </c>
      <c r="D618" s="271">
        <f>'SHNF Uses'!$D$57</f>
        <v>0</v>
      </c>
      <c r="E618" s="277">
        <f>'SHNF Uses'!$E$57</f>
        <v>0</v>
      </c>
      <c r="F618" s="278"/>
    </row>
    <row r="619" spans="1:6" ht="15.75" hidden="1" outlineLevel="1" collapsed="1">
      <c r="A619" s="192"/>
      <c r="B619" s="334" t="s">
        <v>137</v>
      </c>
      <c r="C619" s="271">
        <f>'SWM Uses'!$C$57</f>
        <v>0</v>
      </c>
      <c r="D619" s="271">
        <f>'SWM Uses'!$D$57</f>
        <v>0</v>
      </c>
      <c r="E619" s="277">
        <f>'SWM Uses'!$E$57</f>
        <v>0</v>
      </c>
      <c r="F619" s="278"/>
    </row>
    <row r="620" spans="1:6" ht="15.75" hidden="1" outlineLevel="1" collapsed="1">
      <c r="A620" s="192"/>
      <c r="B620" s="334" t="s">
        <v>8</v>
      </c>
      <c r="C620" s="271">
        <f>'TAMHSC Uses'!$C$57</f>
        <v>0</v>
      </c>
      <c r="D620" s="271">
        <f>'TAMHSC Uses'!$D$57</f>
        <v>27778</v>
      </c>
      <c r="E620" s="277">
        <f>'TAMHSC Uses'!$E$57</f>
        <v>0</v>
      </c>
      <c r="F620" s="278"/>
    </row>
    <row r="621" spans="1:6" ht="15.75" hidden="1" outlineLevel="1" collapsed="1">
      <c r="A621" s="192"/>
      <c r="B621" s="334" t="s">
        <v>153</v>
      </c>
      <c r="C621" s="271">
        <f>'THC Uses'!$C$57</f>
        <v>0</v>
      </c>
      <c r="D621" s="271">
        <f>'THC Uses'!$D$57</f>
        <v>0</v>
      </c>
      <c r="E621" s="277">
        <f>'THC Uses'!$E$57</f>
        <v>0</v>
      </c>
      <c r="F621" s="278"/>
    </row>
    <row r="622" spans="1:6" ht="15.75" hidden="1" outlineLevel="1" collapsed="1">
      <c r="A622" s="192"/>
      <c r="B622" s="334" t="s">
        <v>10</v>
      </c>
      <c r="C622" s="271">
        <f>'TTUHSC Uses'!$C$57</f>
        <v>0</v>
      </c>
      <c r="D622" s="271">
        <f>'TTUHSC Uses'!$D$57</f>
        <v>872</v>
      </c>
      <c r="E622" s="277">
        <f>'TTUHSC Uses'!$E$57</f>
        <v>0</v>
      </c>
      <c r="F622" s="278"/>
    </row>
    <row r="623" spans="1:6" ht="15.75" hidden="1" outlineLevel="1" collapsed="1">
      <c r="A623" s="192"/>
      <c r="B623" s="334" t="s">
        <v>140</v>
      </c>
      <c r="C623" s="271">
        <f>'TTUHSCEP Uses'!$C$57</f>
        <v>0</v>
      </c>
      <c r="D623" s="271">
        <f>'TTUHSCEP Uses'!$D$57</f>
        <v>1852</v>
      </c>
      <c r="E623" s="277">
        <f>'TTUHSCEP Uses'!$E$57</f>
        <v>0</v>
      </c>
      <c r="F623" s="278"/>
    </row>
    <row r="624" spans="1:6" ht="15.75" hidden="1" outlineLevel="1" collapsed="1">
      <c r="A624" s="192"/>
      <c r="B624" s="334" t="s">
        <v>180</v>
      </c>
      <c r="C624" s="271">
        <f>'UHM Uses'!$C$57</f>
        <v>0</v>
      </c>
      <c r="D624" s="271">
        <f>'UHM Uses'!$D$57</f>
        <v>0</v>
      </c>
      <c r="E624" s="277">
        <f>'UHM Uses'!$E$57</f>
        <v>0</v>
      </c>
      <c r="F624" s="278"/>
    </row>
    <row r="625" spans="1:6" ht="15.75" hidden="1" outlineLevel="1" collapsed="1">
      <c r="A625" s="192"/>
      <c r="B625" s="334" t="s">
        <v>194</v>
      </c>
      <c r="C625" s="271">
        <f>'UNTHSC1 Uses'!$C$57</f>
        <v>0</v>
      </c>
      <c r="D625" s="271">
        <f>'UNTHSC1 Uses'!$D$57</f>
        <v>0</v>
      </c>
      <c r="E625" s="277">
        <f>'UNTHSC1 Uses'!$E$57</f>
        <v>0</v>
      </c>
      <c r="F625" s="278"/>
    </row>
    <row r="626" spans="1:6" ht="15.75" hidden="1" outlineLevel="1" collapsed="1">
      <c r="A626" s="192"/>
      <c r="B626" s="334" t="s">
        <v>621</v>
      </c>
      <c r="C626" s="271">
        <f>'BCM Uses'!$C$57</f>
        <v>0</v>
      </c>
      <c r="D626" s="271">
        <f>'BCM Uses'!$D$57</f>
        <v>0</v>
      </c>
      <c r="E626" s="277">
        <f>'BCM Uses'!$E$57</f>
        <v>0</v>
      </c>
      <c r="F626" s="278"/>
    </row>
    <row r="627" spans="1:6" ht="31.5" collapsed="1">
      <c r="A627" s="189" t="s">
        <v>483</v>
      </c>
      <c r="B627" s="256" t="s">
        <v>385</v>
      </c>
      <c r="C627" s="271">
        <f>SUM(C612:C626)</f>
        <v>0</v>
      </c>
      <c r="D627" s="272">
        <f>SUM(D612:D626)</f>
        <v>37479</v>
      </c>
      <c r="E627" s="272">
        <f>SUM(E612:E626)</f>
        <v>0</v>
      </c>
      <c r="F627" s="273"/>
    </row>
    <row r="628" spans="1:6" ht="15.75" hidden="1" outlineLevel="1">
      <c r="A628" s="189"/>
      <c r="B628" s="256" t="s">
        <v>163</v>
      </c>
      <c r="C628" s="276">
        <f>'AUSM Uses'!$C$58</f>
        <v>0</v>
      </c>
      <c r="D628" s="336">
        <f>'AUSM Uses'!$D$58</f>
        <v>0</v>
      </c>
      <c r="E628" s="272"/>
      <c r="F628" s="273"/>
    </row>
    <row r="629" spans="1:6" ht="15.75" hidden="1" outlineLevel="1" collapsed="1">
      <c r="A629" s="189"/>
      <c r="B629" s="256" t="s">
        <v>4</v>
      </c>
      <c r="C629" s="276">
        <f>'HSH Uses'!$C$58</f>
        <v>0</v>
      </c>
      <c r="D629" s="336">
        <f>'HSH Uses'!$D$58</f>
        <v>0</v>
      </c>
      <c r="E629" s="272"/>
      <c r="F629" s="273"/>
    </row>
    <row r="630" spans="1:6" ht="15.75" hidden="1" outlineLevel="1" collapsed="1">
      <c r="A630" s="189"/>
      <c r="B630" s="256" t="s">
        <v>5</v>
      </c>
      <c r="C630" s="276">
        <f>'HSSA Uses'!$C$58</f>
        <v>0</v>
      </c>
      <c r="D630" s="336">
        <f>'HSSA Uses'!$D$58</f>
        <v>0</v>
      </c>
      <c r="E630" s="272"/>
      <c r="F630" s="273"/>
    </row>
    <row r="631" spans="1:6" ht="15.75" hidden="1" outlineLevel="1" collapsed="1">
      <c r="A631" s="189"/>
      <c r="B631" s="256" t="s">
        <v>3</v>
      </c>
      <c r="C631" s="276">
        <f>'MBG Uses'!$C$58</f>
        <v>0</v>
      </c>
      <c r="D631" s="336">
        <f>'MBG Uses'!$D$58</f>
        <v>6</v>
      </c>
      <c r="E631" s="272"/>
      <c r="F631" s="273"/>
    </row>
    <row r="632" spans="1:6" ht="15.75" hidden="1" outlineLevel="1" collapsed="1">
      <c r="A632" s="189"/>
      <c r="B632" s="256" t="s">
        <v>6</v>
      </c>
      <c r="C632" s="276">
        <f>'MDA Uses'!$C$58</f>
        <v>0</v>
      </c>
      <c r="D632" s="336">
        <f>'MDA Uses'!$D$58</f>
        <v>0</v>
      </c>
      <c r="E632" s="272"/>
      <c r="F632" s="273"/>
    </row>
    <row r="633" spans="1:6" ht="15.75" hidden="1" outlineLevel="1" collapsed="1">
      <c r="A633" s="189"/>
      <c r="B633" s="256" t="s">
        <v>164</v>
      </c>
      <c r="C633" s="276">
        <f>'RGVM Uses'!$C$58</f>
        <v>0</v>
      </c>
      <c r="D633" s="336">
        <f>'RGVM Uses'!$D$58</f>
        <v>0</v>
      </c>
      <c r="E633" s="272"/>
      <c r="F633" s="273"/>
    </row>
    <row r="634" spans="1:6" ht="15.75" hidden="1" outlineLevel="1" collapsed="1">
      <c r="A634" s="189"/>
      <c r="B634" s="256" t="s">
        <v>189</v>
      </c>
      <c r="C634" s="276">
        <f>'SHNF Uses'!$C$58</f>
        <v>0</v>
      </c>
      <c r="D634" s="336">
        <f>'SHNF Uses'!$D$58</f>
        <v>0</v>
      </c>
      <c r="E634" s="272"/>
      <c r="F634" s="273"/>
    </row>
    <row r="635" spans="1:6" ht="15.75" hidden="1" outlineLevel="1" collapsed="1">
      <c r="A635" s="189"/>
      <c r="B635" s="256" t="s">
        <v>137</v>
      </c>
      <c r="C635" s="276">
        <f>'SWM Uses'!$C$58</f>
        <v>0</v>
      </c>
      <c r="D635" s="336">
        <f>'SWM Uses'!$D$58</f>
        <v>0</v>
      </c>
      <c r="E635" s="272"/>
      <c r="F635" s="273"/>
    </row>
    <row r="636" spans="1:6" ht="15.75" hidden="1" outlineLevel="1" collapsed="1">
      <c r="A636" s="189"/>
      <c r="B636" s="256" t="s">
        <v>8</v>
      </c>
      <c r="C636" s="276">
        <f>'TAMHSC Uses'!$C$58</f>
        <v>0</v>
      </c>
      <c r="D636" s="336">
        <f>'TAMHSC Uses'!$D$58</f>
        <v>19</v>
      </c>
      <c r="E636" s="272"/>
      <c r="F636" s="273"/>
    </row>
    <row r="637" spans="1:6" ht="15.75" hidden="1" outlineLevel="1" collapsed="1">
      <c r="A637" s="189"/>
      <c r="B637" s="256" t="s">
        <v>153</v>
      </c>
      <c r="C637" s="276">
        <f>'THC Uses'!$C$58</f>
        <v>0</v>
      </c>
      <c r="D637" s="336">
        <f>'THC Uses'!$D$58</f>
        <v>0</v>
      </c>
      <c r="E637" s="272"/>
      <c r="F637" s="273"/>
    </row>
    <row r="638" spans="1:6" ht="15.75" hidden="1" outlineLevel="1" collapsed="1">
      <c r="A638" s="189"/>
      <c r="B638" s="256" t="s">
        <v>10</v>
      </c>
      <c r="C638" s="276">
        <f>'TTUHSC Uses'!$C$58</f>
        <v>0</v>
      </c>
      <c r="D638" s="336">
        <f>'TTUHSC Uses'!$D$58</f>
        <v>1</v>
      </c>
      <c r="E638" s="272"/>
      <c r="F638" s="273"/>
    </row>
    <row r="639" spans="1:6" ht="15.75" hidden="1" outlineLevel="1" collapsed="1">
      <c r="A639" s="189"/>
      <c r="B639" s="256" t="s">
        <v>140</v>
      </c>
      <c r="C639" s="276">
        <f>'TTUHSCEP Uses'!$C$58</f>
        <v>0</v>
      </c>
      <c r="D639" s="336">
        <f>'TTUHSCEP Uses'!$D$58</f>
        <v>2</v>
      </c>
      <c r="E639" s="272"/>
      <c r="F639" s="273"/>
    </row>
    <row r="640" spans="1:6" ht="15.75" hidden="1" outlineLevel="1" collapsed="1">
      <c r="A640" s="189"/>
      <c r="B640" s="256" t="s">
        <v>180</v>
      </c>
      <c r="C640" s="276">
        <f>'UHM Uses'!$C$58</f>
        <v>0</v>
      </c>
      <c r="D640" s="336">
        <f>'UHM Uses'!$D$58</f>
        <v>0</v>
      </c>
      <c r="E640" s="272"/>
      <c r="F640" s="273"/>
    </row>
    <row r="641" spans="1:6" ht="15.75" hidden="1" outlineLevel="1" collapsed="1">
      <c r="A641" s="189"/>
      <c r="B641" s="256" t="s">
        <v>194</v>
      </c>
      <c r="C641" s="276">
        <f>'UNTHSC1 Uses'!$C$58</f>
        <v>0</v>
      </c>
      <c r="D641" s="336">
        <f>'UNTHSC1 Uses'!$D$58</f>
        <v>0</v>
      </c>
      <c r="E641" s="272"/>
      <c r="F641" s="273"/>
    </row>
    <row r="642" spans="1:6" ht="15.75" hidden="1" outlineLevel="1" collapsed="1">
      <c r="A642" s="189"/>
      <c r="B642" s="256" t="s">
        <v>621</v>
      </c>
      <c r="C642" s="276">
        <f>'BCM Uses'!$C$58</f>
        <v>0</v>
      </c>
      <c r="D642" s="336">
        <f>'BCM Uses'!$D$58</f>
        <v>0</v>
      </c>
      <c r="E642" s="272"/>
      <c r="F642" s="273"/>
    </row>
    <row r="643" spans="1:6" ht="15.75" collapsed="1">
      <c r="A643" s="192" t="s">
        <v>483</v>
      </c>
      <c r="B643" s="275" t="s">
        <v>384</v>
      </c>
      <c r="C643" s="276">
        <f>SUM(C628:C642)</f>
        <v>0</v>
      </c>
      <c r="D643" s="276">
        <f>SUM(D628:D642)</f>
        <v>28</v>
      </c>
      <c r="E643" s="277"/>
      <c r="F643" s="278"/>
    </row>
    <row r="644" spans="1:6" ht="15.75" hidden="1" outlineLevel="1">
      <c r="A644" s="192"/>
      <c r="B644" s="334" t="s">
        <v>163</v>
      </c>
      <c r="C644" s="271">
        <f>'AUSM Uses'!$C$59</f>
        <v>0</v>
      </c>
      <c r="D644" s="271">
        <f>'AUSM Uses'!$D$59</f>
        <v>0</v>
      </c>
      <c r="E644" s="277">
        <f>'AUSM Uses'!$E$59</f>
        <v>0</v>
      </c>
      <c r="F644" s="278"/>
    </row>
    <row r="645" spans="1:6" ht="15.75" hidden="1" outlineLevel="1" collapsed="1">
      <c r="A645" s="192"/>
      <c r="B645" s="334" t="s">
        <v>4</v>
      </c>
      <c r="C645" s="271">
        <f>'HSH Uses'!$C$59</f>
        <v>0</v>
      </c>
      <c r="D645" s="271">
        <f>'HSH Uses'!$D$59</f>
        <v>0</v>
      </c>
      <c r="E645" s="277">
        <f>'HSH Uses'!$E$59</f>
        <v>0</v>
      </c>
      <c r="F645" s="278"/>
    </row>
    <row r="646" spans="1:6" ht="15.75" hidden="1" outlineLevel="1" collapsed="1">
      <c r="A646" s="192"/>
      <c r="B646" s="334" t="s">
        <v>5</v>
      </c>
      <c r="C646" s="271">
        <f>'HSSA Uses'!$C$59</f>
        <v>0</v>
      </c>
      <c r="D646" s="271">
        <f>'HSSA Uses'!$D$59</f>
        <v>0</v>
      </c>
      <c r="E646" s="277">
        <f>'HSSA Uses'!$E$59</f>
        <v>0</v>
      </c>
      <c r="F646" s="278"/>
    </row>
    <row r="647" spans="1:6" ht="15.75" hidden="1" outlineLevel="1" collapsed="1">
      <c r="A647" s="192"/>
      <c r="B647" s="334" t="s">
        <v>3</v>
      </c>
      <c r="C647" s="271">
        <f>'MBG Uses'!$C$59</f>
        <v>0</v>
      </c>
      <c r="D647" s="271">
        <f>'MBG Uses'!$D$59</f>
        <v>0</v>
      </c>
      <c r="E647" s="277">
        <f>'MBG Uses'!$E$59</f>
        <v>0</v>
      </c>
      <c r="F647" s="278"/>
    </row>
    <row r="648" spans="1:6" ht="15.75" hidden="1" outlineLevel="1" collapsed="1">
      <c r="A648" s="192"/>
      <c r="B648" s="334" t="s">
        <v>6</v>
      </c>
      <c r="C648" s="271">
        <f>'MDA Uses'!$C$59</f>
        <v>0</v>
      </c>
      <c r="D648" s="271">
        <f>'MDA Uses'!$D$59</f>
        <v>0</v>
      </c>
      <c r="E648" s="277">
        <f>'MDA Uses'!$E$59</f>
        <v>0</v>
      </c>
      <c r="F648" s="278"/>
    </row>
    <row r="649" spans="1:6" ht="15.75" hidden="1" outlineLevel="1" collapsed="1">
      <c r="A649" s="192"/>
      <c r="B649" s="334" t="s">
        <v>164</v>
      </c>
      <c r="C649" s="271">
        <f>'RGVM Uses'!$C$59</f>
        <v>0</v>
      </c>
      <c r="D649" s="271">
        <f>'RGVM Uses'!$D$59</f>
        <v>0</v>
      </c>
      <c r="E649" s="277">
        <f>'RGVM Uses'!$E$59</f>
        <v>0</v>
      </c>
      <c r="F649" s="278"/>
    </row>
    <row r="650" spans="1:6" ht="15.75" hidden="1" outlineLevel="1" collapsed="1">
      <c r="A650" s="192"/>
      <c r="B650" s="334" t="s">
        <v>189</v>
      </c>
      <c r="C650" s="271">
        <f>'SHNF Uses'!$C$59</f>
        <v>0</v>
      </c>
      <c r="D650" s="271">
        <f>'SHNF Uses'!$D$59</f>
        <v>0</v>
      </c>
      <c r="E650" s="277">
        <f>'SHNF Uses'!$E$59</f>
        <v>0</v>
      </c>
      <c r="F650" s="278"/>
    </row>
    <row r="651" spans="1:6" ht="15.75" hidden="1" outlineLevel="1" collapsed="1">
      <c r="A651" s="192"/>
      <c r="B651" s="334" t="s">
        <v>137</v>
      </c>
      <c r="C651" s="271">
        <f>'SWM Uses'!$C$59</f>
        <v>0</v>
      </c>
      <c r="D651" s="271">
        <f>'SWM Uses'!$D$59</f>
        <v>0</v>
      </c>
      <c r="E651" s="277">
        <f>'SWM Uses'!$E$59</f>
        <v>0</v>
      </c>
      <c r="F651" s="278"/>
    </row>
    <row r="652" spans="1:6" ht="15.75" hidden="1" outlineLevel="1" collapsed="1">
      <c r="A652" s="192"/>
      <c r="B652" s="334" t="s">
        <v>8</v>
      </c>
      <c r="C652" s="271">
        <f>'TAMHSC Uses'!$C$59</f>
        <v>0</v>
      </c>
      <c r="D652" s="271">
        <f>'TAMHSC Uses'!$D$59</f>
        <v>0</v>
      </c>
      <c r="E652" s="277">
        <f>'TAMHSC Uses'!$E$59</f>
        <v>0</v>
      </c>
      <c r="F652" s="278"/>
    </row>
    <row r="653" spans="1:6" ht="15.75" hidden="1" outlineLevel="1" collapsed="1">
      <c r="A653" s="192"/>
      <c r="B653" s="334" t="s">
        <v>153</v>
      </c>
      <c r="C653" s="271">
        <f>'THC Uses'!$C$59</f>
        <v>0</v>
      </c>
      <c r="D653" s="271">
        <f>'THC Uses'!$D$59</f>
        <v>0</v>
      </c>
      <c r="E653" s="277">
        <f>'THC Uses'!$E$59</f>
        <v>0</v>
      </c>
      <c r="F653" s="278"/>
    </row>
    <row r="654" spans="1:6" ht="15.75" hidden="1" outlineLevel="1" collapsed="1">
      <c r="A654" s="192"/>
      <c r="B654" s="334" t="s">
        <v>10</v>
      </c>
      <c r="C654" s="271">
        <f>'TTUHSC Uses'!$C$59</f>
        <v>0</v>
      </c>
      <c r="D654" s="271">
        <f>'TTUHSC Uses'!$D$59</f>
        <v>0</v>
      </c>
      <c r="E654" s="277">
        <f>'TTUHSC Uses'!$E$59</f>
        <v>0</v>
      </c>
      <c r="F654" s="278"/>
    </row>
    <row r="655" spans="1:6" ht="15.75" hidden="1" outlineLevel="1" collapsed="1">
      <c r="A655" s="192"/>
      <c r="B655" s="334" t="s">
        <v>140</v>
      </c>
      <c r="C655" s="271">
        <f>'TTUHSCEP Uses'!$C$59</f>
        <v>0</v>
      </c>
      <c r="D655" s="271">
        <f>'TTUHSCEP Uses'!$D$59</f>
        <v>0</v>
      </c>
      <c r="E655" s="277">
        <f>'TTUHSCEP Uses'!$E$59</f>
        <v>0</v>
      </c>
      <c r="F655" s="278"/>
    </row>
    <row r="656" spans="1:6" ht="15.75" hidden="1" outlineLevel="1" collapsed="1">
      <c r="A656" s="192"/>
      <c r="B656" s="334" t="s">
        <v>180</v>
      </c>
      <c r="C656" s="271">
        <f>'UHM Uses'!$C$59</f>
        <v>0</v>
      </c>
      <c r="D656" s="271">
        <f>'UHM Uses'!$D$59</f>
        <v>0</v>
      </c>
      <c r="E656" s="277">
        <f>'UHM Uses'!$E$59</f>
        <v>0</v>
      </c>
      <c r="F656" s="278"/>
    </row>
    <row r="657" spans="1:6" ht="15.75" hidden="1" outlineLevel="1" collapsed="1">
      <c r="A657" s="192"/>
      <c r="B657" s="334" t="s">
        <v>194</v>
      </c>
      <c r="C657" s="271">
        <f>'UNTHSC1 Uses'!$C$59</f>
        <v>0</v>
      </c>
      <c r="D657" s="271">
        <f>'UNTHSC1 Uses'!$D$59</f>
        <v>0</v>
      </c>
      <c r="E657" s="277">
        <f>'UNTHSC1 Uses'!$E$59</f>
        <v>0</v>
      </c>
      <c r="F657" s="278"/>
    </row>
    <row r="658" spans="1:6" ht="15.75" hidden="1" outlineLevel="1" collapsed="1">
      <c r="A658" s="192"/>
      <c r="B658" s="334" t="s">
        <v>621</v>
      </c>
      <c r="C658" s="271">
        <f>'BCM Uses'!$C$59</f>
        <v>0</v>
      </c>
      <c r="D658" s="271">
        <f>'BCM Uses'!$D$59</f>
        <v>0</v>
      </c>
      <c r="E658" s="277">
        <f>'BCM Uses'!$E$59</f>
        <v>0</v>
      </c>
      <c r="F658" s="278"/>
    </row>
    <row r="659" spans="1:6" ht="31.5" collapsed="1">
      <c r="A659" s="189" t="s">
        <v>484</v>
      </c>
      <c r="B659" s="256" t="s">
        <v>386</v>
      </c>
      <c r="C659" s="271">
        <f>SUM(C644:C658)</f>
        <v>0</v>
      </c>
      <c r="D659" s="272">
        <f>SUM(D644:D658)</f>
        <v>0</v>
      </c>
      <c r="E659" s="272">
        <f>SUM(E644:E658)</f>
        <v>0</v>
      </c>
      <c r="F659" s="273"/>
    </row>
    <row r="660" spans="1:6" ht="15.75" hidden="1" outlineLevel="1">
      <c r="A660" s="189"/>
      <c r="B660" s="256" t="s">
        <v>163</v>
      </c>
      <c r="C660" s="276">
        <f>'AUSM Uses'!$C$60</f>
        <v>0</v>
      </c>
      <c r="D660" s="336">
        <f>'AUSM Uses'!$D$60</f>
        <v>0</v>
      </c>
      <c r="E660" s="272"/>
      <c r="F660" s="273"/>
    </row>
    <row r="661" spans="1:6" ht="15.75" hidden="1" outlineLevel="1" collapsed="1">
      <c r="A661" s="189"/>
      <c r="B661" s="256" t="s">
        <v>4</v>
      </c>
      <c r="C661" s="276">
        <f>'HSH Uses'!$C$60</f>
        <v>0</v>
      </c>
      <c r="D661" s="336">
        <f>'HSH Uses'!$D$60</f>
        <v>0</v>
      </c>
      <c r="E661" s="272"/>
      <c r="F661" s="273"/>
    </row>
    <row r="662" spans="1:6" ht="15.75" hidden="1" outlineLevel="1" collapsed="1">
      <c r="A662" s="189"/>
      <c r="B662" s="256" t="s">
        <v>5</v>
      </c>
      <c r="C662" s="276">
        <f>'HSSA Uses'!$C$60</f>
        <v>0</v>
      </c>
      <c r="D662" s="336">
        <f>'HSSA Uses'!$D$60</f>
        <v>0</v>
      </c>
      <c r="E662" s="272"/>
      <c r="F662" s="273"/>
    </row>
    <row r="663" spans="1:6" ht="15.75" hidden="1" outlineLevel="1" collapsed="1">
      <c r="A663" s="189"/>
      <c r="B663" s="256" t="s">
        <v>3</v>
      </c>
      <c r="C663" s="276">
        <f>'MBG Uses'!$C$60</f>
        <v>0</v>
      </c>
      <c r="D663" s="336">
        <f>'MBG Uses'!$D$60</f>
        <v>0</v>
      </c>
      <c r="E663" s="272"/>
      <c r="F663" s="273"/>
    </row>
    <row r="664" spans="1:6" ht="15.75" hidden="1" outlineLevel="1" collapsed="1">
      <c r="A664" s="189"/>
      <c r="B664" s="256" t="s">
        <v>6</v>
      </c>
      <c r="C664" s="276">
        <f>'MDA Uses'!$C$60</f>
        <v>0</v>
      </c>
      <c r="D664" s="336">
        <f>'MDA Uses'!$D$60</f>
        <v>0</v>
      </c>
      <c r="E664" s="272"/>
      <c r="F664" s="273"/>
    </row>
    <row r="665" spans="1:6" ht="15.75" hidden="1" outlineLevel="1" collapsed="1">
      <c r="A665" s="189"/>
      <c r="B665" s="256" t="s">
        <v>164</v>
      </c>
      <c r="C665" s="276">
        <f>'RGVM Uses'!$C$60</f>
        <v>0</v>
      </c>
      <c r="D665" s="336">
        <f>'RGVM Uses'!$D$60</f>
        <v>0</v>
      </c>
      <c r="E665" s="272"/>
      <c r="F665" s="273"/>
    </row>
    <row r="666" spans="1:6" ht="15.75" hidden="1" outlineLevel="1" collapsed="1">
      <c r="A666" s="189"/>
      <c r="B666" s="256" t="s">
        <v>189</v>
      </c>
      <c r="C666" s="276">
        <f>'SHNF Uses'!$C$60</f>
        <v>0</v>
      </c>
      <c r="D666" s="336">
        <f>'SHNF Uses'!$D$60</f>
        <v>0</v>
      </c>
      <c r="E666" s="272"/>
      <c r="F666" s="273"/>
    </row>
    <row r="667" spans="1:6" ht="15.75" hidden="1" outlineLevel="1" collapsed="1">
      <c r="A667" s="189"/>
      <c r="B667" s="256" t="s">
        <v>137</v>
      </c>
      <c r="C667" s="276">
        <f>'SWM Uses'!$C$60</f>
        <v>0</v>
      </c>
      <c r="D667" s="336">
        <f>'SWM Uses'!$D$60</f>
        <v>0</v>
      </c>
      <c r="E667" s="272"/>
      <c r="F667" s="273"/>
    </row>
    <row r="668" spans="1:6" ht="15.75" hidden="1" outlineLevel="1" collapsed="1">
      <c r="A668" s="189"/>
      <c r="B668" s="256" t="s">
        <v>8</v>
      </c>
      <c r="C668" s="276">
        <f>'TAMHSC Uses'!$C$60</f>
        <v>0</v>
      </c>
      <c r="D668" s="336">
        <f>'TAMHSC Uses'!$D$60</f>
        <v>0</v>
      </c>
      <c r="E668" s="272"/>
      <c r="F668" s="273"/>
    </row>
    <row r="669" spans="1:6" ht="15.75" hidden="1" outlineLevel="1" collapsed="1">
      <c r="A669" s="189"/>
      <c r="B669" s="256" t="s">
        <v>153</v>
      </c>
      <c r="C669" s="276">
        <f>'THC Uses'!$C$60</f>
        <v>0</v>
      </c>
      <c r="D669" s="336">
        <f>'THC Uses'!$D$60</f>
        <v>0</v>
      </c>
      <c r="E669" s="272"/>
      <c r="F669" s="273"/>
    </row>
    <row r="670" spans="1:6" ht="15.75" hidden="1" outlineLevel="1" collapsed="1">
      <c r="A670" s="189"/>
      <c r="B670" s="256" t="s">
        <v>10</v>
      </c>
      <c r="C670" s="276">
        <f>'TTUHSC Uses'!$C$60</f>
        <v>0</v>
      </c>
      <c r="D670" s="336">
        <f>'TTUHSC Uses'!$D$60</f>
        <v>0</v>
      </c>
      <c r="E670" s="272"/>
      <c r="F670" s="273"/>
    </row>
    <row r="671" spans="1:6" ht="15.75" hidden="1" outlineLevel="1" collapsed="1">
      <c r="A671" s="189"/>
      <c r="B671" s="256" t="s">
        <v>140</v>
      </c>
      <c r="C671" s="276">
        <f>'TTUHSCEP Uses'!$C$60</f>
        <v>0</v>
      </c>
      <c r="D671" s="336">
        <f>'TTUHSCEP Uses'!$D$60</f>
        <v>0</v>
      </c>
      <c r="E671" s="272"/>
      <c r="F671" s="273"/>
    </row>
    <row r="672" spans="1:6" ht="15.75" hidden="1" outlineLevel="1" collapsed="1">
      <c r="A672" s="189"/>
      <c r="B672" s="256" t="s">
        <v>180</v>
      </c>
      <c r="C672" s="276">
        <f>'UHM Uses'!$C$60</f>
        <v>0</v>
      </c>
      <c r="D672" s="336">
        <f>'UHM Uses'!$D$60</f>
        <v>0</v>
      </c>
      <c r="E672" s="272"/>
      <c r="F672" s="273"/>
    </row>
    <row r="673" spans="1:6" ht="15.75" hidden="1" outlineLevel="1" collapsed="1">
      <c r="A673" s="189"/>
      <c r="B673" s="256" t="s">
        <v>194</v>
      </c>
      <c r="C673" s="276">
        <f>'UNTHSC1 Uses'!$C$60</f>
        <v>0</v>
      </c>
      <c r="D673" s="336">
        <f>'UNTHSC1 Uses'!$D$60</f>
        <v>0</v>
      </c>
      <c r="E673" s="272"/>
      <c r="F673" s="273"/>
    </row>
    <row r="674" spans="1:6" ht="15.75" hidden="1" outlineLevel="1" collapsed="1">
      <c r="A674" s="189"/>
      <c r="B674" s="256" t="s">
        <v>621</v>
      </c>
      <c r="C674" s="276">
        <f>'BCM Uses'!$C$60</f>
        <v>0</v>
      </c>
      <c r="D674" s="336">
        <f>'BCM Uses'!$D$60</f>
        <v>0</v>
      </c>
      <c r="E674" s="272"/>
      <c r="F674" s="273"/>
    </row>
    <row r="675" spans="1:6" ht="15.75" collapsed="1">
      <c r="A675" s="192" t="s">
        <v>484</v>
      </c>
      <c r="B675" s="275" t="s">
        <v>384</v>
      </c>
      <c r="C675" s="276">
        <f>SUM(C660:C674)</f>
        <v>0</v>
      </c>
      <c r="D675" s="276">
        <f>SUM(D660:D674)</f>
        <v>0</v>
      </c>
      <c r="E675" s="277"/>
      <c r="F675" s="278"/>
    </row>
    <row r="676" spans="1:6" ht="15.75" hidden="1" outlineLevel="1">
      <c r="A676" s="192"/>
      <c r="B676" s="275" t="s">
        <v>163</v>
      </c>
      <c r="C676" s="271">
        <f>'AUSM Uses'!$C$61</f>
        <v>0</v>
      </c>
      <c r="D676" s="271">
        <f>'AUSM Uses'!$D$61</f>
        <v>0</v>
      </c>
      <c r="E676" s="277">
        <f>'AUSM Uses'!$E$61</f>
        <v>0</v>
      </c>
      <c r="F676" s="278"/>
    </row>
    <row r="677" spans="1:6" ht="15.75" hidden="1" outlineLevel="1" collapsed="1">
      <c r="A677" s="192"/>
      <c r="B677" s="275" t="s">
        <v>4</v>
      </c>
      <c r="C677" s="271">
        <f>'HSH Uses'!$C$61</f>
        <v>0</v>
      </c>
      <c r="D677" s="271">
        <f>'HSH Uses'!$D$61</f>
        <v>0</v>
      </c>
      <c r="E677" s="277">
        <f>'HSH Uses'!$E$61</f>
        <v>0</v>
      </c>
      <c r="F677" s="278"/>
    </row>
    <row r="678" spans="1:6" ht="15.75" hidden="1" outlineLevel="1" collapsed="1">
      <c r="A678" s="192"/>
      <c r="B678" s="275" t="s">
        <v>5</v>
      </c>
      <c r="C678" s="271">
        <f>'HSSA Uses'!$C$61</f>
        <v>0</v>
      </c>
      <c r="D678" s="271">
        <f>'HSSA Uses'!$D$61</f>
        <v>0</v>
      </c>
      <c r="E678" s="277">
        <f>'HSSA Uses'!$E$61</f>
        <v>0</v>
      </c>
      <c r="F678" s="278"/>
    </row>
    <row r="679" spans="1:6" ht="15.75" hidden="1" outlineLevel="1" collapsed="1">
      <c r="A679" s="192"/>
      <c r="B679" s="275" t="s">
        <v>3</v>
      </c>
      <c r="C679" s="271">
        <f>'MBG Uses'!$C$61</f>
        <v>0</v>
      </c>
      <c r="D679" s="271">
        <f>'MBG Uses'!$D$61</f>
        <v>14188</v>
      </c>
      <c r="E679" s="277">
        <f>'MBG Uses'!$E$61</f>
        <v>0</v>
      </c>
      <c r="F679" s="278"/>
    </row>
    <row r="680" spans="1:6" ht="15.75" hidden="1" outlineLevel="1" collapsed="1">
      <c r="A680" s="192"/>
      <c r="B680" s="275" t="s">
        <v>6</v>
      </c>
      <c r="C680" s="271">
        <f>'MDA Uses'!$C$61</f>
        <v>0</v>
      </c>
      <c r="D680" s="271">
        <f>'MDA Uses'!$D$61</f>
        <v>4507</v>
      </c>
      <c r="E680" s="277">
        <f>'MDA Uses'!$E$61</f>
        <v>0</v>
      </c>
      <c r="F680" s="278"/>
    </row>
    <row r="681" spans="1:6" ht="15.75" hidden="1" outlineLevel="1" collapsed="1">
      <c r="A681" s="192"/>
      <c r="B681" s="275" t="s">
        <v>164</v>
      </c>
      <c r="C681" s="271">
        <f>'RGVM Uses'!$C$61</f>
        <v>0</v>
      </c>
      <c r="D681" s="271">
        <f>'RGVM Uses'!$D$61</f>
        <v>0</v>
      </c>
      <c r="E681" s="277">
        <f>'RGVM Uses'!$E$61</f>
        <v>0</v>
      </c>
      <c r="F681" s="278"/>
    </row>
    <row r="682" spans="1:6" ht="15.75" hidden="1" outlineLevel="1" collapsed="1">
      <c r="A682" s="192"/>
      <c r="B682" s="275" t="s">
        <v>189</v>
      </c>
      <c r="C682" s="271">
        <f>'SHNF Uses'!$C$61</f>
        <v>0</v>
      </c>
      <c r="D682" s="271">
        <f>'SHNF Uses'!$D$61</f>
        <v>0</v>
      </c>
      <c r="E682" s="277">
        <f>'SHNF Uses'!$E$61</f>
        <v>0</v>
      </c>
      <c r="F682" s="278"/>
    </row>
    <row r="683" spans="1:6" ht="15.75" hidden="1" outlineLevel="1" collapsed="1">
      <c r="A683" s="192"/>
      <c r="B683" s="275" t="s">
        <v>137</v>
      </c>
      <c r="C683" s="271">
        <f>'SWM Uses'!$C$61</f>
        <v>0</v>
      </c>
      <c r="D683" s="271">
        <f>'SWM Uses'!$D$61</f>
        <v>0</v>
      </c>
      <c r="E683" s="277">
        <f>'SWM Uses'!$E$61</f>
        <v>0</v>
      </c>
      <c r="F683" s="278"/>
    </row>
    <row r="684" spans="1:6" ht="15.75" hidden="1" outlineLevel="1" collapsed="1">
      <c r="A684" s="192"/>
      <c r="B684" s="275" t="s">
        <v>8</v>
      </c>
      <c r="C684" s="271">
        <f>'TAMHSC Uses'!$C$61</f>
        <v>0</v>
      </c>
      <c r="D684" s="271">
        <f>'TAMHSC Uses'!$D$61</f>
        <v>54821</v>
      </c>
      <c r="E684" s="277">
        <f>'TAMHSC Uses'!$E$61</f>
        <v>0</v>
      </c>
      <c r="F684" s="278"/>
    </row>
    <row r="685" spans="1:6" ht="15.75" hidden="1" outlineLevel="1" collapsed="1">
      <c r="A685" s="192"/>
      <c r="B685" s="275" t="s">
        <v>153</v>
      </c>
      <c r="C685" s="271">
        <f>'THC Uses'!$C$61</f>
        <v>0</v>
      </c>
      <c r="D685" s="271">
        <f>'THC Uses'!$D$61</f>
        <v>0</v>
      </c>
      <c r="E685" s="277">
        <f>'THC Uses'!$E$61</f>
        <v>0</v>
      </c>
      <c r="F685" s="278"/>
    </row>
    <row r="686" spans="1:6" ht="15.75" hidden="1" outlineLevel="1" collapsed="1">
      <c r="A686" s="192"/>
      <c r="B686" s="275" t="s">
        <v>10</v>
      </c>
      <c r="C686" s="271">
        <f>'TTUHSC Uses'!$C$61</f>
        <v>0</v>
      </c>
      <c r="D686" s="271">
        <f>'TTUHSC Uses'!$D$61</f>
        <v>1773</v>
      </c>
      <c r="E686" s="277">
        <f>'TTUHSC Uses'!$E$61</f>
        <v>0</v>
      </c>
      <c r="F686" s="278"/>
    </row>
    <row r="687" spans="1:6" ht="15.75" hidden="1" outlineLevel="1" collapsed="1">
      <c r="A687" s="192"/>
      <c r="B687" s="275" t="s">
        <v>140</v>
      </c>
      <c r="C687" s="271">
        <f>'TTUHSCEP Uses'!$C$61</f>
        <v>0</v>
      </c>
      <c r="D687" s="271">
        <f>'TTUHSCEP Uses'!$D$61</f>
        <v>3654</v>
      </c>
      <c r="E687" s="277">
        <f>'TTUHSCEP Uses'!$E$61</f>
        <v>0</v>
      </c>
      <c r="F687" s="278"/>
    </row>
    <row r="688" spans="1:6" ht="15.75" hidden="1" outlineLevel="1" collapsed="1">
      <c r="A688" s="192"/>
      <c r="B688" s="275" t="s">
        <v>180</v>
      </c>
      <c r="C688" s="271">
        <f>'UHM Uses'!$C$61</f>
        <v>0</v>
      </c>
      <c r="D688" s="271">
        <f>'UHM Uses'!$D$61</f>
        <v>0</v>
      </c>
      <c r="E688" s="277">
        <f>'UHM Uses'!$E$61</f>
        <v>0</v>
      </c>
      <c r="F688" s="278"/>
    </row>
    <row r="689" spans="1:6" ht="15.75" hidden="1" outlineLevel="1" collapsed="1">
      <c r="A689" s="192"/>
      <c r="B689" s="275" t="s">
        <v>194</v>
      </c>
      <c r="C689" s="271">
        <f>'UNTHSC1 Uses'!$C$61</f>
        <v>0</v>
      </c>
      <c r="D689" s="271">
        <f>'UNTHSC1 Uses'!$D$61</f>
        <v>0</v>
      </c>
      <c r="E689" s="277">
        <f>'UNTHSC1 Uses'!$E$61</f>
        <v>0</v>
      </c>
      <c r="F689" s="278"/>
    </row>
    <row r="690" spans="1:6" ht="15.75" hidden="1" outlineLevel="1" collapsed="1">
      <c r="A690" s="192"/>
      <c r="B690" s="275" t="s">
        <v>621</v>
      </c>
      <c r="C690" s="271">
        <f>'BCM Uses'!$C$61</f>
        <v>0</v>
      </c>
      <c r="D690" s="271">
        <f>'BCM Uses'!$D$61</f>
        <v>0</v>
      </c>
      <c r="E690" s="277">
        <f>'BCM Uses'!$E$61</f>
        <v>0</v>
      </c>
      <c r="F690" s="278"/>
    </row>
    <row r="691" spans="1:6" ht="15.75" collapsed="1">
      <c r="A691" s="189"/>
      <c r="B691" s="281" t="s">
        <v>347</v>
      </c>
      <c r="C691" s="282">
        <f>SUM(C676:C690)</f>
        <v>0</v>
      </c>
      <c r="D691" s="282">
        <f>SUM(D676:D690)</f>
        <v>78943</v>
      </c>
      <c r="E691" s="282">
        <f>SUM(E676:E690)</f>
        <v>0</v>
      </c>
      <c r="F691" s="273"/>
    </row>
    <row r="692" spans="1:6" ht="15.75" hidden="1" outlineLevel="1">
      <c r="A692" s="189"/>
      <c r="B692" s="281" t="s">
        <v>163</v>
      </c>
      <c r="C692" s="338">
        <f>'AUSM Uses'!$C$62</f>
        <v>0</v>
      </c>
      <c r="D692" s="338">
        <f>'AUSM Uses'!$D$62</f>
        <v>0</v>
      </c>
      <c r="E692" s="282"/>
      <c r="F692" s="273"/>
    </row>
    <row r="693" spans="1:6" ht="15.75" hidden="1" outlineLevel="1" collapsed="1">
      <c r="A693" s="189"/>
      <c r="B693" s="281" t="s">
        <v>4</v>
      </c>
      <c r="C693" s="338">
        <f>'HSH Uses'!$C$62</f>
        <v>0</v>
      </c>
      <c r="D693" s="338">
        <f>'HSH Uses'!$D$62</f>
        <v>0</v>
      </c>
      <c r="E693" s="282"/>
      <c r="F693" s="273"/>
    </row>
    <row r="694" spans="1:6" ht="15.75" hidden="1" outlineLevel="1" collapsed="1">
      <c r="A694" s="189"/>
      <c r="B694" s="281" t="s">
        <v>5</v>
      </c>
      <c r="C694" s="338">
        <f>'HSSA Uses'!$C$62</f>
        <v>0</v>
      </c>
      <c r="D694" s="338">
        <f>'HSSA Uses'!$D$62</f>
        <v>0</v>
      </c>
      <c r="E694" s="282"/>
      <c r="F694" s="273"/>
    </row>
    <row r="695" spans="1:6" ht="15.75" hidden="1" outlineLevel="1" collapsed="1">
      <c r="A695" s="189"/>
      <c r="B695" s="281" t="s">
        <v>3</v>
      </c>
      <c r="C695" s="338">
        <f>'MBG Uses'!$C$62</f>
        <v>0</v>
      </c>
      <c r="D695" s="338">
        <f>'MBG Uses'!$D$62</f>
        <v>9</v>
      </c>
      <c r="E695" s="282"/>
      <c r="F695" s="273"/>
    </row>
    <row r="696" spans="1:6" ht="15.75" hidden="1" outlineLevel="1" collapsed="1">
      <c r="A696" s="189"/>
      <c r="B696" s="281" t="s">
        <v>6</v>
      </c>
      <c r="C696" s="338">
        <f>'MDA Uses'!$C$62</f>
        <v>0</v>
      </c>
      <c r="D696" s="338">
        <f>'MDA Uses'!$D$62</f>
        <v>15</v>
      </c>
      <c r="E696" s="282"/>
      <c r="F696" s="273"/>
    </row>
    <row r="697" spans="1:6" ht="15.75" hidden="1" outlineLevel="1" collapsed="1">
      <c r="A697" s="189"/>
      <c r="B697" s="281" t="s">
        <v>164</v>
      </c>
      <c r="C697" s="338">
        <f>'RGVM Uses'!$C$62</f>
        <v>0</v>
      </c>
      <c r="D697" s="338">
        <f>'RGVM Uses'!$D$62</f>
        <v>0</v>
      </c>
      <c r="E697" s="282"/>
      <c r="F697" s="273"/>
    </row>
    <row r="698" spans="1:6" ht="15.75" hidden="1" outlineLevel="1" collapsed="1">
      <c r="A698" s="189"/>
      <c r="B698" s="281" t="s">
        <v>189</v>
      </c>
      <c r="C698" s="338">
        <f>'SHNF Uses'!$C$62</f>
        <v>0</v>
      </c>
      <c r="D698" s="338">
        <f>'SHNF Uses'!$D$62</f>
        <v>0</v>
      </c>
      <c r="E698" s="282"/>
      <c r="F698" s="273"/>
    </row>
    <row r="699" spans="1:6" ht="15.75" hidden="1" outlineLevel="1" collapsed="1">
      <c r="A699" s="189"/>
      <c r="B699" s="281" t="s">
        <v>137</v>
      </c>
      <c r="C699" s="338">
        <f>'SWM Uses'!$C$62</f>
        <v>0</v>
      </c>
      <c r="D699" s="338">
        <f>'SWM Uses'!$D$62</f>
        <v>0</v>
      </c>
      <c r="E699" s="282"/>
      <c r="F699" s="273"/>
    </row>
    <row r="700" spans="1:6" ht="15.75" hidden="1" outlineLevel="1" collapsed="1">
      <c r="A700" s="189"/>
      <c r="B700" s="281" t="s">
        <v>8</v>
      </c>
      <c r="C700" s="338">
        <f>'TAMHSC Uses'!$C$62</f>
        <v>0</v>
      </c>
      <c r="D700" s="338">
        <f>'TAMHSC Uses'!$D$62</f>
        <v>33</v>
      </c>
      <c r="E700" s="282"/>
      <c r="F700" s="273"/>
    </row>
    <row r="701" spans="1:6" ht="15.75" hidden="1" outlineLevel="1" collapsed="1">
      <c r="A701" s="189"/>
      <c r="B701" s="281" t="s">
        <v>153</v>
      </c>
      <c r="C701" s="338">
        <f>'THC Uses'!$C$62</f>
        <v>0</v>
      </c>
      <c r="D701" s="338">
        <f>'THC Uses'!$D$62</f>
        <v>0</v>
      </c>
      <c r="E701" s="282"/>
      <c r="F701" s="273"/>
    </row>
    <row r="702" spans="1:6" ht="15.75" hidden="1" outlineLevel="1" collapsed="1">
      <c r="A702" s="189"/>
      <c r="B702" s="281" t="s">
        <v>10</v>
      </c>
      <c r="C702" s="338">
        <f>'TTUHSC Uses'!$C$62</f>
        <v>0</v>
      </c>
      <c r="D702" s="338">
        <f>'TTUHSC Uses'!$D$62</f>
        <v>2</v>
      </c>
      <c r="E702" s="282"/>
      <c r="F702" s="273"/>
    </row>
    <row r="703" spans="1:6" ht="15.75" hidden="1" outlineLevel="1" collapsed="1">
      <c r="A703" s="189"/>
      <c r="B703" s="281" t="s">
        <v>140</v>
      </c>
      <c r="C703" s="338">
        <f>'TTUHSCEP Uses'!$C$62</f>
        <v>0</v>
      </c>
      <c r="D703" s="338">
        <f>'TTUHSCEP Uses'!$D$62</f>
        <v>5</v>
      </c>
      <c r="E703" s="282"/>
      <c r="F703" s="273"/>
    </row>
    <row r="704" spans="1:6" ht="15.75" hidden="1" outlineLevel="1" collapsed="1">
      <c r="A704" s="189"/>
      <c r="B704" s="281" t="s">
        <v>180</v>
      </c>
      <c r="C704" s="338">
        <f>'UHM Uses'!$C$62</f>
        <v>0</v>
      </c>
      <c r="D704" s="338">
        <f>'UHM Uses'!$D$62</f>
        <v>0</v>
      </c>
      <c r="E704" s="282"/>
      <c r="F704" s="273"/>
    </row>
    <row r="705" spans="1:6" ht="15.75" hidden="1" outlineLevel="1" collapsed="1">
      <c r="A705" s="189"/>
      <c r="B705" s="281" t="s">
        <v>194</v>
      </c>
      <c r="C705" s="338">
        <f>'UNTHSC1 Uses'!$C$62</f>
        <v>0</v>
      </c>
      <c r="D705" s="338">
        <f>'UNTHSC1 Uses'!$D$62</f>
        <v>0</v>
      </c>
      <c r="E705" s="282"/>
      <c r="F705" s="273"/>
    </row>
    <row r="706" spans="1:6" ht="15.75" hidden="1" outlineLevel="1" collapsed="1">
      <c r="A706" s="189"/>
      <c r="B706" s="281" t="s">
        <v>621</v>
      </c>
      <c r="C706" s="338">
        <f>'BCM Uses'!$C$62</f>
        <v>0</v>
      </c>
      <c r="D706" s="338">
        <f>'BCM Uses'!$D$62</f>
        <v>0</v>
      </c>
      <c r="E706" s="282"/>
      <c r="F706" s="273"/>
    </row>
    <row r="707" spans="1:6" ht="15.75" collapsed="1">
      <c r="A707" s="192"/>
      <c r="B707" s="275" t="s">
        <v>348</v>
      </c>
      <c r="C707" s="303">
        <f>SUM(C692:C706)</f>
        <v>0</v>
      </c>
      <c r="D707" s="303">
        <f>SUM(D692:D706)</f>
        <v>64</v>
      </c>
      <c r="E707" s="285"/>
      <c r="F707" s="273"/>
    </row>
    <row r="708" spans="1:6" ht="15.75">
      <c r="A708" s="190"/>
      <c r="B708" s="298"/>
      <c r="C708" s="299"/>
      <c r="D708" s="300"/>
      <c r="E708" s="301"/>
      <c r="F708" s="283"/>
    </row>
    <row r="709" spans="1:6" ht="15.75" customHeight="1">
      <c r="A709" s="191">
        <v>9</v>
      </c>
      <c r="B709" s="302" t="s">
        <v>387</v>
      </c>
      <c r="C709" s="304"/>
      <c r="D709" s="304"/>
      <c r="E709" s="304"/>
      <c r="F709" s="305"/>
    </row>
    <row r="710" spans="1:6" ht="15.75" hidden="1" customHeight="1" outlineLevel="1">
      <c r="A710" s="191"/>
      <c r="B710" s="302" t="s">
        <v>163</v>
      </c>
      <c r="C710" s="339">
        <f>'AUSM Uses'!$C$65</f>
        <v>0</v>
      </c>
      <c r="D710" s="339">
        <f>'AUSM Uses'!$D$65</f>
        <v>0</v>
      </c>
      <c r="E710" s="339">
        <f>'AUSM Uses'!$E$65</f>
        <v>0</v>
      </c>
      <c r="F710" s="305"/>
    </row>
    <row r="711" spans="1:6" ht="15.75" hidden="1" customHeight="1" outlineLevel="1" collapsed="1">
      <c r="A711" s="191"/>
      <c r="B711" s="302" t="s">
        <v>4</v>
      </c>
      <c r="C711" s="339">
        <f>'HSH Uses'!$C$65</f>
        <v>0</v>
      </c>
      <c r="D711" s="339">
        <f>'HSH Uses'!$D$65</f>
        <v>0</v>
      </c>
      <c r="E711" s="339">
        <f>'HSH Uses'!$E$65</f>
        <v>0</v>
      </c>
      <c r="F711" s="305"/>
    </row>
    <row r="712" spans="1:6" ht="15.75" hidden="1" customHeight="1" outlineLevel="1" collapsed="1">
      <c r="A712" s="191"/>
      <c r="B712" s="302" t="s">
        <v>5</v>
      </c>
      <c r="C712" s="339">
        <f>'HSSA Uses'!$C$65</f>
        <v>0</v>
      </c>
      <c r="D712" s="339">
        <f>'HSSA Uses'!$D$65</f>
        <v>0</v>
      </c>
      <c r="E712" s="339">
        <f>'HSSA Uses'!$E$65</f>
        <v>0</v>
      </c>
      <c r="F712" s="305"/>
    </row>
    <row r="713" spans="1:6" ht="15.75" hidden="1" customHeight="1" outlineLevel="1" collapsed="1">
      <c r="A713" s="191"/>
      <c r="B713" s="302" t="s">
        <v>3</v>
      </c>
      <c r="C713" s="339">
        <f>'MBG Uses'!$C$65</f>
        <v>0</v>
      </c>
      <c r="D713" s="339">
        <f>'MBG Uses'!$D$65</f>
        <v>0</v>
      </c>
      <c r="E713" s="339">
        <f>'MBG Uses'!$E$65</f>
        <v>0</v>
      </c>
      <c r="F713" s="305"/>
    </row>
    <row r="714" spans="1:6" ht="15.75" hidden="1" customHeight="1" outlineLevel="1" collapsed="1">
      <c r="A714" s="191"/>
      <c r="B714" s="302" t="s">
        <v>6</v>
      </c>
      <c r="C714" s="339">
        <f>'MDA Uses'!$C$65</f>
        <v>0</v>
      </c>
      <c r="D714" s="339">
        <f>'MDA Uses'!$D$65</f>
        <v>0</v>
      </c>
      <c r="E714" s="339">
        <f>'MDA Uses'!$E$65</f>
        <v>0</v>
      </c>
      <c r="F714" s="305"/>
    </row>
    <row r="715" spans="1:6" ht="15.75" hidden="1" customHeight="1" outlineLevel="1" collapsed="1">
      <c r="A715" s="191"/>
      <c r="B715" s="302" t="s">
        <v>164</v>
      </c>
      <c r="C715" s="339">
        <f>'RGVM Uses'!$C$65</f>
        <v>0</v>
      </c>
      <c r="D715" s="339">
        <f>'RGVM Uses'!$D$65</f>
        <v>0</v>
      </c>
      <c r="E715" s="339">
        <f>'RGVM Uses'!$E$65</f>
        <v>0</v>
      </c>
      <c r="F715" s="305"/>
    </row>
    <row r="716" spans="1:6" ht="15.75" hidden="1" customHeight="1" outlineLevel="1" collapsed="1">
      <c r="A716" s="191"/>
      <c r="B716" s="302" t="s">
        <v>189</v>
      </c>
      <c r="C716" s="339">
        <f>'SHNF Uses'!$C$65</f>
        <v>0</v>
      </c>
      <c r="D716" s="339">
        <f>'SHNF Uses'!$D$65</f>
        <v>0</v>
      </c>
      <c r="E716" s="339">
        <f>'SHNF Uses'!$E$65</f>
        <v>0</v>
      </c>
      <c r="F716" s="305"/>
    </row>
    <row r="717" spans="1:6" ht="15.75" hidden="1" customHeight="1" outlineLevel="1" collapsed="1">
      <c r="A717" s="191"/>
      <c r="B717" s="302" t="s">
        <v>137</v>
      </c>
      <c r="C717" s="339">
        <f>'SWM Uses'!$C$65</f>
        <v>0</v>
      </c>
      <c r="D717" s="339">
        <f>'SWM Uses'!$D$65</f>
        <v>0</v>
      </c>
      <c r="E717" s="339">
        <f>'SWM Uses'!$E$65</f>
        <v>0</v>
      </c>
      <c r="F717" s="305"/>
    </row>
    <row r="718" spans="1:6" ht="15.75" hidden="1" customHeight="1" outlineLevel="1" collapsed="1">
      <c r="A718" s="191"/>
      <c r="B718" s="302" t="s">
        <v>8</v>
      </c>
      <c r="C718" s="339">
        <f>'TAMHSC Uses'!$C$65</f>
        <v>0</v>
      </c>
      <c r="D718" s="339">
        <f>'TAMHSC Uses'!$D$65</f>
        <v>0</v>
      </c>
      <c r="E718" s="339">
        <f>'TAMHSC Uses'!$E$65</f>
        <v>0</v>
      </c>
      <c r="F718" s="305"/>
    </row>
    <row r="719" spans="1:6" ht="15.75" hidden="1" customHeight="1" outlineLevel="1" collapsed="1">
      <c r="A719" s="191"/>
      <c r="B719" s="302" t="s">
        <v>153</v>
      </c>
      <c r="C719" s="339">
        <f>'THC Uses'!$C$65</f>
        <v>0</v>
      </c>
      <c r="D719" s="339">
        <f>'THC Uses'!$D$65</f>
        <v>0</v>
      </c>
      <c r="E719" s="339">
        <f>'THC Uses'!$E$65</f>
        <v>0</v>
      </c>
      <c r="F719" s="305"/>
    </row>
    <row r="720" spans="1:6" ht="15.75" hidden="1" customHeight="1" outlineLevel="1" collapsed="1">
      <c r="A720" s="191"/>
      <c r="B720" s="302" t="s">
        <v>10</v>
      </c>
      <c r="C720" s="339">
        <f>'TTUHSC Uses'!$C$65</f>
        <v>0</v>
      </c>
      <c r="D720" s="339">
        <f>'TTUHSC Uses'!$D$65</f>
        <v>0</v>
      </c>
      <c r="E720" s="339">
        <f>'TTUHSC Uses'!$E$65</f>
        <v>0</v>
      </c>
      <c r="F720" s="305"/>
    </row>
    <row r="721" spans="1:6" ht="15.75" hidden="1" customHeight="1" outlineLevel="1" collapsed="1">
      <c r="A721" s="191"/>
      <c r="B721" s="302" t="s">
        <v>140</v>
      </c>
      <c r="C721" s="339">
        <f>'TTUHSCEP Uses'!$C$65</f>
        <v>0</v>
      </c>
      <c r="D721" s="339">
        <f>'TTUHSCEP Uses'!$D$65</f>
        <v>0</v>
      </c>
      <c r="E721" s="339">
        <f>'TTUHSCEP Uses'!$E$65</f>
        <v>0</v>
      </c>
      <c r="F721" s="305"/>
    </row>
    <row r="722" spans="1:6" ht="15.75" hidden="1" customHeight="1" outlineLevel="1" collapsed="1">
      <c r="A722" s="191"/>
      <c r="B722" s="302" t="s">
        <v>180</v>
      </c>
      <c r="C722" s="339">
        <f>'UHM Uses'!$C$65</f>
        <v>0</v>
      </c>
      <c r="D722" s="339">
        <f>'UHM Uses'!$D$65</f>
        <v>0</v>
      </c>
      <c r="E722" s="339">
        <f>'UHM Uses'!$E$65</f>
        <v>0</v>
      </c>
      <c r="F722" s="305"/>
    </row>
    <row r="723" spans="1:6" ht="15.75" hidden="1" customHeight="1" outlineLevel="1" collapsed="1">
      <c r="A723" s="191"/>
      <c r="B723" s="302" t="s">
        <v>194</v>
      </c>
      <c r="C723" s="339">
        <f>'UNTHSC1 Uses'!$C$65</f>
        <v>0</v>
      </c>
      <c r="D723" s="339">
        <f>'UNTHSC1 Uses'!$D$65</f>
        <v>0</v>
      </c>
      <c r="E723" s="339">
        <f>'UNTHSC1 Uses'!$E$65</f>
        <v>0</v>
      </c>
      <c r="F723" s="305"/>
    </row>
    <row r="724" spans="1:6" ht="15.75" hidden="1" customHeight="1" outlineLevel="1" collapsed="1">
      <c r="A724" s="191"/>
      <c r="B724" s="302" t="s">
        <v>621</v>
      </c>
      <c r="C724" s="339">
        <f>'BCM Uses'!$C$65</f>
        <v>0</v>
      </c>
      <c r="D724" s="339">
        <f>'BCM Uses'!$D$65</f>
        <v>0</v>
      </c>
      <c r="E724" s="339">
        <f>'BCM Uses'!$E$65</f>
        <v>0</v>
      </c>
      <c r="F724" s="305"/>
    </row>
    <row r="725" spans="1:6" ht="31.5" collapsed="1">
      <c r="A725" s="189" t="s">
        <v>382</v>
      </c>
      <c r="B725" s="280" t="s">
        <v>388</v>
      </c>
      <c r="C725" s="271">
        <f>SUM(C710:C724)</f>
        <v>0</v>
      </c>
      <c r="D725" s="271">
        <f>SUM(D710:D724)</f>
        <v>0</v>
      </c>
      <c r="E725" s="271">
        <f>SUM(E710:E724)</f>
        <v>0</v>
      </c>
      <c r="F725" s="273"/>
    </row>
    <row r="726" spans="1:6" ht="15.75">
      <c r="A726" s="286"/>
      <c r="B726" s="298"/>
      <c r="C726" s="306"/>
      <c r="D726" s="307"/>
      <c r="E726" s="308"/>
      <c r="F726" s="283"/>
    </row>
    <row r="727" spans="1:6" ht="15.75" hidden="1" outlineLevel="1">
      <c r="A727" s="286"/>
      <c r="B727" s="298" t="s">
        <v>163</v>
      </c>
      <c r="C727" s="306">
        <f>'AUSM Uses'!$C$67</f>
        <v>62554</v>
      </c>
      <c r="D727" s="307">
        <f>'AUSM Uses'!$D$67</f>
        <v>0</v>
      </c>
      <c r="E727" s="308">
        <f>'AUSM Uses'!$E$67</f>
        <v>0</v>
      </c>
      <c r="F727" s="283"/>
    </row>
    <row r="728" spans="1:6" ht="15.75" hidden="1" outlineLevel="1" collapsed="1">
      <c r="A728" s="286"/>
      <c r="B728" s="298" t="s">
        <v>4</v>
      </c>
      <c r="C728" s="306">
        <f>'HSH Uses'!$C$67</f>
        <v>10056343</v>
      </c>
      <c r="D728" s="307">
        <f>'HSH Uses'!$D$67</f>
        <v>4710863</v>
      </c>
      <c r="E728" s="308">
        <f>'HSH Uses'!$E$67</f>
        <v>0</v>
      </c>
      <c r="F728" s="283"/>
    </row>
    <row r="729" spans="1:6" ht="15.75" hidden="1" outlineLevel="1" collapsed="1">
      <c r="A729" s="286"/>
      <c r="B729" s="298" t="s">
        <v>5</v>
      </c>
      <c r="C729" s="306">
        <f>'HSSA Uses'!$C$67</f>
        <v>7132913</v>
      </c>
      <c r="D729" s="307">
        <f>'HSSA Uses'!$D$67</f>
        <v>6527755</v>
      </c>
      <c r="E729" s="308">
        <f>'HSSA Uses'!$E$67</f>
        <v>196697</v>
      </c>
      <c r="F729" s="283"/>
    </row>
    <row r="730" spans="1:6" ht="15.75" hidden="1" outlineLevel="1" collapsed="1">
      <c r="A730" s="286"/>
      <c r="B730" s="298" t="s">
        <v>3</v>
      </c>
      <c r="C730" s="306">
        <f>'MBG Uses'!$C$67</f>
        <v>64244490</v>
      </c>
      <c r="D730" s="307">
        <f>'MBG Uses'!$D$67</f>
        <v>29936318</v>
      </c>
      <c r="E730" s="308">
        <f>'MBG Uses'!$E$67</f>
        <v>15262544</v>
      </c>
      <c r="F730" s="283"/>
    </row>
    <row r="731" spans="1:6" ht="15.75" hidden="1" outlineLevel="1" collapsed="1">
      <c r="A731" s="286"/>
      <c r="B731" s="298" t="s">
        <v>6</v>
      </c>
      <c r="C731" s="306">
        <f>'MDA Uses'!$C$67</f>
        <v>83764075</v>
      </c>
      <c r="D731" s="307">
        <f>'MDA Uses'!$D$67</f>
        <v>122803430</v>
      </c>
      <c r="E731" s="308">
        <f>'MDA Uses'!$E$67</f>
        <v>0</v>
      </c>
      <c r="F731" s="283"/>
    </row>
    <row r="732" spans="1:6" ht="15.75" hidden="1" outlineLevel="1" collapsed="1">
      <c r="A732" s="286"/>
      <c r="B732" s="298" t="s">
        <v>164</v>
      </c>
      <c r="C732" s="306">
        <f>'RGVM Uses'!$C$67</f>
        <v>1043990</v>
      </c>
      <c r="D732" s="307">
        <f>'RGVM Uses'!$D$67</f>
        <v>1715388</v>
      </c>
      <c r="E732" s="308">
        <f>'RGVM Uses'!$E$67</f>
        <v>0</v>
      </c>
      <c r="F732" s="283"/>
    </row>
    <row r="733" spans="1:6" ht="15.75" hidden="1" outlineLevel="1" collapsed="1">
      <c r="A733" s="286"/>
      <c r="B733" s="298" t="s">
        <v>189</v>
      </c>
      <c r="C733" s="306">
        <f>'SHNF Uses'!$C$67</f>
        <v>0</v>
      </c>
      <c r="D733" s="307">
        <f>'SHNF Uses'!$D$67</f>
        <v>69000</v>
      </c>
      <c r="E733" s="308">
        <f>'SHNF Uses'!$E$67</f>
        <v>0</v>
      </c>
      <c r="F733" s="283"/>
    </row>
    <row r="734" spans="1:6" ht="15.75" hidden="1" outlineLevel="1" collapsed="1">
      <c r="A734" s="286"/>
      <c r="B734" s="298" t="s">
        <v>137</v>
      </c>
      <c r="C734" s="306">
        <f>'SWM Uses'!$C$67</f>
        <v>42459638</v>
      </c>
      <c r="D734" s="307">
        <f>'SWM Uses'!$D$67</f>
        <v>97389696</v>
      </c>
      <c r="E734" s="308">
        <f>'SWM Uses'!$E$67</f>
        <v>0</v>
      </c>
      <c r="F734" s="283"/>
    </row>
    <row r="735" spans="1:6" ht="15.75" hidden="1" outlineLevel="1" collapsed="1">
      <c r="A735" s="286"/>
      <c r="B735" s="298" t="s">
        <v>8</v>
      </c>
      <c r="C735" s="306">
        <f>'TAMHSC Uses'!$C$67</f>
        <v>138712073</v>
      </c>
      <c r="D735" s="307">
        <f>'TAMHSC Uses'!$D$67</f>
        <v>109222490</v>
      </c>
      <c r="E735" s="308">
        <f>'TAMHSC Uses'!$E$67</f>
        <v>0</v>
      </c>
      <c r="F735" s="283"/>
    </row>
    <row r="736" spans="1:6" ht="15.75" hidden="1" outlineLevel="1" collapsed="1">
      <c r="A736" s="286"/>
      <c r="B736" s="298" t="s">
        <v>153</v>
      </c>
      <c r="C736" s="306">
        <f>'THC Uses'!$C$67</f>
        <v>2796950</v>
      </c>
      <c r="D736" s="307">
        <f>'THC Uses'!$D$67</f>
        <v>3131323</v>
      </c>
      <c r="E736" s="308">
        <f>'THC Uses'!$E$67</f>
        <v>0</v>
      </c>
      <c r="F736" s="283"/>
    </row>
    <row r="737" spans="1:6" ht="15.75" hidden="1" outlineLevel="1" collapsed="1">
      <c r="A737" s="286"/>
      <c r="B737" s="298" t="s">
        <v>10</v>
      </c>
      <c r="C737" s="306">
        <f>'TTUHSC Uses'!$C$67</f>
        <v>3858221</v>
      </c>
      <c r="D737" s="307">
        <f>'TTUHSC Uses'!$D$67</f>
        <v>8470897</v>
      </c>
      <c r="E737" s="308">
        <f>'TTUHSC Uses'!$E$67</f>
        <v>0</v>
      </c>
      <c r="F737" s="283"/>
    </row>
    <row r="738" spans="1:6" ht="15.75" hidden="1" outlineLevel="1" collapsed="1">
      <c r="A738" s="286"/>
      <c r="B738" s="298" t="s">
        <v>140</v>
      </c>
      <c r="C738" s="306">
        <f>'TTUHSCEP Uses'!$C$67</f>
        <v>1126939</v>
      </c>
      <c r="D738" s="307">
        <f>'TTUHSCEP Uses'!$D$67</f>
        <v>1509262</v>
      </c>
      <c r="E738" s="308">
        <f>'TTUHSCEP Uses'!$E$67</f>
        <v>5874</v>
      </c>
      <c r="F738" s="283"/>
    </row>
    <row r="739" spans="1:6" ht="15.75" hidden="1" outlineLevel="1" collapsed="1">
      <c r="A739" s="286"/>
      <c r="B739" s="298" t="s">
        <v>180</v>
      </c>
      <c r="C739" s="306">
        <f>'UHM Uses'!$C$67</f>
        <v>0</v>
      </c>
      <c r="D739" s="307">
        <f>'UHM Uses'!$D$67</f>
        <v>0</v>
      </c>
      <c r="E739" s="308">
        <f>'UHM Uses'!$E$67</f>
        <v>0</v>
      </c>
      <c r="F739" s="283"/>
    </row>
    <row r="740" spans="1:6" ht="15.75" hidden="1" outlineLevel="1" collapsed="1">
      <c r="A740" s="286"/>
      <c r="B740" s="298" t="s">
        <v>194</v>
      </c>
      <c r="C740" s="306">
        <f>'UNTHSC1 Uses'!$C$67</f>
        <v>1163231</v>
      </c>
      <c r="D740" s="307">
        <f>'UNTHSC1 Uses'!$D$67</f>
        <v>3347437</v>
      </c>
      <c r="E740" s="308">
        <f>'UNTHSC1 Uses'!$E$67</f>
        <v>1946231</v>
      </c>
      <c r="F740" s="283"/>
    </row>
    <row r="741" spans="1:6" ht="15.75" hidden="1" outlineLevel="1" collapsed="1">
      <c r="A741" s="286"/>
      <c r="B741" s="298" t="s">
        <v>621</v>
      </c>
      <c r="C741" s="306">
        <f>'BCM Uses'!$C$67</f>
        <v>3371025</v>
      </c>
      <c r="D741" s="307">
        <f>'BCM Uses'!$D$67</f>
        <v>15473146</v>
      </c>
      <c r="E741" s="308">
        <f>'BCM Uses'!$E$67</f>
        <v>0</v>
      </c>
      <c r="F741" s="283"/>
    </row>
    <row r="742" spans="1:6" ht="15.75" collapsed="1">
      <c r="A742" s="279"/>
      <c r="B742" s="309" t="s">
        <v>389</v>
      </c>
      <c r="C742" s="310">
        <f>SUM(C727:C741)</f>
        <v>359792442</v>
      </c>
      <c r="D742" s="310">
        <f>SUM(D727:D741)</f>
        <v>404307005</v>
      </c>
      <c r="E742" s="310">
        <f>SUM(E727:E741)</f>
        <v>17411346</v>
      </c>
      <c r="F742" s="311"/>
    </row>
    <row r="743" spans="1:6" ht="15.75" hidden="1" outlineLevel="1">
      <c r="A743" s="279"/>
      <c r="B743" s="309" t="s">
        <v>163</v>
      </c>
      <c r="C743" s="310">
        <f>'AUSM Uses'!$C$68</f>
        <v>0</v>
      </c>
      <c r="D743" s="310">
        <f>'AUSM Uses'!$D$68</f>
        <v>0</v>
      </c>
      <c r="E743" s="310"/>
      <c r="F743" s="311"/>
    </row>
    <row r="744" spans="1:6" ht="15.75" hidden="1" outlineLevel="1" collapsed="1">
      <c r="A744" s="279"/>
      <c r="B744" s="309" t="s">
        <v>4</v>
      </c>
      <c r="C744" s="310">
        <f>'HSH Uses'!$C$68</f>
        <v>1580</v>
      </c>
      <c r="D744" s="310">
        <f>'HSH Uses'!$D$68</f>
        <v>1580</v>
      </c>
      <c r="E744" s="310"/>
      <c r="F744" s="311"/>
    </row>
    <row r="745" spans="1:6" ht="15.75" hidden="1" outlineLevel="1" collapsed="1">
      <c r="A745" s="279"/>
      <c r="B745" s="309" t="s">
        <v>5</v>
      </c>
      <c r="C745" s="310">
        <f>'HSSA Uses'!$C$68</f>
        <v>741</v>
      </c>
      <c r="D745" s="310">
        <f>'HSSA Uses'!$D$68</f>
        <v>1376</v>
      </c>
      <c r="E745" s="310"/>
      <c r="F745" s="311"/>
    </row>
    <row r="746" spans="1:6" ht="15.75" hidden="1" outlineLevel="1" collapsed="1">
      <c r="A746" s="279"/>
      <c r="B746" s="309" t="s">
        <v>3</v>
      </c>
      <c r="C746" s="310">
        <f>'MBG Uses'!$C$68</f>
        <v>1747</v>
      </c>
      <c r="D746" s="310">
        <f>'MBG Uses'!$D$68</f>
        <v>3139</v>
      </c>
      <c r="E746" s="310"/>
      <c r="F746" s="311"/>
    </row>
    <row r="747" spans="1:6" ht="15.75" hidden="1" outlineLevel="1" collapsed="1">
      <c r="A747" s="279"/>
      <c r="B747" s="309" t="s">
        <v>6</v>
      </c>
      <c r="C747" s="310">
        <f>'MDA Uses'!$C$68</f>
        <v>143</v>
      </c>
      <c r="D747" s="310">
        <f>'MDA Uses'!$D$68</f>
        <v>231</v>
      </c>
      <c r="E747" s="310"/>
      <c r="F747" s="311"/>
    </row>
    <row r="748" spans="1:6" ht="15.75" hidden="1" outlineLevel="1" collapsed="1">
      <c r="A748" s="279"/>
      <c r="B748" s="309" t="s">
        <v>164</v>
      </c>
      <c r="C748" s="310">
        <f>'RGVM Uses'!$C$68</f>
        <v>0</v>
      </c>
      <c r="D748" s="310">
        <f>'RGVM Uses'!$D$68</f>
        <v>0</v>
      </c>
      <c r="E748" s="310"/>
      <c r="F748" s="311"/>
    </row>
    <row r="749" spans="1:6" ht="15.75" hidden="1" outlineLevel="1" collapsed="1">
      <c r="A749" s="279"/>
      <c r="B749" s="309" t="s">
        <v>189</v>
      </c>
      <c r="C749" s="310">
        <f>'SHNF Uses'!$C$68</f>
        <v>0</v>
      </c>
      <c r="D749" s="310">
        <f>'SHNF Uses'!$D$68</f>
        <v>69</v>
      </c>
      <c r="E749" s="310"/>
      <c r="F749" s="311"/>
    </row>
    <row r="750" spans="1:6" ht="15.75" hidden="1" outlineLevel="1" collapsed="1">
      <c r="A750" s="279"/>
      <c r="B750" s="309" t="s">
        <v>137</v>
      </c>
      <c r="C750" s="310">
        <f>'SWM Uses'!$C$68</f>
        <v>175</v>
      </c>
      <c r="D750" s="310">
        <f>'SWM Uses'!$D$68</f>
        <v>199</v>
      </c>
      <c r="E750" s="310"/>
      <c r="F750" s="311"/>
    </row>
    <row r="751" spans="1:6" ht="15.75" hidden="1" outlineLevel="1" collapsed="1">
      <c r="A751" s="279"/>
      <c r="B751" s="309" t="s">
        <v>8</v>
      </c>
      <c r="C751" s="310">
        <f>'TAMHSC Uses'!$C$68</f>
        <v>0</v>
      </c>
      <c r="D751" s="310">
        <f>'TAMHSC Uses'!$D$68</f>
        <v>33</v>
      </c>
      <c r="E751" s="310"/>
      <c r="F751" s="311"/>
    </row>
    <row r="752" spans="1:6" ht="15.75" hidden="1" outlineLevel="1" collapsed="1">
      <c r="A752" s="279"/>
      <c r="B752" s="309" t="s">
        <v>153</v>
      </c>
      <c r="C752" s="310">
        <f>'THC Uses'!$C$68</f>
        <v>10</v>
      </c>
      <c r="D752" s="310">
        <f>'THC Uses'!$D$68</f>
        <v>11</v>
      </c>
      <c r="E752" s="310"/>
      <c r="F752" s="311"/>
    </row>
    <row r="753" spans="1:6" ht="15.75" hidden="1" outlineLevel="1" collapsed="1">
      <c r="A753" s="279"/>
      <c r="B753" s="309" t="s">
        <v>10</v>
      </c>
      <c r="C753" s="310">
        <f>'TTUHSC Uses'!$C$68</f>
        <v>1126</v>
      </c>
      <c r="D753" s="310">
        <f>'TTUHSC Uses'!$D$68</f>
        <v>2140</v>
      </c>
      <c r="E753" s="310"/>
      <c r="F753" s="311"/>
    </row>
    <row r="754" spans="1:6" ht="15.75" hidden="1" outlineLevel="1" collapsed="1">
      <c r="A754" s="279"/>
      <c r="B754" s="309" t="s">
        <v>140</v>
      </c>
      <c r="C754" s="310">
        <f>'TTUHSCEP Uses'!$C$68</f>
        <v>197</v>
      </c>
      <c r="D754" s="310">
        <f>'TTUHSCEP Uses'!$D$68</f>
        <v>1070</v>
      </c>
      <c r="E754" s="310"/>
      <c r="F754" s="311"/>
    </row>
    <row r="755" spans="1:6" ht="15.75" hidden="1" outlineLevel="1" collapsed="1">
      <c r="A755" s="279"/>
      <c r="B755" s="309" t="s">
        <v>180</v>
      </c>
      <c r="C755" s="310">
        <f>'UHM Uses'!$C$68</f>
        <v>0</v>
      </c>
      <c r="D755" s="310">
        <f>'UHM Uses'!$D$68</f>
        <v>0</v>
      </c>
      <c r="E755" s="310"/>
      <c r="F755" s="311"/>
    </row>
    <row r="756" spans="1:6" ht="15.75" hidden="1" outlineLevel="1" collapsed="1">
      <c r="A756" s="279"/>
      <c r="B756" s="309" t="s">
        <v>194</v>
      </c>
      <c r="C756" s="310">
        <f>'UNTHSC1 Uses'!$C$68</f>
        <v>267</v>
      </c>
      <c r="D756" s="310">
        <f>'UNTHSC1 Uses'!$D$68</f>
        <v>347</v>
      </c>
      <c r="E756" s="310"/>
      <c r="F756" s="311"/>
    </row>
    <row r="757" spans="1:6" ht="15.75" hidden="1" outlineLevel="1" collapsed="1">
      <c r="A757" s="279"/>
      <c r="B757" s="309" t="s">
        <v>621</v>
      </c>
      <c r="C757" s="310">
        <f>'BCM Uses'!$C$68</f>
        <v>0</v>
      </c>
      <c r="D757" s="310">
        <f>'BCM Uses'!$D$68</f>
        <v>0</v>
      </c>
      <c r="E757" s="310"/>
      <c r="F757" s="311"/>
    </row>
    <row r="758" spans="1:6" ht="15.75" collapsed="1">
      <c r="A758" s="279"/>
      <c r="B758" s="309" t="s">
        <v>390</v>
      </c>
      <c r="C758" s="310">
        <f>SUM(C743:C757)</f>
        <v>5986</v>
      </c>
      <c r="D758" s="310">
        <f>SUM(D743:D757)</f>
        <v>10195</v>
      </c>
      <c r="E758" s="310"/>
      <c r="F758" s="311"/>
    </row>
    <row r="759" spans="1:6" ht="15.75">
      <c r="A759" s="312"/>
      <c r="B759" s="313"/>
      <c r="C759" s="314"/>
      <c r="D759" s="314"/>
      <c r="E759" s="314"/>
      <c r="F759" s="290"/>
    </row>
    <row r="760" spans="1:6" s="289" customFormat="1" ht="15.75">
      <c r="B760" s="315" t="s">
        <v>391</v>
      </c>
      <c r="C760" s="316">
        <f>'Summary Fed'!D1372</f>
        <v>359792442</v>
      </c>
      <c r="D760" s="317">
        <f>'Summary Fed'!F1372</f>
        <v>404307005</v>
      </c>
      <c r="E760" s="317">
        <f>'Summary Fed'!G1372</f>
        <v>17411346</v>
      </c>
      <c r="F760" s="290"/>
    </row>
    <row r="761" spans="1:6" s="289" customFormat="1" ht="15.75">
      <c r="B761" s="315" t="s">
        <v>246</v>
      </c>
      <c r="C761" s="316">
        <f>C742-C760</f>
        <v>0</v>
      </c>
      <c r="D761" s="316">
        <f>D742-D760</f>
        <v>0</v>
      </c>
      <c r="E761" s="316">
        <f>E742-E760</f>
        <v>0</v>
      </c>
      <c r="F761" s="290"/>
    </row>
    <row r="762" spans="1:6" s="289" customFormat="1" ht="15.75">
      <c r="B762" s="318"/>
      <c r="C762" s="316"/>
      <c r="D762" s="317"/>
      <c r="E762" s="317"/>
      <c r="F762" s="290"/>
    </row>
    <row r="763" spans="1:6" s="289" customFormat="1" ht="15.75">
      <c r="B763" s="318"/>
      <c r="C763" s="319" t="str">
        <f>IF(C742-INT(C742)=0,"",C742-INT(C742))</f>
        <v/>
      </c>
      <c r="D763" s="319" t="str">
        <f>IF(D742-INT(D742)=0,"",D742-INT(D742))</f>
        <v/>
      </c>
      <c r="E763" s="319" t="str">
        <f>IF(E742-INT(E742)=0,"",E742-INT(E742))</f>
        <v/>
      </c>
      <c r="F763" s="320">
        <f>SUM(C763:E763)</f>
        <v>0</v>
      </c>
    </row>
    <row r="764" spans="1:6" s="289" customFormat="1" ht="15.75">
      <c r="B764" s="318"/>
      <c r="C764" s="288"/>
      <c r="F764" s="290"/>
    </row>
  </sheetData>
  <dataConsolidate link="1">
    <dataRefs count="15">
      <dataRef ref="C6:F68" sheet="AUSM Uses"/>
      <dataRef ref="C6:F68" sheet="BCM Uses"/>
      <dataRef ref="C6:F68" sheet="HSH Uses"/>
      <dataRef ref="C6:F68" sheet="HSSA Uses"/>
      <dataRef ref="C6:F68" sheet="MBG Uses"/>
      <dataRef ref="C6:F68" sheet="MDA Uses"/>
      <dataRef ref="C6:F68" sheet="RGVM Uses"/>
      <dataRef ref="C6:F68" sheet="SHNF Uses"/>
      <dataRef ref="C6:F68" sheet="SWM Uses"/>
      <dataRef ref="C6:F68" sheet="TAMHSC Uses"/>
      <dataRef ref="C6:F68" sheet="THC Uses"/>
      <dataRef ref="C6:F68" sheet="TTUHSC Uses"/>
      <dataRef ref="C6:F68" sheet="TTUHSCEP Uses"/>
      <dataRef ref="C6:F68" sheet="UHM Uses"/>
      <dataRef ref="C6:F68" sheet="UNTHSC1 Uses"/>
    </dataRefs>
  </dataConsolidate>
  <mergeCells count="1">
    <mergeCell ref="B509:F509"/>
  </mergeCells>
  <conditionalFormatting sqref="C761">
    <cfRule type="expression" dxfId="305" priority="8">
      <formula>$C$761&lt;&gt;0</formula>
    </cfRule>
  </conditionalFormatting>
  <conditionalFormatting sqref="F2">
    <cfRule type="expression" dxfId="304" priority="7">
      <formula>OR($C$761&lt;&gt;0,$D$761&lt;&gt;0,$E$761&lt;&gt;0)</formula>
    </cfRule>
  </conditionalFormatting>
  <conditionalFormatting sqref="D761">
    <cfRule type="expression" dxfId="303" priority="6">
      <formula>$D$761&lt;&gt;0</formula>
    </cfRule>
  </conditionalFormatting>
  <conditionalFormatting sqref="E761">
    <cfRule type="expression" dxfId="302" priority="5">
      <formula>$E$761&lt;&gt;0</formula>
    </cfRule>
  </conditionalFormatting>
  <conditionalFormatting sqref="F1">
    <cfRule type="expression" dxfId="301" priority="4">
      <formula>OR($C$763&lt;&gt;"",$D$763&lt;&gt;"",$E$763&lt;&gt;"")</formula>
    </cfRule>
  </conditionalFormatting>
  <conditionalFormatting sqref="C763">
    <cfRule type="expression" dxfId="300" priority="3">
      <formula>$C$763&lt;&gt;""</formula>
    </cfRule>
  </conditionalFormatting>
  <conditionalFormatting sqref="D763">
    <cfRule type="expression" dxfId="299" priority="2">
      <formula>$D$763&lt;&gt;""</formula>
    </cfRule>
  </conditionalFormatting>
  <conditionalFormatting sqref="E763">
    <cfRule type="expression" dxfId="298" priority="1">
      <formula>$E$763&lt;&gt;""</formula>
    </cfRule>
  </conditionalFormatting>
  <pageMargins left="0.32406249999999998" right="0.7" top="0.75" bottom="0.49049707602339182" header="0.3" footer="0.3"/>
  <pageSetup paperSize="5" scale="61" orientation="landscape" r:id="rId1"/>
  <rowBreaks count="1" manualBreakCount="1">
    <brk id="36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A7329-3A40-46F7-8475-DE39BEF380EB}">
  <sheetPr>
    <tabColor rgb="FFCCFFCC"/>
  </sheetPr>
  <dimension ref="A1:F82"/>
  <sheetViews>
    <sheetView showGridLines="0" zoomScale="90" zoomScaleNormal="90" zoomScaleSheetLayoutView="100" zoomScalePageLayoutView="57" workbookViewId="0">
      <pane ySplit="4" topLeftCell="A6" activePane="bottomLeft" state="frozen"/>
      <selection activeCell="F2" sqref="F2"/>
      <selection pane="bottomLeft" activeCell="F2" sqref="F2"/>
    </sheetView>
  </sheetViews>
  <sheetFormatPr defaultColWidth="9.140625" defaultRowHeight="15"/>
  <cols>
    <col min="1" max="1" width="11.85546875" style="76" customWidth="1"/>
    <col min="2" max="2" width="98.5703125" style="91" customWidth="1"/>
    <col min="3" max="3" width="18.42578125" style="96" customWidth="1"/>
    <col min="4" max="4" width="19.140625" style="76" bestFit="1" customWidth="1"/>
    <col min="5" max="5" width="19" style="76" customWidth="1"/>
    <col min="6" max="6" width="70.85546875" style="119" customWidth="1"/>
    <col min="7" max="16384" width="9.140625" style="76"/>
  </cols>
  <sheetData>
    <row r="1" spans="1:6" ht="18.75">
      <c r="A1" s="74" t="s">
        <v>197</v>
      </c>
      <c r="B1" s="117" t="str">
        <f>Input!$B$14</f>
        <v>Texas Tech University Health Sciences Center</v>
      </c>
      <c r="E1" s="77" t="s">
        <v>198</v>
      </c>
      <c r="F1" s="118" t="str">
        <f>IF(OR($C$73&lt;&gt;"",$D$73&lt;&gt;"",$E$73&lt;&gt;""),"Error Message - Enter Whole Dollars Only - See Row 72","")</f>
        <v/>
      </c>
    </row>
    <row r="2" spans="1:6" ht="18.75">
      <c r="A2" s="74" t="s">
        <v>199</v>
      </c>
      <c r="B2" s="117" t="str">
        <f>Index!$B$3</f>
        <v>FY 2020 &amp; FY 2021 Data</v>
      </c>
      <c r="F2" s="118" t="str">
        <f>IF(OR($C$71&lt;&gt;0,$D$71&lt;&gt;0,$E$71&lt;&gt;0),"Error Message - Federal Program Breakout tab does not agree with this tab.","")</f>
        <v/>
      </c>
    </row>
    <row r="3" spans="1:6">
      <c r="A3" s="92"/>
    </row>
    <row r="4" spans="1:6" ht="47.25">
      <c r="A4" s="120" t="s">
        <v>327</v>
      </c>
      <c r="B4" s="120" t="s">
        <v>328</v>
      </c>
      <c r="C4" s="121" t="s">
        <v>329</v>
      </c>
      <c r="D4" s="120" t="s">
        <v>330</v>
      </c>
      <c r="E4" s="120" t="s">
        <v>207</v>
      </c>
      <c r="F4" s="122" t="s">
        <v>208</v>
      </c>
    </row>
    <row r="5" spans="1:6" ht="15.75">
      <c r="A5" s="123">
        <v>1</v>
      </c>
      <c r="B5" s="323" t="s">
        <v>331</v>
      </c>
      <c r="C5" s="324"/>
      <c r="D5" s="324"/>
      <c r="E5" s="324"/>
      <c r="F5" s="325"/>
    </row>
    <row r="6" spans="1:6" ht="15.75">
      <c r="A6" s="124" t="s">
        <v>332</v>
      </c>
      <c r="B6" s="194" t="s">
        <v>333</v>
      </c>
      <c r="C6" s="125">
        <f>Input!$N$14</f>
        <v>918116</v>
      </c>
      <c r="D6" s="195">
        <f>Input!$O$14</f>
        <v>1574704</v>
      </c>
      <c r="E6" s="195">
        <f>Input!$P$14</f>
        <v>0</v>
      </c>
      <c r="F6" s="196">
        <f>Input!$Q$14</f>
        <v>0</v>
      </c>
    </row>
    <row r="7" spans="1:6" ht="15.75">
      <c r="A7" s="126" t="s">
        <v>332</v>
      </c>
      <c r="B7" s="197" t="s">
        <v>334</v>
      </c>
      <c r="C7" s="127">
        <f>Input!$R$14</f>
        <v>991</v>
      </c>
      <c r="D7" s="127">
        <f>Input!$S$14</f>
        <v>1566</v>
      </c>
      <c r="E7" s="128"/>
      <c r="F7" s="198" t="str">
        <f>Input!$T$14</f>
        <v>Duplicated</v>
      </c>
    </row>
    <row r="8" spans="1:6" ht="15.75">
      <c r="A8" s="129" t="s">
        <v>335</v>
      </c>
      <c r="B8" s="199" t="s">
        <v>336</v>
      </c>
      <c r="C8" s="125">
        <f>Input!$U$14</f>
        <v>62550</v>
      </c>
      <c r="D8" s="195">
        <f>Input!$V$14</f>
        <v>138275</v>
      </c>
      <c r="E8" s="195">
        <f>Input!$W$14</f>
        <v>0</v>
      </c>
      <c r="F8" s="196">
        <f>Input!$X$14</f>
        <v>0</v>
      </c>
    </row>
    <row r="9" spans="1:6" ht="15.75">
      <c r="A9" s="126" t="s">
        <v>335</v>
      </c>
      <c r="B9" s="197" t="s">
        <v>334</v>
      </c>
      <c r="C9" s="127">
        <f>Input!$Y$14</f>
        <v>135</v>
      </c>
      <c r="D9" s="127">
        <f>Input!$Z$14</f>
        <v>572</v>
      </c>
      <c r="E9" s="128"/>
      <c r="F9" s="198" t="str">
        <f>Input!$AA$14</f>
        <v>Unduplicated</v>
      </c>
    </row>
    <row r="10" spans="1:6" ht="15.75">
      <c r="A10" s="129" t="s">
        <v>337</v>
      </c>
      <c r="B10" s="199" t="s">
        <v>338</v>
      </c>
      <c r="C10" s="125">
        <f>Input!$AB$14</f>
        <v>0</v>
      </c>
      <c r="D10" s="195">
        <f>Input!$AC$14</f>
        <v>0</v>
      </c>
      <c r="E10" s="195">
        <f>Input!$AD$14</f>
        <v>0</v>
      </c>
      <c r="F10" s="196">
        <f>Input!$AE$14</f>
        <v>0</v>
      </c>
    </row>
    <row r="11" spans="1:6" ht="15.75">
      <c r="A11" s="126" t="s">
        <v>337</v>
      </c>
      <c r="B11" s="197" t="s">
        <v>334</v>
      </c>
      <c r="C11" s="127">
        <f>Input!$AF$14</f>
        <v>0</v>
      </c>
      <c r="D11" s="127">
        <f>Input!$AG$14</f>
        <v>0</v>
      </c>
      <c r="E11" s="128"/>
      <c r="F11" s="198">
        <f>Input!$AH$14</f>
        <v>0</v>
      </c>
    </row>
    <row r="12" spans="1:6" ht="31.5">
      <c r="A12" s="129" t="s">
        <v>339</v>
      </c>
      <c r="B12" s="199" t="s">
        <v>340</v>
      </c>
      <c r="C12" s="125">
        <f>Input!$AI$14</f>
        <v>0</v>
      </c>
      <c r="D12" s="195">
        <f>Input!$AJ$14</f>
        <v>0</v>
      </c>
      <c r="E12" s="195">
        <f>Input!$AK$14</f>
        <v>0</v>
      </c>
      <c r="F12" s="196">
        <f>Input!$AL$14</f>
        <v>0</v>
      </c>
    </row>
    <row r="13" spans="1:6" ht="15.75">
      <c r="A13" s="126" t="s">
        <v>339</v>
      </c>
      <c r="B13" s="197" t="s">
        <v>334</v>
      </c>
      <c r="C13" s="127">
        <f>Input!$AM$14</f>
        <v>0</v>
      </c>
      <c r="D13" s="127">
        <f>Input!$AN$14</f>
        <v>0</v>
      </c>
      <c r="E13" s="128"/>
      <c r="F13" s="198">
        <f>Input!$AO$14</f>
        <v>0</v>
      </c>
    </row>
    <row r="14" spans="1:6" ht="31.5">
      <c r="A14" s="129" t="s">
        <v>341</v>
      </c>
      <c r="B14" s="199" t="s">
        <v>342</v>
      </c>
      <c r="C14" s="125">
        <f>Input!$AP$14</f>
        <v>0</v>
      </c>
      <c r="D14" s="195">
        <f>Input!$AQ$14</f>
        <v>0</v>
      </c>
      <c r="E14" s="195">
        <f>Input!$AR$14</f>
        <v>0</v>
      </c>
      <c r="F14" s="196">
        <f>Input!$AS$14</f>
        <v>0</v>
      </c>
    </row>
    <row r="15" spans="1:6" ht="15.75">
      <c r="A15" s="126" t="s">
        <v>341</v>
      </c>
      <c r="B15" s="197" t="s">
        <v>334</v>
      </c>
      <c r="C15" s="127">
        <f>Input!$AT$14</f>
        <v>0</v>
      </c>
      <c r="D15" s="127">
        <f>Input!$AU$14</f>
        <v>0</v>
      </c>
      <c r="E15" s="128"/>
      <c r="F15" s="198">
        <f>Input!$AV$14</f>
        <v>0</v>
      </c>
    </row>
    <row r="16" spans="1:6" ht="63">
      <c r="A16" s="129" t="s">
        <v>343</v>
      </c>
      <c r="B16" s="199" t="s">
        <v>344</v>
      </c>
      <c r="C16" s="125">
        <f>Input!$AW$14</f>
        <v>0</v>
      </c>
      <c r="D16" s="195">
        <f>Input!$AX$14</f>
        <v>0</v>
      </c>
      <c r="E16" s="195">
        <f>Input!$AY$14</f>
        <v>0</v>
      </c>
      <c r="F16" s="196">
        <f>Input!$AZ$14</f>
        <v>0</v>
      </c>
    </row>
    <row r="17" spans="1:6" ht="15.75">
      <c r="A17" s="126" t="s">
        <v>343</v>
      </c>
      <c r="B17" s="197" t="s">
        <v>334</v>
      </c>
      <c r="C17" s="127">
        <f>Input!$BA$14</f>
        <v>0</v>
      </c>
      <c r="D17" s="127">
        <f>Input!$BB$14</f>
        <v>0</v>
      </c>
      <c r="E17" s="128"/>
      <c r="F17" s="198">
        <f>Input!$BC$14</f>
        <v>0</v>
      </c>
    </row>
    <row r="18" spans="1:6" ht="15.75">
      <c r="A18" s="129" t="s">
        <v>345</v>
      </c>
      <c r="B18" s="199" t="s">
        <v>346</v>
      </c>
      <c r="C18" s="125">
        <f>Input!$BD$14</f>
        <v>0</v>
      </c>
      <c r="D18" s="195">
        <f>Input!$BE$14</f>
        <v>0</v>
      </c>
      <c r="E18" s="195">
        <f>Input!$BF$14</f>
        <v>0</v>
      </c>
      <c r="F18" s="196">
        <f>Input!$BG$14</f>
        <v>0</v>
      </c>
    </row>
    <row r="19" spans="1:6" ht="15.75">
      <c r="A19" s="126" t="s">
        <v>345</v>
      </c>
      <c r="B19" s="197" t="s">
        <v>334</v>
      </c>
      <c r="C19" s="127">
        <f>Input!$BH$14</f>
        <v>0</v>
      </c>
      <c r="D19" s="127">
        <f>Input!$BI$14</f>
        <v>0</v>
      </c>
      <c r="E19" s="128"/>
      <c r="F19" s="198">
        <f>Input!$BJ$14</f>
        <v>0</v>
      </c>
    </row>
    <row r="20" spans="1:6" ht="15.75">
      <c r="A20" s="129"/>
      <c r="B20" s="200" t="s">
        <v>347</v>
      </c>
      <c r="C20" s="130">
        <f t="shared" ref="C20:E21" si="0">C18+C16+C14+C12+C10+C8+C6</f>
        <v>980666</v>
      </c>
      <c r="D20" s="130">
        <f t="shared" si="0"/>
        <v>1712979</v>
      </c>
      <c r="E20" s="130">
        <f t="shared" si="0"/>
        <v>0</v>
      </c>
      <c r="F20" s="201"/>
    </row>
    <row r="21" spans="1:6" ht="15.75">
      <c r="A21" s="129"/>
      <c r="B21" s="202" t="s">
        <v>348</v>
      </c>
      <c r="C21" s="203">
        <f t="shared" si="0"/>
        <v>1126</v>
      </c>
      <c r="D21" s="203">
        <f t="shared" si="0"/>
        <v>2138</v>
      </c>
      <c r="E21" s="203"/>
      <c r="F21" s="201"/>
    </row>
    <row r="22" spans="1:6" ht="15.75">
      <c r="A22" s="132"/>
      <c r="B22" s="204"/>
      <c r="C22" s="133"/>
      <c r="D22" s="205"/>
      <c r="E22" s="205"/>
      <c r="F22" s="206"/>
    </row>
    <row r="23" spans="1:6" ht="15.75">
      <c r="A23" s="136">
        <v>2</v>
      </c>
      <c r="B23" s="326" t="s">
        <v>349</v>
      </c>
      <c r="C23" s="327"/>
      <c r="D23" s="327"/>
      <c r="E23" s="327"/>
      <c r="F23" s="328"/>
    </row>
    <row r="24" spans="1:6" ht="31.5">
      <c r="A24" s="129" t="s">
        <v>350</v>
      </c>
      <c r="B24" s="199" t="s">
        <v>351</v>
      </c>
      <c r="C24" s="125">
        <f>Input!$BK$14</f>
        <v>0</v>
      </c>
      <c r="D24" s="195">
        <f>Input!$BL$14</f>
        <v>0</v>
      </c>
      <c r="E24" s="195">
        <f>Input!$BM$14</f>
        <v>0</v>
      </c>
      <c r="F24" s="196">
        <f>Input!$BN$14</f>
        <v>0</v>
      </c>
    </row>
    <row r="25" spans="1:6" ht="31.5">
      <c r="A25" s="129" t="s">
        <v>352</v>
      </c>
      <c r="B25" s="199" t="s">
        <v>353</v>
      </c>
      <c r="C25" s="125">
        <f>Input!$BO$14</f>
        <v>0</v>
      </c>
      <c r="D25" s="195">
        <f>Input!$BP$14</f>
        <v>0</v>
      </c>
      <c r="E25" s="195">
        <f>Input!$BQ$14</f>
        <v>0</v>
      </c>
      <c r="F25" s="196">
        <f>Input!$BR$14</f>
        <v>0</v>
      </c>
    </row>
    <row r="26" spans="1:6" ht="47.25">
      <c r="A26" s="129" t="s">
        <v>354</v>
      </c>
      <c r="B26" s="207" t="s">
        <v>355</v>
      </c>
      <c r="C26" s="125">
        <f>Input!$BS$14</f>
        <v>0</v>
      </c>
      <c r="D26" s="195">
        <f>Input!$BT$14</f>
        <v>492931</v>
      </c>
      <c r="E26" s="195">
        <f>Input!$BU$14</f>
        <v>0</v>
      </c>
      <c r="F26" s="196">
        <f>Input!$BV$14</f>
        <v>0</v>
      </c>
    </row>
    <row r="27" spans="1:6" ht="31.5">
      <c r="A27" s="129" t="s">
        <v>356</v>
      </c>
      <c r="B27" s="199" t="s">
        <v>357</v>
      </c>
      <c r="C27" s="125">
        <f>Input!$BW$14</f>
        <v>0</v>
      </c>
      <c r="D27" s="195">
        <f>Input!$BX$14</f>
        <v>0</v>
      </c>
      <c r="E27" s="195">
        <f>Input!$BY$14</f>
        <v>0</v>
      </c>
      <c r="F27" s="196">
        <f>Input!$BZ$14</f>
        <v>0</v>
      </c>
    </row>
    <row r="28" spans="1:6" ht="31.5">
      <c r="A28" s="137" t="s">
        <v>358</v>
      </c>
      <c r="B28" s="208" t="s">
        <v>359</v>
      </c>
      <c r="C28" s="125">
        <f>Input!$CA$14</f>
        <v>430153</v>
      </c>
      <c r="D28" s="195">
        <f>Input!$CB$14</f>
        <v>498984</v>
      </c>
      <c r="E28" s="195">
        <f>Input!$CC$14</f>
        <v>0</v>
      </c>
      <c r="F28" s="196">
        <f>Input!$CD$14</f>
        <v>0</v>
      </c>
    </row>
    <row r="29" spans="1:6" ht="15.75">
      <c r="A29" s="138"/>
      <c r="B29" s="209" t="s">
        <v>0</v>
      </c>
      <c r="C29" s="139">
        <f>SUM(C24:C28)</f>
        <v>430153</v>
      </c>
      <c r="D29" s="139">
        <f t="shared" ref="D29:E29" si="1">SUM(D24:D28)</f>
        <v>991915</v>
      </c>
      <c r="E29" s="139">
        <f t="shared" si="1"/>
        <v>0</v>
      </c>
      <c r="F29" s="196"/>
    </row>
    <row r="30" spans="1:6" ht="15.75">
      <c r="A30" s="132"/>
      <c r="B30" s="204"/>
      <c r="C30" s="133"/>
      <c r="D30" s="205"/>
      <c r="E30" s="205"/>
      <c r="F30" s="206"/>
    </row>
    <row r="31" spans="1:6" ht="15.75">
      <c r="A31" s="123">
        <v>3</v>
      </c>
      <c r="B31" s="326" t="s">
        <v>360</v>
      </c>
      <c r="C31" s="327"/>
      <c r="D31" s="327"/>
      <c r="E31" s="327"/>
      <c r="F31" s="328"/>
    </row>
    <row r="32" spans="1:6" ht="31.5">
      <c r="A32" s="129" t="s">
        <v>361</v>
      </c>
      <c r="B32" s="199" t="s">
        <v>362</v>
      </c>
      <c r="C32" s="125">
        <f>Input!$CE$14</f>
        <v>18805</v>
      </c>
      <c r="D32" s="195">
        <f>Input!$CF$14</f>
        <v>50682</v>
      </c>
      <c r="E32" s="195">
        <f>Input!$CG$14</f>
        <v>0</v>
      </c>
      <c r="F32" s="196">
        <f>Input!$CH$14</f>
        <v>0</v>
      </c>
    </row>
    <row r="33" spans="1:6" ht="15.75">
      <c r="A33" s="129" t="s">
        <v>363</v>
      </c>
      <c r="B33" s="199" t="s">
        <v>487</v>
      </c>
      <c r="C33" s="125">
        <f>Input!$CI$14</f>
        <v>0</v>
      </c>
      <c r="D33" s="195">
        <f>Input!$CJ$14</f>
        <v>67177</v>
      </c>
      <c r="E33" s="195">
        <f>Input!$CK$14</f>
        <v>0</v>
      </c>
      <c r="F33" s="196">
        <f>Input!$CL$14</f>
        <v>0</v>
      </c>
    </row>
    <row r="34" spans="1:6" ht="31.5">
      <c r="A34" s="129" t="s">
        <v>364</v>
      </c>
      <c r="B34" s="199" t="s">
        <v>365</v>
      </c>
      <c r="C34" s="125">
        <f>Input!$CM$14</f>
        <v>0</v>
      </c>
      <c r="D34" s="195">
        <f>Input!$CN$14</f>
        <v>336215</v>
      </c>
      <c r="E34" s="195">
        <f>Input!$CO$14</f>
        <v>0</v>
      </c>
      <c r="F34" s="196">
        <f>Input!$CP$14</f>
        <v>0</v>
      </c>
    </row>
    <row r="35" spans="1:6" ht="31.5">
      <c r="A35" s="138" t="s">
        <v>366</v>
      </c>
      <c r="B35" s="199" t="s">
        <v>367</v>
      </c>
      <c r="C35" s="125">
        <f>Input!$CQ$14</f>
        <v>0</v>
      </c>
      <c r="D35" s="195">
        <f>Input!$CR$14</f>
        <v>0</v>
      </c>
      <c r="E35" s="195">
        <f>Input!$CS$14</f>
        <v>0</v>
      </c>
      <c r="F35" s="196">
        <f>Input!$CT$14</f>
        <v>0</v>
      </c>
    </row>
    <row r="36" spans="1:6" ht="15.75">
      <c r="A36" s="138"/>
      <c r="B36" s="209" t="s">
        <v>0</v>
      </c>
      <c r="C36" s="139">
        <f>SUM(C32:C35)</f>
        <v>18805</v>
      </c>
      <c r="D36" s="139">
        <f t="shared" ref="D36:E36" si="2">SUM(D32:D35)</f>
        <v>454074</v>
      </c>
      <c r="E36" s="139">
        <f t="shared" si="2"/>
        <v>0</v>
      </c>
      <c r="F36" s="196"/>
    </row>
    <row r="37" spans="1:6" ht="15.75">
      <c r="A37" s="132"/>
      <c r="B37" s="204"/>
      <c r="C37" s="133"/>
      <c r="D37" s="205"/>
      <c r="E37" s="205"/>
      <c r="F37" s="206"/>
    </row>
    <row r="38" spans="1:6" ht="15.75">
      <c r="A38" s="136">
        <v>4</v>
      </c>
      <c r="B38" s="326" t="s">
        <v>368</v>
      </c>
      <c r="C38" s="327"/>
      <c r="D38" s="327"/>
      <c r="E38" s="327"/>
      <c r="F38" s="328"/>
    </row>
    <row r="39" spans="1:6" ht="15.75">
      <c r="A39" s="129" t="s">
        <v>369</v>
      </c>
      <c r="B39" s="199" t="s">
        <v>370</v>
      </c>
      <c r="C39" s="125">
        <f>Input!$CU$14</f>
        <v>0</v>
      </c>
      <c r="D39" s="195">
        <f>Input!$CV$14</f>
        <v>0</v>
      </c>
      <c r="E39" s="195">
        <f>Input!$CW$14</f>
        <v>0</v>
      </c>
      <c r="F39" s="196">
        <f>Input!$CX$14</f>
        <v>0</v>
      </c>
    </row>
    <row r="40" spans="1:6" ht="47.25">
      <c r="A40" s="129" t="s">
        <v>371</v>
      </c>
      <c r="B40" s="199" t="s">
        <v>372</v>
      </c>
      <c r="C40" s="125">
        <f>Input!$CY$14</f>
        <v>0</v>
      </c>
      <c r="D40" s="195">
        <f>Input!$CZ$14</f>
        <v>67500</v>
      </c>
      <c r="E40" s="195">
        <f>Input!$DA$14</f>
        <v>0</v>
      </c>
      <c r="F40" s="196">
        <f>Input!$DB$14</f>
        <v>0</v>
      </c>
    </row>
    <row r="41" spans="1:6" ht="15.75">
      <c r="A41" s="137" t="s">
        <v>373</v>
      </c>
      <c r="B41" s="208" t="s">
        <v>374</v>
      </c>
      <c r="C41" s="125">
        <f>Input!$DC$14</f>
        <v>0</v>
      </c>
      <c r="D41" s="195">
        <f>Input!$DD$14</f>
        <v>0</v>
      </c>
      <c r="E41" s="195">
        <f>Input!$DE$14</f>
        <v>0</v>
      </c>
      <c r="F41" s="196">
        <f>Input!$DF$14</f>
        <v>0</v>
      </c>
    </row>
    <row r="42" spans="1:6" ht="15.75">
      <c r="A42" s="138"/>
      <c r="B42" s="209" t="s">
        <v>0</v>
      </c>
      <c r="C42" s="139">
        <f>SUM(C39:C41)</f>
        <v>0</v>
      </c>
      <c r="D42" s="139">
        <f t="shared" ref="D42:E42" si="3">SUM(D39:D41)</f>
        <v>67500</v>
      </c>
      <c r="E42" s="139">
        <f t="shared" si="3"/>
        <v>0</v>
      </c>
      <c r="F42" s="196"/>
    </row>
    <row r="43" spans="1:6" ht="15.75">
      <c r="A43" s="132"/>
      <c r="B43" s="204"/>
      <c r="C43" s="133"/>
      <c r="D43" s="205"/>
      <c r="E43" s="205"/>
      <c r="F43" s="206"/>
    </row>
    <row r="44" spans="1:6" ht="15.75">
      <c r="A44" s="136">
        <v>5</v>
      </c>
      <c r="B44" s="326" t="s">
        <v>1</v>
      </c>
      <c r="C44" s="327"/>
      <c r="D44" s="327"/>
      <c r="E44" s="327"/>
      <c r="F44" s="328"/>
    </row>
    <row r="45" spans="1:6" ht="15.75">
      <c r="A45" s="129" t="s">
        <v>375</v>
      </c>
      <c r="B45" s="210" t="s">
        <v>376</v>
      </c>
      <c r="C45" s="125">
        <f>Input!$DG$14</f>
        <v>0</v>
      </c>
      <c r="D45" s="195">
        <f>Input!$DH$14</f>
        <v>0</v>
      </c>
      <c r="E45" s="195">
        <f>Input!$DI$14</f>
        <v>0</v>
      </c>
      <c r="F45" s="196">
        <f>Input!$DJ$14</f>
        <v>0</v>
      </c>
    </row>
    <row r="46" spans="1:6" ht="15.75">
      <c r="A46" s="132"/>
      <c r="B46" s="204"/>
      <c r="C46" s="133"/>
      <c r="D46" s="205"/>
      <c r="E46" s="205"/>
      <c r="F46" s="206"/>
    </row>
    <row r="47" spans="1:6" ht="15.75">
      <c r="A47" s="136">
        <v>6</v>
      </c>
      <c r="B47" s="326" t="s">
        <v>377</v>
      </c>
      <c r="C47" s="327"/>
      <c r="D47" s="327"/>
      <c r="E47" s="327"/>
      <c r="F47" s="328"/>
    </row>
    <row r="48" spans="1:6" ht="31.5">
      <c r="A48" s="129" t="s">
        <v>378</v>
      </c>
      <c r="B48" s="208" t="s">
        <v>379</v>
      </c>
      <c r="C48" s="125">
        <f>Input!$DK$14</f>
        <v>0</v>
      </c>
      <c r="D48" s="195">
        <f>Input!$DL$14</f>
        <v>0</v>
      </c>
      <c r="E48" s="195">
        <f>Input!$DM$14</f>
        <v>0</v>
      </c>
      <c r="F48" s="196">
        <f>Input!$DN$14</f>
        <v>0</v>
      </c>
    </row>
    <row r="49" spans="1:6" ht="15.75">
      <c r="A49" s="138"/>
      <c r="B49" s="209" t="s">
        <v>0</v>
      </c>
      <c r="C49" s="139">
        <f>SUM(C48:C48)</f>
        <v>0</v>
      </c>
      <c r="D49" s="139">
        <f>SUM(D48:D48)</f>
        <v>0</v>
      </c>
      <c r="E49" s="139">
        <f>SUM(E48:E48)</f>
        <v>0</v>
      </c>
      <c r="F49" s="196"/>
    </row>
    <row r="50" spans="1:6" ht="15.75">
      <c r="A50" s="132"/>
      <c r="B50" s="204"/>
      <c r="C50" s="133"/>
      <c r="D50" s="205"/>
      <c r="E50" s="205"/>
      <c r="F50" s="206"/>
    </row>
    <row r="51" spans="1:6" ht="15.75">
      <c r="A51" s="188">
        <v>7</v>
      </c>
      <c r="B51" s="326" t="s">
        <v>235</v>
      </c>
      <c r="C51" s="327"/>
      <c r="D51" s="327"/>
      <c r="E51" s="327"/>
      <c r="F51" s="328"/>
    </row>
    <row r="52" spans="1:6" ht="15.75">
      <c r="A52" s="189" t="s">
        <v>482</v>
      </c>
      <c r="B52" s="208" t="s">
        <v>381</v>
      </c>
      <c r="C52" s="125">
        <f>Input!$DO$14</f>
        <v>2428597</v>
      </c>
      <c r="D52" s="195">
        <f>Input!$DP$14</f>
        <v>5242656</v>
      </c>
      <c r="E52" s="195">
        <f>Input!$DQ$14</f>
        <v>0</v>
      </c>
      <c r="F52" s="196" t="str">
        <f>Input!$DR$14</f>
        <v>Clinical Operations, Telehealth, Indirect Cost, COVID related Public Service Announcements</v>
      </c>
    </row>
    <row r="53" spans="1:6" ht="15.75">
      <c r="A53" s="190"/>
      <c r="B53" s="211"/>
      <c r="C53" s="141"/>
      <c r="D53" s="212"/>
      <c r="E53" s="213"/>
      <c r="F53" s="201"/>
    </row>
    <row r="54" spans="1:6" ht="15.75" customHeight="1">
      <c r="A54" s="191">
        <v>8</v>
      </c>
      <c r="B54" s="326" t="s">
        <v>481</v>
      </c>
      <c r="C54" s="327"/>
      <c r="D54" s="327"/>
      <c r="E54" s="327"/>
      <c r="F54" s="328"/>
    </row>
    <row r="55" spans="1:6" ht="31.5">
      <c r="A55" s="189" t="s">
        <v>380</v>
      </c>
      <c r="B55" s="199" t="s">
        <v>383</v>
      </c>
      <c r="C55" s="125">
        <f>Input!$DS$14</f>
        <v>0</v>
      </c>
      <c r="D55" s="195">
        <f>Input!$DT$14</f>
        <v>901</v>
      </c>
      <c r="E55" s="195">
        <f>Input!$DU$14</f>
        <v>0</v>
      </c>
      <c r="F55" s="196">
        <f>Input!$DV$14</f>
        <v>0</v>
      </c>
    </row>
    <row r="56" spans="1:6" ht="15.75">
      <c r="A56" s="192" t="s">
        <v>380</v>
      </c>
      <c r="B56" s="197" t="s">
        <v>384</v>
      </c>
      <c r="C56" s="127">
        <f>Input!$DW$14</f>
        <v>0</v>
      </c>
      <c r="D56" s="127">
        <f>Input!$DX$14</f>
        <v>1</v>
      </c>
      <c r="E56" s="128"/>
      <c r="F56" s="198" t="str">
        <f>Input!$DY$14</f>
        <v>Unduplicated</v>
      </c>
    </row>
    <row r="57" spans="1:6" ht="31.5">
      <c r="A57" s="189" t="s">
        <v>483</v>
      </c>
      <c r="B57" s="208" t="s">
        <v>385</v>
      </c>
      <c r="C57" s="125">
        <f>Input!$DZ$14</f>
        <v>0</v>
      </c>
      <c r="D57" s="195">
        <f>Input!$EA$14</f>
        <v>872</v>
      </c>
      <c r="E57" s="195">
        <f>Input!$EB$14</f>
        <v>0</v>
      </c>
      <c r="F57" s="196">
        <f>Input!$EC$14</f>
        <v>0</v>
      </c>
    </row>
    <row r="58" spans="1:6" ht="15.75">
      <c r="A58" s="192" t="s">
        <v>483</v>
      </c>
      <c r="B58" s="197" t="s">
        <v>384</v>
      </c>
      <c r="C58" s="127">
        <f>Input!$ED$14</f>
        <v>0</v>
      </c>
      <c r="D58" s="127">
        <f>Input!$EE$14</f>
        <v>1</v>
      </c>
      <c r="E58" s="128"/>
      <c r="F58" s="198" t="str">
        <f>Input!$EF$14</f>
        <v>Unduplicated</v>
      </c>
    </row>
    <row r="59" spans="1:6" ht="31.5">
      <c r="A59" s="189" t="s">
        <v>484</v>
      </c>
      <c r="B59" s="208" t="s">
        <v>386</v>
      </c>
      <c r="C59" s="125">
        <f>Input!$EG$14</f>
        <v>0</v>
      </c>
      <c r="D59" s="195">
        <f>Input!$EH$14</f>
        <v>0</v>
      </c>
      <c r="E59" s="195">
        <f>Input!$EI$14</f>
        <v>0</v>
      </c>
      <c r="F59" s="196">
        <f>Input!$EJ$14</f>
        <v>0</v>
      </c>
    </row>
    <row r="60" spans="1:6" ht="15.75">
      <c r="A60" s="192" t="s">
        <v>484</v>
      </c>
      <c r="B60" s="197" t="s">
        <v>384</v>
      </c>
      <c r="C60" s="127">
        <f>Input!$EK$14</f>
        <v>0</v>
      </c>
      <c r="D60" s="127">
        <f>Input!$EL$14</f>
        <v>0</v>
      </c>
      <c r="E60" s="128"/>
      <c r="F60" s="198">
        <f>Input!$EM$14</f>
        <v>0</v>
      </c>
    </row>
    <row r="61" spans="1:6" ht="15.75">
      <c r="A61" s="189"/>
      <c r="B61" s="200" t="s">
        <v>347</v>
      </c>
      <c r="C61" s="130">
        <f>C59+C57+C55</f>
        <v>0</v>
      </c>
      <c r="D61" s="130">
        <f t="shared" ref="D61:E62" si="4">D59+D57+D55</f>
        <v>1773</v>
      </c>
      <c r="E61" s="130">
        <f t="shared" si="4"/>
        <v>0</v>
      </c>
      <c r="F61" s="196"/>
    </row>
    <row r="62" spans="1:6" ht="15.75">
      <c r="A62" s="192"/>
      <c r="B62" s="197" t="s">
        <v>348</v>
      </c>
      <c r="C62" s="214">
        <f>C60+C58+C56</f>
        <v>0</v>
      </c>
      <c r="D62" s="214">
        <f t="shared" si="4"/>
        <v>2</v>
      </c>
      <c r="E62" s="203"/>
      <c r="F62" s="196"/>
    </row>
    <row r="63" spans="1:6" ht="15.75">
      <c r="A63" s="190"/>
      <c r="B63" s="211"/>
      <c r="C63" s="141"/>
      <c r="D63" s="212"/>
      <c r="E63" s="213"/>
      <c r="F63" s="201"/>
    </row>
    <row r="64" spans="1:6" ht="15.75" customHeight="1">
      <c r="A64" s="191">
        <v>9</v>
      </c>
      <c r="B64" s="326" t="s">
        <v>387</v>
      </c>
      <c r="C64" s="327"/>
      <c r="D64" s="327"/>
      <c r="E64" s="327"/>
      <c r="F64" s="328"/>
    </row>
    <row r="65" spans="1:6" ht="31.5">
      <c r="A65" s="189" t="s">
        <v>382</v>
      </c>
      <c r="B65" s="199" t="s">
        <v>388</v>
      </c>
      <c r="C65" s="125">
        <f>Input!$EN$14</f>
        <v>0</v>
      </c>
      <c r="D65" s="125">
        <f>Input!$EO$14</f>
        <v>0</v>
      </c>
      <c r="E65" s="125">
        <f>Input!$EP$14</f>
        <v>0</v>
      </c>
      <c r="F65" s="196">
        <f>Input!$EQ$14</f>
        <v>0</v>
      </c>
    </row>
    <row r="66" spans="1:6" ht="15.75">
      <c r="A66" s="132"/>
      <c r="B66" s="140"/>
      <c r="C66" s="143"/>
      <c r="D66" s="144"/>
      <c r="E66" s="145"/>
      <c r="F66" s="131"/>
    </row>
    <row r="67" spans="1:6" ht="15.75">
      <c r="A67" s="129"/>
      <c r="B67" s="146" t="s">
        <v>389</v>
      </c>
      <c r="C67" s="147">
        <f>C65+C61+C52+C49+C45+C42+C36+C29+C20</f>
        <v>3858221</v>
      </c>
      <c r="D67" s="147">
        <f t="shared" ref="D67:E67" si="5">D65+D61+D52+D49+D45+D42+D36+D29+D20</f>
        <v>8470897</v>
      </c>
      <c r="E67" s="147">
        <f t="shared" si="5"/>
        <v>0</v>
      </c>
      <c r="F67" s="148"/>
    </row>
    <row r="68" spans="1:6" ht="15.75">
      <c r="A68" s="129"/>
      <c r="B68" s="146" t="s">
        <v>390</v>
      </c>
      <c r="C68" s="147">
        <f>C62+C21</f>
        <v>1126</v>
      </c>
      <c r="D68" s="147">
        <f>D62+D21</f>
        <v>2140</v>
      </c>
      <c r="E68" s="147"/>
      <c r="F68" s="148"/>
    </row>
    <row r="69" spans="1:6" ht="15.75">
      <c r="A69" s="149"/>
      <c r="B69" s="150"/>
      <c r="C69" s="151"/>
      <c r="D69" s="151"/>
      <c r="E69" s="151"/>
      <c r="F69" s="135"/>
    </row>
    <row r="70" spans="1:6" s="134" customFormat="1" ht="15.75">
      <c r="B70" s="152" t="s">
        <v>391</v>
      </c>
      <c r="C70" s="153">
        <f>'TTUHSC Fed'!D97</f>
        <v>3858221</v>
      </c>
      <c r="D70" s="153">
        <f>'TTUHSC Fed'!F97</f>
        <v>8470897</v>
      </c>
      <c r="E70" s="153">
        <f>'TTUHSC Fed'!G97</f>
        <v>0</v>
      </c>
      <c r="F70" s="135"/>
    </row>
    <row r="71" spans="1:6" s="134" customFormat="1" ht="15.75">
      <c r="B71" s="152" t="s">
        <v>246</v>
      </c>
      <c r="C71" s="153">
        <f>C67-C70</f>
        <v>0</v>
      </c>
      <c r="D71" s="153">
        <f>D67-D70</f>
        <v>0</v>
      </c>
      <c r="E71" s="153">
        <f>E67-E70</f>
        <v>0</v>
      </c>
      <c r="F71" s="135"/>
    </row>
    <row r="72" spans="1:6" s="134" customFormat="1" ht="15.75">
      <c r="B72" s="155"/>
      <c r="C72" s="153"/>
      <c r="D72" s="154"/>
      <c r="E72" s="154"/>
      <c r="F72" s="135"/>
    </row>
    <row r="73" spans="1:6" s="134" customFormat="1" ht="15.75">
      <c r="B73" s="155"/>
      <c r="C73" s="156" t="str">
        <f>IF(C67-INT(C67)=0,"",C67-INT(C67))</f>
        <v/>
      </c>
      <c r="D73" s="156" t="str">
        <f>IF(D67-INT(D67)=0,"",D67-INT(D67))</f>
        <v/>
      </c>
      <c r="E73" s="156" t="str">
        <f>IF(E67-INT(E67)=0,"",E67-INT(E67))</f>
        <v/>
      </c>
      <c r="F73" s="157">
        <f>SUM(C73:E73)</f>
        <v>0</v>
      </c>
    </row>
    <row r="74" spans="1:6" s="134" customFormat="1" ht="15.75">
      <c r="B74" s="155"/>
      <c r="C74" s="133"/>
      <c r="F74" s="135"/>
    </row>
    <row r="75" spans="1:6" s="134" customFormat="1" ht="15.75">
      <c r="B75" s="155" t="s">
        <v>247</v>
      </c>
      <c r="C75" s="133"/>
      <c r="F75" s="135"/>
    </row>
    <row r="76" spans="1:6" s="134" customFormat="1" ht="15.75">
      <c r="B76" s="155" t="s">
        <v>248</v>
      </c>
      <c r="C76" s="158">
        <f>SUM(C6,C8,C10,C12,C14,C16,C18,)+SUM(C24:C28)+SUM(C32:C35)+SUM(C39:C41)+C45+C48+C52+SUM(C55,C57,C59)+C65</f>
        <v>3858221</v>
      </c>
      <c r="D76" s="158">
        <f>SUM(D6,D8,D10,D12,D14,D16,D18,)+SUM(D24:D28)+SUM(D32:D35)+SUM(D39:D41)+D45+D48+D52+SUM(D55,D57,D59)+D65</f>
        <v>8470897</v>
      </c>
      <c r="E76" s="158">
        <f>SUM(E6,E8,E10,E12,E14,E16,E18,)+SUM(E24:E28)+SUM(E32:E35)+SUM(E39:E41)+E45+E48+E52+SUM(E55,E57,E59)+E65</f>
        <v>0</v>
      </c>
      <c r="F76" s="135"/>
    </row>
    <row r="77" spans="1:6" s="134" customFormat="1" ht="15.75">
      <c r="B77" s="155" t="s">
        <v>392</v>
      </c>
      <c r="C77" s="159">
        <f>SUM(C7,C9,C11,C13,C15,C17,C19)+SUM(C56,C58,C60)</f>
        <v>1126</v>
      </c>
      <c r="D77" s="159">
        <f>SUM(D7,D9,D11,D13,D15,D17,D19)+SUM(D56,D58,D60)</f>
        <v>2140</v>
      </c>
      <c r="E77" s="142"/>
      <c r="F77" s="135"/>
    </row>
    <row r="78" spans="1:6" s="134" customFormat="1" ht="15.75">
      <c r="B78" s="155"/>
      <c r="C78" s="158">
        <f>SUM(C76:C77)</f>
        <v>3859347</v>
      </c>
      <c r="D78" s="158">
        <f>SUM(D76:D77)</f>
        <v>8473037</v>
      </c>
      <c r="E78" s="158">
        <f>SUM(E76:E77)</f>
        <v>0</v>
      </c>
      <c r="F78" s="135"/>
    </row>
    <row r="79" spans="1:6" s="134" customFormat="1" ht="15.75">
      <c r="B79" s="155"/>
      <c r="C79" s="133"/>
      <c r="F79" s="135"/>
    </row>
    <row r="80" spans="1:6" s="134" customFormat="1" ht="15.75">
      <c r="B80" s="155"/>
      <c r="C80" s="133"/>
      <c r="D80" s="160">
        <f>D78+C78+E78</f>
        <v>12332384</v>
      </c>
      <c r="F80" s="135"/>
    </row>
    <row r="81" spans="2:6" s="134" customFormat="1" ht="15.75">
      <c r="B81" s="155"/>
      <c r="C81" s="133"/>
      <c r="F81" s="135"/>
    </row>
    <row r="82" spans="2:6" s="134" customFormat="1" ht="15.75">
      <c r="B82" s="155"/>
      <c r="C82" s="161" t="str">
        <f>IF((C76=C67),"Balanced","Out of Balance")</f>
        <v>Balanced</v>
      </c>
      <c r="D82" s="161" t="str">
        <f>IF((D76=D67),"Balanced","Out of Balance")</f>
        <v>Balanced</v>
      </c>
      <c r="E82" s="161" t="str">
        <f>IF((E76=E67),"Balanced","Out of Balance")</f>
        <v>Balanced</v>
      </c>
      <c r="F82" s="135"/>
    </row>
  </sheetData>
  <conditionalFormatting sqref="C71">
    <cfRule type="expression" dxfId="143" priority="10">
      <formula>$C$71&lt;&gt;0</formula>
    </cfRule>
  </conditionalFormatting>
  <conditionalFormatting sqref="D71">
    <cfRule type="expression" dxfId="142" priority="8">
      <formula>$D$71&lt;&gt;0</formula>
    </cfRule>
  </conditionalFormatting>
  <conditionalFormatting sqref="E71">
    <cfRule type="expression" dxfId="141" priority="7">
      <formula>$E$71&lt;&gt;0</formula>
    </cfRule>
  </conditionalFormatting>
  <conditionalFormatting sqref="C73">
    <cfRule type="expression" dxfId="140" priority="5">
      <formula>$C$73&lt;&gt;""</formula>
    </cfRule>
  </conditionalFormatting>
  <conditionalFormatting sqref="D73">
    <cfRule type="expression" dxfId="139" priority="4">
      <formula>$D$73&lt;&gt;""</formula>
    </cfRule>
  </conditionalFormatting>
  <conditionalFormatting sqref="E73">
    <cfRule type="expression" dxfId="138" priority="3">
      <formula>$E$73&lt;&gt;""</formula>
    </cfRule>
  </conditionalFormatting>
  <conditionalFormatting sqref="F2">
    <cfRule type="expression" dxfId="137" priority="2">
      <formula>OR($C$71&lt;&gt;0,$D$71&lt;&gt;0,$E$71&lt;&gt;0)</formula>
    </cfRule>
  </conditionalFormatting>
  <conditionalFormatting sqref="F1">
    <cfRule type="expression" dxfId="136" priority="1">
      <formula>OR($C$73&lt;&gt;"",$D$73&lt;&gt;"",$E$73&lt;&gt;"")</formula>
    </cfRule>
  </conditionalFormatting>
  <pageMargins left="0.32406249999999998" right="0.7" top="0.75" bottom="0.49049707602339182" header="0.3" footer="0.3"/>
  <pageSetup paperSize="5" scale="61" orientation="landscape" r:id="rId1"/>
  <rowBreaks count="1" manualBreakCount="1">
    <brk id="3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105D2-F2A6-4506-ABFB-ED106329CB8F}">
  <sheetPr>
    <pageSetUpPr fitToPage="1"/>
  </sheetPr>
  <dimension ref="A1:AX116"/>
  <sheetViews>
    <sheetView showGridLines="0" topLeftCell="B1" zoomScaleNormal="100" zoomScaleSheetLayoutView="100" workbookViewId="0">
      <pane ySplit="4" topLeftCell="A98" activePane="bottomLeft" state="frozen"/>
      <selection activeCell="H1" sqref="H1:H2"/>
      <selection pane="bottomLeft" activeCell="E115" sqref="E115"/>
    </sheetView>
  </sheetViews>
  <sheetFormatPr defaultColWidth="8.5703125" defaultRowHeight="15"/>
  <cols>
    <col min="1" max="1" width="12.85546875" style="76" customWidth="1"/>
    <col min="2" max="2" width="52.42578125" style="91" customWidth="1"/>
    <col min="3" max="6" width="18.42578125" style="76" customWidth="1"/>
    <col min="7" max="7" width="20.5703125" style="76" customWidth="1"/>
    <col min="8" max="8" width="68.140625" style="91" customWidth="1"/>
    <col min="9" max="16384" width="8.5703125" style="76"/>
  </cols>
  <sheetData>
    <row r="1" spans="1:50">
      <c r="A1" s="74" t="s">
        <v>197</v>
      </c>
      <c r="B1" s="75" t="str">
        <f>Input!$B$14</f>
        <v>Texas Tech University Health Sciences Center</v>
      </c>
      <c r="E1" s="77" t="s">
        <v>198</v>
      </c>
      <c r="H1" s="78" t="str">
        <f>IF(OR($C$102&lt;&gt;"",$D$102&lt;&gt;"",$E$102&lt;&gt;"",$F$102&lt;&gt;"",$G$102&lt;&gt;""),"Error Message - Enter Whole Dollars Only - See Row 102","")</f>
        <v/>
      </c>
    </row>
    <row r="2" spans="1:50">
      <c r="A2" s="74" t="s">
        <v>199</v>
      </c>
      <c r="B2" s="75" t="str">
        <f>Index!$B$3</f>
        <v>FY 2020 &amp; FY 2021 Data</v>
      </c>
      <c r="H2" s="78" t="str">
        <f>IF(OR($C$100&lt;&gt;0,$D$100&lt;&gt;0,$E$100&lt;&gt;0,$F$100&lt;&gt;0,$G$100&lt;&gt;0),"Error Message - Uses tab does not agree with this tab.","")</f>
        <v/>
      </c>
    </row>
    <row r="4" spans="1:50" s="82" customFormat="1" ht="30">
      <c r="A4" s="79" t="s">
        <v>201</v>
      </c>
      <c r="B4" s="80" t="s">
        <v>202</v>
      </c>
      <c r="C4" s="80" t="s">
        <v>203</v>
      </c>
      <c r="D4" s="80" t="s">
        <v>204</v>
      </c>
      <c r="E4" s="80" t="s">
        <v>205</v>
      </c>
      <c r="F4" s="80" t="s">
        <v>206</v>
      </c>
      <c r="G4" s="80" t="s">
        <v>207</v>
      </c>
      <c r="H4" s="80" t="s">
        <v>208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c r="A5" s="83" t="s">
        <v>209</v>
      </c>
      <c r="B5" s="215" t="s">
        <v>210</v>
      </c>
      <c r="C5" s="84">
        <f>Input!$EU$14</f>
        <v>897316</v>
      </c>
      <c r="D5" s="84">
        <f>Input!$EV$14</f>
        <v>897316</v>
      </c>
      <c r="E5" s="84">
        <f>Input!$EW$14</f>
        <v>0</v>
      </c>
      <c r="F5" s="84">
        <f>Input!$EX$14</f>
        <v>0</v>
      </c>
      <c r="G5" s="84">
        <f>Input!$EY$14</f>
        <v>0</v>
      </c>
      <c r="H5" s="85">
        <f>Input!$EZ$14</f>
        <v>0</v>
      </c>
    </row>
    <row r="6" spans="1:50">
      <c r="A6" s="83" t="s">
        <v>209</v>
      </c>
      <c r="B6" s="215" t="s">
        <v>211</v>
      </c>
      <c r="C6" s="84">
        <f>Input!$FA$14</f>
        <v>897315</v>
      </c>
      <c r="D6" s="84">
        <f>Input!$FB$14</f>
        <v>532308</v>
      </c>
      <c r="E6" s="84">
        <f>Input!$FC$14</f>
        <v>0</v>
      </c>
      <c r="F6" s="84">
        <f>Input!$FD$14</f>
        <v>365007</v>
      </c>
      <c r="G6" s="84">
        <f>Input!$FE$14</f>
        <v>0</v>
      </c>
      <c r="H6" s="85">
        <f>Input!$FF$14</f>
        <v>0</v>
      </c>
    </row>
    <row r="7" spans="1:50">
      <c r="A7" s="83" t="s">
        <v>209</v>
      </c>
      <c r="B7" s="215" t="s">
        <v>212</v>
      </c>
      <c r="C7" s="84">
        <f>Input!$FG$14</f>
        <v>0</v>
      </c>
      <c r="D7" s="84">
        <f>Input!$FH$14</f>
        <v>0</v>
      </c>
      <c r="E7" s="84">
        <f>Input!$FI$14</f>
        <v>0</v>
      </c>
      <c r="F7" s="84">
        <f>Input!$FJ$14</f>
        <v>0</v>
      </c>
      <c r="G7" s="84">
        <f>Input!$FK$14</f>
        <v>0</v>
      </c>
      <c r="H7" s="85">
        <f>Input!$FL$14</f>
        <v>0</v>
      </c>
    </row>
    <row r="8" spans="1:50">
      <c r="A8" s="83" t="s">
        <v>209</v>
      </c>
      <c r="B8" s="215" t="s">
        <v>213</v>
      </c>
      <c r="C8" s="84">
        <f>Input!$FM$14</f>
        <v>0</v>
      </c>
      <c r="D8" s="84">
        <f>Input!$FN$14</f>
        <v>0</v>
      </c>
      <c r="E8" s="84">
        <f>Input!$FO$14</f>
        <v>0</v>
      </c>
      <c r="F8" s="84">
        <f>Input!$FP$14</f>
        <v>0</v>
      </c>
      <c r="G8" s="84">
        <f>Input!$FQ$14</f>
        <v>0</v>
      </c>
      <c r="H8" s="85">
        <f>Input!$FR$14</f>
        <v>0</v>
      </c>
    </row>
    <row r="9" spans="1:50">
      <c r="A9" s="83" t="s">
        <v>209</v>
      </c>
      <c r="B9" s="215" t="s">
        <v>214</v>
      </c>
      <c r="C9" s="84">
        <f>Input!$FS$14</f>
        <v>0</v>
      </c>
      <c r="D9" s="84">
        <f>Input!$FT$14</f>
        <v>0</v>
      </c>
      <c r="E9" s="84">
        <f>Input!$FU$14</f>
        <v>0</v>
      </c>
      <c r="F9" s="84">
        <f>Input!$FV$14</f>
        <v>0</v>
      </c>
      <c r="G9" s="84">
        <f>Input!$FW$14</f>
        <v>0</v>
      </c>
      <c r="H9" s="85">
        <f>Input!$FX$14</f>
        <v>0</v>
      </c>
    </row>
    <row r="10" spans="1:50">
      <c r="A10" s="83" t="s">
        <v>209</v>
      </c>
      <c r="B10" s="215" t="s">
        <v>215</v>
      </c>
      <c r="C10" s="84">
        <f>Input!$FY$14</f>
        <v>0</v>
      </c>
      <c r="D10" s="84">
        <f>Input!$FZ$14</f>
        <v>0</v>
      </c>
      <c r="E10" s="84">
        <f>Input!$GA$14</f>
        <v>0</v>
      </c>
      <c r="F10" s="84">
        <f>Input!$GB$14</f>
        <v>0</v>
      </c>
      <c r="G10" s="84">
        <f>Input!$GC$14</f>
        <v>0</v>
      </c>
      <c r="H10" s="85">
        <f>Input!$GD$14</f>
        <v>0</v>
      </c>
    </row>
    <row r="11" spans="1:50">
      <c r="A11" s="83" t="s">
        <v>209</v>
      </c>
      <c r="B11" s="215" t="s">
        <v>216</v>
      </c>
      <c r="C11" s="84">
        <f>Input!$GE$14</f>
        <v>0</v>
      </c>
      <c r="D11" s="84">
        <f>Input!$GF$14</f>
        <v>0</v>
      </c>
      <c r="E11" s="84">
        <f>Input!$GG$14</f>
        <v>0</v>
      </c>
      <c r="F11" s="84">
        <f>Input!$GH$14</f>
        <v>0</v>
      </c>
      <c r="G11" s="84">
        <f>Input!$GI$14</f>
        <v>0</v>
      </c>
      <c r="H11" s="85">
        <f>Input!$GJ$14</f>
        <v>0</v>
      </c>
    </row>
    <row r="12" spans="1:50" ht="30">
      <c r="A12" s="83" t="s">
        <v>209</v>
      </c>
      <c r="B12" s="215" t="s">
        <v>217</v>
      </c>
      <c r="C12" s="84">
        <f>Input!$GK$14</f>
        <v>0</v>
      </c>
      <c r="D12" s="84">
        <f>Input!$GL$14</f>
        <v>0</v>
      </c>
      <c r="E12" s="84">
        <f>Input!$GM$14</f>
        <v>0</v>
      </c>
      <c r="F12" s="84">
        <f>Input!$GN$14</f>
        <v>0</v>
      </c>
      <c r="G12" s="84">
        <f>Input!$GO$14</f>
        <v>0</v>
      </c>
      <c r="H12" s="85">
        <f>Input!$GP$14</f>
        <v>0</v>
      </c>
    </row>
    <row r="13" spans="1:50">
      <c r="A13" s="83" t="s">
        <v>209</v>
      </c>
      <c r="B13" s="215" t="s">
        <v>218</v>
      </c>
      <c r="C13" s="84">
        <f>Input!$GQ$14</f>
        <v>2391308</v>
      </c>
      <c r="D13" s="84">
        <f>Input!$GR$14</f>
        <v>2080616</v>
      </c>
      <c r="E13" s="84">
        <f>Input!$GS$14</f>
        <v>2850166</v>
      </c>
      <c r="F13" s="84">
        <f>Input!$GT$14</f>
        <v>2734076</v>
      </c>
      <c r="G13" s="84">
        <f>Input!$GU$14</f>
        <v>0</v>
      </c>
      <c r="H13" s="85">
        <f>Input!$GV$14</f>
        <v>0</v>
      </c>
    </row>
    <row r="14" spans="1:50">
      <c r="A14" s="83" t="s">
        <v>209</v>
      </c>
      <c r="B14" s="215" t="s">
        <v>219</v>
      </c>
      <c r="C14" s="84">
        <f>Input!$GW$14</f>
        <v>0</v>
      </c>
      <c r="D14" s="84">
        <f>Input!$GX$14</f>
        <v>0</v>
      </c>
      <c r="E14" s="84">
        <f>Input!$GY$14</f>
        <v>1773</v>
      </c>
      <c r="F14" s="84">
        <f>Input!$GZ$14</f>
        <v>1773</v>
      </c>
      <c r="G14" s="84">
        <f>Input!$HA$14</f>
        <v>0</v>
      </c>
      <c r="H14" s="85">
        <f>Input!$HB$14</f>
        <v>0</v>
      </c>
    </row>
    <row r="15" spans="1:50">
      <c r="A15" s="83" t="s">
        <v>209</v>
      </c>
      <c r="B15" s="216" t="str">
        <f>Input!$HC$14</f>
        <v>Area Health Education Centers Program</v>
      </c>
      <c r="C15" s="84">
        <f>Input!$HD$14</f>
        <v>95455</v>
      </c>
      <c r="D15" s="84">
        <f>Input!$HE$14</f>
        <v>0</v>
      </c>
      <c r="E15" s="84">
        <f>Input!$HF$14</f>
        <v>0</v>
      </c>
      <c r="F15" s="84">
        <f>Input!$HG$14</f>
        <v>69982</v>
      </c>
      <c r="G15" s="84">
        <f>Input!$HH$14</f>
        <v>0</v>
      </c>
      <c r="H15" s="85">
        <f>Input!$HI$14</f>
        <v>0</v>
      </c>
    </row>
    <row r="16" spans="1:50">
      <c r="A16" s="83" t="s">
        <v>209</v>
      </c>
      <c r="B16" s="216" t="str">
        <f>Input!$HJ$14</f>
        <v>Telehealth Resource Center</v>
      </c>
      <c r="C16" s="84">
        <f>Input!$HK$14</f>
        <v>828571</v>
      </c>
      <c r="D16" s="84">
        <f>Input!$HL$14</f>
        <v>77204</v>
      </c>
      <c r="E16" s="84">
        <f>Input!$HM$14</f>
        <v>0</v>
      </c>
      <c r="F16" s="84">
        <f>Input!$HN$14</f>
        <v>429203</v>
      </c>
      <c r="G16" s="84">
        <f>Input!$HO$14</f>
        <v>0</v>
      </c>
      <c r="H16" s="85">
        <f>Input!$HP$14</f>
        <v>0</v>
      </c>
    </row>
    <row r="17" spans="1:50">
      <c r="A17" s="83" t="s">
        <v>209</v>
      </c>
      <c r="B17" s="216" t="str">
        <f>Input!$HQ$14</f>
        <v>Community Health Centers (FQHC)</v>
      </c>
      <c r="C17" s="84">
        <f>Input!$HR$14</f>
        <v>773990</v>
      </c>
      <c r="D17" s="84">
        <f>Input!$HS$14</f>
        <v>185722</v>
      </c>
      <c r="E17" s="84">
        <f>Input!$HT$14</f>
        <v>0</v>
      </c>
      <c r="F17" s="84">
        <f>Input!$HU$14</f>
        <v>588268</v>
      </c>
      <c r="G17" s="84">
        <f>Input!$HV$14</f>
        <v>0</v>
      </c>
      <c r="H17" s="85">
        <f>Input!$HW$14</f>
        <v>0</v>
      </c>
    </row>
    <row r="18" spans="1:50">
      <c r="A18" s="83" t="s">
        <v>209</v>
      </c>
      <c r="B18" s="215" t="s">
        <v>220</v>
      </c>
      <c r="C18" s="84">
        <f>Input!$HX$14</f>
        <v>19719</v>
      </c>
      <c r="D18" s="84">
        <f>Input!$HY$14</f>
        <v>15024</v>
      </c>
      <c r="E18" s="84">
        <f>Input!$HZ$14</f>
        <v>0</v>
      </c>
      <c r="F18" s="84">
        <f>Input!$IA$14</f>
        <v>4499</v>
      </c>
      <c r="G18" s="84">
        <f>Input!$IB$14</f>
        <v>0</v>
      </c>
      <c r="H18" s="85">
        <f>Input!$IC$14</f>
        <v>0</v>
      </c>
    </row>
    <row r="19" spans="1:50" s="90" customFormat="1">
      <c r="A19" s="79" t="s">
        <v>209</v>
      </c>
      <c r="B19" s="217" t="s">
        <v>221</v>
      </c>
      <c r="C19" s="218">
        <f>SUM(C5:C18)</f>
        <v>5903674</v>
      </c>
      <c r="D19" s="218">
        <f t="shared" ref="D19:G19" si="0">SUM(D5:D18)</f>
        <v>3788190</v>
      </c>
      <c r="E19" s="218">
        <f t="shared" si="0"/>
        <v>2851939</v>
      </c>
      <c r="F19" s="218">
        <f t="shared" si="0"/>
        <v>4192808</v>
      </c>
      <c r="G19" s="218">
        <f t="shared" si="0"/>
        <v>0</v>
      </c>
      <c r="H19" s="21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1:50">
      <c r="B20" s="220"/>
      <c r="C20" s="221"/>
      <c r="D20" s="221"/>
      <c r="E20" s="221"/>
      <c r="F20" s="221"/>
      <c r="G20" s="221"/>
      <c r="H20" s="222"/>
    </row>
    <row r="21" spans="1:50">
      <c r="A21" s="83" t="s">
        <v>222</v>
      </c>
      <c r="B21" s="215" t="s">
        <v>223</v>
      </c>
      <c r="C21" s="84">
        <f>Input!$ID$14</f>
        <v>0</v>
      </c>
      <c r="D21" s="84">
        <f>Input!$IE$14</f>
        <v>0</v>
      </c>
      <c r="E21" s="84">
        <f>Input!$IF$14</f>
        <v>897315</v>
      </c>
      <c r="F21" s="84">
        <f>Input!$IG$14</f>
        <v>897315</v>
      </c>
      <c r="G21" s="84">
        <f>Input!$IH$14</f>
        <v>0</v>
      </c>
      <c r="H21" s="85">
        <f>Input!$II$14</f>
        <v>0</v>
      </c>
    </row>
    <row r="22" spans="1:50">
      <c r="A22" s="83" t="s">
        <v>222</v>
      </c>
      <c r="B22" s="215" t="s">
        <v>211</v>
      </c>
      <c r="C22" s="84">
        <f>Input!$IJ$14</f>
        <v>0</v>
      </c>
      <c r="D22" s="84">
        <f>Input!$IK$14</f>
        <v>0</v>
      </c>
      <c r="E22" s="84">
        <f>Input!$IL$14</f>
        <v>2227628</v>
      </c>
      <c r="F22" s="84">
        <f>Input!$IM$14</f>
        <v>1747024</v>
      </c>
      <c r="G22" s="84">
        <f>Input!$IN$14</f>
        <v>0</v>
      </c>
      <c r="H22" s="85">
        <f>Input!$IO$14</f>
        <v>0</v>
      </c>
    </row>
    <row r="23" spans="1:50">
      <c r="A23" s="83" t="s">
        <v>222</v>
      </c>
      <c r="B23" s="215" t="s">
        <v>212</v>
      </c>
      <c r="C23" s="84">
        <f>Input!$IP$14</f>
        <v>0</v>
      </c>
      <c r="D23" s="84">
        <f>Input!$IQ$14</f>
        <v>0</v>
      </c>
      <c r="E23" s="84">
        <f>Input!$IR$14</f>
        <v>0</v>
      </c>
      <c r="F23" s="84">
        <f>Input!$IS$14</f>
        <v>0</v>
      </c>
      <c r="G23" s="84">
        <f>Input!$IT$14</f>
        <v>0</v>
      </c>
      <c r="H23" s="85">
        <f>Input!$IU$14</f>
        <v>0</v>
      </c>
    </row>
    <row r="24" spans="1:50">
      <c r="A24" s="83" t="s">
        <v>222</v>
      </c>
      <c r="B24" s="215" t="s">
        <v>213</v>
      </c>
      <c r="C24" s="84">
        <f>Input!$IV$14</f>
        <v>0</v>
      </c>
      <c r="D24" s="84">
        <f>Input!$IW$14</f>
        <v>0</v>
      </c>
      <c r="E24" s="84">
        <f>Input!$IX$14</f>
        <v>0</v>
      </c>
      <c r="F24" s="84">
        <f>Input!$IY$14</f>
        <v>0</v>
      </c>
      <c r="G24" s="84">
        <f>Input!$IZ$14</f>
        <v>0</v>
      </c>
      <c r="H24" s="85">
        <f>Input!$JA$14</f>
        <v>0</v>
      </c>
    </row>
    <row r="25" spans="1:50">
      <c r="A25" s="83" t="s">
        <v>222</v>
      </c>
      <c r="B25" s="215" t="s">
        <v>214</v>
      </c>
      <c r="C25" s="84">
        <f>Input!$JB$14</f>
        <v>0</v>
      </c>
      <c r="D25" s="84">
        <f>Input!$JC$14</f>
        <v>0</v>
      </c>
      <c r="E25" s="84">
        <f>Input!$JD$14</f>
        <v>0</v>
      </c>
      <c r="F25" s="84">
        <f>Input!$JE$14</f>
        <v>0</v>
      </c>
      <c r="G25" s="84">
        <f>Input!$JF$14</f>
        <v>0</v>
      </c>
      <c r="H25" s="85">
        <f>Input!$JG$14</f>
        <v>0</v>
      </c>
    </row>
    <row r="26" spans="1:50">
      <c r="A26" s="83" t="s">
        <v>222</v>
      </c>
      <c r="B26" s="215" t="s">
        <v>215</v>
      </c>
      <c r="C26" s="84">
        <f>Input!$JH$14</f>
        <v>0</v>
      </c>
      <c r="D26" s="84">
        <f>Input!$JI$14</f>
        <v>0</v>
      </c>
      <c r="E26" s="84">
        <f>Input!$JJ$14</f>
        <v>0</v>
      </c>
      <c r="F26" s="84">
        <f>Input!$JK$14</f>
        <v>0</v>
      </c>
      <c r="G26" s="84">
        <f>Input!$JL$14</f>
        <v>0</v>
      </c>
      <c r="H26" s="85">
        <f>Input!$JM$14</f>
        <v>0</v>
      </c>
    </row>
    <row r="27" spans="1:50">
      <c r="A27" s="83" t="s">
        <v>222</v>
      </c>
      <c r="B27" s="215" t="s">
        <v>224</v>
      </c>
      <c r="C27" s="84">
        <f>Input!$JN$14</f>
        <v>0</v>
      </c>
      <c r="D27" s="84">
        <f>Input!$JO$14</f>
        <v>0</v>
      </c>
      <c r="E27" s="84">
        <f>Input!$JP$14</f>
        <v>0</v>
      </c>
      <c r="F27" s="84">
        <f>Input!$JQ$14</f>
        <v>0</v>
      </c>
      <c r="G27" s="84">
        <f>Input!$JR$14</f>
        <v>0</v>
      </c>
      <c r="H27" s="85">
        <f>Input!$JS$14</f>
        <v>0</v>
      </c>
    </row>
    <row r="28" spans="1:50" ht="30">
      <c r="A28" s="83" t="s">
        <v>222</v>
      </c>
      <c r="B28" s="215" t="s">
        <v>225</v>
      </c>
      <c r="C28" s="84">
        <f>Input!$JT$14</f>
        <v>0</v>
      </c>
      <c r="D28" s="84">
        <f>Input!$JU$14</f>
        <v>0</v>
      </c>
      <c r="E28" s="84">
        <f>Input!$JV$14</f>
        <v>0</v>
      </c>
      <c r="F28" s="84">
        <f>Input!$JW$14</f>
        <v>0</v>
      </c>
      <c r="G28" s="84">
        <f>Input!$JX$14</f>
        <v>0</v>
      </c>
      <c r="H28" s="85">
        <f>Input!$JY$14</f>
        <v>0</v>
      </c>
    </row>
    <row r="29" spans="1:50">
      <c r="A29" s="83" t="s">
        <v>222</v>
      </c>
      <c r="B29" s="215" t="s">
        <v>226</v>
      </c>
      <c r="C29" s="84">
        <f>Input!$JZ$14</f>
        <v>0</v>
      </c>
      <c r="D29" s="84">
        <f>Input!$KA$14</f>
        <v>0</v>
      </c>
      <c r="E29" s="84">
        <f>Input!$KB$14</f>
        <v>0</v>
      </c>
      <c r="F29" s="84">
        <f>Input!$KC$14</f>
        <v>0</v>
      </c>
      <c r="G29" s="84">
        <f>Input!$KD$14</f>
        <v>0</v>
      </c>
      <c r="H29" s="85">
        <f>Input!$KE$14</f>
        <v>0</v>
      </c>
    </row>
    <row r="30" spans="1:50">
      <c r="A30" s="83" t="s">
        <v>222</v>
      </c>
      <c r="B30" s="216">
        <f>Input!$KF$14</f>
        <v>0</v>
      </c>
      <c r="C30" s="84">
        <f>Input!$KG$14</f>
        <v>0</v>
      </c>
      <c r="D30" s="84">
        <f>Input!$KH$14</f>
        <v>0</v>
      </c>
      <c r="E30" s="84">
        <f>Input!$KI$14</f>
        <v>0</v>
      </c>
      <c r="F30" s="84">
        <f>Input!$KJ$14</f>
        <v>0</v>
      </c>
      <c r="G30" s="84">
        <f>Input!$KK$14</f>
        <v>0</v>
      </c>
      <c r="H30" s="85">
        <f>Input!$KL$14</f>
        <v>0</v>
      </c>
    </row>
    <row r="31" spans="1:50">
      <c r="A31" s="83" t="s">
        <v>222</v>
      </c>
      <c r="B31" s="216">
        <f>Input!$KM$14</f>
        <v>0</v>
      </c>
      <c r="C31" s="84">
        <f>Input!$KN$14</f>
        <v>0</v>
      </c>
      <c r="D31" s="84">
        <f>Input!$KO$14</f>
        <v>0</v>
      </c>
      <c r="E31" s="84">
        <f>Input!$KP$14</f>
        <v>0</v>
      </c>
      <c r="F31" s="84">
        <f>Input!$KQ$14</f>
        <v>0</v>
      </c>
      <c r="G31" s="84">
        <f>Input!$KR$14</f>
        <v>0</v>
      </c>
      <c r="H31" s="85">
        <f>Input!$KS$14</f>
        <v>0</v>
      </c>
    </row>
    <row r="32" spans="1:50">
      <c r="A32" s="83" t="s">
        <v>222</v>
      </c>
      <c r="B32" s="216">
        <f>Input!$KT$14</f>
        <v>0</v>
      </c>
      <c r="C32" s="84">
        <f>Input!$KU$14</f>
        <v>0</v>
      </c>
      <c r="D32" s="84">
        <f>Input!$KV$14</f>
        <v>0</v>
      </c>
      <c r="E32" s="84">
        <f>Input!$KW$14</f>
        <v>0</v>
      </c>
      <c r="F32" s="84">
        <f>Input!$KX$14</f>
        <v>0</v>
      </c>
      <c r="G32" s="84">
        <f>Input!$KY$14</f>
        <v>0</v>
      </c>
      <c r="H32" s="85">
        <f>Input!$KZ$14</f>
        <v>0</v>
      </c>
    </row>
    <row r="33" spans="1:50">
      <c r="A33" s="83" t="s">
        <v>222</v>
      </c>
      <c r="B33" s="215" t="s">
        <v>220</v>
      </c>
      <c r="C33" s="84">
        <f>Input!$LA$14</f>
        <v>0</v>
      </c>
      <c r="D33" s="84">
        <f>Input!$LB$14</f>
        <v>0</v>
      </c>
      <c r="E33" s="84">
        <f>Input!$LC$14</f>
        <v>0</v>
      </c>
      <c r="F33" s="84">
        <f>Input!$LD$14</f>
        <v>0</v>
      </c>
      <c r="G33" s="84">
        <f>Input!$LE$14</f>
        <v>0</v>
      </c>
      <c r="H33" s="85">
        <f>Input!$LF$14</f>
        <v>0</v>
      </c>
    </row>
    <row r="34" spans="1:50" s="93" customFormat="1">
      <c r="A34" s="79" t="s">
        <v>222</v>
      </c>
      <c r="B34" s="217" t="s">
        <v>227</v>
      </c>
      <c r="C34" s="218">
        <f>SUM(C21:C33)</f>
        <v>0</v>
      </c>
      <c r="D34" s="218">
        <f t="shared" ref="D34:G34" si="1">SUM(D21:D33)</f>
        <v>0</v>
      </c>
      <c r="E34" s="218">
        <f t="shared" si="1"/>
        <v>3124943</v>
      </c>
      <c r="F34" s="218">
        <f t="shared" si="1"/>
        <v>2644339</v>
      </c>
      <c r="G34" s="218">
        <f t="shared" si="1"/>
        <v>0</v>
      </c>
      <c r="H34" s="21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c r="B35" s="220"/>
      <c r="C35" s="221"/>
      <c r="D35" s="221"/>
      <c r="E35" s="221"/>
      <c r="F35" s="221"/>
      <c r="G35" s="221"/>
      <c r="H35" s="222"/>
    </row>
    <row r="36" spans="1:50">
      <c r="A36" s="83" t="s">
        <v>228</v>
      </c>
      <c r="B36" s="215" t="s">
        <v>223</v>
      </c>
      <c r="C36" s="84">
        <f>Input!$LG$14</f>
        <v>0</v>
      </c>
      <c r="D36" s="84">
        <f>Input!$LH$14</f>
        <v>0</v>
      </c>
      <c r="E36" s="84">
        <f>Input!$LI$14</f>
        <v>3031132</v>
      </c>
      <c r="F36" s="84">
        <f>Input!$LJ$14</f>
        <v>656589</v>
      </c>
      <c r="G36" s="84">
        <f>Input!$LK$14</f>
        <v>0</v>
      </c>
      <c r="H36" s="85">
        <f>Input!$LL$14</f>
        <v>0</v>
      </c>
    </row>
    <row r="37" spans="1:50">
      <c r="A37" s="83" t="s">
        <v>228</v>
      </c>
      <c r="B37" s="215" t="s">
        <v>211</v>
      </c>
      <c r="C37" s="84">
        <f>Input!$LM$14</f>
        <v>0</v>
      </c>
      <c r="D37" s="84">
        <f>Input!$LN$14</f>
        <v>0</v>
      </c>
      <c r="E37" s="84">
        <f>Input!$LO$14</f>
        <v>2758110</v>
      </c>
      <c r="F37" s="84">
        <f>Input!$LP$14</f>
        <v>0</v>
      </c>
      <c r="G37" s="84">
        <f>Input!$LQ$14</f>
        <v>0</v>
      </c>
      <c r="H37" s="85">
        <f>Input!$LR$14</f>
        <v>0</v>
      </c>
    </row>
    <row r="38" spans="1:50">
      <c r="A38" s="83" t="s">
        <v>228</v>
      </c>
      <c r="B38" s="215" t="s">
        <v>212</v>
      </c>
      <c r="C38" s="84">
        <f>Input!$LS$14</f>
        <v>0</v>
      </c>
      <c r="D38" s="84">
        <f>Input!$LT$14</f>
        <v>0</v>
      </c>
      <c r="E38" s="84">
        <f>Input!$LU$14</f>
        <v>0</v>
      </c>
      <c r="F38" s="84">
        <f>Input!$LV$14</f>
        <v>0</v>
      </c>
      <c r="G38" s="84">
        <f>Input!$LW$14</f>
        <v>0</v>
      </c>
      <c r="H38" s="85">
        <f>Input!$LX$14</f>
        <v>0</v>
      </c>
    </row>
    <row r="39" spans="1:50">
      <c r="A39" s="83" t="s">
        <v>228</v>
      </c>
      <c r="B39" s="215" t="s">
        <v>213</v>
      </c>
      <c r="C39" s="84">
        <f>Input!$LY$14</f>
        <v>0</v>
      </c>
      <c r="D39" s="84">
        <f>Input!$LZ$14</f>
        <v>0</v>
      </c>
      <c r="E39" s="84">
        <f>Input!$MA$14</f>
        <v>0</v>
      </c>
      <c r="F39" s="84">
        <f>Input!$MB$14</f>
        <v>0</v>
      </c>
      <c r="G39" s="84">
        <f>Input!$MC$14</f>
        <v>0</v>
      </c>
      <c r="H39" s="85">
        <f>Input!$MD$14</f>
        <v>0</v>
      </c>
    </row>
    <row r="40" spans="1:50">
      <c r="A40" s="83" t="s">
        <v>228</v>
      </c>
      <c r="B40" s="215" t="s">
        <v>214</v>
      </c>
      <c r="C40" s="84">
        <f>Input!$ME$14</f>
        <v>0</v>
      </c>
      <c r="D40" s="84">
        <f>Input!$MF$14</f>
        <v>0</v>
      </c>
      <c r="E40" s="84">
        <f>Input!$MG$14</f>
        <v>0</v>
      </c>
      <c r="F40" s="84">
        <f>Input!$MH$14</f>
        <v>0</v>
      </c>
      <c r="G40" s="84">
        <f>Input!$MI$14</f>
        <v>0</v>
      </c>
      <c r="H40" s="85">
        <f>Input!$MJ$14</f>
        <v>0</v>
      </c>
    </row>
    <row r="41" spans="1:50">
      <c r="A41" s="83" t="s">
        <v>228</v>
      </c>
      <c r="B41" s="215" t="s">
        <v>215</v>
      </c>
      <c r="C41" s="84">
        <f>Input!$MK$14</f>
        <v>0</v>
      </c>
      <c r="D41" s="84">
        <f>Input!$ML$14</f>
        <v>0</v>
      </c>
      <c r="E41" s="84">
        <f>Input!$MM$14</f>
        <v>0</v>
      </c>
      <c r="F41" s="84">
        <f>Input!$MN$14</f>
        <v>0</v>
      </c>
      <c r="G41" s="84">
        <f>Input!$MO$14</f>
        <v>0</v>
      </c>
      <c r="H41" s="85">
        <f>Input!$MP$14</f>
        <v>0</v>
      </c>
    </row>
    <row r="42" spans="1:50">
      <c r="A42" s="83" t="s">
        <v>228</v>
      </c>
      <c r="B42" s="215" t="s">
        <v>224</v>
      </c>
      <c r="C42" s="84">
        <f>Input!$MQ$14</f>
        <v>0</v>
      </c>
      <c r="D42" s="84">
        <f>Input!$MR$14</f>
        <v>0</v>
      </c>
      <c r="E42" s="84">
        <f>Input!$MS$14</f>
        <v>0</v>
      </c>
      <c r="F42" s="84">
        <f>Input!$MT$14</f>
        <v>0</v>
      </c>
      <c r="G42" s="84">
        <f>Input!$MU$14</f>
        <v>0</v>
      </c>
      <c r="H42" s="85">
        <f>Input!$MV$14</f>
        <v>0</v>
      </c>
    </row>
    <row r="43" spans="1:50">
      <c r="A43" s="83" t="s">
        <v>228</v>
      </c>
      <c r="B43" s="215" t="s">
        <v>229</v>
      </c>
      <c r="C43" s="84">
        <f>Input!$MW$14</f>
        <v>0</v>
      </c>
      <c r="D43" s="84">
        <f>Input!$MX$14</f>
        <v>0</v>
      </c>
      <c r="E43" s="84">
        <f>Input!$MY$14</f>
        <v>0</v>
      </c>
      <c r="F43" s="84">
        <f>Input!$MZ$14</f>
        <v>0</v>
      </c>
      <c r="G43" s="84">
        <f>Input!$NA$14</f>
        <v>0</v>
      </c>
      <c r="H43" s="85">
        <f>Input!$NB$14</f>
        <v>0</v>
      </c>
    </row>
    <row r="44" spans="1:50">
      <c r="A44" s="83" t="s">
        <v>228</v>
      </c>
      <c r="B44" s="216" t="str">
        <f>Input!$NC$14</f>
        <v>Community Health Centers (FQHC)</v>
      </c>
      <c r="C44" s="84">
        <f>Input!$ND$14</f>
        <v>0</v>
      </c>
      <c r="D44" s="84">
        <f>Input!$NE$14</f>
        <v>0</v>
      </c>
      <c r="E44" s="84">
        <f>Input!$NF$14</f>
        <v>3021500</v>
      </c>
      <c r="F44" s="84">
        <f>Input!$NG$14</f>
        <v>717880</v>
      </c>
      <c r="G44" s="84">
        <f>Input!$NH$14</f>
        <v>0</v>
      </c>
      <c r="H44" s="85">
        <f>Input!$NI$14</f>
        <v>0</v>
      </c>
    </row>
    <row r="45" spans="1:50">
      <c r="A45" s="83" t="s">
        <v>228</v>
      </c>
      <c r="B45" s="216">
        <f>Input!$NJ$14</f>
        <v>0</v>
      </c>
      <c r="C45" s="84">
        <f>Input!$NK$14</f>
        <v>0</v>
      </c>
      <c r="D45" s="84">
        <f>Input!$NL$14</f>
        <v>0</v>
      </c>
      <c r="E45" s="84">
        <f>Input!$NM$14</f>
        <v>0</v>
      </c>
      <c r="F45" s="84">
        <f>Input!$NN$14</f>
        <v>0</v>
      </c>
      <c r="G45" s="84">
        <f>Input!$NO$14</f>
        <v>0</v>
      </c>
      <c r="H45" s="85">
        <f>Input!$NP$14</f>
        <v>0</v>
      </c>
    </row>
    <row r="46" spans="1:50">
      <c r="A46" s="83" t="s">
        <v>228</v>
      </c>
      <c r="B46" s="216">
        <f>Input!$NQ$14</f>
        <v>0</v>
      </c>
      <c r="C46" s="84">
        <f>Input!$NR$14</f>
        <v>0</v>
      </c>
      <c r="D46" s="84">
        <f>Input!$NS$14</f>
        <v>0</v>
      </c>
      <c r="E46" s="84">
        <f>Input!$NT$14</f>
        <v>0</v>
      </c>
      <c r="F46" s="84">
        <f>Input!$NU$14</f>
        <v>0</v>
      </c>
      <c r="G46" s="84">
        <f>Input!$NV$14</f>
        <v>0</v>
      </c>
      <c r="H46" s="85">
        <f>Input!$NW$14</f>
        <v>0</v>
      </c>
    </row>
    <row r="47" spans="1:50">
      <c r="A47" s="83" t="s">
        <v>228</v>
      </c>
      <c r="B47" s="216">
        <f>Input!$NX$14</f>
        <v>0</v>
      </c>
      <c r="C47" s="84">
        <f>Input!$NY$14</f>
        <v>0</v>
      </c>
      <c r="D47" s="84">
        <f>Input!$NZ$14</f>
        <v>0</v>
      </c>
      <c r="E47" s="84">
        <f>Input!$OA$14</f>
        <v>0</v>
      </c>
      <c r="F47" s="84">
        <f>Input!$OB$14</f>
        <v>0</v>
      </c>
      <c r="G47" s="84">
        <f>Input!$OC$14</f>
        <v>0</v>
      </c>
      <c r="H47" s="85">
        <f>Input!$OD$14</f>
        <v>0</v>
      </c>
    </row>
    <row r="48" spans="1:50">
      <c r="A48" s="83" t="s">
        <v>228</v>
      </c>
      <c r="B48" s="215" t="s">
        <v>220</v>
      </c>
      <c r="C48" s="84">
        <f>Input!$OE$14</f>
        <v>0</v>
      </c>
      <c r="D48" s="84">
        <f>Input!$OF$14</f>
        <v>0</v>
      </c>
      <c r="E48" s="84">
        <f>Input!$OG$14</f>
        <v>0</v>
      </c>
      <c r="F48" s="84">
        <f>Input!$OH$14</f>
        <v>0</v>
      </c>
      <c r="G48" s="84">
        <f>Input!$OI$14</f>
        <v>0</v>
      </c>
      <c r="H48" s="85">
        <f>Input!$OJ$14</f>
        <v>0</v>
      </c>
    </row>
    <row r="49" spans="1:50" s="93" customFormat="1">
      <c r="A49" s="79" t="s">
        <v>228</v>
      </c>
      <c r="B49" s="217" t="s">
        <v>230</v>
      </c>
      <c r="C49" s="218">
        <f>SUM(C36:C48)</f>
        <v>0</v>
      </c>
      <c r="D49" s="218">
        <f t="shared" ref="D49:G49" si="2">SUM(D36:D48)</f>
        <v>0</v>
      </c>
      <c r="E49" s="218">
        <f t="shared" si="2"/>
        <v>8810742</v>
      </c>
      <c r="F49" s="218">
        <f t="shared" si="2"/>
        <v>1374469</v>
      </c>
      <c r="G49" s="218">
        <f t="shared" si="2"/>
        <v>0</v>
      </c>
      <c r="H49" s="219"/>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c r="B50" s="220"/>
      <c r="C50" s="221"/>
      <c r="D50" s="221"/>
      <c r="E50" s="221"/>
      <c r="F50" s="221"/>
      <c r="G50" s="221"/>
      <c r="H50" s="222"/>
    </row>
    <row r="51" spans="1:50">
      <c r="A51" s="83" t="s">
        <v>231</v>
      </c>
      <c r="B51" s="216" t="str">
        <f>Input!$OK$14</f>
        <v>Community Health Centers (FQHC)</v>
      </c>
      <c r="C51" s="84">
        <f>Input!$OL$14</f>
        <v>65683</v>
      </c>
      <c r="D51" s="84">
        <f>Input!$OM$14</f>
        <v>50798</v>
      </c>
      <c r="E51" s="84">
        <f>Input!$ON$14</f>
        <v>0</v>
      </c>
      <c r="F51" s="84">
        <f>Input!$OO$14</f>
        <v>14885</v>
      </c>
      <c r="G51" s="84">
        <f>Input!$OP$14</f>
        <v>0</v>
      </c>
      <c r="H51" s="85">
        <f>Input!$OQ$14</f>
        <v>0</v>
      </c>
    </row>
    <row r="52" spans="1:50">
      <c r="A52" s="83" t="s">
        <v>231</v>
      </c>
      <c r="B52" s="216">
        <f>Input!$OR$14</f>
        <v>0</v>
      </c>
      <c r="C52" s="84">
        <f>Input!$OS$14</f>
        <v>0</v>
      </c>
      <c r="D52" s="84">
        <f>Input!$OT$14</f>
        <v>0</v>
      </c>
      <c r="E52" s="84">
        <f>Input!$OU$14</f>
        <v>0</v>
      </c>
      <c r="F52" s="84">
        <f>Input!$OV$14</f>
        <v>0</v>
      </c>
      <c r="G52" s="84">
        <f>Input!$OW$14</f>
        <v>0</v>
      </c>
      <c r="H52" s="85">
        <f>Input!$OX$14</f>
        <v>0</v>
      </c>
    </row>
    <row r="53" spans="1:50">
      <c r="A53" s="83" t="s">
        <v>231</v>
      </c>
      <c r="B53" s="216">
        <f>Input!$OY$14</f>
        <v>0</v>
      </c>
      <c r="C53" s="84">
        <f>Input!$OZ$14</f>
        <v>0</v>
      </c>
      <c r="D53" s="84">
        <f>Input!$PA$14</f>
        <v>0</v>
      </c>
      <c r="E53" s="84">
        <f>Input!$PB$14</f>
        <v>0</v>
      </c>
      <c r="F53" s="84">
        <f>Input!$PC$14</f>
        <v>0</v>
      </c>
      <c r="G53" s="84">
        <f>Input!$PD$14</f>
        <v>0</v>
      </c>
      <c r="H53" s="85">
        <f>Input!$PE$14</f>
        <v>0</v>
      </c>
    </row>
    <row r="54" spans="1:50">
      <c r="A54" s="83" t="s">
        <v>231</v>
      </c>
      <c r="B54" s="216">
        <f>Input!$PF$14</f>
        <v>0</v>
      </c>
      <c r="C54" s="84">
        <f>Input!$PG$14</f>
        <v>0</v>
      </c>
      <c r="D54" s="84">
        <f>Input!$PH$14</f>
        <v>0</v>
      </c>
      <c r="E54" s="84">
        <f>Input!$PI$14</f>
        <v>0</v>
      </c>
      <c r="F54" s="84">
        <f>Input!$PJ$14</f>
        <v>0</v>
      </c>
      <c r="G54" s="84">
        <f>Input!$PK$14</f>
        <v>0</v>
      </c>
      <c r="H54" s="85">
        <f>Input!$PL$14</f>
        <v>0</v>
      </c>
    </row>
    <row r="55" spans="1:50">
      <c r="A55" s="83" t="s">
        <v>231</v>
      </c>
      <c r="B55" s="216">
        <f>Input!$PM$14</f>
        <v>0</v>
      </c>
      <c r="C55" s="84">
        <f>Input!$PN$14</f>
        <v>0</v>
      </c>
      <c r="D55" s="84">
        <f>Input!$PO$14</f>
        <v>0</v>
      </c>
      <c r="E55" s="84">
        <f>Input!$PP$14</f>
        <v>0</v>
      </c>
      <c r="F55" s="84">
        <f>Input!$PQ$14</f>
        <v>0</v>
      </c>
      <c r="G55" s="84">
        <f>Input!$PR$14</f>
        <v>0</v>
      </c>
      <c r="H55" s="85">
        <f>Input!$PS$14</f>
        <v>0</v>
      </c>
    </row>
    <row r="56" spans="1:50">
      <c r="A56" s="83" t="s">
        <v>231</v>
      </c>
      <c r="B56" s="216">
        <f>Input!$PT$14</f>
        <v>0</v>
      </c>
      <c r="C56" s="84">
        <f>Input!$PU$14</f>
        <v>0</v>
      </c>
      <c r="D56" s="84">
        <f>Input!$PV$14</f>
        <v>0</v>
      </c>
      <c r="E56" s="84">
        <f>Input!$PW$14</f>
        <v>0</v>
      </c>
      <c r="F56" s="84">
        <f>Input!$PX$14</f>
        <v>0</v>
      </c>
      <c r="G56" s="84">
        <f>Input!$PY$14</f>
        <v>0</v>
      </c>
      <c r="H56" s="85">
        <f>Input!$PZ$14</f>
        <v>0</v>
      </c>
    </row>
    <row r="57" spans="1:50">
      <c r="A57" s="83" t="s">
        <v>231</v>
      </c>
      <c r="B57" s="216">
        <f>Input!$QA$14</f>
        <v>0</v>
      </c>
      <c r="C57" s="84">
        <f>Input!$QB$14</f>
        <v>0</v>
      </c>
      <c r="D57" s="84">
        <f>Input!$QC$14</f>
        <v>0</v>
      </c>
      <c r="E57" s="84">
        <f>Input!$QD$14</f>
        <v>0</v>
      </c>
      <c r="F57" s="84">
        <f>Input!$QE$14</f>
        <v>0</v>
      </c>
      <c r="G57" s="84">
        <f>Input!$QF$14</f>
        <v>0</v>
      </c>
      <c r="H57" s="85">
        <f>Input!$QG$14</f>
        <v>0</v>
      </c>
    </row>
    <row r="58" spans="1:50">
      <c r="A58" s="83" t="s">
        <v>231</v>
      </c>
      <c r="B58" s="216">
        <f>Input!$QH$14</f>
        <v>0</v>
      </c>
      <c r="C58" s="84">
        <f>Input!$QI$14</f>
        <v>0</v>
      </c>
      <c r="D58" s="84">
        <f>Input!$QJ$14</f>
        <v>0</v>
      </c>
      <c r="E58" s="84">
        <f>Input!$QK$14</f>
        <v>0</v>
      </c>
      <c r="F58" s="84">
        <f>Input!$QL$14</f>
        <v>0</v>
      </c>
      <c r="G58" s="84">
        <f>Input!$QM$14</f>
        <v>0</v>
      </c>
      <c r="H58" s="85">
        <f>Input!$QN$14</f>
        <v>0</v>
      </c>
    </row>
    <row r="59" spans="1:50">
      <c r="A59" s="83" t="s">
        <v>231</v>
      </c>
      <c r="B59" s="216">
        <f>Input!$QO$14</f>
        <v>0</v>
      </c>
      <c r="C59" s="84">
        <f>Input!$QP$14</f>
        <v>0</v>
      </c>
      <c r="D59" s="84">
        <f>Input!$QQ$14</f>
        <v>0</v>
      </c>
      <c r="E59" s="84">
        <f>Input!$QR$14</f>
        <v>0</v>
      </c>
      <c r="F59" s="84">
        <f>Input!$QS$14</f>
        <v>0</v>
      </c>
      <c r="G59" s="84">
        <f>Input!$QT$14</f>
        <v>0</v>
      </c>
      <c r="H59" s="85">
        <f>Input!$QU$14</f>
        <v>0</v>
      </c>
    </row>
    <row r="60" spans="1:50">
      <c r="A60" s="83" t="s">
        <v>231</v>
      </c>
      <c r="B60" s="216">
        <f>Input!$QV$14</f>
        <v>0</v>
      </c>
      <c r="C60" s="84">
        <f>Input!$QW$14</f>
        <v>0</v>
      </c>
      <c r="D60" s="84">
        <f>Input!$QX$14</f>
        <v>0</v>
      </c>
      <c r="E60" s="84">
        <f>Input!$QY$14</f>
        <v>0</v>
      </c>
      <c r="F60" s="84">
        <f>Input!$QZ$14</f>
        <v>0</v>
      </c>
      <c r="G60" s="84">
        <f>Input!$RA$14</f>
        <v>0</v>
      </c>
      <c r="H60" s="85">
        <f>Input!$RB$14</f>
        <v>0</v>
      </c>
    </row>
    <row r="61" spans="1:50">
      <c r="A61" s="83" t="s">
        <v>231</v>
      </c>
      <c r="B61" s="216">
        <f>Input!$RC$14</f>
        <v>0</v>
      </c>
      <c r="C61" s="84">
        <f>Input!$RD$14</f>
        <v>0</v>
      </c>
      <c r="D61" s="84">
        <f>Input!$RE$14</f>
        <v>0</v>
      </c>
      <c r="E61" s="84">
        <f>Input!$RF$14</f>
        <v>0</v>
      </c>
      <c r="F61" s="84">
        <f>Input!$RG$14</f>
        <v>0</v>
      </c>
      <c r="G61" s="84">
        <f>Input!$RH$14</f>
        <v>0</v>
      </c>
      <c r="H61" s="85">
        <f>Input!$RI$14</f>
        <v>0</v>
      </c>
    </row>
    <row r="62" spans="1:50">
      <c r="A62" s="83" t="s">
        <v>231</v>
      </c>
      <c r="B62" s="216">
        <f>Input!$RJ$14</f>
        <v>0</v>
      </c>
      <c r="C62" s="84">
        <f>Input!$RK$14</f>
        <v>0</v>
      </c>
      <c r="D62" s="84">
        <f>Input!$RL$14</f>
        <v>0</v>
      </c>
      <c r="E62" s="84">
        <f>Input!$RM$14</f>
        <v>0</v>
      </c>
      <c r="F62" s="84">
        <f>Input!$RN$14</f>
        <v>0</v>
      </c>
      <c r="G62" s="84">
        <f>Input!$RO$14</f>
        <v>0</v>
      </c>
      <c r="H62" s="85">
        <f>Input!$RP$14</f>
        <v>0</v>
      </c>
    </row>
    <row r="63" spans="1:50">
      <c r="A63" s="83" t="s">
        <v>231</v>
      </c>
      <c r="B63" s="215" t="s">
        <v>220</v>
      </c>
      <c r="C63" s="84">
        <f>Input!$RQ$14</f>
        <v>0</v>
      </c>
      <c r="D63" s="84">
        <f>Input!$RR$14</f>
        <v>0</v>
      </c>
      <c r="E63" s="84">
        <f>Input!$RS$14</f>
        <v>0</v>
      </c>
      <c r="F63" s="84">
        <f>Input!$RT$14</f>
        <v>0</v>
      </c>
      <c r="G63" s="84">
        <f>Input!$RU$14</f>
        <v>0</v>
      </c>
      <c r="H63" s="85">
        <f>Input!$RV$14</f>
        <v>0</v>
      </c>
    </row>
    <row r="64" spans="1:50" s="94" customFormat="1">
      <c r="A64" s="79" t="s">
        <v>231</v>
      </c>
      <c r="B64" s="217" t="s">
        <v>232</v>
      </c>
      <c r="C64" s="218">
        <f>SUM(C51:C63)</f>
        <v>65683</v>
      </c>
      <c r="D64" s="218">
        <f t="shared" ref="D64:G64" si="3">SUM(D51:D63)</f>
        <v>50798</v>
      </c>
      <c r="E64" s="218">
        <f t="shared" si="3"/>
        <v>0</v>
      </c>
      <c r="F64" s="218">
        <f t="shared" si="3"/>
        <v>14885</v>
      </c>
      <c r="G64" s="218">
        <f t="shared" si="3"/>
        <v>0</v>
      </c>
      <c r="H64" s="219"/>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1:50">
      <c r="B65" s="220"/>
      <c r="C65" s="221"/>
      <c r="D65" s="221"/>
      <c r="E65" s="221"/>
      <c r="F65" s="221"/>
      <c r="G65" s="221"/>
      <c r="H65" s="222"/>
    </row>
    <row r="66" spans="1:50">
      <c r="A66" s="83" t="s">
        <v>233</v>
      </c>
      <c r="B66" s="216" t="str">
        <f>Input!$RW$14</f>
        <v>Community Health Centers (FQHC)</v>
      </c>
      <c r="C66" s="84">
        <f>Input!$RX$14</f>
        <v>263629</v>
      </c>
      <c r="D66" s="84">
        <f>Input!$RY$14</f>
        <v>19233</v>
      </c>
      <c r="E66" s="84">
        <f>Input!$RZ$14</f>
        <v>0</v>
      </c>
      <c r="F66" s="84">
        <f>Input!$SA$14</f>
        <v>244396</v>
      </c>
      <c r="G66" s="84">
        <f>Input!$SB$14</f>
        <v>0</v>
      </c>
      <c r="H66" s="85">
        <f>Input!$SC$14</f>
        <v>0</v>
      </c>
    </row>
    <row r="67" spans="1:50">
      <c r="A67" s="83" t="s">
        <v>233</v>
      </c>
      <c r="B67" s="216">
        <f>Input!$SD$14</f>
        <v>0</v>
      </c>
      <c r="C67" s="84">
        <f>Input!$SE$14</f>
        <v>0</v>
      </c>
      <c r="D67" s="84">
        <f>Input!$SF$14</f>
        <v>0</v>
      </c>
      <c r="E67" s="84">
        <f>Input!$SG$14</f>
        <v>0</v>
      </c>
      <c r="F67" s="84">
        <f>Input!$SH$14</f>
        <v>0</v>
      </c>
      <c r="G67" s="84">
        <f>Input!$SI$14</f>
        <v>0</v>
      </c>
      <c r="H67" s="85">
        <f>Input!$SJ$14</f>
        <v>0</v>
      </c>
    </row>
    <row r="68" spans="1:50">
      <c r="A68" s="83" t="s">
        <v>233</v>
      </c>
      <c r="B68" s="216">
        <f>Input!$SK$14</f>
        <v>0</v>
      </c>
      <c r="C68" s="84">
        <f>Input!$SL$14</f>
        <v>0</v>
      </c>
      <c r="D68" s="84">
        <f>Input!$SM$14</f>
        <v>0</v>
      </c>
      <c r="E68" s="84">
        <f>Input!$SN$14</f>
        <v>0</v>
      </c>
      <c r="F68" s="84">
        <f>Input!$SO$14</f>
        <v>0</v>
      </c>
      <c r="G68" s="84">
        <f>Input!$SP$14</f>
        <v>0</v>
      </c>
      <c r="H68" s="85">
        <f>Input!$SQ$14</f>
        <v>0</v>
      </c>
    </row>
    <row r="69" spans="1:50">
      <c r="A69" s="83" t="s">
        <v>233</v>
      </c>
      <c r="B69" s="216">
        <f>Input!$SR$14</f>
        <v>0</v>
      </c>
      <c r="C69" s="84">
        <f>Input!$SS$14</f>
        <v>0</v>
      </c>
      <c r="D69" s="84">
        <f>Input!$ST$14</f>
        <v>0</v>
      </c>
      <c r="E69" s="84">
        <f>Input!$SU$14</f>
        <v>0</v>
      </c>
      <c r="F69" s="84">
        <f>Input!$SV$14</f>
        <v>0</v>
      </c>
      <c r="G69" s="84">
        <f>Input!$SW$14</f>
        <v>0</v>
      </c>
      <c r="H69" s="85">
        <f>Input!$SX$14</f>
        <v>0</v>
      </c>
    </row>
    <row r="70" spans="1:50">
      <c r="A70" s="83" t="s">
        <v>233</v>
      </c>
      <c r="B70" s="216">
        <f>Input!$SY$14</f>
        <v>0</v>
      </c>
      <c r="C70" s="84">
        <f>Input!$SZ$14</f>
        <v>0</v>
      </c>
      <c r="D70" s="84">
        <f>Input!$TA$14</f>
        <v>0</v>
      </c>
      <c r="E70" s="84">
        <f>Input!$TB$14</f>
        <v>0</v>
      </c>
      <c r="F70" s="84">
        <f>Input!$TC$14</f>
        <v>0</v>
      </c>
      <c r="G70" s="84">
        <f>Input!$TD$14</f>
        <v>0</v>
      </c>
      <c r="H70" s="85">
        <f>Input!$TE$14</f>
        <v>0</v>
      </c>
    </row>
    <row r="71" spans="1:50">
      <c r="A71" s="83" t="s">
        <v>233</v>
      </c>
      <c r="B71" s="216">
        <f>Input!$TF$14</f>
        <v>0</v>
      </c>
      <c r="C71" s="84">
        <f>Input!$TG$14</f>
        <v>0</v>
      </c>
      <c r="D71" s="84">
        <f>Input!$TH$14</f>
        <v>0</v>
      </c>
      <c r="E71" s="84">
        <f>Input!$TI$14</f>
        <v>0</v>
      </c>
      <c r="F71" s="84">
        <f>Input!$TJ$14</f>
        <v>0</v>
      </c>
      <c r="G71" s="84">
        <f>Input!$TK$14</f>
        <v>0</v>
      </c>
      <c r="H71" s="85">
        <f>Input!$TL$14</f>
        <v>0</v>
      </c>
    </row>
    <row r="72" spans="1:50">
      <c r="A72" s="83" t="s">
        <v>233</v>
      </c>
      <c r="B72" s="216">
        <f>Input!$TM$14</f>
        <v>0</v>
      </c>
      <c r="C72" s="84">
        <f>Input!$TN$14</f>
        <v>0</v>
      </c>
      <c r="D72" s="84">
        <f>Input!$TO$14</f>
        <v>0</v>
      </c>
      <c r="E72" s="84">
        <f>Input!$TP$14</f>
        <v>0</v>
      </c>
      <c r="F72" s="84">
        <f>Input!$TQ$14</f>
        <v>0</v>
      </c>
      <c r="G72" s="84">
        <f>Input!$TR$14</f>
        <v>0</v>
      </c>
      <c r="H72" s="85">
        <f>Input!$TS$14</f>
        <v>0</v>
      </c>
    </row>
    <row r="73" spans="1:50">
      <c r="A73" s="83" t="s">
        <v>233</v>
      </c>
      <c r="B73" s="216">
        <f>Input!$TT$14</f>
        <v>0</v>
      </c>
      <c r="C73" s="84">
        <f>Input!$TU$14</f>
        <v>0</v>
      </c>
      <c r="D73" s="84">
        <f>Input!$TV$14</f>
        <v>0</v>
      </c>
      <c r="E73" s="84">
        <f>Input!$TW$14</f>
        <v>0</v>
      </c>
      <c r="F73" s="84">
        <f>Input!$TX$14</f>
        <v>0</v>
      </c>
      <c r="G73" s="84">
        <f>Input!$TY$14</f>
        <v>0</v>
      </c>
      <c r="H73" s="85">
        <f>Input!$TZ$14</f>
        <v>0</v>
      </c>
    </row>
    <row r="74" spans="1:50">
      <c r="A74" s="83" t="s">
        <v>233</v>
      </c>
      <c r="B74" s="216">
        <f>Input!$UA$14</f>
        <v>0</v>
      </c>
      <c r="C74" s="84">
        <f>Input!$UB$14</f>
        <v>0</v>
      </c>
      <c r="D74" s="84">
        <f>Input!$UC$14</f>
        <v>0</v>
      </c>
      <c r="E74" s="84">
        <f>Input!$UD$14</f>
        <v>0</v>
      </c>
      <c r="F74" s="84">
        <f>Input!$UE$14</f>
        <v>0</v>
      </c>
      <c r="G74" s="84">
        <f>Input!$UF$14</f>
        <v>0</v>
      </c>
      <c r="H74" s="85">
        <f>Input!$UG$14</f>
        <v>0</v>
      </c>
    </row>
    <row r="75" spans="1:50">
      <c r="A75" s="83" t="s">
        <v>233</v>
      </c>
      <c r="B75" s="216">
        <f>Input!$UH$14</f>
        <v>0</v>
      </c>
      <c r="C75" s="84">
        <f>Input!$UI$14</f>
        <v>0</v>
      </c>
      <c r="D75" s="84">
        <f>Input!$UJ$14</f>
        <v>0</v>
      </c>
      <c r="E75" s="84">
        <f>Input!$UK$14</f>
        <v>0</v>
      </c>
      <c r="F75" s="84">
        <f>Input!$UL$14</f>
        <v>0</v>
      </c>
      <c r="G75" s="84">
        <f>Input!$UM$14</f>
        <v>0</v>
      </c>
      <c r="H75" s="85">
        <f>Input!$UN$14</f>
        <v>0</v>
      </c>
    </row>
    <row r="76" spans="1:50">
      <c r="A76" s="83" t="s">
        <v>233</v>
      </c>
      <c r="B76" s="216">
        <f>Input!$UO$14</f>
        <v>0</v>
      </c>
      <c r="C76" s="84">
        <f>Input!$UP$14</f>
        <v>0</v>
      </c>
      <c r="D76" s="84">
        <f>Input!$UQ$14</f>
        <v>0</v>
      </c>
      <c r="E76" s="84">
        <f>Input!$UR$14</f>
        <v>0</v>
      </c>
      <c r="F76" s="84">
        <f>Input!$US$14</f>
        <v>0</v>
      </c>
      <c r="G76" s="84">
        <f>Input!$UT$14</f>
        <v>0</v>
      </c>
      <c r="H76" s="85">
        <f>Input!$UU$14</f>
        <v>0</v>
      </c>
    </row>
    <row r="77" spans="1:50">
      <c r="A77" s="83" t="s">
        <v>233</v>
      </c>
      <c r="B77" s="216">
        <f>Input!$UV$14</f>
        <v>0</v>
      </c>
      <c r="C77" s="84">
        <f>Input!$UW$14</f>
        <v>0</v>
      </c>
      <c r="D77" s="84">
        <f>Input!$UX$14</f>
        <v>0</v>
      </c>
      <c r="E77" s="84">
        <f>Input!$UY$14</f>
        <v>0</v>
      </c>
      <c r="F77" s="84">
        <f>Input!$UZ$14</f>
        <v>0</v>
      </c>
      <c r="G77" s="84">
        <f>Input!$VA$14</f>
        <v>0</v>
      </c>
      <c r="H77" s="85">
        <f>Input!$VB$14</f>
        <v>0</v>
      </c>
    </row>
    <row r="78" spans="1:50">
      <c r="A78" s="83" t="s">
        <v>233</v>
      </c>
      <c r="B78" s="216">
        <f>Input!$VC$14</f>
        <v>0</v>
      </c>
      <c r="C78" s="84">
        <f>Input!$VD$14</f>
        <v>0</v>
      </c>
      <c r="D78" s="84">
        <f>Input!$VE$14</f>
        <v>0</v>
      </c>
      <c r="E78" s="84">
        <f>Input!$VF$14</f>
        <v>0</v>
      </c>
      <c r="F78" s="84">
        <f>Input!$VG$14</f>
        <v>0</v>
      </c>
      <c r="G78" s="84">
        <f>Input!$VH$14</f>
        <v>0</v>
      </c>
      <c r="H78" s="85">
        <f>Input!$VI$14</f>
        <v>0</v>
      </c>
    </row>
    <row r="79" spans="1:50">
      <c r="A79" s="83" t="s">
        <v>233</v>
      </c>
      <c r="B79" s="215" t="s">
        <v>220</v>
      </c>
      <c r="C79" s="84">
        <f>Input!$VJ$14</f>
        <v>0</v>
      </c>
      <c r="D79" s="84">
        <f>Input!$VK$14</f>
        <v>0</v>
      </c>
      <c r="E79" s="84">
        <f>Input!$VL$14</f>
        <v>0</v>
      </c>
      <c r="F79" s="84">
        <f>Input!$VM$14</f>
        <v>0</v>
      </c>
      <c r="G79" s="84">
        <f>Input!$VN$14</f>
        <v>0</v>
      </c>
      <c r="H79" s="85">
        <f>Input!$VO$14</f>
        <v>0</v>
      </c>
    </row>
    <row r="80" spans="1:50" s="94" customFormat="1">
      <c r="A80" s="79" t="s">
        <v>233</v>
      </c>
      <c r="B80" s="217" t="s">
        <v>234</v>
      </c>
      <c r="C80" s="218">
        <f>SUM(C66:C79)</f>
        <v>263629</v>
      </c>
      <c r="D80" s="218">
        <f t="shared" ref="D80:G80" si="4">SUM(D66:D79)</f>
        <v>19233</v>
      </c>
      <c r="E80" s="218">
        <f t="shared" si="4"/>
        <v>0</v>
      </c>
      <c r="F80" s="218">
        <f t="shared" si="4"/>
        <v>244396</v>
      </c>
      <c r="G80" s="218">
        <f t="shared" si="4"/>
        <v>0</v>
      </c>
      <c r="H80" s="219"/>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row>
    <row r="81" spans="1:50">
      <c r="A81" s="83"/>
      <c r="B81" s="222"/>
      <c r="C81" s="50"/>
      <c r="D81" s="50"/>
      <c r="E81" s="50"/>
      <c r="F81" s="50"/>
      <c r="G81" s="50"/>
      <c r="H81" s="222"/>
    </row>
    <row r="82" spans="1:50">
      <c r="A82" s="83" t="s">
        <v>235</v>
      </c>
      <c r="B82" s="216">
        <f>Input!$VP$14</f>
        <v>0</v>
      </c>
      <c r="C82" s="84">
        <f>Input!$VQ$14</f>
        <v>0</v>
      </c>
      <c r="D82" s="84">
        <f>Input!$VR$14</f>
        <v>0</v>
      </c>
      <c r="E82" s="84">
        <f>Input!$VS$14</f>
        <v>0</v>
      </c>
      <c r="F82" s="84">
        <f>Input!$VT$14</f>
        <v>0</v>
      </c>
      <c r="G82" s="84">
        <f>Input!$VU$14</f>
        <v>0</v>
      </c>
      <c r="H82" s="85">
        <f>Input!$VV$14</f>
        <v>0</v>
      </c>
    </row>
    <row r="83" spans="1:50">
      <c r="A83" s="83" t="s">
        <v>235</v>
      </c>
      <c r="B83" s="216">
        <f>Input!$VW$14</f>
        <v>0</v>
      </c>
      <c r="C83" s="84">
        <f>Input!$VX$14</f>
        <v>0</v>
      </c>
      <c r="D83" s="84">
        <f>Input!$VY$14</f>
        <v>0</v>
      </c>
      <c r="E83" s="84">
        <f>Input!$VZ$14</f>
        <v>0</v>
      </c>
      <c r="F83" s="84">
        <f>Input!$WA$14</f>
        <v>0</v>
      </c>
      <c r="G83" s="84">
        <f>Input!$WB$14</f>
        <v>0</v>
      </c>
      <c r="H83" s="85">
        <f>Input!$WC$14</f>
        <v>0</v>
      </c>
    </row>
    <row r="84" spans="1:50">
      <c r="A84" s="83" t="s">
        <v>235</v>
      </c>
      <c r="B84" s="216">
        <f>Input!$WD$14</f>
        <v>0</v>
      </c>
      <c r="C84" s="84">
        <f>Input!$WE$14</f>
        <v>0</v>
      </c>
      <c r="D84" s="84">
        <f>Input!$WF$14</f>
        <v>0</v>
      </c>
      <c r="E84" s="84">
        <f>Input!$WG$14</f>
        <v>0</v>
      </c>
      <c r="F84" s="84">
        <f>Input!$WH$14</f>
        <v>0</v>
      </c>
      <c r="G84" s="84">
        <f>Input!$WI$14</f>
        <v>0</v>
      </c>
      <c r="H84" s="85">
        <f>Input!$WJ$14</f>
        <v>0</v>
      </c>
    </row>
    <row r="85" spans="1:50">
      <c r="A85" s="83" t="s">
        <v>235</v>
      </c>
      <c r="B85" s="216">
        <f>Input!$WK$14</f>
        <v>0</v>
      </c>
      <c r="C85" s="84">
        <f>Input!$WL$14</f>
        <v>0</v>
      </c>
      <c r="D85" s="84">
        <f>Input!$WM$14</f>
        <v>0</v>
      </c>
      <c r="E85" s="84">
        <f>Input!$WN$14</f>
        <v>0</v>
      </c>
      <c r="F85" s="84">
        <f>Input!$WO$14</f>
        <v>0</v>
      </c>
      <c r="G85" s="84">
        <f>Input!$WP$14</f>
        <v>0</v>
      </c>
      <c r="H85" s="85">
        <f>Input!$WQ$14</f>
        <v>0</v>
      </c>
    </row>
    <row r="86" spans="1:50">
      <c r="A86" s="83" t="s">
        <v>235</v>
      </c>
      <c r="B86" s="216">
        <f>Input!$WR$14</f>
        <v>0</v>
      </c>
      <c r="C86" s="84">
        <f>Input!$WS$14</f>
        <v>0</v>
      </c>
      <c r="D86" s="84">
        <f>Input!$WT$14</f>
        <v>0</v>
      </c>
      <c r="E86" s="84">
        <f>Input!$WU$14</f>
        <v>0</v>
      </c>
      <c r="F86" s="84">
        <f>Input!$WV$14</f>
        <v>0</v>
      </c>
      <c r="G86" s="84">
        <f>Input!$WW$14</f>
        <v>0</v>
      </c>
      <c r="H86" s="85">
        <f>Input!$WX$14</f>
        <v>0</v>
      </c>
    </row>
    <row r="87" spans="1:50">
      <c r="A87" s="83" t="s">
        <v>235</v>
      </c>
      <c r="B87" s="216">
        <f>Input!$WY$14</f>
        <v>0</v>
      </c>
      <c r="C87" s="84">
        <f>Input!$WZ$14</f>
        <v>0</v>
      </c>
      <c r="D87" s="84">
        <f>Input!$XA$14</f>
        <v>0</v>
      </c>
      <c r="E87" s="84">
        <f>Input!$XB$14</f>
        <v>0</v>
      </c>
      <c r="F87" s="84">
        <f>Input!$XC$14</f>
        <v>0</v>
      </c>
      <c r="G87" s="84">
        <f>Input!$XD$14</f>
        <v>0</v>
      </c>
      <c r="H87" s="85">
        <f>Input!$XE$14</f>
        <v>0</v>
      </c>
    </row>
    <row r="88" spans="1:50">
      <c r="A88" s="83" t="s">
        <v>235</v>
      </c>
      <c r="B88" s="216">
        <f>Input!$XF$14</f>
        <v>0</v>
      </c>
      <c r="C88" s="84">
        <f>Input!$XG$14</f>
        <v>0</v>
      </c>
      <c r="D88" s="84">
        <f>Input!$XH$14</f>
        <v>0</v>
      </c>
      <c r="E88" s="84">
        <f>Input!$XI$14</f>
        <v>0</v>
      </c>
      <c r="F88" s="84">
        <f>Input!$XJ$14</f>
        <v>0</v>
      </c>
      <c r="G88" s="84">
        <f>Input!$XK$14</f>
        <v>0</v>
      </c>
      <c r="H88" s="85">
        <f>Input!$XL$14</f>
        <v>0</v>
      </c>
    </row>
    <row r="89" spans="1:50">
      <c r="A89" s="83" t="s">
        <v>235</v>
      </c>
      <c r="B89" s="216">
        <f>Input!$XM$14</f>
        <v>0</v>
      </c>
      <c r="C89" s="84">
        <f>Input!$XN$14</f>
        <v>0</v>
      </c>
      <c r="D89" s="84">
        <f>Input!$XO$14</f>
        <v>0</v>
      </c>
      <c r="E89" s="84">
        <f>Input!$XP$14</f>
        <v>0</v>
      </c>
      <c r="F89" s="84">
        <f>Input!$XQ$14</f>
        <v>0</v>
      </c>
      <c r="G89" s="84">
        <f>Input!$XR$14</f>
        <v>0</v>
      </c>
      <c r="H89" s="85">
        <f>Input!$XS$14</f>
        <v>0</v>
      </c>
    </row>
    <row r="90" spans="1:50" s="94" customFormat="1">
      <c r="A90" s="79" t="s">
        <v>235</v>
      </c>
      <c r="B90" s="217" t="s">
        <v>236</v>
      </c>
      <c r="C90" s="218">
        <f>SUM(C82:C89)</f>
        <v>0</v>
      </c>
      <c r="D90" s="218">
        <f t="shared" ref="D90:G90" si="5">SUM(D82:D89)</f>
        <v>0</v>
      </c>
      <c r="E90" s="218">
        <f t="shared" si="5"/>
        <v>0</v>
      </c>
      <c r="F90" s="218">
        <f t="shared" si="5"/>
        <v>0</v>
      </c>
      <c r="G90" s="218">
        <f t="shared" si="5"/>
        <v>0</v>
      </c>
      <c r="H90" s="219"/>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row>
    <row r="91" spans="1:50">
      <c r="B91" s="222"/>
      <c r="C91" s="50"/>
      <c r="D91" s="50"/>
      <c r="E91" s="50"/>
      <c r="F91" s="50"/>
      <c r="G91" s="50"/>
      <c r="H91" s="222"/>
    </row>
    <row r="92" spans="1:50" s="94" customFormat="1">
      <c r="A92" s="79" t="s">
        <v>237</v>
      </c>
      <c r="B92" s="217"/>
      <c r="C92" s="218"/>
      <c r="D92" s="218"/>
      <c r="E92" s="218"/>
      <c r="F92" s="218"/>
      <c r="G92" s="218"/>
      <c r="H92" s="219"/>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0" ht="31.5">
      <c r="A93" s="83" t="s">
        <v>238</v>
      </c>
      <c r="B93" s="208" t="s">
        <v>239</v>
      </c>
      <c r="C93" s="84">
        <f>Input!$XT$14</f>
        <v>0</v>
      </c>
      <c r="D93" s="84">
        <f>Input!$XU$14</f>
        <v>0</v>
      </c>
      <c r="E93" s="84">
        <f>Input!$XV$14</f>
        <v>0</v>
      </c>
      <c r="F93" s="84">
        <f>Input!$XW$14</f>
        <v>0</v>
      </c>
      <c r="G93" s="84">
        <f>Input!$XX$14</f>
        <v>0</v>
      </c>
      <c r="H93" s="85">
        <f>Input!$XY$14</f>
        <v>0</v>
      </c>
    </row>
    <row r="94" spans="1:50" ht="47.25">
      <c r="A94" s="83" t="s">
        <v>240</v>
      </c>
      <c r="B94" s="208" t="s">
        <v>241</v>
      </c>
      <c r="C94" s="84">
        <f>Input!$XZ$14</f>
        <v>0</v>
      </c>
      <c r="D94" s="84">
        <f>Input!$YA$14</f>
        <v>0</v>
      </c>
      <c r="E94" s="84">
        <f>Input!$YB$14</f>
        <v>0</v>
      </c>
      <c r="F94" s="84">
        <f>Input!$YC$14</f>
        <v>0</v>
      </c>
      <c r="G94" s="84">
        <f>Input!$YD$14</f>
        <v>0</v>
      </c>
      <c r="H94" s="85">
        <f>Input!$YE$14</f>
        <v>0</v>
      </c>
    </row>
    <row r="95" spans="1:50" s="94" customFormat="1" ht="30">
      <c r="A95" s="88" t="s">
        <v>242</v>
      </c>
      <c r="B95" s="86" t="s">
        <v>243</v>
      </c>
      <c r="C95" s="87">
        <f>SUM(C93:C94)</f>
        <v>0</v>
      </c>
      <c r="D95" s="87">
        <f t="shared" ref="D95:G95" si="6">SUM(D93:D94)</f>
        <v>0</v>
      </c>
      <c r="E95" s="87">
        <f t="shared" si="6"/>
        <v>0</v>
      </c>
      <c r="F95" s="87">
        <f t="shared" si="6"/>
        <v>0</v>
      </c>
      <c r="G95" s="87">
        <f t="shared" si="6"/>
        <v>0</v>
      </c>
      <c r="H95" s="88"/>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row>
    <row r="96" spans="1:50">
      <c r="C96" s="95"/>
      <c r="D96" s="95"/>
      <c r="E96" s="95"/>
      <c r="F96" s="95"/>
      <c r="G96" s="95"/>
    </row>
    <row r="97" spans="1:50" s="94" customFormat="1">
      <c r="A97" s="354" t="s">
        <v>244</v>
      </c>
      <c r="B97" s="355"/>
      <c r="C97" s="87">
        <f>C95+C90+C80+C64+C49+C34+C19</f>
        <v>6232986</v>
      </c>
      <c r="D97" s="87">
        <f t="shared" ref="D97:G97" si="7">D95+D90+D80+D64+D49+D34+D19</f>
        <v>3858221</v>
      </c>
      <c r="E97" s="87">
        <f t="shared" si="7"/>
        <v>14787624</v>
      </c>
      <c r="F97" s="87">
        <f t="shared" si="7"/>
        <v>8470897</v>
      </c>
      <c r="G97" s="87">
        <f t="shared" si="7"/>
        <v>0</v>
      </c>
      <c r="H97" s="88"/>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row>
    <row r="98" spans="1:50">
      <c r="C98" s="95"/>
      <c r="D98" s="95"/>
      <c r="E98" s="95"/>
      <c r="F98" s="95"/>
      <c r="G98" s="95"/>
    </row>
    <row r="99" spans="1:50">
      <c r="B99" s="78" t="s">
        <v>245</v>
      </c>
      <c r="C99" s="95"/>
      <c r="D99" s="95">
        <f>'TTUHSC Uses'!C67</f>
        <v>3858221</v>
      </c>
      <c r="E99" s="95"/>
      <c r="F99" s="95">
        <f>'TTUHSC Uses'!D67</f>
        <v>8470897</v>
      </c>
      <c r="G99" s="95">
        <f>'TTUHSC Uses'!E67</f>
        <v>0</v>
      </c>
    </row>
    <row r="100" spans="1:50">
      <c r="B100" s="78" t="s">
        <v>246</v>
      </c>
      <c r="D100" s="96">
        <f>D97-D99</f>
        <v>0</v>
      </c>
      <c r="F100" s="96">
        <f>F97-F99</f>
        <v>0</v>
      </c>
      <c r="G100" s="96">
        <f>G97-G99</f>
        <v>0</v>
      </c>
    </row>
    <row r="101" spans="1:50">
      <c r="D101" s="96"/>
    </row>
    <row r="102" spans="1:50">
      <c r="C102" s="96" t="str">
        <f>IF(C97-INT(C97)=0,"",C97-INT(C97))</f>
        <v/>
      </c>
      <c r="D102" s="96" t="str">
        <f>IF(D97-INT(D97)=0,"",D97-INT(D97))</f>
        <v/>
      </c>
      <c r="E102" s="96" t="str">
        <f>IF(E97-INT(E97)=0,"",E97-INT(E97))</f>
        <v/>
      </c>
      <c r="F102" s="96" t="str">
        <f>IF(F97-INT(F97)=0,"",F97-INT(F97))</f>
        <v/>
      </c>
      <c r="G102" s="96" t="str">
        <f>IF(G97-INT(G97)=0,"",G97-INT(G97))</f>
        <v/>
      </c>
      <c r="H102" s="97">
        <f>SUM(C102:G102)</f>
        <v>0</v>
      </c>
    </row>
    <row r="105" spans="1:50" ht="15" customHeight="1">
      <c r="B105" s="91" t="s">
        <v>247</v>
      </c>
    </row>
    <row r="106" spans="1:50" ht="15" customHeight="1">
      <c r="B106" s="91" t="s">
        <v>248</v>
      </c>
      <c r="C106" s="76">
        <f>SUM(C5:C18)+SUM(C21:C33)+SUM(C36:C48)+SUM(C51:C63)+SUM(C66:C79)+SUM(C82:C89)+SUM(C93:C94)</f>
        <v>6232986</v>
      </c>
      <c r="D106" s="76">
        <f>SUM(D5:D18)+SUM(D21:D33)+SUM(D36:D48)+SUM(D51:D63)+SUM(D66:D79)+SUM(D82:D89)+SUM(D93:D94)</f>
        <v>3858221</v>
      </c>
      <c r="E106" s="76">
        <f>SUM(E5:E18)+SUM(E21:E33)+SUM(E36:E48)+SUM(E51:E63)+SUM(E66:E79)+SUM(E82:E89)+SUM(E93:E94)</f>
        <v>14787624</v>
      </c>
      <c r="F106" s="76">
        <f>SUM(F5:F18)+SUM(F21:F33)+SUM(F36:F48)+SUM(F51:F63)+SUM(F66:F79)+SUM(F82:F89)+SUM(F93:F94)</f>
        <v>8470897</v>
      </c>
      <c r="G106" s="76">
        <f>SUM(G5:G18)+SUM(G21:G33)+SUM(G36:G48)+SUM(G51:G63)+SUM(G66:G79)+SUM(G82:G89)+SUM(G93:G94)</f>
        <v>0</v>
      </c>
    </row>
    <row r="107" spans="1:50" ht="15" customHeight="1">
      <c r="C107" s="76" t="str">
        <f>IF((C106=C97),"Balanced","Out of Balance")</f>
        <v>Balanced</v>
      </c>
      <c r="D107" s="76" t="str">
        <f t="shared" ref="D107:G107" si="8">IF((D106=D97),"Balanced","Out of Balance")</f>
        <v>Balanced</v>
      </c>
      <c r="E107" s="76" t="str">
        <f t="shared" si="8"/>
        <v>Balanced</v>
      </c>
      <c r="F107" s="76" t="str">
        <f t="shared" si="8"/>
        <v>Balanced</v>
      </c>
      <c r="G107" s="76" t="str">
        <f t="shared" si="8"/>
        <v>Balanced</v>
      </c>
    </row>
    <row r="108" spans="1:50" ht="15" customHeight="1"/>
    <row r="109" spans="1:50" ht="15" customHeight="1"/>
    <row r="110" spans="1:50" ht="15" customHeight="1">
      <c r="E110" s="76">
        <f>SUM(C106:G106)</f>
        <v>33349728</v>
      </c>
    </row>
    <row r="111" spans="1:50">
      <c r="E111" s="223">
        <f>'TTUHSC Uses'!D80</f>
        <v>12332384</v>
      </c>
    </row>
    <row r="112" spans="1:50">
      <c r="E112" s="224">
        <f>Input!F14</f>
        <v>412</v>
      </c>
    </row>
    <row r="113" spans="5:5">
      <c r="E113" s="49">
        <f>SUM(E110:E112)</f>
        <v>45682524</v>
      </c>
    </row>
    <row r="114" spans="5:5">
      <c r="E114" s="49">
        <f>Input!G14</f>
        <v>45682524</v>
      </c>
    </row>
    <row r="115" spans="5:5">
      <c r="E115" s="49">
        <f>E114-E113</f>
        <v>0</v>
      </c>
    </row>
    <row r="116" spans="5:5">
      <c r="E116" s="48" t="str">
        <f>IF(E115&lt;&gt;0,"Out of Balance","Balanced")</f>
        <v>Balanced</v>
      </c>
    </row>
  </sheetData>
  <mergeCells count="1">
    <mergeCell ref="A97:B97"/>
  </mergeCells>
  <conditionalFormatting sqref="F100">
    <cfRule type="expression" dxfId="135" priority="12">
      <formula>$F$100&lt;&gt;0</formula>
    </cfRule>
  </conditionalFormatting>
  <conditionalFormatting sqref="G100">
    <cfRule type="expression" dxfId="134" priority="11">
      <formula>$G$100&lt;&gt;0</formula>
    </cfRule>
  </conditionalFormatting>
  <conditionalFormatting sqref="F102">
    <cfRule type="expression" dxfId="133" priority="10">
      <formula>$F$102&lt;&gt;""</formula>
    </cfRule>
  </conditionalFormatting>
  <conditionalFormatting sqref="G102">
    <cfRule type="expression" dxfId="132" priority="9">
      <formula>$G$102&lt;&gt;""</formula>
    </cfRule>
  </conditionalFormatting>
  <conditionalFormatting sqref="D100">
    <cfRule type="expression" dxfId="131" priority="8">
      <formula>$D$100&lt;&gt;0</formula>
    </cfRule>
  </conditionalFormatting>
  <conditionalFormatting sqref="D102">
    <cfRule type="expression" dxfId="130" priority="7">
      <formula>$D$102&lt;&gt;""</formula>
    </cfRule>
  </conditionalFormatting>
  <conditionalFormatting sqref="C102">
    <cfRule type="expression" dxfId="129" priority="6">
      <formula>$C$102&lt;&gt;""</formula>
    </cfRule>
  </conditionalFormatting>
  <conditionalFormatting sqref="E102">
    <cfRule type="expression" dxfId="128" priority="5">
      <formula>$E$102&lt;&gt;""</formula>
    </cfRule>
  </conditionalFormatting>
  <conditionalFormatting sqref="H2">
    <cfRule type="expression" dxfId="127" priority="2">
      <formula>OR($C$100&lt;&gt;0,$D$100&lt;&gt;0,$E$100&lt;&gt;0,$F$100&lt;&gt;0,$G$100&lt;&gt;0)</formula>
    </cfRule>
  </conditionalFormatting>
  <conditionalFormatting sqref="H1">
    <cfRule type="expression" dxfId="126" priority="1">
      <formula>OR($C$102&lt;&gt;"",$D$102&lt;&gt;"",$E$102&lt;&gt;"",$F$102&lt;&gt;"",$G$102&lt;&gt;"")</formula>
    </cfRule>
  </conditionalFormatting>
  <pageMargins left="0.315" right="0.42499999999999999" top="0.75" bottom="0.75" header="0.3" footer="0.3"/>
  <pageSetup paperSize="5" scale="8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9B2A7-F128-4F30-BB18-5C8F5EFFE852}">
  <sheetPr>
    <tabColor rgb="FFCCFFCC"/>
  </sheetPr>
  <dimension ref="A1:F82"/>
  <sheetViews>
    <sheetView showGridLines="0" zoomScale="90" zoomScaleNormal="90" zoomScaleSheetLayoutView="100" zoomScalePageLayoutView="57" workbookViewId="0">
      <pane ySplit="4" topLeftCell="A6" activePane="bottomLeft" state="frozen"/>
      <selection activeCell="F2" sqref="F2"/>
      <selection pane="bottomLeft" activeCell="F2" sqref="F2"/>
    </sheetView>
  </sheetViews>
  <sheetFormatPr defaultColWidth="9.140625" defaultRowHeight="15"/>
  <cols>
    <col min="1" max="1" width="11.85546875" style="76" customWidth="1"/>
    <col min="2" max="2" width="98.5703125" style="91" customWidth="1"/>
    <col min="3" max="3" width="18.42578125" style="96" customWidth="1"/>
    <col min="4" max="4" width="19.140625" style="76" bestFit="1" customWidth="1"/>
    <col min="5" max="5" width="19" style="76" customWidth="1"/>
    <col min="6" max="6" width="70.85546875" style="119" customWidth="1"/>
    <col min="7" max="16384" width="9.140625" style="76"/>
  </cols>
  <sheetData>
    <row r="1" spans="1:6" ht="18.75">
      <c r="A1" s="74" t="s">
        <v>197</v>
      </c>
      <c r="B1" s="117" t="str">
        <f>Input!$B$15</f>
        <v>Texas Tech University Health Sciences Center at El Paso</v>
      </c>
      <c r="E1" s="77" t="s">
        <v>198</v>
      </c>
      <c r="F1" s="118" t="str">
        <f>IF(OR($C$73&lt;&gt;"",$D$73&lt;&gt;"",$E$73&lt;&gt;""),"Error Message - Enter Whole Dollars Only - See Row 72","")</f>
        <v/>
      </c>
    </row>
    <row r="2" spans="1:6" ht="18.75">
      <c r="A2" s="74" t="s">
        <v>199</v>
      </c>
      <c r="B2" s="117" t="str">
        <f>Index!$B$3</f>
        <v>FY 2020 &amp; FY 2021 Data</v>
      </c>
      <c r="F2" s="118" t="str">
        <f>IF(OR($C$71&lt;&gt;0,$D$71&lt;&gt;0,$E$71&lt;&gt;0),"Error Message - Federal Program Breakout tab does not agree with this tab.","")</f>
        <v/>
      </c>
    </row>
    <row r="3" spans="1:6">
      <c r="A3" s="92"/>
    </row>
    <row r="4" spans="1:6" ht="47.25">
      <c r="A4" s="120" t="s">
        <v>327</v>
      </c>
      <c r="B4" s="120" t="s">
        <v>328</v>
      </c>
      <c r="C4" s="121" t="s">
        <v>329</v>
      </c>
      <c r="D4" s="120" t="s">
        <v>330</v>
      </c>
      <c r="E4" s="120" t="s">
        <v>207</v>
      </c>
      <c r="F4" s="122" t="s">
        <v>208</v>
      </c>
    </row>
    <row r="5" spans="1:6" ht="15.75">
      <c r="A5" s="123">
        <v>1</v>
      </c>
      <c r="B5" s="323" t="s">
        <v>331</v>
      </c>
      <c r="C5" s="324"/>
      <c r="D5" s="324"/>
      <c r="E5" s="324"/>
      <c r="F5" s="325"/>
    </row>
    <row r="6" spans="1:6" ht="15.75">
      <c r="A6" s="124" t="s">
        <v>332</v>
      </c>
      <c r="B6" s="194" t="s">
        <v>333</v>
      </c>
      <c r="C6" s="125">
        <f>Input!$N$15</f>
        <v>211288</v>
      </c>
      <c r="D6" s="195">
        <f>Input!$O$15</f>
        <v>497852</v>
      </c>
      <c r="E6" s="195">
        <f>Input!$P$15</f>
        <v>0</v>
      </c>
      <c r="F6" s="196">
        <f>Input!$Q$15</f>
        <v>0</v>
      </c>
    </row>
    <row r="7" spans="1:6" ht="15.75">
      <c r="A7" s="126" t="s">
        <v>332</v>
      </c>
      <c r="B7" s="197" t="s">
        <v>334</v>
      </c>
      <c r="C7" s="127">
        <f>Input!$R$15</f>
        <v>197</v>
      </c>
      <c r="D7" s="127">
        <f>Input!$S$15</f>
        <v>1051</v>
      </c>
      <c r="E7" s="128"/>
      <c r="F7" s="198" t="str">
        <f>Input!$T$15</f>
        <v>Unduplicated</v>
      </c>
    </row>
    <row r="8" spans="1:6" ht="15.75">
      <c r="A8" s="129" t="s">
        <v>335</v>
      </c>
      <c r="B8" s="199" t="s">
        <v>336</v>
      </c>
      <c r="C8" s="125">
        <f>Input!$U$15</f>
        <v>0</v>
      </c>
      <c r="D8" s="195">
        <f>Input!$V$15</f>
        <v>0</v>
      </c>
      <c r="E8" s="195">
        <f>Input!$W$15</f>
        <v>0</v>
      </c>
      <c r="F8" s="196">
        <f>Input!$X$15</f>
        <v>0</v>
      </c>
    </row>
    <row r="9" spans="1:6" ht="15.75">
      <c r="A9" s="126" t="s">
        <v>335</v>
      </c>
      <c r="B9" s="197" t="s">
        <v>334</v>
      </c>
      <c r="C9" s="127">
        <f>Input!$Y$15</f>
        <v>0</v>
      </c>
      <c r="D9" s="127">
        <f>Input!$Z$15</f>
        <v>0</v>
      </c>
      <c r="E9" s="128"/>
      <c r="F9" s="198">
        <f>Input!$AA$15</f>
        <v>0</v>
      </c>
    </row>
    <row r="10" spans="1:6" ht="15.75">
      <c r="A10" s="129" t="s">
        <v>337</v>
      </c>
      <c r="B10" s="199" t="s">
        <v>338</v>
      </c>
      <c r="C10" s="125">
        <f>Input!$AB$15</f>
        <v>0</v>
      </c>
      <c r="D10" s="195">
        <f>Input!$AC$15</f>
        <v>0</v>
      </c>
      <c r="E10" s="195">
        <f>Input!$AD$15</f>
        <v>0</v>
      </c>
      <c r="F10" s="196">
        <f>Input!$AE$15</f>
        <v>0</v>
      </c>
    </row>
    <row r="11" spans="1:6" ht="15.75">
      <c r="A11" s="126" t="s">
        <v>337</v>
      </c>
      <c r="B11" s="197" t="s">
        <v>334</v>
      </c>
      <c r="C11" s="127">
        <f>Input!$AF$15</f>
        <v>0</v>
      </c>
      <c r="D11" s="127">
        <f>Input!$AG$15</f>
        <v>0</v>
      </c>
      <c r="E11" s="128"/>
      <c r="F11" s="198">
        <f>Input!$AH$15</f>
        <v>0</v>
      </c>
    </row>
    <row r="12" spans="1:6" ht="31.5">
      <c r="A12" s="129" t="s">
        <v>339</v>
      </c>
      <c r="B12" s="199" t="s">
        <v>340</v>
      </c>
      <c r="C12" s="125">
        <f>Input!$AI$15</f>
        <v>0</v>
      </c>
      <c r="D12" s="195">
        <f>Input!$AJ$15</f>
        <v>0</v>
      </c>
      <c r="E12" s="195">
        <f>Input!$AK$15</f>
        <v>0</v>
      </c>
      <c r="F12" s="196">
        <f>Input!$AL$15</f>
        <v>0</v>
      </c>
    </row>
    <row r="13" spans="1:6" ht="15.75">
      <c r="A13" s="126" t="s">
        <v>339</v>
      </c>
      <c r="B13" s="197" t="s">
        <v>334</v>
      </c>
      <c r="C13" s="127">
        <f>Input!$AM$15</f>
        <v>0</v>
      </c>
      <c r="D13" s="127">
        <f>Input!$AN$15</f>
        <v>0</v>
      </c>
      <c r="E13" s="128"/>
      <c r="F13" s="198">
        <f>Input!$AO$15</f>
        <v>0</v>
      </c>
    </row>
    <row r="14" spans="1:6" ht="31.5">
      <c r="A14" s="129" t="s">
        <v>341</v>
      </c>
      <c r="B14" s="199" t="s">
        <v>342</v>
      </c>
      <c r="C14" s="125">
        <f>Input!$AP$15</f>
        <v>0</v>
      </c>
      <c r="D14" s="195">
        <f>Input!$AQ$15</f>
        <v>0</v>
      </c>
      <c r="E14" s="195">
        <f>Input!$AR$15</f>
        <v>0</v>
      </c>
      <c r="F14" s="196">
        <f>Input!$AS$15</f>
        <v>0</v>
      </c>
    </row>
    <row r="15" spans="1:6" ht="15.75">
      <c r="A15" s="126" t="s">
        <v>341</v>
      </c>
      <c r="B15" s="197" t="s">
        <v>334</v>
      </c>
      <c r="C15" s="127">
        <f>Input!$AT$15</f>
        <v>0</v>
      </c>
      <c r="D15" s="127">
        <f>Input!$AU$15</f>
        <v>0</v>
      </c>
      <c r="E15" s="128"/>
      <c r="F15" s="198">
        <f>Input!$AV$15</f>
        <v>0</v>
      </c>
    </row>
    <row r="16" spans="1:6" ht="63">
      <c r="A16" s="129" t="s">
        <v>343</v>
      </c>
      <c r="B16" s="199" t="s">
        <v>344</v>
      </c>
      <c r="C16" s="125">
        <f>Input!$AW$15</f>
        <v>0</v>
      </c>
      <c r="D16" s="195">
        <f>Input!$AX$15</f>
        <v>0</v>
      </c>
      <c r="E16" s="195">
        <f>Input!$AY$15</f>
        <v>0</v>
      </c>
      <c r="F16" s="196">
        <f>Input!$AZ$15</f>
        <v>0</v>
      </c>
    </row>
    <row r="17" spans="1:6" ht="15.75">
      <c r="A17" s="126" t="s">
        <v>343</v>
      </c>
      <c r="B17" s="197" t="s">
        <v>334</v>
      </c>
      <c r="C17" s="127">
        <f>Input!$BA$15</f>
        <v>0</v>
      </c>
      <c r="D17" s="127">
        <f>Input!$BB$15</f>
        <v>0</v>
      </c>
      <c r="E17" s="128"/>
      <c r="F17" s="198">
        <f>Input!$BC$15</f>
        <v>0</v>
      </c>
    </row>
    <row r="18" spans="1:6" ht="15.75">
      <c r="A18" s="129" t="s">
        <v>345</v>
      </c>
      <c r="B18" s="199" t="s">
        <v>346</v>
      </c>
      <c r="C18" s="125">
        <f>Input!$BD$15</f>
        <v>0</v>
      </c>
      <c r="D18" s="195">
        <f>Input!$BE$15</f>
        <v>37020</v>
      </c>
      <c r="E18" s="195">
        <f>Input!$BF$15</f>
        <v>0</v>
      </c>
      <c r="F18" s="196">
        <f>Input!$BG$15</f>
        <v>0</v>
      </c>
    </row>
    <row r="19" spans="1:6" ht="15.75">
      <c r="A19" s="126" t="s">
        <v>345</v>
      </c>
      <c r="B19" s="197" t="s">
        <v>334</v>
      </c>
      <c r="C19" s="127">
        <f>Input!$BH$15</f>
        <v>0</v>
      </c>
      <c r="D19" s="127">
        <f>Input!$BI$15</f>
        <v>14</v>
      </c>
      <c r="E19" s="128"/>
      <c r="F19" s="198" t="str">
        <f>Input!$BJ$15</f>
        <v>Unduplicated</v>
      </c>
    </row>
    <row r="20" spans="1:6" ht="15.75">
      <c r="A20" s="129"/>
      <c r="B20" s="200" t="s">
        <v>347</v>
      </c>
      <c r="C20" s="130">
        <f t="shared" ref="C20:E21" si="0">C18+C16+C14+C12+C10+C8+C6</f>
        <v>211288</v>
      </c>
      <c r="D20" s="130">
        <f t="shared" si="0"/>
        <v>534872</v>
      </c>
      <c r="E20" s="130">
        <f t="shared" si="0"/>
        <v>0</v>
      </c>
      <c r="F20" s="201"/>
    </row>
    <row r="21" spans="1:6" ht="15.75">
      <c r="A21" s="129"/>
      <c r="B21" s="202" t="s">
        <v>348</v>
      </c>
      <c r="C21" s="203">
        <f t="shared" si="0"/>
        <v>197</v>
      </c>
      <c r="D21" s="203">
        <f t="shared" si="0"/>
        <v>1065</v>
      </c>
      <c r="E21" s="203"/>
      <c r="F21" s="201"/>
    </row>
    <row r="22" spans="1:6" ht="15.75">
      <c r="A22" s="132"/>
      <c r="B22" s="204"/>
      <c r="C22" s="133"/>
      <c r="D22" s="205"/>
      <c r="E22" s="205"/>
      <c r="F22" s="206"/>
    </row>
    <row r="23" spans="1:6" ht="15.75">
      <c r="A23" s="136">
        <v>2</v>
      </c>
      <c r="B23" s="326" t="s">
        <v>349</v>
      </c>
      <c r="C23" s="327"/>
      <c r="D23" s="327"/>
      <c r="E23" s="327"/>
      <c r="F23" s="328"/>
    </row>
    <row r="24" spans="1:6" ht="31.5">
      <c r="A24" s="129" t="s">
        <v>350</v>
      </c>
      <c r="B24" s="199" t="s">
        <v>351</v>
      </c>
      <c r="C24" s="125">
        <f>Input!$BK$15</f>
        <v>0</v>
      </c>
      <c r="D24" s="195">
        <f>Input!$BL$15</f>
        <v>0</v>
      </c>
      <c r="E24" s="195">
        <f>Input!$BM$15</f>
        <v>0</v>
      </c>
      <c r="F24" s="196">
        <f>Input!$BN$15</f>
        <v>0</v>
      </c>
    </row>
    <row r="25" spans="1:6" ht="31.5">
      <c r="A25" s="129" t="s">
        <v>352</v>
      </c>
      <c r="B25" s="199" t="s">
        <v>353</v>
      </c>
      <c r="C25" s="125">
        <f>Input!$BO$15</f>
        <v>0</v>
      </c>
      <c r="D25" s="195">
        <f>Input!$BP$15</f>
        <v>6804</v>
      </c>
      <c r="E25" s="195">
        <f>Input!$BQ$15</f>
        <v>0</v>
      </c>
      <c r="F25" s="196" t="str">
        <f>Input!$BR$15</f>
        <v>Temporary staffing expenses for online course.</v>
      </c>
    </row>
    <row r="26" spans="1:6" ht="47.25">
      <c r="A26" s="129" t="s">
        <v>354</v>
      </c>
      <c r="B26" s="207" t="s">
        <v>355</v>
      </c>
      <c r="C26" s="125">
        <f>Input!$BS$15</f>
        <v>0</v>
      </c>
      <c r="D26" s="195">
        <f>Input!$BT$15</f>
        <v>0</v>
      </c>
      <c r="E26" s="195">
        <f>Input!$BU$15</f>
        <v>0</v>
      </c>
      <c r="F26" s="196">
        <f>Input!$BV$15</f>
        <v>0</v>
      </c>
    </row>
    <row r="27" spans="1:6" ht="31.5">
      <c r="A27" s="129" t="s">
        <v>356</v>
      </c>
      <c r="B27" s="199" t="s">
        <v>357</v>
      </c>
      <c r="C27" s="125">
        <f>Input!$BW$15</f>
        <v>4550</v>
      </c>
      <c r="D27" s="195">
        <f>Input!$BX$15</f>
        <v>5437</v>
      </c>
      <c r="E27" s="195">
        <f>Input!$BY$15</f>
        <v>0</v>
      </c>
      <c r="F27" s="196" t="str">
        <f>Input!$BZ$15</f>
        <v>Employee training for online instructional course design.</v>
      </c>
    </row>
    <row r="28" spans="1:6" ht="31.5">
      <c r="A28" s="137" t="s">
        <v>358</v>
      </c>
      <c r="B28" s="208" t="s">
        <v>359</v>
      </c>
      <c r="C28" s="125">
        <f>Input!$CA$15</f>
        <v>206171</v>
      </c>
      <c r="D28" s="195">
        <f>Input!$CB$15</f>
        <v>33670</v>
      </c>
      <c r="E28" s="195">
        <f>Input!$CC$15</f>
        <v>0</v>
      </c>
      <c r="F28" s="196" t="str">
        <f>Input!$CD$15</f>
        <v>Purchase/lease of computer software for online education, virtual meetings computer software, simulation computer equipment for nursing student training, subscription to online test preparation for students.</v>
      </c>
    </row>
    <row r="29" spans="1:6" ht="15.75">
      <c r="A29" s="138"/>
      <c r="B29" s="209" t="s">
        <v>0</v>
      </c>
      <c r="C29" s="139">
        <f>SUM(C24:C28)</f>
        <v>210721</v>
      </c>
      <c r="D29" s="139">
        <f t="shared" ref="D29:E29" si="1">SUM(D24:D28)</f>
        <v>45911</v>
      </c>
      <c r="E29" s="139">
        <f t="shared" si="1"/>
        <v>0</v>
      </c>
      <c r="F29" s="196"/>
    </row>
    <row r="30" spans="1:6" ht="15.75">
      <c r="A30" s="132"/>
      <c r="B30" s="204"/>
      <c r="C30" s="133"/>
      <c r="D30" s="205"/>
      <c r="E30" s="205"/>
      <c r="F30" s="206"/>
    </row>
    <row r="31" spans="1:6" ht="15.75">
      <c r="A31" s="123">
        <v>3</v>
      </c>
      <c r="B31" s="326" t="s">
        <v>360</v>
      </c>
      <c r="C31" s="327"/>
      <c r="D31" s="327"/>
      <c r="E31" s="327"/>
      <c r="F31" s="328"/>
    </row>
    <row r="32" spans="1:6" ht="31.5">
      <c r="A32" s="129" t="s">
        <v>361</v>
      </c>
      <c r="B32" s="199" t="s">
        <v>362</v>
      </c>
      <c r="C32" s="125">
        <f>Input!$CE$15</f>
        <v>16632</v>
      </c>
      <c r="D32" s="195">
        <f>Input!$CF$15</f>
        <v>345578</v>
      </c>
      <c r="E32" s="195">
        <f>Input!$CG$15</f>
        <v>0</v>
      </c>
      <c r="F32" s="196" t="str">
        <f>Input!$CH$15</f>
        <v>Cleanning supplies, disinfecting wand, and cleaning services.</v>
      </c>
    </row>
    <row r="33" spans="1:6" ht="15.75">
      <c r="A33" s="129" t="s">
        <v>363</v>
      </c>
      <c r="B33" s="199" t="s">
        <v>487</v>
      </c>
      <c r="C33" s="125">
        <f>Input!$CI$15</f>
        <v>332439</v>
      </c>
      <c r="D33" s="195">
        <f>Input!$CJ$15</f>
        <v>26177</v>
      </c>
      <c r="E33" s="195">
        <f>Input!$CK$15</f>
        <v>0</v>
      </c>
      <c r="F33" s="196" t="str">
        <f>Input!$CL$15</f>
        <v>PPE-  KN95 masks, scrubs, cover shoes and heads.</v>
      </c>
    </row>
    <row r="34" spans="1:6" ht="31.5">
      <c r="A34" s="129" t="s">
        <v>364</v>
      </c>
      <c r="B34" s="199" t="s">
        <v>365</v>
      </c>
      <c r="C34" s="125">
        <f>Input!$CM$15</f>
        <v>3801</v>
      </c>
      <c r="D34" s="195">
        <f>Input!$CN$15</f>
        <v>1360</v>
      </c>
      <c r="E34" s="195">
        <f>Input!$CO$15</f>
        <v>0</v>
      </c>
      <c r="F34" s="196" t="str">
        <f>Input!$CP$15</f>
        <v>Door chime, acrylic barriers</v>
      </c>
    </row>
    <row r="35" spans="1:6" ht="31.5">
      <c r="A35" s="138" t="s">
        <v>366</v>
      </c>
      <c r="B35" s="199" t="s">
        <v>367</v>
      </c>
      <c r="C35" s="125">
        <f>Input!$CQ$15</f>
        <v>0</v>
      </c>
      <c r="D35" s="195">
        <f>Input!$CR$15</f>
        <v>0</v>
      </c>
      <c r="E35" s="195">
        <f>Input!$CS$15</f>
        <v>0</v>
      </c>
      <c r="F35" s="196">
        <f>Input!$CT$15</f>
        <v>0</v>
      </c>
    </row>
    <row r="36" spans="1:6" ht="15.75">
      <c r="A36" s="138"/>
      <c r="B36" s="209" t="s">
        <v>0</v>
      </c>
      <c r="C36" s="139">
        <f>SUM(C32:C35)</f>
        <v>352872</v>
      </c>
      <c r="D36" s="139">
        <f t="shared" ref="D36:E36" si="2">SUM(D32:D35)</f>
        <v>373115</v>
      </c>
      <c r="E36" s="139">
        <f t="shared" si="2"/>
        <v>0</v>
      </c>
      <c r="F36" s="196"/>
    </row>
    <row r="37" spans="1:6" ht="15.75">
      <c r="A37" s="132"/>
      <c r="B37" s="204"/>
      <c r="C37" s="133"/>
      <c r="D37" s="205"/>
      <c r="E37" s="205"/>
      <c r="F37" s="206"/>
    </row>
    <row r="38" spans="1:6" ht="15.75">
      <c r="A38" s="136">
        <v>4</v>
      </c>
      <c r="B38" s="326" t="s">
        <v>368</v>
      </c>
      <c r="C38" s="327"/>
      <c r="D38" s="327"/>
      <c r="E38" s="327"/>
      <c r="F38" s="328"/>
    </row>
    <row r="39" spans="1:6" ht="15.75">
      <c r="A39" s="129" t="s">
        <v>369</v>
      </c>
      <c r="B39" s="199" t="s">
        <v>370</v>
      </c>
      <c r="C39" s="125">
        <f>Input!$CU$15</f>
        <v>0</v>
      </c>
      <c r="D39" s="195">
        <f>Input!$CV$15</f>
        <v>0</v>
      </c>
      <c r="E39" s="195">
        <f>Input!$CW$15</f>
        <v>0</v>
      </c>
      <c r="F39" s="196">
        <f>Input!$CX$15</f>
        <v>0</v>
      </c>
    </row>
    <row r="40" spans="1:6" ht="47.25">
      <c r="A40" s="129" t="s">
        <v>371</v>
      </c>
      <c r="B40" s="199" t="s">
        <v>372</v>
      </c>
      <c r="C40" s="125">
        <f>Input!$CY$15</f>
        <v>0</v>
      </c>
      <c r="D40" s="195">
        <f>Input!$CZ$15</f>
        <v>0</v>
      </c>
      <c r="E40" s="195">
        <f>Input!$DA$15</f>
        <v>0</v>
      </c>
      <c r="F40" s="196">
        <f>Input!$DB$15</f>
        <v>0</v>
      </c>
    </row>
    <row r="41" spans="1:6" ht="15.75">
      <c r="A41" s="137" t="s">
        <v>373</v>
      </c>
      <c r="B41" s="208" t="s">
        <v>374</v>
      </c>
      <c r="C41" s="125">
        <f>Input!$DC$15</f>
        <v>0</v>
      </c>
      <c r="D41" s="195">
        <f>Input!$DD$15</f>
        <v>0</v>
      </c>
      <c r="E41" s="195">
        <f>Input!$DE$15</f>
        <v>0</v>
      </c>
      <c r="F41" s="196">
        <f>Input!$DF$15</f>
        <v>0</v>
      </c>
    </row>
    <row r="42" spans="1:6" ht="15.75">
      <c r="A42" s="138"/>
      <c r="B42" s="209" t="s">
        <v>0</v>
      </c>
      <c r="C42" s="139">
        <f>SUM(C39:C41)</f>
        <v>0</v>
      </c>
      <c r="D42" s="139">
        <f t="shared" ref="D42:E42" si="3">SUM(D39:D41)</f>
        <v>0</v>
      </c>
      <c r="E42" s="139">
        <f t="shared" si="3"/>
        <v>0</v>
      </c>
      <c r="F42" s="196"/>
    </row>
    <row r="43" spans="1:6" ht="15.75">
      <c r="A43" s="132"/>
      <c r="B43" s="204"/>
      <c r="C43" s="133"/>
      <c r="D43" s="205"/>
      <c r="E43" s="205"/>
      <c r="F43" s="206"/>
    </row>
    <row r="44" spans="1:6" ht="15.75">
      <c r="A44" s="136">
        <v>5</v>
      </c>
      <c r="B44" s="326" t="s">
        <v>1</v>
      </c>
      <c r="C44" s="327"/>
      <c r="D44" s="327"/>
      <c r="E44" s="327"/>
      <c r="F44" s="328"/>
    </row>
    <row r="45" spans="1:6" ht="15.75">
      <c r="A45" s="129" t="s">
        <v>375</v>
      </c>
      <c r="B45" s="210" t="s">
        <v>376</v>
      </c>
      <c r="C45" s="125">
        <f>Input!$DG$15</f>
        <v>12350</v>
      </c>
      <c r="D45" s="195">
        <f>Input!$DH$15</f>
        <v>0</v>
      </c>
      <c r="E45" s="195">
        <f>Input!$DI$15</f>
        <v>0</v>
      </c>
      <c r="F45" s="196">
        <f>Input!$DJ$15</f>
        <v>0</v>
      </c>
    </row>
    <row r="46" spans="1:6" ht="15.75">
      <c r="A46" s="132"/>
      <c r="B46" s="204"/>
      <c r="C46" s="133"/>
      <c r="D46" s="205"/>
      <c r="E46" s="205"/>
      <c r="F46" s="206"/>
    </row>
    <row r="47" spans="1:6" ht="15.75">
      <c r="A47" s="136">
        <v>6</v>
      </c>
      <c r="B47" s="326" t="s">
        <v>377</v>
      </c>
      <c r="C47" s="327"/>
      <c r="D47" s="327"/>
      <c r="E47" s="327"/>
      <c r="F47" s="328"/>
    </row>
    <row r="48" spans="1:6" ht="31.5">
      <c r="A48" s="129" t="s">
        <v>378</v>
      </c>
      <c r="B48" s="208" t="s">
        <v>379</v>
      </c>
      <c r="C48" s="125">
        <f>Input!$DK$15</f>
        <v>0</v>
      </c>
      <c r="D48" s="195">
        <f>Input!$DL$15</f>
        <v>0</v>
      </c>
      <c r="E48" s="195">
        <f>Input!$DM$15</f>
        <v>0</v>
      </c>
      <c r="F48" s="196">
        <f>Input!$DN$15</f>
        <v>0</v>
      </c>
    </row>
    <row r="49" spans="1:6" ht="15.75">
      <c r="A49" s="138"/>
      <c r="B49" s="209" t="s">
        <v>0</v>
      </c>
      <c r="C49" s="139">
        <f>SUM(C48:C48)</f>
        <v>0</v>
      </c>
      <c r="D49" s="139">
        <f>SUM(D48:D48)</f>
        <v>0</v>
      </c>
      <c r="E49" s="139">
        <f>SUM(E48:E48)</f>
        <v>0</v>
      </c>
      <c r="F49" s="196"/>
    </row>
    <row r="50" spans="1:6" ht="15.75">
      <c r="A50" s="132"/>
      <c r="B50" s="204"/>
      <c r="C50" s="133"/>
      <c r="D50" s="205"/>
      <c r="E50" s="205"/>
      <c r="F50" s="206"/>
    </row>
    <row r="51" spans="1:6" ht="15.75">
      <c r="A51" s="188">
        <v>7</v>
      </c>
      <c r="B51" s="326" t="s">
        <v>235</v>
      </c>
      <c r="C51" s="327"/>
      <c r="D51" s="327"/>
      <c r="E51" s="327"/>
      <c r="F51" s="328"/>
    </row>
    <row r="52" spans="1:6" ht="15.75">
      <c r="A52" s="189" t="s">
        <v>482</v>
      </c>
      <c r="B52" s="208" t="s">
        <v>381</v>
      </c>
      <c r="C52" s="125">
        <f>Input!$DO$15</f>
        <v>339708</v>
      </c>
      <c r="D52" s="195">
        <f>Input!$DP$15</f>
        <v>551710</v>
      </c>
      <c r="E52" s="195">
        <f>Input!$DQ$15</f>
        <v>5874</v>
      </c>
      <c r="F52" s="196" t="str">
        <f>Input!$DR$15</f>
        <v>Counseling expenses, first responders labor, student re-engagement fees, expenses to promote the use of telehealth and COVID education, and F&amp;A.</v>
      </c>
    </row>
    <row r="53" spans="1:6" ht="15.75">
      <c r="A53" s="190"/>
      <c r="B53" s="211"/>
      <c r="C53" s="141"/>
      <c r="D53" s="212"/>
      <c r="E53" s="213"/>
      <c r="F53" s="201"/>
    </row>
    <row r="54" spans="1:6" ht="15.75" customHeight="1">
      <c r="A54" s="191">
        <v>8</v>
      </c>
      <c r="B54" s="326" t="s">
        <v>481</v>
      </c>
      <c r="C54" s="327"/>
      <c r="D54" s="327"/>
      <c r="E54" s="327"/>
      <c r="F54" s="328"/>
    </row>
    <row r="55" spans="1:6" ht="31.5">
      <c r="A55" s="189" t="s">
        <v>380</v>
      </c>
      <c r="B55" s="199" t="s">
        <v>383</v>
      </c>
      <c r="C55" s="125">
        <f>Input!$DS$15</f>
        <v>0</v>
      </c>
      <c r="D55" s="195">
        <f>Input!$DT$15</f>
        <v>1802</v>
      </c>
      <c r="E55" s="195">
        <f>Input!$DU$15</f>
        <v>0</v>
      </c>
      <c r="F55" s="196">
        <f>Input!$DV$15</f>
        <v>0</v>
      </c>
    </row>
    <row r="56" spans="1:6" ht="15.75">
      <c r="A56" s="192" t="s">
        <v>380</v>
      </c>
      <c r="B56" s="197" t="s">
        <v>384</v>
      </c>
      <c r="C56" s="127">
        <f>Input!$DW$15</f>
        <v>0</v>
      </c>
      <c r="D56" s="127">
        <f>Input!$DX$15</f>
        <v>3</v>
      </c>
      <c r="E56" s="128"/>
      <c r="F56" s="198" t="str">
        <f>Input!$DY$15</f>
        <v>Unduplicated</v>
      </c>
    </row>
    <row r="57" spans="1:6" ht="31.5">
      <c r="A57" s="189" t="s">
        <v>483</v>
      </c>
      <c r="B57" s="208" t="s">
        <v>385</v>
      </c>
      <c r="C57" s="125">
        <f>Input!$DZ$15</f>
        <v>0</v>
      </c>
      <c r="D57" s="195">
        <f>Input!$EA$15</f>
        <v>1852</v>
      </c>
      <c r="E57" s="195">
        <f>Input!$EB$15</f>
        <v>0</v>
      </c>
      <c r="F57" s="196">
        <f>Input!$EC$15</f>
        <v>0</v>
      </c>
    </row>
    <row r="58" spans="1:6" ht="15.75">
      <c r="A58" s="192" t="s">
        <v>483</v>
      </c>
      <c r="B58" s="197" t="s">
        <v>384</v>
      </c>
      <c r="C58" s="127">
        <f>Input!$ED$15</f>
        <v>0</v>
      </c>
      <c r="D58" s="127">
        <f>Input!$EE$15</f>
        <v>2</v>
      </c>
      <c r="E58" s="128"/>
      <c r="F58" s="198" t="str">
        <f>Input!$EF$15</f>
        <v>Unduplicated</v>
      </c>
    </row>
    <row r="59" spans="1:6" ht="31.5">
      <c r="A59" s="189" t="s">
        <v>484</v>
      </c>
      <c r="B59" s="208" t="s">
        <v>386</v>
      </c>
      <c r="C59" s="125">
        <f>Input!$EG$15</f>
        <v>0</v>
      </c>
      <c r="D59" s="195">
        <f>Input!$EH$15</f>
        <v>0</v>
      </c>
      <c r="E59" s="195">
        <f>Input!$EI$15</f>
        <v>0</v>
      </c>
      <c r="F59" s="196">
        <f>Input!$EJ$15</f>
        <v>0</v>
      </c>
    </row>
    <row r="60" spans="1:6" ht="15.75">
      <c r="A60" s="192" t="s">
        <v>484</v>
      </c>
      <c r="B60" s="197" t="s">
        <v>384</v>
      </c>
      <c r="C60" s="127">
        <f>Input!$EK$15</f>
        <v>0</v>
      </c>
      <c r="D60" s="127">
        <f>Input!$EL$15</f>
        <v>0</v>
      </c>
      <c r="E60" s="128"/>
      <c r="F60" s="198">
        <f>Input!$EM$15</f>
        <v>0</v>
      </c>
    </row>
    <row r="61" spans="1:6" ht="15.75">
      <c r="A61" s="189"/>
      <c r="B61" s="200" t="s">
        <v>347</v>
      </c>
      <c r="C61" s="130">
        <f>C59+C57+C55</f>
        <v>0</v>
      </c>
      <c r="D61" s="130">
        <f t="shared" ref="D61:E62" si="4">D59+D57+D55</f>
        <v>3654</v>
      </c>
      <c r="E61" s="130">
        <f t="shared" si="4"/>
        <v>0</v>
      </c>
      <c r="F61" s="196"/>
    </row>
    <row r="62" spans="1:6" ht="15.75">
      <c r="A62" s="192"/>
      <c r="B62" s="197" t="s">
        <v>348</v>
      </c>
      <c r="C62" s="214">
        <f>C60+C58+C56</f>
        <v>0</v>
      </c>
      <c r="D62" s="214">
        <f t="shared" si="4"/>
        <v>5</v>
      </c>
      <c r="E62" s="203"/>
      <c r="F62" s="196"/>
    </row>
    <row r="63" spans="1:6" ht="15.75">
      <c r="A63" s="190"/>
      <c r="B63" s="211"/>
      <c r="C63" s="141"/>
      <c r="D63" s="212"/>
      <c r="E63" s="213"/>
      <c r="F63" s="201"/>
    </row>
    <row r="64" spans="1:6" ht="15.75" customHeight="1">
      <c r="A64" s="191">
        <v>9</v>
      </c>
      <c r="B64" s="326" t="s">
        <v>387</v>
      </c>
      <c r="C64" s="327"/>
      <c r="D64" s="327"/>
      <c r="E64" s="327"/>
      <c r="F64" s="328"/>
    </row>
    <row r="65" spans="1:6" ht="31.5">
      <c r="A65" s="189" t="s">
        <v>382</v>
      </c>
      <c r="B65" s="199" t="s">
        <v>388</v>
      </c>
      <c r="C65" s="125">
        <f>Input!$EN$15</f>
        <v>0</v>
      </c>
      <c r="D65" s="125">
        <f>Input!$EO$15</f>
        <v>0</v>
      </c>
      <c r="E65" s="125">
        <f>Input!$EP$15</f>
        <v>0</v>
      </c>
      <c r="F65" s="196">
        <f>Input!$EQ$15</f>
        <v>0</v>
      </c>
    </row>
    <row r="66" spans="1:6" ht="15.75">
      <c r="A66" s="132"/>
      <c r="B66" s="140"/>
      <c r="C66" s="143"/>
      <c r="D66" s="144"/>
      <c r="E66" s="145"/>
      <c r="F66" s="131"/>
    </row>
    <row r="67" spans="1:6" ht="15.75">
      <c r="A67" s="129"/>
      <c r="B67" s="146" t="s">
        <v>389</v>
      </c>
      <c r="C67" s="147">
        <f>C65+C61+C52+C49+C45+C42+C36+C29+C20</f>
        <v>1126939</v>
      </c>
      <c r="D67" s="147">
        <f t="shared" ref="D67:E67" si="5">D65+D61+D52+D49+D45+D42+D36+D29+D20</f>
        <v>1509262</v>
      </c>
      <c r="E67" s="147">
        <f t="shared" si="5"/>
        <v>5874</v>
      </c>
      <c r="F67" s="148"/>
    </row>
    <row r="68" spans="1:6" ht="15.75">
      <c r="A68" s="129"/>
      <c r="B68" s="146" t="s">
        <v>390</v>
      </c>
      <c r="C68" s="147">
        <f>C62+C21</f>
        <v>197</v>
      </c>
      <c r="D68" s="147">
        <f>D62+D21</f>
        <v>1070</v>
      </c>
      <c r="E68" s="147"/>
      <c r="F68" s="148"/>
    </row>
    <row r="69" spans="1:6" ht="15.75">
      <c r="A69" s="149"/>
      <c r="B69" s="150"/>
      <c r="C69" s="151"/>
      <c r="D69" s="151"/>
      <c r="E69" s="151"/>
      <c r="F69" s="135"/>
    </row>
    <row r="70" spans="1:6" s="134" customFormat="1" ht="15.75">
      <c r="B70" s="152" t="s">
        <v>391</v>
      </c>
      <c r="C70" s="153">
        <f>'TTUHSCEP Fed'!D97</f>
        <v>1126939</v>
      </c>
      <c r="D70" s="153">
        <f>'TTUHSCEP Fed'!F97</f>
        <v>1509262</v>
      </c>
      <c r="E70" s="153">
        <f>'TTUHSCEP Fed'!G97</f>
        <v>5874</v>
      </c>
      <c r="F70" s="135"/>
    </row>
    <row r="71" spans="1:6" s="134" customFormat="1" ht="15.75">
      <c r="B71" s="152" t="s">
        <v>246</v>
      </c>
      <c r="C71" s="153">
        <f>C67-C70</f>
        <v>0</v>
      </c>
      <c r="D71" s="153">
        <f>D67-D70</f>
        <v>0</v>
      </c>
      <c r="E71" s="153">
        <f>E67-E70</f>
        <v>0</v>
      </c>
      <c r="F71" s="135"/>
    </row>
    <row r="72" spans="1:6" s="134" customFormat="1" ht="15.75">
      <c r="B72" s="155"/>
      <c r="C72" s="153"/>
      <c r="D72" s="154"/>
      <c r="E72" s="154"/>
      <c r="F72" s="135"/>
    </row>
    <row r="73" spans="1:6" s="134" customFormat="1" ht="15.75">
      <c r="B73" s="155"/>
      <c r="C73" s="156" t="str">
        <f>IF(C67-INT(C67)=0,"",C67-INT(C67))</f>
        <v/>
      </c>
      <c r="D73" s="156" t="str">
        <f>IF(D67-INT(D67)=0,"",D67-INT(D67))</f>
        <v/>
      </c>
      <c r="E73" s="156" t="str">
        <f>IF(E67-INT(E67)=0,"",E67-INT(E67))</f>
        <v/>
      </c>
      <c r="F73" s="157">
        <f>SUM(C73:E73)</f>
        <v>0</v>
      </c>
    </row>
    <row r="74" spans="1:6" s="134" customFormat="1" ht="15.75">
      <c r="B74" s="155"/>
      <c r="C74" s="133"/>
      <c r="F74" s="135"/>
    </row>
    <row r="75" spans="1:6" s="134" customFormat="1" ht="15.75">
      <c r="B75" s="155" t="s">
        <v>247</v>
      </c>
      <c r="C75" s="133"/>
      <c r="F75" s="135"/>
    </row>
    <row r="76" spans="1:6" s="134" customFormat="1" ht="15.75">
      <c r="B76" s="155" t="s">
        <v>248</v>
      </c>
      <c r="C76" s="158">
        <f>SUM(C6,C8,C10,C12,C14,C16,C18,)+SUM(C24:C28)+SUM(C32:C35)+SUM(C39:C41)+C45+C48+C52+SUM(C55,C57,C59)+C65</f>
        <v>1126939</v>
      </c>
      <c r="D76" s="158">
        <f>SUM(D6,D8,D10,D12,D14,D16,D18,)+SUM(D24:D28)+SUM(D32:D35)+SUM(D39:D41)+D45+D48+D52+SUM(D55,D57,D59)+D65</f>
        <v>1509262</v>
      </c>
      <c r="E76" s="158">
        <f>SUM(E6,E8,E10,E12,E14,E16,E18,)+SUM(E24:E28)+SUM(E32:E35)+SUM(E39:E41)+E45+E48+E52+SUM(E55,E57,E59)+E65</f>
        <v>5874</v>
      </c>
      <c r="F76" s="135"/>
    </row>
    <row r="77" spans="1:6" s="134" customFormat="1" ht="15.75">
      <c r="B77" s="155" t="s">
        <v>392</v>
      </c>
      <c r="C77" s="159">
        <f>SUM(C7,C9,C11,C13,C15,C17,C19)+SUM(C56,C58,C60)</f>
        <v>197</v>
      </c>
      <c r="D77" s="159">
        <f>SUM(D7,D9,D11,D13,D15,D17,D19)+SUM(D56,D58,D60)</f>
        <v>1070</v>
      </c>
      <c r="E77" s="142"/>
      <c r="F77" s="135"/>
    </row>
    <row r="78" spans="1:6" s="134" customFormat="1" ht="15.75">
      <c r="B78" s="155"/>
      <c r="C78" s="158">
        <f>SUM(C76:C77)</f>
        <v>1127136</v>
      </c>
      <c r="D78" s="158">
        <f>SUM(D76:D77)</f>
        <v>1510332</v>
      </c>
      <c r="E78" s="158">
        <f>SUM(E76:E77)</f>
        <v>5874</v>
      </c>
      <c r="F78" s="135"/>
    </row>
    <row r="79" spans="1:6" s="134" customFormat="1" ht="15.75">
      <c r="B79" s="155"/>
      <c r="C79" s="133"/>
      <c r="F79" s="135"/>
    </row>
    <row r="80" spans="1:6" s="134" customFormat="1" ht="15.75">
      <c r="B80" s="155"/>
      <c r="C80" s="133"/>
      <c r="D80" s="160">
        <f>D78+C78+E78</f>
        <v>2643342</v>
      </c>
      <c r="F80" s="135"/>
    </row>
    <row r="81" spans="2:6" s="134" customFormat="1" ht="15.75">
      <c r="B81" s="155"/>
      <c r="C81" s="133"/>
      <c r="F81" s="135"/>
    </row>
    <row r="82" spans="2:6" s="134" customFormat="1" ht="15.75">
      <c r="B82" s="155"/>
      <c r="C82" s="161" t="str">
        <f>IF((C76=C67),"Balanced","Out of Balance")</f>
        <v>Balanced</v>
      </c>
      <c r="D82" s="161" t="str">
        <f>IF((D76=D67),"Balanced","Out of Balance")</f>
        <v>Balanced</v>
      </c>
      <c r="E82" s="161" t="str">
        <f>IF((E76=E67),"Balanced","Out of Balance")</f>
        <v>Balanced</v>
      </c>
      <c r="F82" s="135"/>
    </row>
  </sheetData>
  <conditionalFormatting sqref="C71">
    <cfRule type="expression" dxfId="125" priority="10">
      <formula>$C$71&lt;&gt;0</formula>
    </cfRule>
  </conditionalFormatting>
  <conditionalFormatting sqref="D71">
    <cfRule type="expression" dxfId="124" priority="8">
      <formula>$D$71&lt;&gt;0</formula>
    </cfRule>
  </conditionalFormatting>
  <conditionalFormatting sqref="E71">
    <cfRule type="expression" dxfId="123" priority="7">
      <formula>$E$71&lt;&gt;0</formula>
    </cfRule>
  </conditionalFormatting>
  <conditionalFormatting sqref="C73">
    <cfRule type="expression" dxfId="122" priority="5">
      <formula>$C$73&lt;&gt;""</formula>
    </cfRule>
  </conditionalFormatting>
  <conditionalFormatting sqref="D73">
    <cfRule type="expression" dxfId="121" priority="4">
      <formula>$D$73&lt;&gt;""</formula>
    </cfRule>
  </conditionalFormatting>
  <conditionalFormatting sqref="E73">
    <cfRule type="expression" dxfId="120" priority="3">
      <formula>$E$73&lt;&gt;""</formula>
    </cfRule>
  </conditionalFormatting>
  <conditionalFormatting sqref="F2">
    <cfRule type="expression" dxfId="119" priority="2">
      <formula>OR($C$71&lt;&gt;0,$D$71&lt;&gt;0,$E$71&lt;&gt;0)</formula>
    </cfRule>
  </conditionalFormatting>
  <conditionalFormatting sqref="F1">
    <cfRule type="expression" dxfId="118" priority="1">
      <formula>OR($C$73&lt;&gt;"",$D$73&lt;&gt;"",$E$73&lt;&gt;"")</formula>
    </cfRule>
  </conditionalFormatting>
  <pageMargins left="0.32406249999999998" right="0.7" top="0.75" bottom="0.49049707602339182" header="0.3" footer="0.3"/>
  <pageSetup paperSize="5" scale="61" orientation="landscape" r:id="rId1"/>
  <rowBreaks count="1" manualBreakCount="1">
    <brk id="3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C7A0B-AA71-4EF5-ADA6-1092BCD42E12}">
  <sheetPr>
    <pageSetUpPr fitToPage="1"/>
  </sheetPr>
  <dimension ref="A1:AX116"/>
  <sheetViews>
    <sheetView showGridLines="0" topLeftCell="B1" zoomScaleNormal="100" zoomScaleSheetLayoutView="100" workbookViewId="0">
      <pane ySplit="4" topLeftCell="A98" activePane="bottomLeft" state="frozen"/>
      <selection activeCell="H1" sqref="H1:H2"/>
      <selection pane="bottomLeft" activeCell="E115" sqref="E115"/>
    </sheetView>
  </sheetViews>
  <sheetFormatPr defaultColWidth="8.5703125" defaultRowHeight="15"/>
  <cols>
    <col min="1" max="1" width="12.85546875" style="76" customWidth="1"/>
    <col min="2" max="2" width="52.42578125" style="91" customWidth="1"/>
    <col min="3" max="6" width="18.42578125" style="76" customWidth="1"/>
    <col min="7" max="7" width="20.5703125" style="76" customWidth="1"/>
    <col min="8" max="8" width="68.140625" style="91" customWidth="1"/>
    <col min="9" max="16384" width="8.5703125" style="76"/>
  </cols>
  <sheetData>
    <row r="1" spans="1:50">
      <c r="A1" s="74" t="s">
        <v>197</v>
      </c>
      <c r="B1" s="75" t="str">
        <f>Input!$B$15</f>
        <v>Texas Tech University Health Sciences Center at El Paso</v>
      </c>
      <c r="E1" s="77" t="s">
        <v>198</v>
      </c>
      <c r="H1" s="78" t="str">
        <f>IF(OR($C$102&lt;&gt;"",$D$102&lt;&gt;"",$E$102&lt;&gt;"",$F$102&lt;&gt;"",$G$102&lt;&gt;""),"Error Message - Enter Whole Dollars Only - See Row 102","")</f>
        <v/>
      </c>
    </row>
    <row r="2" spans="1:50">
      <c r="A2" s="74" t="s">
        <v>199</v>
      </c>
      <c r="B2" s="75" t="str">
        <f>Index!$B$3</f>
        <v>FY 2020 &amp; FY 2021 Data</v>
      </c>
      <c r="H2" s="78" t="str">
        <f>IF(OR($C$100&lt;&gt;0,$D$100&lt;&gt;0,$E$100&lt;&gt;0,$F$100&lt;&gt;0,$G$100&lt;&gt;0),"Error Message - Uses tab does not agree with this tab.","")</f>
        <v/>
      </c>
    </row>
    <row r="4" spans="1:50" s="82" customFormat="1" ht="30">
      <c r="A4" s="79" t="s">
        <v>201</v>
      </c>
      <c r="B4" s="80" t="s">
        <v>202</v>
      </c>
      <c r="C4" s="80" t="s">
        <v>203</v>
      </c>
      <c r="D4" s="80" t="s">
        <v>204</v>
      </c>
      <c r="E4" s="80" t="s">
        <v>205</v>
      </c>
      <c r="F4" s="80" t="s">
        <v>206</v>
      </c>
      <c r="G4" s="80" t="s">
        <v>207</v>
      </c>
      <c r="H4" s="80" t="s">
        <v>208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c r="A5" s="83" t="s">
        <v>209</v>
      </c>
      <c r="B5" s="215" t="s">
        <v>210</v>
      </c>
      <c r="C5" s="84">
        <f>Input!$EU$15</f>
        <v>211288</v>
      </c>
      <c r="D5" s="84">
        <f>Input!$EV$15</f>
        <v>211288</v>
      </c>
      <c r="E5" s="84">
        <f>Input!$EW$15</f>
        <v>0</v>
      </c>
      <c r="F5" s="84">
        <f>Input!$EX$15</f>
        <v>0</v>
      </c>
      <c r="G5" s="84">
        <f>Input!$EY$15</f>
        <v>0</v>
      </c>
      <c r="H5" s="85">
        <f>Input!$EZ$15</f>
        <v>0</v>
      </c>
    </row>
    <row r="6" spans="1:50">
      <c r="A6" s="83" t="s">
        <v>209</v>
      </c>
      <c r="B6" s="215" t="s">
        <v>211</v>
      </c>
      <c r="C6" s="84">
        <f>Input!$FA$15</f>
        <v>211288</v>
      </c>
      <c r="D6" s="84">
        <f>Input!$FB$15</f>
        <v>211288</v>
      </c>
      <c r="E6" s="84">
        <f>Input!$FC$15</f>
        <v>0</v>
      </c>
      <c r="F6" s="84">
        <f>Input!$FD$15</f>
        <v>0</v>
      </c>
      <c r="G6" s="84">
        <f>Input!$FE$15</f>
        <v>0</v>
      </c>
      <c r="H6" s="85">
        <f>Input!$FF$15</f>
        <v>0</v>
      </c>
    </row>
    <row r="7" spans="1:50">
      <c r="A7" s="83" t="s">
        <v>209</v>
      </c>
      <c r="B7" s="215" t="s">
        <v>212</v>
      </c>
      <c r="C7" s="84">
        <f>Input!$FG$15</f>
        <v>0</v>
      </c>
      <c r="D7" s="84">
        <f>Input!$FH$15</f>
        <v>0</v>
      </c>
      <c r="E7" s="84">
        <f>Input!$FI$15</f>
        <v>0</v>
      </c>
      <c r="F7" s="84">
        <f>Input!$FJ$15</f>
        <v>0</v>
      </c>
      <c r="G7" s="84">
        <f>Input!$FK$15</f>
        <v>0</v>
      </c>
      <c r="H7" s="85">
        <f>Input!$FL$15</f>
        <v>0</v>
      </c>
    </row>
    <row r="8" spans="1:50">
      <c r="A8" s="83" t="s">
        <v>209</v>
      </c>
      <c r="B8" s="215" t="s">
        <v>213</v>
      </c>
      <c r="C8" s="84">
        <f>Input!$FM$15</f>
        <v>0</v>
      </c>
      <c r="D8" s="84">
        <f>Input!$FN$15</f>
        <v>0</v>
      </c>
      <c r="E8" s="84">
        <f>Input!$FO$15</f>
        <v>0</v>
      </c>
      <c r="F8" s="84">
        <f>Input!$FP$15</f>
        <v>0</v>
      </c>
      <c r="G8" s="84">
        <f>Input!$FQ$15</f>
        <v>0</v>
      </c>
      <c r="H8" s="85">
        <f>Input!$FR$15</f>
        <v>0</v>
      </c>
    </row>
    <row r="9" spans="1:50">
      <c r="A9" s="83" t="s">
        <v>209</v>
      </c>
      <c r="B9" s="215" t="s">
        <v>214</v>
      </c>
      <c r="C9" s="84">
        <f>Input!$FS$15</f>
        <v>28226</v>
      </c>
      <c r="D9" s="84">
        <f>Input!$FT$15</f>
        <v>28226</v>
      </c>
      <c r="E9" s="84">
        <f>Input!$FU$15</f>
        <v>0</v>
      </c>
      <c r="F9" s="84">
        <f>Input!$FV$15</f>
        <v>0</v>
      </c>
      <c r="G9" s="84">
        <f>Input!$FW$15</f>
        <v>0</v>
      </c>
      <c r="H9" s="85">
        <f>Input!$FX$15</f>
        <v>0</v>
      </c>
    </row>
    <row r="10" spans="1:50">
      <c r="A10" s="83" t="s">
        <v>209</v>
      </c>
      <c r="B10" s="215" t="s">
        <v>215</v>
      </c>
      <c r="C10" s="84">
        <f>Input!$FY$15</f>
        <v>0</v>
      </c>
      <c r="D10" s="84">
        <f>Input!$FZ$15</f>
        <v>0</v>
      </c>
      <c r="E10" s="84">
        <f>Input!$GA$15</f>
        <v>0</v>
      </c>
      <c r="F10" s="84">
        <f>Input!$GB$15</f>
        <v>0</v>
      </c>
      <c r="G10" s="84">
        <f>Input!$GC$15</f>
        <v>0</v>
      </c>
      <c r="H10" s="85">
        <f>Input!$GD$15</f>
        <v>0</v>
      </c>
    </row>
    <row r="11" spans="1:50">
      <c r="A11" s="83" t="s">
        <v>209</v>
      </c>
      <c r="B11" s="215" t="s">
        <v>216</v>
      </c>
      <c r="C11" s="84">
        <f>Input!$GE$15</f>
        <v>0</v>
      </c>
      <c r="D11" s="84">
        <f>Input!$GF$15</f>
        <v>0</v>
      </c>
      <c r="E11" s="84">
        <f>Input!$GG$15</f>
        <v>0</v>
      </c>
      <c r="F11" s="84">
        <f>Input!$GH$15</f>
        <v>0</v>
      </c>
      <c r="G11" s="84">
        <f>Input!$GI$15</f>
        <v>0</v>
      </c>
      <c r="H11" s="85">
        <f>Input!$GJ$15</f>
        <v>0</v>
      </c>
    </row>
    <row r="12" spans="1:50" ht="30">
      <c r="A12" s="83" t="s">
        <v>209</v>
      </c>
      <c r="B12" s="215" t="s">
        <v>217</v>
      </c>
      <c r="C12" s="84">
        <f>Input!$GK$15</f>
        <v>0</v>
      </c>
      <c r="D12" s="84">
        <f>Input!$GL$15</f>
        <v>0</v>
      </c>
      <c r="E12" s="84">
        <f>Input!$GM$15</f>
        <v>0</v>
      </c>
      <c r="F12" s="84">
        <f>Input!$GN$15</f>
        <v>0</v>
      </c>
      <c r="G12" s="84">
        <f>Input!$GO$15</f>
        <v>0</v>
      </c>
      <c r="H12" s="85">
        <f>Input!$GP$15</f>
        <v>0</v>
      </c>
    </row>
    <row r="13" spans="1:50">
      <c r="A13" s="83" t="s">
        <v>209</v>
      </c>
      <c r="B13" s="215" t="s">
        <v>218</v>
      </c>
      <c r="C13" s="84">
        <f>Input!$GQ$15</f>
        <v>1497717</v>
      </c>
      <c r="D13" s="84">
        <f>Input!$GR$15</f>
        <v>676137</v>
      </c>
      <c r="E13" s="84">
        <f>Input!$GS$15</f>
        <v>15682</v>
      </c>
      <c r="F13" s="84">
        <f>Input!$GT$15</f>
        <v>837262</v>
      </c>
      <c r="G13" s="84">
        <f>Input!$GU$15</f>
        <v>0</v>
      </c>
      <c r="H13" s="85">
        <f>Input!$GV$15</f>
        <v>0</v>
      </c>
    </row>
    <row r="14" spans="1:50">
      <c r="A14" s="83" t="s">
        <v>209</v>
      </c>
      <c r="B14" s="215" t="s">
        <v>219</v>
      </c>
      <c r="C14" s="84">
        <f>Input!$GW$15</f>
        <v>0</v>
      </c>
      <c r="D14" s="84">
        <f>Input!$GX$15</f>
        <v>0</v>
      </c>
      <c r="E14" s="84">
        <f>Input!$GY$15</f>
        <v>3654</v>
      </c>
      <c r="F14" s="84">
        <f>Input!$GZ$15</f>
        <v>3654</v>
      </c>
      <c r="G14" s="84">
        <f>Input!$HA$15</f>
        <v>0</v>
      </c>
      <c r="H14" s="85">
        <f>Input!$HB$15</f>
        <v>0</v>
      </c>
    </row>
    <row r="15" spans="1:50">
      <c r="A15" s="83" t="s">
        <v>209</v>
      </c>
      <c r="B15" s="216">
        <f>Input!$HC$15</f>
        <v>0</v>
      </c>
      <c r="C15" s="84">
        <f>Input!$HD$15</f>
        <v>0</v>
      </c>
      <c r="D15" s="84">
        <f>Input!$HE$15</f>
        <v>0</v>
      </c>
      <c r="E15" s="84">
        <f>Input!$HF$15</f>
        <v>0</v>
      </c>
      <c r="F15" s="84">
        <f>Input!$HG$15</f>
        <v>0</v>
      </c>
      <c r="G15" s="84">
        <f>Input!$HH$15</f>
        <v>0</v>
      </c>
      <c r="H15" s="85">
        <f>Input!$HI$15</f>
        <v>0</v>
      </c>
    </row>
    <row r="16" spans="1:50">
      <c r="A16" s="83" t="s">
        <v>209</v>
      </c>
      <c r="B16" s="216">
        <f>Input!$HJ$15</f>
        <v>0</v>
      </c>
      <c r="C16" s="84">
        <f>Input!$HK$15</f>
        <v>0</v>
      </c>
      <c r="D16" s="84">
        <f>Input!$HL$15</f>
        <v>0</v>
      </c>
      <c r="E16" s="84">
        <f>Input!$HM$15</f>
        <v>0</v>
      </c>
      <c r="F16" s="84">
        <f>Input!$HN$15</f>
        <v>0</v>
      </c>
      <c r="G16" s="84">
        <f>Input!$HO$15</f>
        <v>0</v>
      </c>
      <c r="H16" s="85">
        <f>Input!$HP$15</f>
        <v>0</v>
      </c>
    </row>
    <row r="17" spans="1:50">
      <c r="A17" s="83" t="s">
        <v>209</v>
      </c>
      <c r="B17" s="216">
        <f>Input!$HQ$15</f>
        <v>0</v>
      </c>
      <c r="C17" s="84">
        <f>Input!$HR$15</f>
        <v>0</v>
      </c>
      <c r="D17" s="84">
        <f>Input!$HS$15</f>
        <v>0</v>
      </c>
      <c r="E17" s="84">
        <f>Input!$HT$15</f>
        <v>0</v>
      </c>
      <c r="F17" s="84">
        <f>Input!$HU$15</f>
        <v>0</v>
      </c>
      <c r="G17" s="84">
        <f>Input!$HV$15</f>
        <v>0</v>
      </c>
      <c r="H17" s="85">
        <f>Input!$HW$15</f>
        <v>0</v>
      </c>
    </row>
    <row r="18" spans="1:50">
      <c r="A18" s="83" t="s">
        <v>209</v>
      </c>
      <c r="B18" s="215" t="s">
        <v>220</v>
      </c>
      <c r="C18" s="84">
        <f>Input!$HX$15</f>
        <v>0</v>
      </c>
      <c r="D18" s="84">
        <f>Input!$HY$15</f>
        <v>0</v>
      </c>
      <c r="E18" s="84">
        <f>Input!$HZ$15</f>
        <v>100000</v>
      </c>
      <c r="F18" s="84">
        <f>Input!$IA$15</f>
        <v>37343</v>
      </c>
      <c r="G18" s="84">
        <f>Input!$IB$15</f>
        <v>5700</v>
      </c>
      <c r="H18" s="85">
        <f>Input!$IC$15</f>
        <v>0</v>
      </c>
    </row>
    <row r="19" spans="1:50" s="90" customFormat="1">
      <c r="A19" s="79" t="s">
        <v>209</v>
      </c>
      <c r="B19" s="217" t="s">
        <v>221</v>
      </c>
      <c r="C19" s="218">
        <f>SUM(C5:C18)</f>
        <v>1948519</v>
      </c>
      <c r="D19" s="218">
        <f t="shared" ref="D19:G19" si="0">SUM(D5:D18)</f>
        <v>1126939</v>
      </c>
      <c r="E19" s="218">
        <f t="shared" si="0"/>
        <v>119336</v>
      </c>
      <c r="F19" s="218">
        <f t="shared" si="0"/>
        <v>878259</v>
      </c>
      <c r="G19" s="218">
        <f t="shared" si="0"/>
        <v>5700</v>
      </c>
      <c r="H19" s="21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1:50">
      <c r="B20" s="220"/>
      <c r="C20" s="221"/>
      <c r="D20" s="221"/>
      <c r="E20" s="221"/>
      <c r="F20" s="221"/>
      <c r="G20" s="221"/>
      <c r="H20" s="222"/>
    </row>
    <row r="21" spans="1:50">
      <c r="A21" s="83" t="s">
        <v>222</v>
      </c>
      <c r="B21" s="215" t="s">
        <v>223</v>
      </c>
      <c r="C21" s="84">
        <f>Input!$ID$15</f>
        <v>0</v>
      </c>
      <c r="D21" s="84">
        <f>Input!$IE$15</f>
        <v>0</v>
      </c>
      <c r="E21" s="84">
        <f>Input!$IF$15</f>
        <v>211288</v>
      </c>
      <c r="F21" s="84">
        <f>Input!$IG$15</f>
        <v>211050</v>
      </c>
      <c r="G21" s="84">
        <f>Input!$IH$15</f>
        <v>0</v>
      </c>
      <c r="H21" s="85">
        <f>Input!$II$15</f>
        <v>0</v>
      </c>
    </row>
    <row r="22" spans="1:50">
      <c r="A22" s="83" t="s">
        <v>222</v>
      </c>
      <c r="B22" s="215" t="s">
        <v>211</v>
      </c>
      <c r="C22" s="84">
        <f>Input!$IJ$15</f>
        <v>0</v>
      </c>
      <c r="D22" s="84">
        <f>Input!$IK$15</f>
        <v>0</v>
      </c>
      <c r="E22" s="84">
        <f>Input!$IL$15</f>
        <v>102537</v>
      </c>
      <c r="F22" s="84">
        <f>Input!$IM$15</f>
        <v>82369</v>
      </c>
      <c r="G22" s="84">
        <f>Input!$IN$15</f>
        <v>174</v>
      </c>
      <c r="H22" s="85">
        <f>Input!$IO$15</f>
        <v>0</v>
      </c>
    </row>
    <row r="23" spans="1:50">
      <c r="A23" s="83" t="s">
        <v>222</v>
      </c>
      <c r="B23" s="215" t="s">
        <v>212</v>
      </c>
      <c r="C23" s="84">
        <f>Input!$IP$15</f>
        <v>0</v>
      </c>
      <c r="D23" s="84">
        <f>Input!$IQ$15</f>
        <v>0</v>
      </c>
      <c r="E23" s="84">
        <f>Input!$IR$15</f>
        <v>0</v>
      </c>
      <c r="F23" s="84">
        <f>Input!$IS$15</f>
        <v>0</v>
      </c>
      <c r="G23" s="84">
        <f>Input!$IT$15</f>
        <v>0</v>
      </c>
      <c r="H23" s="85">
        <f>Input!$IU$15</f>
        <v>0</v>
      </c>
    </row>
    <row r="24" spans="1:50">
      <c r="A24" s="83" t="s">
        <v>222</v>
      </c>
      <c r="B24" s="215" t="s">
        <v>213</v>
      </c>
      <c r="C24" s="84">
        <f>Input!$IV$15</f>
        <v>0</v>
      </c>
      <c r="D24" s="84">
        <f>Input!$IW$15</f>
        <v>0</v>
      </c>
      <c r="E24" s="84">
        <f>Input!$IX$15</f>
        <v>0</v>
      </c>
      <c r="F24" s="84">
        <f>Input!$IY$15</f>
        <v>0</v>
      </c>
      <c r="G24" s="84">
        <f>Input!$IZ$15</f>
        <v>0</v>
      </c>
      <c r="H24" s="85">
        <f>Input!$JA$15</f>
        <v>0</v>
      </c>
    </row>
    <row r="25" spans="1:50">
      <c r="A25" s="83" t="s">
        <v>222</v>
      </c>
      <c r="B25" s="215" t="s">
        <v>214</v>
      </c>
      <c r="C25" s="84">
        <f>Input!$JB$15</f>
        <v>0</v>
      </c>
      <c r="D25" s="84">
        <f>Input!$JC$15</f>
        <v>0</v>
      </c>
      <c r="E25" s="84">
        <f>Input!$JD$15</f>
        <v>48636</v>
      </c>
      <c r="F25" s="84">
        <f>Input!$JE$15</f>
        <v>40123</v>
      </c>
      <c r="G25" s="84">
        <f>Input!$JF$15</f>
        <v>0</v>
      </c>
      <c r="H25" s="85">
        <f>Input!$JG$15</f>
        <v>0</v>
      </c>
    </row>
    <row r="26" spans="1:50">
      <c r="A26" s="83" t="s">
        <v>222</v>
      </c>
      <c r="B26" s="215" t="s">
        <v>215</v>
      </c>
      <c r="C26" s="84">
        <f>Input!$JH$15</f>
        <v>0</v>
      </c>
      <c r="D26" s="84">
        <f>Input!$JI$15</f>
        <v>0</v>
      </c>
      <c r="E26" s="84">
        <f>Input!$JJ$15</f>
        <v>0</v>
      </c>
      <c r="F26" s="84">
        <f>Input!$JK$15</f>
        <v>0</v>
      </c>
      <c r="G26" s="84">
        <f>Input!$JL$15</f>
        <v>0</v>
      </c>
      <c r="H26" s="85">
        <f>Input!$JM$15</f>
        <v>0</v>
      </c>
    </row>
    <row r="27" spans="1:50">
      <c r="A27" s="83" t="s">
        <v>222</v>
      </c>
      <c r="B27" s="215" t="s">
        <v>224</v>
      </c>
      <c r="C27" s="84">
        <f>Input!$JN$15</f>
        <v>0</v>
      </c>
      <c r="D27" s="84">
        <f>Input!$JO$15</f>
        <v>0</v>
      </c>
      <c r="E27" s="84">
        <f>Input!$JP$15</f>
        <v>0</v>
      </c>
      <c r="F27" s="84">
        <f>Input!$JQ$15</f>
        <v>0</v>
      </c>
      <c r="G27" s="84">
        <f>Input!$JR$15</f>
        <v>0</v>
      </c>
      <c r="H27" s="85">
        <f>Input!$JS$15</f>
        <v>0</v>
      </c>
    </row>
    <row r="28" spans="1:50" ht="30">
      <c r="A28" s="83" t="s">
        <v>222</v>
      </c>
      <c r="B28" s="215" t="s">
        <v>225</v>
      </c>
      <c r="C28" s="84">
        <f>Input!$JT$15</f>
        <v>0</v>
      </c>
      <c r="D28" s="84">
        <f>Input!$JU$15</f>
        <v>0</v>
      </c>
      <c r="E28" s="84">
        <f>Input!$JV$15</f>
        <v>0</v>
      </c>
      <c r="F28" s="84">
        <f>Input!$JW$15</f>
        <v>0</v>
      </c>
      <c r="G28" s="84">
        <f>Input!$JX$15</f>
        <v>0</v>
      </c>
      <c r="H28" s="85">
        <f>Input!$JY$15</f>
        <v>0</v>
      </c>
    </row>
    <row r="29" spans="1:50">
      <c r="A29" s="83" t="s">
        <v>222</v>
      </c>
      <c r="B29" s="215" t="s">
        <v>226</v>
      </c>
      <c r="C29" s="84">
        <f>Input!$JZ$15</f>
        <v>0</v>
      </c>
      <c r="D29" s="84">
        <f>Input!$KA$15</f>
        <v>0</v>
      </c>
      <c r="E29" s="84">
        <f>Input!$KB$15</f>
        <v>0</v>
      </c>
      <c r="F29" s="84">
        <f>Input!$KC$15</f>
        <v>0</v>
      </c>
      <c r="G29" s="84">
        <f>Input!$KD$15</f>
        <v>0</v>
      </c>
      <c r="H29" s="85">
        <f>Input!$KE$15</f>
        <v>0</v>
      </c>
    </row>
    <row r="30" spans="1:50">
      <c r="A30" s="83" t="s">
        <v>222</v>
      </c>
      <c r="B30" s="216">
        <f>Input!$KF$15</f>
        <v>0</v>
      </c>
      <c r="C30" s="84">
        <f>Input!$KG$15</f>
        <v>0</v>
      </c>
      <c r="D30" s="84">
        <f>Input!$KH$15</f>
        <v>0</v>
      </c>
      <c r="E30" s="84">
        <f>Input!$KI$15</f>
        <v>0</v>
      </c>
      <c r="F30" s="84">
        <f>Input!$KJ$15</f>
        <v>0</v>
      </c>
      <c r="G30" s="84">
        <f>Input!$KK$15</f>
        <v>0</v>
      </c>
      <c r="H30" s="85">
        <f>Input!$KL$15</f>
        <v>0</v>
      </c>
    </row>
    <row r="31" spans="1:50">
      <c r="A31" s="83" t="s">
        <v>222</v>
      </c>
      <c r="B31" s="216">
        <f>Input!$KM$15</f>
        <v>0</v>
      </c>
      <c r="C31" s="84">
        <f>Input!$KN$15</f>
        <v>0</v>
      </c>
      <c r="D31" s="84">
        <f>Input!$KO$15</f>
        <v>0</v>
      </c>
      <c r="E31" s="84">
        <f>Input!$KP$15</f>
        <v>0</v>
      </c>
      <c r="F31" s="84">
        <f>Input!$KQ$15</f>
        <v>0</v>
      </c>
      <c r="G31" s="84">
        <f>Input!$KR$15</f>
        <v>0</v>
      </c>
      <c r="H31" s="85">
        <f>Input!$KS$15</f>
        <v>0</v>
      </c>
    </row>
    <row r="32" spans="1:50">
      <c r="A32" s="83" t="s">
        <v>222</v>
      </c>
      <c r="B32" s="216">
        <f>Input!$KT$15</f>
        <v>0</v>
      </c>
      <c r="C32" s="84">
        <f>Input!$KU$15</f>
        <v>0</v>
      </c>
      <c r="D32" s="84">
        <f>Input!$KV$15</f>
        <v>0</v>
      </c>
      <c r="E32" s="84">
        <f>Input!$KW$15</f>
        <v>0</v>
      </c>
      <c r="F32" s="84">
        <f>Input!$KX$15</f>
        <v>0</v>
      </c>
      <c r="G32" s="84">
        <f>Input!$KY$15</f>
        <v>0</v>
      </c>
      <c r="H32" s="85">
        <f>Input!$KZ$15</f>
        <v>0</v>
      </c>
    </row>
    <row r="33" spans="1:50">
      <c r="A33" s="83" t="s">
        <v>222</v>
      </c>
      <c r="B33" s="215" t="s">
        <v>220</v>
      </c>
      <c r="C33" s="84">
        <f>Input!$LA$15</f>
        <v>0</v>
      </c>
      <c r="D33" s="84">
        <f>Input!$LB$15</f>
        <v>0</v>
      </c>
      <c r="E33" s="84">
        <f>Input!$LC$15</f>
        <v>0</v>
      </c>
      <c r="F33" s="84">
        <f>Input!$LD$15</f>
        <v>0</v>
      </c>
      <c r="G33" s="84">
        <f>Input!$LE$15</f>
        <v>0</v>
      </c>
      <c r="H33" s="85">
        <f>Input!$LF$15</f>
        <v>0</v>
      </c>
    </row>
    <row r="34" spans="1:50" s="93" customFormat="1">
      <c r="A34" s="79" t="s">
        <v>222</v>
      </c>
      <c r="B34" s="217" t="s">
        <v>227</v>
      </c>
      <c r="C34" s="218">
        <f>SUM(C21:C33)</f>
        <v>0</v>
      </c>
      <c r="D34" s="218">
        <f t="shared" ref="D34:G34" si="1">SUM(D21:D33)</f>
        <v>0</v>
      </c>
      <c r="E34" s="218">
        <f t="shared" si="1"/>
        <v>362461</v>
      </c>
      <c r="F34" s="218">
        <f t="shared" si="1"/>
        <v>333542</v>
      </c>
      <c r="G34" s="218">
        <f t="shared" si="1"/>
        <v>174</v>
      </c>
      <c r="H34" s="21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c r="B35" s="220"/>
      <c r="C35" s="221"/>
      <c r="D35" s="221"/>
      <c r="E35" s="221"/>
      <c r="F35" s="221"/>
      <c r="G35" s="221"/>
      <c r="H35" s="222"/>
    </row>
    <row r="36" spans="1:50">
      <c r="A36" s="83" t="s">
        <v>228</v>
      </c>
      <c r="B36" s="215" t="s">
        <v>223</v>
      </c>
      <c r="C36" s="84">
        <f>Input!$LG$15</f>
        <v>0</v>
      </c>
      <c r="D36" s="84">
        <f>Input!$LH$15</f>
        <v>0</v>
      </c>
      <c r="E36" s="84">
        <f>Input!$LI$15</f>
        <v>290805</v>
      </c>
      <c r="F36" s="84">
        <f>Input!$LJ$15</f>
        <v>234500</v>
      </c>
      <c r="G36" s="84">
        <f>Input!$LK$15</f>
        <v>0</v>
      </c>
      <c r="H36" s="85">
        <f>Input!$LL$15</f>
        <v>0</v>
      </c>
    </row>
    <row r="37" spans="1:50">
      <c r="A37" s="83" t="s">
        <v>228</v>
      </c>
      <c r="B37" s="215" t="s">
        <v>211</v>
      </c>
      <c r="C37" s="84">
        <f>Input!$LM$15</f>
        <v>0</v>
      </c>
      <c r="D37" s="84">
        <f>Input!$LN$15</f>
        <v>0</v>
      </c>
      <c r="E37" s="84">
        <f>Input!$LO$15</f>
        <v>290805</v>
      </c>
      <c r="F37" s="84">
        <f>Input!$LP$15</f>
        <v>19585</v>
      </c>
      <c r="G37" s="84">
        <f>Input!$LQ$15</f>
        <v>0</v>
      </c>
      <c r="H37" s="85">
        <f>Input!$LR$15</f>
        <v>0</v>
      </c>
    </row>
    <row r="38" spans="1:50">
      <c r="A38" s="83" t="s">
        <v>228</v>
      </c>
      <c r="B38" s="215" t="s">
        <v>212</v>
      </c>
      <c r="C38" s="84">
        <f>Input!$LS$15</f>
        <v>0</v>
      </c>
      <c r="D38" s="84">
        <f>Input!$LT$15</f>
        <v>0</v>
      </c>
      <c r="E38" s="84">
        <f>Input!$LU$15</f>
        <v>0</v>
      </c>
      <c r="F38" s="84">
        <f>Input!$LV$15</f>
        <v>0</v>
      </c>
      <c r="G38" s="84">
        <f>Input!$LW$15</f>
        <v>0</v>
      </c>
      <c r="H38" s="85">
        <f>Input!$LX$15</f>
        <v>0</v>
      </c>
    </row>
    <row r="39" spans="1:50">
      <c r="A39" s="83" t="s">
        <v>228</v>
      </c>
      <c r="B39" s="215" t="s">
        <v>213</v>
      </c>
      <c r="C39" s="84">
        <f>Input!$LY$15</f>
        <v>0</v>
      </c>
      <c r="D39" s="84">
        <f>Input!$LZ$15</f>
        <v>0</v>
      </c>
      <c r="E39" s="84">
        <f>Input!$MA$15</f>
        <v>0</v>
      </c>
      <c r="F39" s="84">
        <f>Input!$MB$15</f>
        <v>0</v>
      </c>
      <c r="G39" s="84">
        <f>Input!$MC$15</f>
        <v>0</v>
      </c>
      <c r="H39" s="85">
        <f>Input!$MD$15</f>
        <v>0</v>
      </c>
    </row>
    <row r="40" spans="1:50">
      <c r="A40" s="83" t="s">
        <v>228</v>
      </c>
      <c r="B40" s="215" t="s">
        <v>214</v>
      </c>
      <c r="C40" s="84">
        <f>Input!$ME$15</f>
        <v>0</v>
      </c>
      <c r="D40" s="84">
        <f>Input!$MF$15</f>
        <v>0</v>
      </c>
      <c r="E40" s="84">
        <f>Input!$MG$15</f>
        <v>48126</v>
      </c>
      <c r="F40" s="84">
        <f>Input!$MH$15</f>
        <v>36737</v>
      </c>
      <c r="G40" s="84">
        <f>Input!$MI$15</f>
        <v>0</v>
      </c>
      <c r="H40" s="85">
        <f>Input!$MJ$15</f>
        <v>0</v>
      </c>
    </row>
    <row r="41" spans="1:50">
      <c r="A41" s="83" t="s">
        <v>228</v>
      </c>
      <c r="B41" s="215" t="s">
        <v>215</v>
      </c>
      <c r="C41" s="84">
        <f>Input!$MK$15</f>
        <v>0</v>
      </c>
      <c r="D41" s="84">
        <f>Input!$ML$15</f>
        <v>0</v>
      </c>
      <c r="E41" s="84">
        <f>Input!$MM$15</f>
        <v>0</v>
      </c>
      <c r="F41" s="84">
        <f>Input!$MN$15</f>
        <v>0</v>
      </c>
      <c r="G41" s="84">
        <f>Input!$MO$15</f>
        <v>0</v>
      </c>
      <c r="H41" s="85">
        <f>Input!$MP$15</f>
        <v>0</v>
      </c>
    </row>
    <row r="42" spans="1:50">
      <c r="A42" s="83" t="s">
        <v>228</v>
      </c>
      <c r="B42" s="215" t="s">
        <v>224</v>
      </c>
      <c r="C42" s="84">
        <f>Input!$MQ$15</f>
        <v>0</v>
      </c>
      <c r="D42" s="84">
        <f>Input!$MR$15</f>
        <v>0</v>
      </c>
      <c r="E42" s="84">
        <f>Input!$MS$15</f>
        <v>0</v>
      </c>
      <c r="F42" s="84">
        <f>Input!$MT$15</f>
        <v>0</v>
      </c>
      <c r="G42" s="84">
        <f>Input!$MU$15</f>
        <v>0</v>
      </c>
      <c r="H42" s="85">
        <f>Input!$MV$15</f>
        <v>0</v>
      </c>
    </row>
    <row r="43" spans="1:50">
      <c r="A43" s="83" t="s">
        <v>228</v>
      </c>
      <c r="B43" s="215" t="s">
        <v>229</v>
      </c>
      <c r="C43" s="84">
        <f>Input!$MW$15</f>
        <v>0</v>
      </c>
      <c r="D43" s="84">
        <f>Input!$MX$15</f>
        <v>0</v>
      </c>
      <c r="E43" s="84">
        <f>Input!$MY$15</f>
        <v>0</v>
      </c>
      <c r="F43" s="84">
        <f>Input!$MZ$15</f>
        <v>0</v>
      </c>
      <c r="G43" s="84">
        <f>Input!$NA$15</f>
        <v>0</v>
      </c>
      <c r="H43" s="85">
        <f>Input!$NB$15</f>
        <v>0</v>
      </c>
    </row>
    <row r="44" spans="1:50">
      <c r="A44" s="83" t="s">
        <v>228</v>
      </c>
      <c r="B44" s="216">
        <f>Input!$NC$15</f>
        <v>0</v>
      </c>
      <c r="C44" s="84">
        <f>Input!$ND$15</f>
        <v>0</v>
      </c>
      <c r="D44" s="84">
        <f>Input!$NE$15</f>
        <v>0</v>
      </c>
      <c r="E44" s="84">
        <f>Input!$NF$15</f>
        <v>0</v>
      </c>
      <c r="F44" s="84">
        <f>Input!$NG$15</f>
        <v>0</v>
      </c>
      <c r="G44" s="84">
        <f>Input!$NH$15</f>
        <v>0</v>
      </c>
      <c r="H44" s="85">
        <f>Input!$NI$15</f>
        <v>0</v>
      </c>
    </row>
    <row r="45" spans="1:50">
      <c r="A45" s="83" t="s">
        <v>228</v>
      </c>
      <c r="B45" s="216">
        <f>Input!$NJ$15</f>
        <v>0</v>
      </c>
      <c r="C45" s="84">
        <f>Input!$NK$15</f>
        <v>0</v>
      </c>
      <c r="D45" s="84">
        <f>Input!$NL$15</f>
        <v>0</v>
      </c>
      <c r="E45" s="84">
        <f>Input!$NM$15</f>
        <v>0</v>
      </c>
      <c r="F45" s="84">
        <f>Input!$NN$15</f>
        <v>0</v>
      </c>
      <c r="G45" s="84">
        <f>Input!$NO$15</f>
        <v>0</v>
      </c>
      <c r="H45" s="85">
        <f>Input!$NP$15</f>
        <v>0</v>
      </c>
    </row>
    <row r="46" spans="1:50">
      <c r="A46" s="83" t="s">
        <v>228</v>
      </c>
      <c r="B46" s="216">
        <f>Input!$NQ$15</f>
        <v>0</v>
      </c>
      <c r="C46" s="84">
        <f>Input!$NR$15</f>
        <v>0</v>
      </c>
      <c r="D46" s="84">
        <f>Input!$NS$15</f>
        <v>0</v>
      </c>
      <c r="E46" s="84">
        <f>Input!$NT$15</f>
        <v>0</v>
      </c>
      <c r="F46" s="84">
        <f>Input!$NU$15</f>
        <v>0</v>
      </c>
      <c r="G46" s="84">
        <f>Input!$NV$15</f>
        <v>0</v>
      </c>
      <c r="H46" s="85">
        <f>Input!$NW$15</f>
        <v>0</v>
      </c>
    </row>
    <row r="47" spans="1:50">
      <c r="A47" s="83" t="s">
        <v>228</v>
      </c>
      <c r="B47" s="216">
        <f>Input!$NX$15</f>
        <v>0</v>
      </c>
      <c r="C47" s="84">
        <f>Input!$NY$15</f>
        <v>0</v>
      </c>
      <c r="D47" s="84">
        <f>Input!$NZ$15</f>
        <v>0</v>
      </c>
      <c r="E47" s="84">
        <f>Input!$OA$15</f>
        <v>0</v>
      </c>
      <c r="F47" s="84">
        <f>Input!$OB$15</f>
        <v>0</v>
      </c>
      <c r="G47" s="84">
        <f>Input!$OC$15</f>
        <v>0</v>
      </c>
      <c r="H47" s="85">
        <f>Input!$OD$15</f>
        <v>0</v>
      </c>
    </row>
    <row r="48" spans="1:50">
      <c r="A48" s="83" t="s">
        <v>228</v>
      </c>
      <c r="B48" s="215" t="s">
        <v>220</v>
      </c>
      <c r="C48" s="84">
        <f>Input!$OE$15</f>
        <v>0</v>
      </c>
      <c r="D48" s="84">
        <f>Input!$OF$15</f>
        <v>0</v>
      </c>
      <c r="E48" s="84">
        <f>Input!$OG$15</f>
        <v>0</v>
      </c>
      <c r="F48" s="84">
        <f>Input!$OH$15</f>
        <v>0</v>
      </c>
      <c r="G48" s="84">
        <f>Input!$OI$15</f>
        <v>0</v>
      </c>
      <c r="H48" s="85">
        <f>Input!$OJ$15</f>
        <v>0</v>
      </c>
    </row>
    <row r="49" spans="1:50" s="93" customFormat="1">
      <c r="A49" s="79" t="s">
        <v>228</v>
      </c>
      <c r="B49" s="217" t="s">
        <v>230</v>
      </c>
      <c r="C49" s="218">
        <f>SUM(C36:C48)</f>
        <v>0</v>
      </c>
      <c r="D49" s="218">
        <f t="shared" ref="D49:G49" si="2">SUM(D36:D48)</f>
        <v>0</v>
      </c>
      <c r="E49" s="218">
        <f t="shared" si="2"/>
        <v>629736</v>
      </c>
      <c r="F49" s="218">
        <f t="shared" si="2"/>
        <v>290822</v>
      </c>
      <c r="G49" s="218">
        <f t="shared" si="2"/>
        <v>0</v>
      </c>
      <c r="H49" s="219"/>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c r="B50" s="220"/>
      <c r="C50" s="221"/>
      <c r="D50" s="221"/>
      <c r="E50" s="221"/>
      <c r="F50" s="221"/>
      <c r="G50" s="221"/>
      <c r="H50" s="222"/>
    </row>
    <row r="51" spans="1:50">
      <c r="A51" s="83" t="s">
        <v>231</v>
      </c>
      <c r="B51" s="216">
        <f>Input!$OK$15</f>
        <v>0</v>
      </c>
      <c r="C51" s="84">
        <f>Input!$OL$15</f>
        <v>0</v>
      </c>
      <c r="D51" s="84">
        <f>Input!$OM$15</f>
        <v>0</v>
      </c>
      <c r="E51" s="84">
        <f>Input!$ON$15</f>
        <v>0</v>
      </c>
      <c r="F51" s="84">
        <f>Input!$OO$15</f>
        <v>0</v>
      </c>
      <c r="G51" s="84">
        <f>Input!$OP$15</f>
        <v>0</v>
      </c>
      <c r="H51" s="85">
        <f>Input!$OQ$15</f>
        <v>0</v>
      </c>
    </row>
    <row r="52" spans="1:50">
      <c r="A52" s="83" t="s">
        <v>231</v>
      </c>
      <c r="B52" s="216">
        <f>Input!$OR$15</f>
        <v>0</v>
      </c>
      <c r="C52" s="84">
        <f>Input!$OS$15</f>
        <v>0</v>
      </c>
      <c r="D52" s="84">
        <f>Input!$OT$15</f>
        <v>0</v>
      </c>
      <c r="E52" s="84">
        <f>Input!$OU$15</f>
        <v>0</v>
      </c>
      <c r="F52" s="84">
        <f>Input!$OV$15</f>
        <v>0</v>
      </c>
      <c r="G52" s="84">
        <f>Input!$OW$15</f>
        <v>0</v>
      </c>
      <c r="H52" s="85">
        <f>Input!$OX$15</f>
        <v>0</v>
      </c>
    </row>
    <row r="53" spans="1:50">
      <c r="A53" s="83" t="s">
        <v>231</v>
      </c>
      <c r="B53" s="216">
        <f>Input!$OY$15</f>
        <v>0</v>
      </c>
      <c r="C53" s="84">
        <f>Input!$OZ$15</f>
        <v>0</v>
      </c>
      <c r="D53" s="84">
        <f>Input!$PA$15</f>
        <v>0</v>
      </c>
      <c r="E53" s="84">
        <f>Input!$PB$15</f>
        <v>0</v>
      </c>
      <c r="F53" s="84">
        <f>Input!$PC$15</f>
        <v>0</v>
      </c>
      <c r="G53" s="84">
        <f>Input!$PD$15</f>
        <v>0</v>
      </c>
      <c r="H53" s="85">
        <f>Input!$PE$15</f>
        <v>0</v>
      </c>
    </row>
    <row r="54" spans="1:50">
      <c r="A54" s="83" t="s">
        <v>231</v>
      </c>
      <c r="B54" s="216">
        <f>Input!$PF$15</f>
        <v>0</v>
      </c>
      <c r="C54" s="84">
        <f>Input!$PG$15</f>
        <v>0</v>
      </c>
      <c r="D54" s="84">
        <f>Input!$PH$15</f>
        <v>0</v>
      </c>
      <c r="E54" s="84">
        <f>Input!$PI$15</f>
        <v>0</v>
      </c>
      <c r="F54" s="84">
        <f>Input!$PJ$15</f>
        <v>0</v>
      </c>
      <c r="G54" s="84">
        <f>Input!$PK$15</f>
        <v>0</v>
      </c>
      <c r="H54" s="85">
        <f>Input!$PL$15</f>
        <v>0</v>
      </c>
    </row>
    <row r="55" spans="1:50">
      <c r="A55" s="83" t="s">
        <v>231</v>
      </c>
      <c r="B55" s="216">
        <f>Input!$PM$15</f>
        <v>0</v>
      </c>
      <c r="C55" s="84">
        <f>Input!$PN$15</f>
        <v>0</v>
      </c>
      <c r="D55" s="84">
        <f>Input!$PO$15</f>
        <v>0</v>
      </c>
      <c r="E55" s="84">
        <f>Input!$PP$15</f>
        <v>0</v>
      </c>
      <c r="F55" s="84">
        <f>Input!$PQ$15</f>
        <v>0</v>
      </c>
      <c r="G55" s="84">
        <f>Input!$PR$15</f>
        <v>0</v>
      </c>
      <c r="H55" s="85">
        <f>Input!$PS$15</f>
        <v>0</v>
      </c>
    </row>
    <row r="56" spans="1:50">
      <c r="A56" s="83" t="s">
        <v>231</v>
      </c>
      <c r="B56" s="216">
        <f>Input!$PT$15</f>
        <v>0</v>
      </c>
      <c r="C56" s="84">
        <f>Input!$PU$15</f>
        <v>0</v>
      </c>
      <c r="D56" s="84">
        <f>Input!$PV$15</f>
        <v>0</v>
      </c>
      <c r="E56" s="84">
        <f>Input!$PW$15</f>
        <v>0</v>
      </c>
      <c r="F56" s="84">
        <f>Input!$PX$15</f>
        <v>0</v>
      </c>
      <c r="G56" s="84">
        <f>Input!$PY$15</f>
        <v>0</v>
      </c>
      <c r="H56" s="85">
        <f>Input!$PZ$15</f>
        <v>0</v>
      </c>
    </row>
    <row r="57" spans="1:50">
      <c r="A57" s="83" t="s">
        <v>231</v>
      </c>
      <c r="B57" s="216">
        <f>Input!$QA$15</f>
        <v>0</v>
      </c>
      <c r="C57" s="84">
        <f>Input!$QB$15</f>
        <v>0</v>
      </c>
      <c r="D57" s="84">
        <f>Input!$QC$15</f>
        <v>0</v>
      </c>
      <c r="E57" s="84">
        <f>Input!$QD$15</f>
        <v>0</v>
      </c>
      <c r="F57" s="84">
        <f>Input!$QE$15</f>
        <v>0</v>
      </c>
      <c r="G57" s="84">
        <f>Input!$QF$15</f>
        <v>0</v>
      </c>
      <c r="H57" s="85">
        <f>Input!$QG$15</f>
        <v>0</v>
      </c>
    </row>
    <row r="58" spans="1:50">
      <c r="A58" s="83" t="s">
        <v>231</v>
      </c>
      <c r="B58" s="216">
        <f>Input!$QH$15</f>
        <v>0</v>
      </c>
      <c r="C58" s="84">
        <f>Input!$QI$15</f>
        <v>0</v>
      </c>
      <c r="D58" s="84">
        <f>Input!$QJ$15</f>
        <v>0</v>
      </c>
      <c r="E58" s="84">
        <f>Input!$QK$15</f>
        <v>0</v>
      </c>
      <c r="F58" s="84">
        <f>Input!$QL$15</f>
        <v>0</v>
      </c>
      <c r="G58" s="84">
        <f>Input!$QM$15</f>
        <v>0</v>
      </c>
      <c r="H58" s="85">
        <f>Input!$QN$15</f>
        <v>0</v>
      </c>
    </row>
    <row r="59" spans="1:50">
      <c r="A59" s="83" t="s">
        <v>231</v>
      </c>
      <c r="B59" s="216">
        <f>Input!$QO$15</f>
        <v>0</v>
      </c>
      <c r="C59" s="84">
        <f>Input!$QP$15</f>
        <v>0</v>
      </c>
      <c r="D59" s="84">
        <f>Input!$QQ$15</f>
        <v>0</v>
      </c>
      <c r="E59" s="84">
        <f>Input!$QR$15</f>
        <v>0</v>
      </c>
      <c r="F59" s="84">
        <f>Input!$QS$15</f>
        <v>0</v>
      </c>
      <c r="G59" s="84">
        <f>Input!$QT$15</f>
        <v>0</v>
      </c>
      <c r="H59" s="85">
        <f>Input!$QU$15</f>
        <v>0</v>
      </c>
    </row>
    <row r="60" spans="1:50">
      <c r="A60" s="83" t="s">
        <v>231</v>
      </c>
      <c r="B60" s="216">
        <f>Input!$QV$15</f>
        <v>0</v>
      </c>
      <c r="C60" s="84">
        <f>Input!$QW$15</f>
        <v>0</v>
      </c>
      <c r="D60" s="84">
        <f>Input!$QX$15</f>
        <v>0</v>
      </c>
      <c r="E60" s="84">
        <f>Input!$QY$15</f>
        <v>0</v>
      </c>
      <c r="F60" s="84">
        <f>Input!$QZ$15</f>
        <v>0</v>
      </c>
      <c r="G60" s="84">
        <f>Input!$RA$15</f>
        <v>0</v>
      </c>
      <c r="H60" s="85">
        <f>Input!$RB$15</f>
        <v>0</v>
      </c>
    </row>
    <row r="61" spans="1:50">
      <c r="A61" s="83" t="s">
        <v>231</v>
      </c>
      <c r="B61" s="216">
        <f>Input!$RC$15</f>
        <v>0</v>
      </c>
      <c r="C61" s="84">
        <f>Input!$RD$15</f>
        <v>0</v>
      </c>
      <c r="D61" s="84">
        <f>Input!$RE$15</f>
        <v>0</v>
      </c>
      <c r="E61" s="84">
        <f>Input!$RF$15</f>
        <v>0</v>
      </c>
      <c r="F61" s="84">
        <f>Input!$RG$15</f>
        <v>0</v>
      </c>
      <c r="G61" s="84">
        <f>Input!$RH$15</f>
        <v>0</v>
      </c>
      <c r="H61" s="85">
        <f>Input!$RI$15</f>
        <v>0</v>
      </c>
    </row>
    <row r="62" spans="1:50">
      <c r="A62" s="83" t="s">
        <v>231</v>
      </c>
      <c r="B62" s="216">
        <f>Input!$RJ$15</f>
        <v>0</v>
      </c>
      <c r="C62" s="84">
        <f>Input!$RK$15</f>
        <v>0</v>
      </c>
      <c r="D62" s="84">
        <f>Input!$RL$15</f>
        <v>0</v>
      </c>
      <c r="E62" s="84">
        <f>Input!$RM$15</f>
        <v>0</v>
      </c>
      <c r="F62" s="84">
        <f>Input!$RN$15</f>
        <v>0</v>
      </c>
      <c r="G62" s="84">
        <f>Input!$RO$15</f>
        <v>0</v>
      </c>
      <c r="H62" s="85">
        <f>Input!$RP$15</f>
        <v>0</v>
      </c>
    </row>
    <row r="63" spans="1:50">
      <c r="A63" s="83" t="s">
        <v>231</v>
      </c>
      <c r="B63" s="215" t="s">
        <v>220</v>
      </c>
      <c r="C63" s="84">
        <f>Input!$RQ$15</f>
        <v>0</v>
      </c>
      <c r="D63" s="84">
        <f>Input!$RR$15</f>
        <v>0</v>
      </c>
      <c r="E63" s="84">
        <f>Input!$RS$15</f>
        <v>0</v>
      </c>
      <c r="F63" s="84">
        <f>Input!$RT$15</f>
        <v>0</v>
      </c>
      <c r="G63" s="84">
        <f>Input!$RU$15</f>
        <v>0</v>
      </c>
      <c r="H63" s="85">
        <f>Input!$RV$15</f>
        <v>0</v>
      </c>
    </row>
    <row r="64" spans="1:50" s="94" customFormat="1">
      <c r="A64" s="79" t="s">
        <v>231</v>
      </c>
      <c r="B64" s="217" t="s">
        <v>232</v>
      </c>
      <c r="C64" s="218">
        <f>SUM(C51:C63)</f>
        <v>0</v>
      </c>
      <c r="D64" s="218">
        <f t="shared" ref="D64:G64" si="3">SUM(D51:D63)</f>
        <v>0</v>
      </c>
      <c r="E64" s="218">
        <f t="shared" si="3"/>
        <v>0</v>
      </c>
      <c r="F64" s="218">
        <f t="shared" si="3"/>
        <v>0</v>
      </c>
      <c r="G64" s="218">
        <f t="shared" si="3"/>
        <v>0</v>
      </c>
      <c r="H64" s="219"/>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1:50">
      <c r="B65" s="220"/>
      <c r="C65" s="221"/>
      <c r="D65" s="221"/>
      <c r="E65" s="221"/>
      <c r="F65" s="221"/>
      <c r="G65" s="221"/>
      <c r="H65" s="222"/>
    </row>
    <row r="66" spans="1:50">
      <c r="A66" s="83" t="s">
        <v>233</v>
      </c>
      <c r="B66" s="216">
        <f>Input!$RW$15</f>
        <v>0</v>
      </c>
      <c r="C66" s="84">
        <f>Input!$RX$15</f>
        <v>0</v>
      </c>
      <c r="D66" s="84">
        <f>Input!$RY$15</f>
        <v>0</v>
      </c>
      <c r="E66" s="84">
        <f>Input!$RZ$15</f>
        <v>0</v>
      </c>
      <c r="F66" s="84">
        <f>Input!$SA$15</f>
        <v>0</v>
      </c>
      <c r="G66" s="84">
        <f>Input!$SB$15</f>
        <v>0</v>
      </c>
      <c r="H66" s="85">
        <f>Input!$SC$15</f>
        <v>0</v>
      </c>
    </row>
    <row r="67" spans="1:50">
      <c r="A67" s="83" t="s">
        <v>233</v>
      </c>
      <c r="B67" s="216">
        <f>Input!$SD$15</f>
        <v>0</v>
      </c>
      <c r="C67" s="84">
        <f>Input!$SE$15</f>
        <v>0</v>
      </c>
      <c r="D67" s="84">
        <f>Input!$SF$15</f>
        <v>0</v>
      </c>
      <c r="E67" s="84">
        <f>Input!$SG$15</f>
        <v>0</v>
      </c>
      <c r="F67" s="84">
        <f>Input!$SH$15</f>
        <v>0</v>
      </c>
      <c r="G67" s="84">
        <f>Input!$SI$15</f>
        <v>0</v>
      </c>
      <c r="H67" s="85">
        <f>Input!$SJ$15</f>
        <v>0</v>
      </c>
    </row>
    <row r="68" spans="1:50">
      <c r="A68" s="83" t="s">
        <v>233</v>
      </c>
      <c r="B68" s="216">
        <f>Input!$SK$15</f>
        <v>0</v>
      </c>
      <c r="C68" s="84">
        <f>Input!$SL$15</f>
        <v>0</v>
      </c>
      <c r="D68" s="84">
        <f>Input!$SM$15</f>
        <v>0</v>
      </c>
      <c r="E68" s="84">
        <f>Input!$SN$15</f>
        <v>0</v>
      </c>
      <c r="F68" s="84">
        <f>Input!$SO$15</f>
        <v>0</v>
      </c>
      <c r="G68" s="84">
        <f>Input!$SP$15</f>
        <v>0</v>
      </c>
      <c r="H68" s="85">
        <f>Input!$SQ$15</f>
        <v>0</v>
      </c>
    </row>
    <row r="69" spans="1:50">
      <c r="A69" s="83" t="s">
        <v>233</v>
      </c>
      <c r="B69" s="216">
        <f>Input!$SR$15</f>
        <v>0</v>
      </c>
      <c r="C69" s="84">
        <f>Input!$SS$15</f>
        <v>0</v>
      </c>
      <c r="D69" s="84">
        <f>Input!$ST$15</f>
        <v>0</v>
      </c>
      <c r="E69" s="84">
        <f>Input!$SU$15</f>
        <v>0</v>
      </c>
      <c r="F69" s="84">
        <f>Input!$SV$15</f>
        <v>0</v>
      </c>
      <c r="G69" s="84">
        <f>Input!$SW$15</f>
        <v>0</v>
      </c>
      <c r="H69" s="85">
        <f>Input!$SX$15</f>
        <v>0</v>
      </c>
    </row>
    <row r="70" spans="1:50">
      <c r="A70" s="83" t="s">
        <v>233</v>
      </c>
      <c r="B70" s="216">
        <f>Input!$SY$15</f>
        <v>0</v>
      </c>
      <c r="C70" s="84">
        <f>Input!$SZ$15</f>
        <v>0</v>
      </c>
      <c r="D70" s="84">
        <f>Input!$TA$15</f>
        <v>0</v>
      </c>
      <c r="E70" s="84">
        <f>Input!$TB$15</f>
        <v>0</v>
      </c>
      <c r="F70" s="84">
        <f>Input!$TC$15</f>
        <v>0</v>
      </c>
      <c r="G70" s="84">
        <f>Input!$TD$15</f>
        <v>0</v>
      </c>
      <c r="H70" s="85">
        <f>Input!$TE$15</f>
        <v>0</v>
      </c>
    </row>
    <row r="71" spans="1:50">
      <c r="A71" s="83" t="s">
        <v>233</v>
      </c>
      <c r="B71" s="216">
        <f>Input!$TF$15</f>
        <v>0</v>
      </c>
      <c r="C71" s="84">
        <f>Input!$TG$15</f>
        <v>0</v>
      </c>
      <c r="D71" s="84">
        <f>Input!$TH$15</f>
        <v>0</v>
      </c>
      <c r="E71" s="84">
        <f>Input!$TI$15</f>
        <v>0</v>
      </c>
      <c r="F71" s="84">
        <f>Input!$TJ$15</f>
        <v>0</v>
      </c>
      <c r="G71" s="84">
        <f>Input!$TK$15</f>
        <v>0</v>
      </c>
      <c r="H71" s="85">
        <f>Input!$TL$15</f>
        <v>0</v>
      </c>
    </row>
    <row r="72" spans="1:50">
      <c r="A72" s="83" t="s">
        <v>233</v>
      </c>
      <c r="B72" s="216">
        <f>Input!$TM$15</f>
        <v>0</v>
      </c>
      <c r="C72" s="84">
        <f>Input!$TN$15</f>
        <v>0</v>
      </c>
      <c r="D72" s="84">
        <f>Input!$TO$15</f>
        <v>0</v>
      </c>
      <c r="E72" s="84">
        <f>Input!$TP$15</f>
        <v>0</v>
      </c>
      <c r="F72" s="84">
        <f>Input!$TQ$15</f>
        <v>0</v>
      </c>
      <c r="G72" s="84">
        <f>Input!$TR$15</f>
        <v>0</v>
      </c>
      <c r="H72" s="85">
        <f>Input!$TS$15</f>
        <v>0</v>
      </c>
    </row>
    <row r="73" spans="1:50">
      <c r="A73" s="83" t="s">
        <v>233</v>
      </c>
      <c r="B73" s="216">
        <f>Input!$TT$15</f>
        <v>0</v>
      </c>
      <c r="C73" s="84">
        <f>Input!$TU$15</f>
        <v>0</v>
      </c>
      <c r="D73" s="84">
        <f>Input!$TV$15</f>
        <v>0</v>
      </c>
      <c r="E73" s="84">
        <f>Input!$TW$15</f>
        <v>0</v>
      </c>
      <c r="F73" s="84">
        <f>Input!$TX$15</f>
        <v>0</v>
      </c>
      <c r="G73" s="84">
        <f>Input!$TY$15</f>
        <v>0</v>
      </c>
      <c r="H73" s="85">
        <f>Input!$TZ$15</f>
        <v>0</v>
      </c>
    </row>
    <row r="74" spans="1:50">
      <c r="A74" s="83" t="s">
        <v>233</v>
      </c>
      <c r="B74" s="216">
        <f>Input!$UA$15</f>
        <v>0</v>
      </c>
      <c r="C74" s="84">
        <f>Input!$UB$15</f>
        <v>0</v>
      </c>
      <c r="D74" s="84">
        <f>Input!$UC$15</f>
        <v>0</v>
      </c>
      <c r="E74" s="84">
        <f>Input!$UD$15</f>
        <v>0</v>
      </c>
      <c r="F74" s="84">
        <f>Input!$UE$15</f>
        <v>0</v>
      </c>
      <c r="G74" s="84">
        <f>Input!$UF$15</f>
        <v>0</v>
      </c>
      <c r="H74" s="85">
        <f>Input!$UG$15</f>
        <v>0</v>
      </c>
    </row>
    <row r="75" spans="1:50">
      <c r="A75" s="83" t="s">
        <v>233</v>
      </c>
      <c r="B75" s="216">
        <f>Input!$UH$15</f>
        <v>0</v>
      </c>
      <c r="C75" s="84">
        <f>Input!$UI$15</f>
        <v>0</v>
      </c>
      <c r="D75" s="84">
        <f>Input!$UJ$15</f>
        <v>0</v>
      </c>
      <c r="E75" s="84">
        <f>Input!$UK$15</f>
        <v>0</v>
      </c>
      <c r="F75" s="84">
        <f>Input!$UL$15</f>
        <v>0</v>
      </c>
      <c r="G75" s="84">
        <f>Input!$UM$15</f>
        <v>0</v>
      </c>
      <c r="H75" s="85">
        <f>Input!$UN$15</f>
        <v>0</v>
      </c>
    </row>
    <row r="76" spans="1:50">
      <c r="A76" s="83" t="s">
        <v>233</v>
      </c>
      <c r="B76" s="216">
        <f>Input!$UO$15</f>
        <v>0</v>
      </c>
      <c r="C76" s="84">
        <f>Input!$UP$15</f>
        <v>0</v>
      </c>
      <c r="D76" s="84">
        <f>Input!$UQ$15</f>
        <v>0</v>
      </c>
      <c r="E76" s="84">
        <f>Input!$UR$15</f>
        <v>0</v>
      </c>
      <c r="F76" s="84">
        <f>Input!$US$15</f>
        <v>0</v>
      </c>
      <c r="G76" s="84">
        <f>Input!$UT$15</f>
        <v>0</v>
      </c>
      <c r="H76" s="85">
        <f>Input!$UU$15</f>
        <v>0</v>
      </c>
    </row>
    <row r="77" spans="1:50">
      <c r="A77" s="83" t="s">
        <v>233</v>
      </c>
      <c r="B77" s="216">
        <f>Input!$UV$15</f>
        <v>0</v>
      </c>
      <c r="C77" s="84">
        <f>Input!$UW$15</f>
        <v>0</v>
      </c>
      <c r="D77" s="84">
        <f>Input!$UX$15</f>
        <v>0</v>
      </c>
      <c r="E77" s="84">
        <f>Input!$UY$15</f>
        <v>0</v>
      </c>
      <c r="F77" s="84">
        <f>Input!$UZ$15</f>
        <v>0</v>
      </c>
      <c r="G77" s="84">
        <f>Input!$VA$15</f>
        <v>0</v>
      </c>
      <c r="H77" s="85">
        <f>Input!$VB$15</f>
        <v>0</v>
      </c>
    </row>
    <row r="78" spans="1:50">
      <c r="A78" s="83" t="s">
        <v>233</v>
      </c>
      <c r="B78" s="216">
        <f>Input!$VC$15</f>
        <v>0</v>
      </c>
      <c r="C78" s="84">
        <f>Input!$VD$15</f>
        <v>0</v>
      </c>
      <c r="D78" s="84">
        <f>Input!$VE$15</f>
        <v>0</v>
      </c>
      <c r="E78" s="84">
        <f>Input!$VF$15</f>
        <v>0</v>
      </c>
      <c r="F78" s="84">
        <f>Input!$VG$15</f>
        <v>0</v>
      </c>
      <c r="G78" s="84">
        <f>Input!$VH$15</f>
        <v>0</v>
      </c>
      <c r="H78" s="85">
        <f>Input!$VI$15</f>
        <v>0</v>
      </c>
    </row>
    <row r="79" spans="1:50">
      <c r="A79" s="83" t="s">
        <v>233</v>
      </c>
      <c r="B79" s="215" t="s">
        <v>220</v>
      </c>
      <c r="C79" s="84">
        <f>Input!$VJ$15</f>
        <v>0</v>
      </c>
      <c r="D79" s="84">
        <f>Input!$VK$15</f>
        <v>0</v>
      </c>
      <c r="E79" s="84">
        <f>Input!$VL$15</f>
        <v>0</v>
      </c>
      <c r="F79" s="84">
        <f>Input!$VM$15</f>
        <v>0</v>
      </c>
      <c r="G79" s="84">
        <f>Input!$VN$15</f>
        <v>0</v>
      </c>
      <c r="H79" s="85">
        <f>Input!$VO$15</f>
        <v>0</v>
      </c>
    </row>
    <row r="80" spans="1:50" s="94" customFormat="1">
      <c r="A80" s="79" t="s">
        <v>233</v>
      </c>
      <c r="B80" s="217" t="s">
        <v>234</v>
      </c>
      <c r="C80" s="218">
        <f>SUM(C66:C79)</f>
        <v>0</v>
      </c>
      <c r="D80" s="218">
        <f t="shared" ref="D80:G80" si="4">SUM(D66:D79)</f>
        <v>0</v>
      </c>
      <c r="E80" s="218">
        <f t="shared" si="4"/>
        <v>0</v>
      </c>
      <c r="F80" s="218">
        <f t="shared" si="4"/>
        <v>0</v>
      </c>
      <c r="G80" s="218">
        <f t="shared" si="4"/>
        <v>0</v>
      </c>
      <c r="H80" s="219"/>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row>
    <row r="81" spans="1:50">
      <c r="A81" s="83"/>
      <c r="B81" s="222"/>
      <c r="C81" s="50"/>
      <c r="D81" s="50"/>
      <c r="E81" s="50"/>
      <c r="F81" s="50"/>
      <c r="G81" s="50"/>
      <c r="H81" s="222"/>
    </row>
    <row r="82" spans="1:50">
      <c r="A82" s="83" t="s">
        <v>235</v>
      </c>
      <c r="B82" s="216">
        <f>Input!$VP$15</f>
        <v>0</v>
      </c>
      <c r="C82" s="84">
        <f>Input!$VQ$15</f>
        <v>0</v>
      </c>
      <c r="D82" s="84">
        <f>Input!$VR$15</f>
        <v>0</v>
      </c>
      <c r="E82" s="84">
        <f>Input!$VS$15</f>
        <v>0</v>
      </c>
      <c r="F82" s="84">
        <f>Input!$VT$15</f>
        <v>0</v>
      </c>
      <c r="G82" s="84">
        <f>Input!$VU$15</f>
        <v>0</v>
      </c>
      <c r="H82" s="85">
        <f>Input!$VV$15</f>
        <v>0</v>
      </c>
    </row>
    <row r="83" spans="1:50">
      <c r="A83" s="83" t="s">
        <v>235</v>
      </c>
      <c r="B83" s="216">
        <f>Input!$VW$15</f>
        <v>0</v>
      </c>
      <c r="C83" s="84">
        <f>Input!$VX$15</f>
        <v>0</v>
      </c>
      <c r="D83" s="84">
        <f>Input!$VY$15</f>
        <v>0</v>
      </c>
      <c r="E83" s="84">
        <f>Input!$VZ$15</f>
        <v>0</v>
      </c>
      <c r="F83" s="84">
        <f>Input!$WA$15</f>
        <v>0</v>
      </c>
      <c r="G83" s="84">
        <f>Input!$WB$15</f>
        <v>0</v>
      </c>
      <c r="H83" s="85">
        <f>Input!$WC$15</f>
        <v>0</v>
      </c>
    </row>
    <row r="84" spans="1:50">
      <c r="A84" s="83" t="s">
        <v>235</v>
      </c>
      <c r="B84" s="216">
        <f>Input!$WD$15</f>
        <v>0</v>
      </c>
      <c r="C84" s="84">
        <f>Input!$WE$15</f>
        <v>0</v>
      </c>
      <c r="D84" s="84">
        <f>Input!$WF$15</f>
        <v>0</v>
      </c>
      <c r="E84" s="84">
        <f>Input!$WG$15</f>
        <v>0</v>
      </c>
      <c r="F84" s="84">
        <f>Input!$WH$15</f>
        <v>0</v>
      </c>
      <c r="G84" s="84">
        <f>Input!$WI$15</f>
        <v>0</v>
      </c>
      <c r="H84" s="85">
        <f>Input!$WJ$15</f>
        <v>0</v>
      </c>
    </row>
    <row r="85" spans="1:50">
      <c r="A85" s="83" t="s">
        <v>235</v>
      </c>
      <c r="B85" s="216">
        <f>Input!$WK$15</f>
        <v>0</v>
      </c>
      <c r="C85" s="84">
        <f>Input!$WL$15</f>
        <v>0</v>
      </c>
      <c r="D85" s="84">
        <f>Input!$WM$15</f>
        <v>0</v>
      </c>
      <c r="E85" s="84">
        <f>Input!$WN$15</f>
        <v>0</v>
      </c>
      <c r="F85" s="84">
        <f>Input!$WO$15</f>
        <v>0</v>
      </c>
      <c r="G85" s="84">
        <f>Input!$WP$15</f>
        <v>0</v>
      </c>
      <c r="H85" s="85">
        <f>Input!$WQ$15</f>
        <v>0</v>
      </c>
    </row>
    <row r="86" spans="1:50">
      <c r="A86" s="83" t="s">
        <v>235</v>
      </c>
      <c r="B86" s="216">
        <f>Input!$WR$15</f>
        <v>0</v>
      </c>
      <c r="C86" s="84">
        <f>Input!$WS$15</f>
        <v>0</v>
      </c>
      <c r="D86" s="84">
        <f>Input!$WT$15</f>
        <v>0</v>
      </c>
      <c r="E86" s="84">
        <f>Input!$WU$15</f>
        <v>0</v>
      </c>
      <c r="F86" s="84">
        <f>Input!$WV$15</f>
        <v>0</v>
      </c>
      <c r="G86" s="84">
        <f>Input!$WW$15</f>
        <v>0</v>
      </c>
      <c r="H86" s="85">
        <f>Input!$WX$15</f>
        <v>0</v>
      </c>
    </row>
    <row r="87" spans="1:50">
      <c r="A87" s="83" t="s">
        <v>235</v>
      </c>
      <c r="B87" s="216">
        <f>Input!$WY$15</f>
        <v>0</v>
      </c>
      <c r="C87" s="84">
        <f>Input!$WZ$15</f>
        <v>0</v>
      </c>
      <c r="D87" s="84">
        <f>Input!$XA$15</f>
        <v>0</v>
      </c>
      <c r="E87" s="84">
        <f>Input!$XB$15</f>
        <v>0</v>
      </c>
      <c r="F87" s="84">
        <f>Input!$XC$15</f>
        <v>0</v>
      </c>
      <c r="G87" s="84">
        <f>Input!$XD$15</f>
        <v>0</v>
      </c>
      <c r="H87" s="85">
        <f>Input!$XE$15</f>
        <v>0</v>
      </c>
    </row>
    <row r="88" spans="1:50">
      <c r="A88" s="83" t="s">
        <v>235</v>
      </c>
      <c r="B88" s="216">
        <f>Input!$XF$15</f>
        <v>0</v>
      </c>
      <c r="C88" s="84">
        <f>Input!$XG$15</f>
        <v>0</v>
      </c>
      <c r="D88" s="84">
        <f>Input!$XH$15</f>
        <v>0</v>
      </c>
      <c r="E88" s="84">
        <f>Input!$XI$15</f>
        <v>0</v>
      </c>
      <c r="F88" s="84">
        <f>Input!$XJ$15</f>
        <v>0</v>
      </c>
      <c r="G88" s="84">
        <f>Input!$XK$15</f>
        <v>0</v>
      </c>
      <c r="H88" s="85">
        <f>Input!$XL$15</f>
        <v>0</v>
      </c>
    </row>
    <row r="89" spans="1:50">
      <c r="A89" s="83" t="s">
        <v>235</v>
      </c>
      <c r="B89" s="216">
        <f>Input!$XM$15</f>
        <v>0</v>
      </c>
      <c r="C89" s="84">
        <f>Input!$XN$15</f>
        <v>0</v>
      </c>
      <c r="D89" s="84">
        <f>Input!$XO$15</f>
        <v>0</v>
      </c>
      <c r="E89" s="84">
        <f>Input!$XP$15</f>
        <v>0</v>
      </c>
      <c r="F89" s="84">
        <f>Input!$XQ$15</f>
        <v>0</v>
      </c>
      <c r="G89" s="84">
        <f>Input!$XR$15</f>
        <v>0</v>
      </c>
      <c r="H89" s="85">
        <f>Input!$XS$15</f>
        <v>0</v>
      </c>
    </row>
    <row r="90" spans="1:50" s="94" customFormat="1">
      <c r="A90" s="79" t="s">
        <v>235</v>
      </c>
      <c r="B90" s="217" t="s">
        <v>236</v>
      </c>
      <c r="C90" s="218">
        <f>SUM(C82:C89)</f>
        <v>0</v>
      </c>
      <c r="D90" s="218">
        <f t="shared" ref="D90:G90" si="5">SUM(D82:D89)</f>
        <v>0</v>
      </c>
      <c r="E90" s="218">
        <f t="shared" si="5"/>
        <v>0</v>
      </c>
      <c r="F90" s="218">
        <f t="shared" si="5"/>
        <v>0</v>
      </c>
      <c r="G90" s="218">
        <f t="shared" si="5"/>
        <v>0</v>
      </c>
      <c r="H90" s="219"/>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row>
    <row r="91" spans="1:50">
      <c r="B91" s="222"/>
      <c r="C91" s="50"/>
      <c r="D91" s="50"/>
      <c r="E91" s="50"/>
      <c r="F91" s="50"/>
      <c r="G91" s="50"/>
      <c r="H91" s="222"/>
    </row>
    <row r="92" spans="1:50" s="94" customFormat="1">
      <c r="A92" s="79" t="s">
        <v>237</v>
      </c>
      <c r="B92" s="217"/>
      <c r="C92" s="218"/>
      <c r="D92" s="218"/>
      <c r="E92" s="218"/>
      <c r="F92" s="218"/>
      <c r="G92" s="218"/>
      <c r="H92" s="219"/>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0" ht="31.5">
      <c r="A93" s="83" t="s">
        <v>238</v>
      </c>
      <c r="B93" s="208" t="s">
        <v>239</v>
      </c>
      <c r="C93" s="84">
        <f>Input!$XT$15</f>
        <v>0</v>
      </c>
      <c r="D93" s="84">
        <f>Input!$XU$15</f>
        <v>0</v>
      </c>
      <c r="E93" s="84">
        <f>Input!$XV$15</f>
        <v>0</v>
      </c>
      <c r="F93" s="84">
        <f>Input!$XW$15</f>
        <v>0</v>
      </c>
      <c r="G93" s="84">
        <f>Input!$XX$15</f>
        <v>0</v>
      </c>
      <c r="H93" s="85">
        <f>Input!$XY$15</f>
        <v>0</v>
      </c>
    </row>
    <row r="94" spans="1:50" ht="47.25">
      <c r="A94" s="83" t="s">
        <v>240</v>
      </c>
      <c r="B94" s="208" t="s">
        <v>241</v>
      </c>
      <c r="C94" s="84">
        <f>Input!$XZ$15</f>
        <v>0</v>
      </c>
      <c r="D94" s="84">
        <f>Input!$YA$15</f>
        <v>0</v>
      </c>
      <c r="E94" s="84">
        <f>Input!$YB$15</f>
        <v>11932</v>
      </c>
      <c r="F94" s="84">
        <f>Input!$YC$15</f>
        <v>6639</v>
      </c>
      <c r="G94" s="84">
        <f>Input!$YD$15</f>
        <v>0</v>
      </c>
      <c r="H94" s="85" t="str">
        <f>Input!$YE$15</f>
        <v>(TTUHSC) To promote the use of telehealth technologies to reduce the risk of COVID-19.</v>
      </c>
    </row>
    <row r="95" spans="1:50" s="94" customFormat="1" ht="30">
      <c r="A95" s="88" t="s">
        <v>242</v>
      </c>
      <c r="B95" s="86" t="s">
        <v>243</v>
      </c>
      <c r="C95" s="87">
        <f>SUM(C93:C94)</f>
        <v>0</v>
      </c>
      <c r="D95" s="87">
        <f t="shared" ref="D95:G95" si="6">SUM(D93:D94)</f>
        <v>0</v>
      </c>
      <c r="E95" s="87">
        <f t="shared" si="6"/>
        <v>11932</v>
      </c>
      <c r="F95" s="87">
        <f t="shared" si="6"/>
        <v>6639</v>
      </c>
      <c r="G95" s="87">
        <f t="shared" si="6"/>
        <v>0</v>
      </c>
      <c r="H95" s="88"/>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row>
    <row r="96" spans="1:50">
      <c r="C96" s="95"/>
      <c r="D96" s="95"/>
      <c r="E96" s="95"/>
      <c r="F96" s="95"/>
      <c r="G96" s="95"/>
    </row>
    <row r="97" spans="1:50" s="94" customFormat="1">
      <c r="A97" s="354" t="s">
        <v>244</v>
      </c>
      <c r="B97" s="355"/>
      <c r="C97" s="87">
        <f>C95+C90+C80+C64+C49+C34+C19</f>
        <v>1948519</v>
      </c>
      <c r="D97" s="87">
        <f t="shared" ref="D97:G97" si="7">D95+D90+D80+D64+D49+D34+D19</f>
        <v>1126939</v>
      </c>
      <c r="E97" s="87">
        <f t="shared" si="7"/>
        <v>1123465</v>
      </c>
      <c r="F97" s="87">
        <f t="shared" si="7"/>
        <v>1509262</v>
      </c>
      <c r="G97" s="87">
        <f t="shared" si="7"/>
        <v>5874</v>
      </c>
      <c r="H97" s="88"/>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row>
    <row r="98" spans="1:50">
      <c r="C98" s="95"/>
      <c r="D98" s="95"/>
      <c r="E98" s="95"/>
      <c r="F98" s="95"/>
      <c r="G98" s="95"/>
    </row>
    <row r="99" spans="1:50">
      <c r="B99" s="78" t="s">
        <v>245</v>
      </c>
      <c r="C99" s="95"/>
      <c r="D99" s="95">
        <f>'TTUHSCEP Uses'!C67</f>
        <v>1126939</v>
      </c>
      <c r="E99" s="95"/>
      <c r="F99" s="95">
        <f>'TTUHSCEP Uses'!D67</f>
        <v>1509262</v>
      </c>
      <c r="G99" s="95">
        <f>'TTUHSCEP Uses'!E67</f>
        <v>5874</v>
      </c>
    </row>
    <row r="100" spans="1:50">
      <c r="B100" s="78" t="s">
        <v>246</v>
      </c>
      <c r="D100" s="96">
        <f>D97-D99</f>
        <v>0</v>
      </c>
      <c r="F100" s="96">
        <f>F97-F99</f>
        <v>0</v>
      </c>
      <c r="G100" s="96">
        <f>G97-G99</f>
        <v>0</v>
      </c>
    </row>
    <row r="101" spans="1:50">
      <c r="D101" s="96"/>
    </row>
    <row r="102" spans="1:50">
      <c r="C102" s="96" t="str">
        <f>IF(C97-INT(C97)=0,"",C97-INT(C97))</f>
        <v/>
      </c>
      <c r="D102" s="96" t="str">
        <f>IF(D97-INT(D97)=0,"",D97-INT(D97))</f>
        <v/>
      </c>
      <c r="E102" s="96" t="str">
        <f>IF(E97-INT(E97)=0,"",E97-INT(E97))</f>
        <v/>
      </c>
      <c r="F102" s="96" t="str">
        <f>IF(F97-INT(F97)=0,"",F97-INT(F97))</f>
        <v/>
      </c>
      <c r="G102" s="96" t="str">
        <f>IF(G97-INT(G97)=0,"",G97-INT(G97))</f>
        <v/>
      </c>
      <c r="H102" s="97">
        <f>SUM(C102:G102)</f>
        <v>0</v>
      </c>
    </row>
    <row r="105" spans="1:50" ht="15" customHeight="1">
      <c r="B105" s="91" t="s">
        <v>247</v>
      </c>
    </row>
    <row r="106" spans="1:50" ht="15" customHeight="1">
      <c r="B106" s="91" t="s">
        <v>248</v>
      </c>
      <c r="C106" s="76">
        <f>SUM(C5:C18)+SUM(C21:C33)+SUM(C36:C48)+SUM(C51:C63)+SUM(C66:C79)+SUM(C82:C89)+SUM(C93:C94)</f>
        <v>1948519</v>
      </c>
      <c r="D106" s="76">
        <f>SUM(D5:D18)+SUM(D21:D33)+SUM(D36:D48)+SUM(D51:D63)+SUM(D66:D79)+SUM(D82:D89)+SUM(D93:D94)</f>
        <v>1126939</v>
      </c>
      <c r="E106" s="76">
        <f>SUM(E5:E18)+SUM(E21:E33)+SUM(E36:E48)+SUM(E51:E63)+SUM(E66:E79)+SUM(E82:E89)+SUM(E93:E94)</f>
        <v>1123465</v>
      </c>
      <c r="F106" s="76">
        <f>SUM(F5:F18)+SUM(F21:F33)+SUM(F36:F48)+SUM(F51:F63)+SUM(F66:F79)+SUM(F82:F89)+SUM(F93:F94)</f>
        <v>1509262</v>
      </c>
      <c r="G106" s="76">
        <f>SUM(G5:G18)+SUM(G21:G33)+SUM(G36:G48)+SUM(G51:G63)+SUM(G66:G79)+SUM(G82:G89)+SUM(G93:G94)</f>
        <v>5874</v>
      </c>
    </row>
    <row r="107" spans="1:50" ht="15" customHeight="1">
      <c r="C107" s="76" t="str">
        <f>IF((C106=C97),"Balanced","Out of Balance")</f>
        <v>Balanced</v>
      </c>
      <c r="D107" s="76" t="str">
        <f t="shared" ref="D107:G107" si="8">IF((D106=D97),"Balanced","Out of Balance")</f>
        <v>Balanced</v>
      </c>
      <c r="E107" s="76" t="str">
        <f t="shared" si="8"/>
        <v>Balanced</v>
      </c>
      <c r="F107" s="76" t="str">
        <f t="shared" si="8"/>
        <v>Balanced</v>
      </c>
      <c r="G107" s="76" t="str">
        <f t="shared" si="8"/>
        <v>Balanced</v>
      </c>
    </row>
    <row r="108" spans="1:50" ht="15" customHeight="1"/>
    <row r="109" spans="1:50" ht="15" customHeight="1"/>
    <row r="110" spans="1:50" ht="15" customHeight="1">
      <c r="E110" s="76">
        <f>SUM(C106:G106)</f>
        <v>5714059</v>
      </c>
    </row>
    <row r="111" spans="1:50">
      <c r="E111" s="223">
        <f>'TTUHSCEP Uses'!D80</f>
        <v>2643342</v>
      </c>
    </row>
    <row r="112" spans="1:50">
      <c r="E112" s="224">
        <f>Input!F15</f>
        <v>862</v>
      </c>
    </row>
    <row r="113" spans="5:5">
      <c r="E113" s="49">
        <f>SUM(E110:E112)</f>
        <v>8358263</v>
      </c>
    </row>
    <row r="114" spans="5:5">
      <c r="E114" s="49">
        <f>Input!G15</f>
        <v>8358263</v>
      </c>
    </row>
    <row r="115" spans="5:5">
      <c r="E115" s="49">
        <f>E114-E113</f>
        <v>0</v>
      </c>
    </row>
    <row r="116" spans="5:5">
      <c r="E116" s="48" t="str">
        <f>IF(E115&lt;&gt;0,"Out of Balance","Balanced")</f>
        <v>Balanced</v>
      </c>
    </row>
  </sheetData>
  <mergeCells count="1">
    <mergeCell ref="A97:B97"/>
  </mergeCells>
  <conditionalFormatting sqref="F100">
    <cfRule type="expression" dxfId="117" priority="12">
      <formula>$F$100&lt;&gt;0</formula>
    </cfRule>
  </conditionalFormatting>
  <conditionalFormatting sqref="G100">
    <cfRule type="expression" dxfId="116" priority="11">
      <formula>$G$100&lt;&gt;0</formula>
    </cfRule>
  </conditionalFormatting>
  <conditionalFormatting sqref="F102">
    <cfRule type="expression" dxfId="115" priority="10">
      <formula>$F$102&lt;&gt;""</formula>
    </cfRule>
  </conditionalFormatting>
  <conditionalFormatting sqref="G102">
    <cfRule type="expression" dxfId="114" priority="9">
      <formula>$G$102&lt;&gt;""</formula>
    </cfRule>
  </conditionalFormatting>
  <conditionalFormatting sqref="D100">
    <cfRule type="expression" dxfId="113" priority="8">
      <formula>$D$100&lt;&gt;0</formula>
    </cfRule>
  </conditionalFormatting>
  <conditionalFormatting sqref="D102">
    <cfRule type="expression" dxfId="112" priority="7">
      <formula>$D$102&lt;&gt;""</formula>
    </cfRule>
  </conditionalFormatting>
  <conditionalFormatting sqref="C102">
    <cfRule type="expression" dxfId="111" priority="6">
      <formula>$C$102&lt;&gt;""</formula>
    </cfRule>
  </conditionalFormatting>
  <conditionalFormatting sqref="E102">
    <cfRule type="expression" dxfId="110" priority="5">
      <formula>$E$102&lt;&gt;""</formula>
    </cfRule>
  </conditionalFormatting>
  <conditionalFormatting sqref="H2">
    <cfRule type="expression" dxfId="109" priority="2">
      <formula>OR($C$100&lt;&gt;0,$D$100&lt;&gt;0,$E$100&lt;&gt;0,$F$100&lt;&gt;0,$G$100&lt;&gt;0)</formula>
    </cfRule>
  </conditionalFormatting>
  <conditionalFormatting sqref="H1">
    <cfRule type="expression" dxfId="108" priority="1">
      <formula>OR($C$102&lt;&gt;"",$D$102&lt;&gt;"",$E$102&lt;&gt;"",$F$102&lt;&gt;"",$G$102&lt;&gt;"")</formula>
    </cfRule>
  </conditionalFormatting>
  <pageMargins left="0.315" right="0.42499999999999999" top="0.75" bottom="0.75" header="0.3" footer="0.3"/>
  <pageSetup paperSize="5" scale="81"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88371-D885-4794-994A-2D6C026F6413}">
  <sheetPr>
    <tabColor rgb="FFCCFFCC"/>
  </sheetPr>
  <dimension ref="A1:F82"/>
  <sheetViews>
    <sheetView showGridLines="0" zoomScale="90" zoomScaleNormal="90" zoomScaleSheetLayoutView="100" zoomScalePageLayoutView="57" workbookViewId="0">
      <pane ySplit="4" topLeftCell="A6" activePane="bottomLeft" state="frozen"/>
      <selection activeCell="F2" sqref="F2"/>
      <selection pane="bottomLeft" activeCell="F2" sqref="F2"/>
    </sheetView>
  </sheetViews>
  <sheetFormatPr defaultColWidth="9.140625" defaultRowHeight="15"/>
  <cols>
    <col min="1" max="1" width="11.85546875" style="76" customWidth="1"/>
    <col min="2" max="2" width="98.5703125" style="91" customWidth="1"/>
    <col min="3" max="3" width="18.42578125" style="96" customWidth="1"/>
    <col min="4" max="4" width="19.140625" style="76" bestFit="1" customWidth="1"/>
    <col min="5" max="5" width="19" style="76" customWidth="1"/>
    <col min="6" max="6" width="70.85546875" style="119" customWidth="1"/>
    <col min="7" max="16384" width="9.140625" style="76"/>
  </cols>
  <sheetData>
    <row r="1" spans="1:6" ht="18.75">
      <c r="A1" s="74" t="s">
        <v>197</v>
      </c>
      <c r="B1" s="117" t="str">
        <f>Input!$B$16</f>
        <v>The University of Texas Rio Grande Valley Medical School (M)</v>
      </c>
      <c r="E1" s="77" t="s">
        <v>198</v>
      </c>
      <c r="F1" s="118" t="str">
        <f>IF(OR($C$73&lt;&gt;"",$D$73&lt;&gt;"",$E$73&lt;&gt;""),"Error Message - Enter Whole Dollars Only - See Row 72","")</f>
        <v/>
      </c>
    </row>
    <row r="2" spans="1:6" ht="18.75">
      <c r="A2" s="74" t="s">
        <v>199</v>
      </c>
      <c r="B2" s="117" t="str">
        <f>Index!$B$3</f>
        <v>FY 2020 &amp; FY 2021 Data</v>
      </c>
      <c r="F2" s="118" t="str">
        <f>IF(OR($C$71&lt;&gt;0,$D$71&lt;&gt;0,$E$71&lt;&gt;0),"Error Message - Federal Program Breakout tab does not agree with this tab.","")</f>
        <v/>
      </c>
    </row>
    <row r="3" spans="1:6">
      <c r="A3" s="92"/>
    </row>
    <row r="4" spans="1:6" ht="47.25">
      <c r="A4" s="120" t="s">
        <v>327</v>
      </c>
      <c r="B4" s="120" t="s">
        <v>328</v>
      </c>
      <c r="C4" s="121" t="s">
        <v>329</v>
      </c>
      <c r="D4" s="120" t="s">
        <v>330</v>
      </c>
      <c r="E4" s="120" t="s">
        <v>207</v>
      </c>
      <c r="F4" s="122" t="s">
        <v>208</v>
      </c>
    </row>
    <row r="5" spans="1:6" ht="15.75">
      <c r="A5" s="123">
        <v>1</v>
      </c>
      <c r="B5" s="323" t="s">
        <v>331</v>
      </c>
      <c r="C5" s="324"/>
      <c r="D5" s="324"/>
      <c r="E5" s="324"/>
      <c r="F5" s="325"/>
    </row>
    <row r="6" spans="1:6" ht="15.75">
      <c r="A6" s="124" t="s">
        <v>332</v>
      </c>
      <c r="B6" s="194" t="s">
        <v>333</v>
      </c>
      <c r="C6" s="125">
        <f>Input!$N$16</f>
        <v>0</v>
      </c>
      <c r="D6" s="195">
        <f>Input!$O$16</f>
        <v>0</v>
      </c>
      <c r="E6" s="195">
        <f>Input!$P$16</f>
        <v>0</v>
      </c>
      <c r="F6" s="196">
        <f>Input!$Q$16</f>
        <v>0</v>
      </c>
    </row>
    <row r="7" spans="1:6" ht="15.75">
      <c r="A7" s="126" t="s">
        <v>332</v>
      </c>
      <c r="B7" s="197" t="s">
        <v>334</v>
      </c>
      <c r="C7" s="127">
        <f>Input!$R$16</f>
        <v>0</v>
      </c>
      <c r="D7" s="127">
        <f>Input!$S$16</f>
        <v>0</v>
      </c>
      <c r="E7" s="128"/>
      <c r="F7" s="198">
        <f>Input!$T$16</f>
        <v>0</v>
      </c>
    </row>
    <row r="8" spans="1:6" ht="15.75">
      <c r="A8" s="129" t="s">
        <v>335</v>
      </c>
      <c r="B8" s="199" t="s">
        <v>336</v>
      </c>
      <c r="C8" s="125">
        <f>Input!$U$16</f>
        <v>0</v>
      </c>
      <c r="D8" s="195">
        <f>Input!$V$16</f>
        <v>0</v>
      </c>
      <c r="E8" s="195">
        <f>Input!$W$16</f>
        <v>0</v>
      </c>
      <c r="F8" s="196">
        <f>Input!$X$16</f>
        <v>0</v>
      </c>
    </row>
    <row r="9" spans="1:6" ht="15.75">
      <c r="A9" s="126" t="s">
        <v>335</v>
      </c>
      <c r="B9" s="197" t="s">
        <v>334</v>
      </c>
      <c r="C9" s="127">
        <f>Input!$Y$16</f>
        <v>0</v>
      </c>
      <c r="D9" s="127">
        <f>Input!$Z$16</f>
        <v>0</v>
      </c>
      <c r="E9" s="128"/>
      <c r="F9" s="198">
        <f>Input!$AA$16</f>
        <v>0</v>
      </c>
    </row>
    <row r="10" spans="1:6" ht="15.75">
      <c r="A10" s="129" t="s">
        <v>337</v>
      </c>
      <c r="B10" s="199" t="s">
        <v>338</v>
      </c>
      <c r="C10" s="125">
        <f>Input!$AB$16</f>
        <v>0</v>
      </c>
      <c r="D10" s="195">
        <f>Input!$AC$16</f>
        <v>0</v>
      </c>
      <c r="E10" s="195">
        <f>Input!$AD$16</f>
        <v>0</v>
      </c>
      <c r="F10" s="196">
        <f>Input!$AE$16</f>
        <v>0</v>
      </c>
    </row>
    <row r="11" spans="1:6" ht="15.75">
      <c r="A11" s="126" t="s">
        <v>337</v>
      </c>
      <c r="B11" s="197" t="s">
        <v>334</v>
      </c>
      <c r="C11" s="127">
        <f>Input!$AF$16</f>
        <v>0</v>
      </c>
      <c r="D11" s="127">
        <f>Input!$AG$16</f>
        <v>0</v>
      </c>
      <c r="E11" s="128"/>
      <c r="F11" s="198">
        <f>Input!$AH$16</f>
        <v>0</v>
      </c>
    </row>
    <row r="12" spans="1:6" ht="31.5">
      <c r="A12" s="129" t="s">
        <v>339</v>
      </c>
      <c r="B12" s="199" t="s">
        <v>340</v>
      </c>
      <c r="C12" s="125">
        <f>Input!$AI$16</f>
        <v>0</v>
      </c>
      <c r="D12" s="195">
        <f>Input!$AJ$16</f>
        <v>0</v>
      </c>
      <c r="E12" s="195">
        <f>Input!$AK$16</f>
        <v>0</v>
      </c>
      <c r="F12" s="196">
        <f>Input!$AL$16</f>
        <v>0</v>
      </c>
    </row>
    <row r="13" spans="1:6" ht="15.75">
      <c r="A13" s="126" t="s">
        <v>339</v>
      </c>
      <c r="B13" s="197" t="s">
        <v>334</v>
      </c>
      <c r="C13" s="127">
        <f>Input!$AM$16</f>
        <v>0</v>
      </c>
      <c r="D13" s="127">
        <f>Input!$AN$16</f>
        <v>0</v>
      </c>
      <c r="E13" s="128"/>
      <c r="F13" s="198">
        <f>Input!$AO$16</f>
        <v>0</v>
      </c>
    </row>
    <row r="14" spans="1:6" ht="31.5">
      <c r="A14" s="129" t="s">
        <v>341</v>
      </c>
      <c r="B14" s="199" t="s">
        <v>342</v>
      </c>
      <c r="C14" s="125">
        <f>Input!$AP$16</f>
        <v>0</v>
      </c>
      <c r="D14" s="195">
        <f>Input!$AQ$16</f>
        <v>0</v>
      </c>
      <c r="E14" s="195">
        <f>Input!$AR$16</f>
        <v>0</v>
      </c>
      <c r="F14" s="196">
        <f>Input!$AS$16</f>
        <v>0</v>
      </c>
    </row>
    <row r="15" spans="1:6" ht="15.75">
      <c r="A15" s="126" t="s">
        <v>341</v>
      </c>
      <c r="B15" s="197" t="s">
        <v>334</v>
      </c>
      <c r="C15" s="127">
        <f>Input!$AT$16</f>
        <v>0</v>
      </c>
      <c r="D15" s="127">
        <f>Input!$AU$16</f>
        <v>0</v>
      </c>
      <c r="E15" s="128"/>
      <c r="F15" s="198">
        <f>Input!$AV$16</f>
        <v>0</v>
      </c>
    </row>
    <row r="16" spans="1:6" ht="63">
      <c r="A16" s="129" t="s">
        <v>343</v>
      </c>
      <c r="B16" s="199" t="s">
        <v>344</v>
      </c>
      <c r="C16" s="125">
        <f>Input!$AW$16</f>
        <v>0</v>
      </c>
      <c r="D16" s="195">
        <f>Input!$AX$16</f>
        <v>0</v>
      </c>
      <c r="E16" s="195">
        <f>Input!$AY$16</f>
        <v>0</v>
      </c>
      <c r="F16" s="196">
        <f>Input!$AZ$16</f>
        <v>0</v>
      </c>
    </row>
    <row r="17" spans="1:6" ht="15.75">
      <c r="A17" s="126" t="s">
        <v>343</v>
      </c>
      <c r="B17" s="197" t="s">
        <v>334</v>
      </c>
      <c r="C17" s="127">
        <f>Input!$BA$16</f>
        <v>0</v>
      </c>
      <c r="D17" s="127">
        <f>Input!$BB$16</f>
        <v>0</v>
      </c>
      <c r="E17" s="128"/>
      <c r="F17" s="198">
        <f>Input!$BC$16</f>
        <v>0</v>
      </c>
    </row>
    <row r="18" spans="1:6" ht="15.75">
      <c r="A18" s="129" t="s">
        <v>345</v>
      </c>
      <c r="B18" s="199" t="s">
        <v>346</v>
      </c>
      <c r="C18" s="125">
        <f>Input!$BD$16</f>
        <v>0</v>
      </c>
      <c r="D18" s="195">
        <f>Input!$BE$16</f>
        <v>0</v>
      </c>
      <c r="E18" s="195">
        <f>Input!$BF$16</f>
        <v>0</v>
      </c>
      <c r="F18" s="196">
        <f>Input!$BG$16</f>
        <v>0</v>
      </c>
    </row>
    <row r="19" spans="1:6" ht="15.75">
      <c r="A19" s="126" t="s">
        <v>345</v>
      </c>
      <c r="B19" s="197" t="s">
        <v>334</v>
      </c>
      <c r="C19" s="127">
        <f>Input!$BH$16</f>
        <v>0</v>
      </c>
      <c r="D19" s="127">
        <f>Input!$BI$16</f>
        <v>0</v>
      </c>
      <c r="E19" s="128"/>
      <c r="F19" s="198">
        <f>Input!$BJ$16</f>
        <v>0</v>
      </c>
    </row>
    <row r="20" spans="1:6" ht="15.75">
      <c r="A20" s="129"/>
      <c r="B20" s="200" t="s">
        <v>347</v>
      </c>
      <c r="C20" s="130">
        <f t="shared" ref="C20:E21" si="0">C18+C16+C14+C12+C10+C8+C6</f>
        <v>0</v>
      </c>
      <c r="D20" s="130">
        <f t="shared" si="0"/>
        <v>0</v>
      </c>
      <c r="E20" s="130">
        <f t="shared" si="0"/>
        <v>0</v>
      </c>
      <c r="F20" s="201"/>
    </row>
    <row r="21" spans="1:6" ht="15.75">
      <c r="A21" s="129"/>
      <c r="B21" s="202" t="s">
        <v>348</v>
      </c>
      <c r="C21" s="203">
        <f t="shared" si="0"/>
        <v>0</v>
      </c>
      <c r="D21" s="203">
        <f t="shared" si="0"/>
        <v>0</v>
      </c>
      <c r="E21" s="203"/>
      <c r="F21" s="201"/>
    </row>
    <row r="22" spans="1:6" ht="15.75">
      <c r="A22" s="132"/>
      <c r="B22" s="204"/>
      <c r="C22" s="133"/>
      <c r="D22" s="205"/>
      <c r="E22" s="205"/>
      <c r="F22" s="206"/>
    </row>
    <row r="23" spans="1:6" ht="15.75">
      <c r="A23" s="136">
        <v>2</v>
      </c>
      <c r="B23" s="326" t="s">
        <v>349</v>
      </c>
      <c r="C23" s="327"/>
      <c r="D23" s="327"/>
      <c r="E23" s="327"/>
      <c r="F23" s="328"/>
    </row>
    <row r="24" spans="1:6" ht="31.5">
      <c r="A24" s="129" t="s">
        <v>350</v>
      </c>
      <c r="B24" s="199" t="s">
        <v>351</v>
      </c>
      <c r="C24" s="125">
        <f>Input!$BK$16</f>
        <v>0</v>
      </c>
      <c r="D24" s="195">
        <f>Input!$BL$16</f>
        <v>0</v>
      </c>
      <c r="E24" s="195">
        <f>Input!$BM$16</f>
        <v>0</v>
      </c>
      <c r="F24" s="196">
        <f>Input!$BN$16</f>
        <v>0</v>
      </c>
    </row>
    <row r="25" spans="1:6" ht="31.5">
      <c r="A25" s="129" t="s">
        <v>352</v>
      </c>
      <c r="B25" s="199" t="s">
        <v>353</v>
      </c>
      <c r="C25" s="125">
        <f>Input!$BO$16</f>
        <v>0</v>
      </c>
      <c r="D25" s="195">
        <f>Input!$BP$16</f>
        <v>0</v>
      </c>
      <c r="E25" s="195">
        <f>Input!$BQ$16</f>
        <v>0</v>
      </c>
      <c r="F25" s="196">
        <f>Input!$BR$16</f>
        <v>0</v>
      </c>
    </row>
    <row r="26" spans="1:6" ht="47.25">
      <c r="A26" s="129" t="s">
        <v>354</v>
      </c>
      <c r="B26" s="207" t="s">
        <v>355</v>
      </c>
      <c r="C26" s="125">
        <f>Input!$BS$16</f>
        <v>0</v>
      </c>
      <c r="D26" s="195">
        <f>Input!$BT$16</f>
        <v>0</v>
      </c>
      <c r="E26" s="195">
        <f>Input!$BU$16</f>
        <v>0</v>
      </c>
      <c r="F26" s="196">
        <f>Input!$BV$16</f>
        <v>0</v>
      </c>
    </row>
    <row r="27" spans="1:6" ht="31.5">
      <c r="A27" s="129" t="s">
        <v>356</v>
      </c>
      <c r="B27" s="199" t="s">
        <v>357</v>
      </c>
      <c r="C27" s="125">
        <f>Input!$BW$16</f>
        <v>0</v>
      </c>
      <c r="D27" s="195">
        <f>Input!$BX$16</f>
        <v>0</v>
      </c>
      <c r="E27" s="195">
        <f>Input!$BY$16</f>
        <v>0</v>
      </c>
      <c r="F27" s="196">
        <f>Input!$BZ$16</f>
        <v>0</v>
      </c>
    </row>
    <row r="28" spans="1:6" ht="31.5">
      <c r="A28" s="137" t="s">
        <v>358</v>
      </c>
      <c r="B28" s="208" t="s">
        <v>359</v>
      </c>
      <c r="C28" s="125">
        <f>Input!$CA$16</f>
        <v>0</v>
      </c>
      <c r="D28" s="195">
        <f>Input!$CB$16</f>
        <v>0</v>
      </c>
      <c r="E28" s="195">
        <f>Input!$CC$16</f>
        <v>0</v>
      </c>
      <c r="F28" s="196">
        <f>Input!$CD$16</f>
        <v>0</v>
      </c>
    </row>
    <row r="29" spans="1:6" ht="15.75">
      <c r="A29" s="138"/>
      <c r="B29" s="209" t="s">
        <v>0</v>
      </c>
      <c r="C29" s="139">
        <f>SUM(C24:C28)</f>
        <v>0</v>
      </c>
      <c r="D29" s="139">
        <f t="shared" ref="D29:E29" si="1">SUM(D24:D28)</f>
        <v>0</v>
      </c>
      <c r="E29" s="139">
        <f t="shared" si="1"/>
        <v>0</v>
      </c>
      <c r="F29" s="196"/>
    </row>
    <row r="30" spans="1:6" ht="15.75">
      <c r="A30" s="132"/>
      <c r="B30" s="204"/>
      <c r="C30" s="133"/>
      <c r="D30" s="205"/>
      <c r="E30" s="205"/>
      <c r="F30" s="206"/>
    </row>
    <row r="31" spans="1:6" ht="15.75">
      <c r="A31" s="123">
        <v>3</v>
      </c>
      <c r="B31" s="326" t="s">
        <v>360</v>
      </c>
      <c r="C31" s="327"/>
      <c r="D31" s="327"/>
      <c r="E31" s="327"/>
      <c r="F31" s="328"/>
    </row>
    <row r="32" spans="1:6" ht="31.5">
      <c r="A32" s="129" t="s">
        <v>361</v>
      </c>
      <c r="B32" s="199" t="s">
        <v>362</v>
      </c>
      <c r="C32" s="125">
        <f>Input!$CE$16</f>
        <v>0</v>
      </c>
      <c r="D32" s="195">
        <f>Input!$CF$16</f>
        <v>0</v>
      </c>
      <c r="E32" s="195">
        <f>Input!$CG$16</f>
        <v>0</v>
      </c>
      <c r="F32" s="196">
        <f>Input!$CH$16</f>
        <v>0</v>
      </c>
    </row>
    <row r="33" spans="1:6" ht="15.75">
      <c r="A33" s="129" t="s">
        <v>363</v>
      </c>
      <c r="B33" s="199" t="s">
        <v>487</v>
      </c>
      <c r="C33" s="125">
        <f>Input!$CI$16</f>
        <v>6224</v>
      </c>
      <c r="D33" s="195">
        <f>Input!$CJ$16</f>
        <v>78342</v>
      </c>
      <c r="E33" s="195">
        <f>Input!$CK$16</f>
        <v>0</v>
      </c>
      <c r="F33" s="196" t="str">
        <f>Input!$CL$16</f>
        <v xml:space="preserve">Area Health Education Centers - funds used to purchase PPE for clinic staff and medical supplies for the protection and safety of grant personnel. </v>
      </c>
    </row>
    <row r="34" spans="1:6" ht="31.5">
      <c r="A34" s="129" t="s">
        <v>364</v>
      </c>
      <c r="B34" s="199" t="s">
        <v>365</v>
      </c>
      <c r="C34" s="125">
        <f>Input!$CM$16</f>
        <v>0</v>
      </c>
      <c r="D34" s="195">
        <f>Input!$CN$16</f>
        <v>0</v>
      </c>
      <c r="E34" s="195">
        <f>Input!$CO$16</f>
        <v>0</v>
      </c>
      <c r="F34" s="196">
        <f>Input!$CP$16</f>
        <v>0</v>
      </c>
    </row>
    <row r="35" spans="1:6" ht="31.5">
      <c r="A35" s="138" t="s">
        <v>366</v>
      </c>
      <c r="B35" s="199" t="s">
        <v>367</v>
      </c>
      <c r="C35" s="125">
        <f>Input!$CQ$16</f>
        <v>0</v>
      </c>
      <c r="D35" s="195">
        <f>Input!$CR$16</f>
        <v>0</v>
      </c>
      <c r="E35" s="195">
        <f>Input!$CS$16</f>
        <v>0</v>
      </c>
      <c r="F35" s="196">
        <f>Input!$CT$16</f>
        <v>0</v>
      </c>
    </row>
    <row r="36" spans="1:6" ht="15.75">
      <c r="A36" s="138"/>
      <c r="B36" s="209" t="s">
        <v>0</v>
      </c>
      <c r="C36" s="139">
        <f>SUM(C32:C35)</f>
        <v>6224</v>
      </c>
      <c r="D36" s="139">
        <f t="shared" ref="D36:E36" si="2">SUM(D32:D35)</f>
        <v>78342</v>
      </c>
      <c r="E36" s="139">
        <f t="shared" si="2"/>
        <v>0</v>
      </c>
      <c r="F36" s="196"/>
    </row>
    <row r="37" spans="1:6" ht="15.75">
      <c r="A37" s="132"/>
      <c r="B37" s="204"/>
      <c r="C37" s="133"/>
      <c r="D37" s="205"/>
      <c r="E37" s="205"/>
      <c r="F37" s="206"/>
    </row>
    <row r="38" spans="1:6" ht="15.75">
      <c r="A38" s="136">
        <v>4</v>
      </c>
      <c r="B38" s="326" t="s">
        <v>368</v>
      </c>
      <c r="C38" s="327"/>
      <c r="D38" s="327"/>
      <c r="E38" s="327"/>
      <c r="F38" s="328"/>
    </row>
    <row r="39" spans="1:6" ht="15.75">
      <c r="A39" s="129" t="s">
        <v>369</v>
      </c>
      <c r="B39" s="199" t="s">
        <v>370</v>
      </c>
      <c r="C39" s="125">
        <f>Input!$CU$16</f>
        <v>0</v>
      </c>
      <c r="D39" s="195">
        <f>Input!$CV$16</f>
        <v>0</v>
      </c>
      <c r="E39" s="195">
        <f>Input!$CW$16</f>
        <v>0</v>
      </c>
      <c r="F39" s="196">
        <f>Input!$CX$16</f>
        <v>0</v>
      </c>
    </row>
    <row r="40" spans="1:6" ht="47.25">
      <c r="A40" s="129" t="s">
        <v>371</v>
      </c>
      <c r="B40" s="199" t="s">
        <v>372</v>
      </c>
      <c r="C40" s="125">
        <f>Input!$CY$16</f>
        <v>0</v>
      </c>
      <c r="D40" s="195">
        <f>Input!$CZ$16</f>
        <v>0</v>
      </c>
      <c r="E40" s="195">
        <f>Input!$DA$16</f>
        <v>0</v>
      </c>
      <c r="F40" s="196">
        <f>Input!$DB$16</f>
        <v>0</v>
      </c>
    </row>
    <row r="41" spans="1:6" ht="15.75">
      <c r="A41" s="137" t="s">
        <v>373</v>
      </c>
      <c r="B41" s="208" t="s">
        <v>374</v>
      </c>
      <c r="C41" s="125">
        <f>Input!$DC$16</f>
        <v>0</v>
      </c>
      <c r="D41" s="195">
        <f>Input!$DD$16</f>
        <v>0</v>
      </c>
      <c r="E41" s="195">
        <f>Input!$DE$16</f>
        <v>0</v>
      </c>
      <c r="F41" s="196">
        <f>Input!$DF$16</f>
        <v>0</v>
      </c>
    </row>
    <row r="42" spans="1:6" ht="15.75">
      <c r="A42" s="138"/>
      <c r="B42" s="209" t="s">
        <v>0</v>
      </c>
      <c r="C42" s="139">
        <f>SUM(C39:C41)</f>
        <v>0</v>
      </c>
      <c r="D42" s="139">
        <f t="shared" ref="D42:E42" si="3">SUM(D39:D41)</f>
        <v>0</v>
      </c>
      <c r="E42" s="139">
        <f t="shared" si="3"/>
        <v>0</v>
      </c>
      <c r="F42" s="196"/>
    </row>
    <row r="43" spans="1:6" ht="15.75">
      <c r="A43" s="132"/>
      <c r="B43" s="204"/>
      <c r="C43" s="133"/>
      <c r="D43" s="205"/>
      <c r="E43" s="205"/>
      <c r="F43" s="206"/>
    </row>
    <row r="44" spans="1:6" ht="15.75">
      <c r="A44" s="136">
        <v>5</v>
      </c>
      <c r="B44" s="326" t="s">
        <v>1</v>
      </c>
      <c r="C44" s="327"/>
      <c r="D44" s="327"/>
      <c r="E44" s="327"/>
      <c r="F44" s="328"/>
    </row>
    <row r="45" spans="1:6" ht="15.75">
      <c r="A45" s="129" t="s">
        <v>375</v>
      </c>
      <c r="B45" s="210" t="s">
        <v>376</v>
      </c>
      <c r="C45" s="125">
        <f>Input!$DG$16</f>
        <v>0</v>
      </c>
      <c r="D45" s="195">
        <f>Input!$DH$16</f>
        <v>0</v>
      </c>
      <c r="E45" s="195">
        <f>Input!$DI$16</f>
        <v>0</v>
      </c>
      <c r="F45" s="196">
        <f>Input!$DJ$16</f>
        <v>0</v>
      </c>
    </row>
    <row r="46" spans="1:6" ht="15.75">
      <c r="A46" s="132"/>
      <c r="B46" s="204"/>
      <c r="C46" s="133"/>
      <c r="D46" s="205"/>
      <c r="E46" s="205"/>
      <c r="F46" s="206"/>
    </row>
    <row r="47" spans="1:6" ht="15.75">
      <c r="A47" s="136">
        <v>6</v>
      </c>
      <c r="B47" s="326" t="s">
        <v>377</v>
      </c>
      <c r="C47" s="327"/>
      <c r="D47" s="327"/>
      <c r="E47" s="327"/>
      <c r="F47" s="328"/>
    </row>
    <row r="48" spans="1:6" ht="31.5">
      <c r="A48" s="129" t="s">
        <v>378</v>
      </c>
      <c r="B48" s="208" t="s">
        <v>379</v>
      </c>
      <c r="C48" s="125">
        <f>Input!$DK$16</f>
        <v>0</v>
      </c>
      <c r="D48" s="195">
        <f>Input!$DL$16</f>
        <v>0</v>
      </c>
      <c r="E48" s="195">
        <f>Input!$DM$16</f>
        <v>0</v>
      </c>
      <c r="F48" s="196">
        <f>Input!$DN$16</f>
        <v>0</v>
      </c>
    </row>
    <row r="49" spans="1:6" ht="15.75">
      <c r="A49" s="138"/>
      <c r="B49" s="209" t="s">
        <v>0</v>
      </c>
      <c r="C49" s="139">
        <f>SUM(C48:C48)</f>
        <v>0</v>
      </c>
      <c r="D49" s="139">
        <f>SUM(D48:D48)</f>
        <v>0</v>
      </c>
      <c r="E49" s="139">
        <f>SUM(E48:E48)</f>
        <v>0</v>
      </c>
      <c r="F49" s="196"/>
    </row>
    <row r="50" spans="1:6" ht="15.75">
      <c r="A50" s="132"/>
      <c r="B50" s="204"/>
      <c r="C50" s="133"/>
      <c r="D50" s="205"/>
      <c r="E50" s="205"/>
      <c r="F50" s="206"/>
    </row>
    <row r="51" spans="1:6" ht="15.75">
      <c r="A51" s="188">
        <v>7</v>
      </c>
      <c r="B51" s="326" t="s">
        <v>235</v>
      </c>
      <c r="C51" s="327"/>
      <c r="D51" s="327"/>
      <c r="E51" s="327"/>
      <c r="F51" s="328"/>
    </row>
    <row r="52" spans="1:6" ht="15.75">
      <c r="A52" s="189" t="s">
        <v>482</v>
      </c>
      <c r="B52" s="208" t="s">
        <v>381</v>
      </c>
      <c r="C52" s="125">
        <f>Input!$DO$16</f>
        <v>1037766</v>
      </c>
      <c r="D52" s="195">
        <f>Input!$DP$16</f>
        <v>1637046</v>
      </c>
      <c r="E52" s="195">
        <f>Input!$DQ$16</f>
        <v>0</v>
      </c>
      <c r="F52" s="196" t="str">
        <f>Input!$DR$16</f>
        <v xml:space="preserve">Administration of vaccinations for the general public, diagnostic and antibody laboratory costs, COVID-19 screening and testing services, and other actions to respond to the pandemic and facilitate compliance with COVID-19 related public health measures.    </v>
      </c>
    </row>
    <row r="53" spans="1:6" ht="15.75">
      <c r="A53" s="190"/>
      <c r="B53" s="211"/>
      <c r="C53" s="141"/>
      <c r="D53" s="212"/>
      <c r="E53" s="213"/>
      <c r="F53" s="201"/>
    </row>
    <row r="54" spans="1:6" ht="15.75" customHeight="1">
      <c r="A54" s="191">
        <v>8</v>
      </c>
      <c r="B54" s="326" t="s">
        <v>481</v>
      </c>
      <c r="C54" s="327"/>
      <c r="D54" s="327"/>
      <c r="E54" s="327"/>
      <c r="F54" s="328"/>
    </row>
    <row r="55" spans="1:6" ht="31.5">
      <c r="A55" s="189" t="s">
        <v>380</v>
      </c>
      <c r="B55" s="199" t="s">
        <v>383</v>
      </c>
      <c r="C55" s="125">
        <f>Input!$DS$16</f>
        <v>0</v>
      </c>
      <c r="D55" s="195">
        <f>Input!$DT$16</f>
        <v>0</v>
      </c>
      <c r="E55" s="195">
        <f>Input!$DU$16</f>
        <v>0</v>
      </c>
      <c r="F55" s="196">
        <f>Input!$DV$16</f>
        <v>0</v>
      </c>
    </row>
    <row r="56" spans="1:6" ht="15.75">
      <c r="A56" s="192" t="s">
        <v>380</v>
      </c>
      <c r="B56" s="197" t="s">
        <v>384</v>
      </c>
      <c r="C56" s="127">
        <f>Input!$DW$16</f>
        <v>0</v>
      </c>
      <c r="D56" s="127">
        <f>Input!$DX$16</f>
        <v>0</v>
      </c>
      <c r="E56" s="128"/>
      <c r="F56" s="198">
        <f>Input!$DY$16</f>
        <v>0</v>
      </c>
    </row>
    <row r="57" spans="1:6" ht="31.5">
      <c r="A57" s="189" t="s">
        <v>483</v>
      </c>
      <c r="B57" s="208" t="s">
        <v>385</v>
      </c>
      <c r="C57" s="125">
        <f>Input!$DZ$16</f>
        <v>0</v>
      </c>
      <c r="D57" s="195">
        <f>Input!$EA$16</f>
        <v>0</v>
      </c>
      <c r="E57" s="195">
        <f>Input!$EB$16</f>
        <v>0</v>
      </c>
      <c r="F57" s="196">
        <f>Input!$EC$16</f>
        <v>0</v>
      </c>
    </row>
    <row r="58" spans="1:6" ht="15.75">
      <c r="A58" s="192" t="s">
        <v>483</v>
      </c>
      <c r="B58" s="197" t="s">
        <v>384</v>
      </c>
      <c r="C58" s="127">
        <f>Input!$ED$16</f>
        <v>0</v>
      </c>
      <c r="D58" s="127">
        <f>Input!$EE$16</f>
        <v>0</v>
      </c>
      <c r="E58" s="128"/>
      <c r="F58" s="198">
        <f>Input!$EF$16</f>
        <v>0</v>
      </c>
    </row>
    <row r="59" spans="1:6" ht="31.5">
      <c r="A59" s="189" t="s">
        <v>484</v>
      </c>
      <c r="B59" s="208" t="s">
        <v>386</v>
      </c>
      <c r="C59" s="125">
        <f>Input!$EG$16</f>
        <v>0</v>
      </c>
      <c r="D59" s="195">
        <f>Input!$EH$16</f>
        <v>0</v>
      </c>
      <c r="E59" s="195">
        <f>Input!$EI$16</f>
        <v>0</v>
      </c>
      <c r="F59" s="196">
        <f>Input!$EJ$16</f>
        <v>0</v>
      </c>
    </row>
    <row r="60" spans="1:6" ht="15.75">
      <c r="A60" s="192" t="s">
        <v>484</v>
      </c>
      <c r="B60" s="197" t="s">
        <v>384</v>
      </c>
      <c r="C60" s="127">
        <f>Input!$EK$16</f>
        <v>0</v>
      </c>
      <c r="D60" s="127">
        <f>Input!$EL$16</f>
        <v>0</v>
      </c>
      <c r="E60" s="128"/>
      <c r="F60" s="198">
        <f>Input!$EM$16</f>
        <v>0</v>
      </c>
    </row>
    <row r="61" spans="1:6" ht="15.75">
      <c r="A61" s="189"/>
      <c r="B61" s="200" t="s">
        <v>347</v>
      </c>
      <c r="C61" s="130">
        <f>C59+C57+C55</f>
        <v>0</v>
      </c>
      <c r="D61" s="130">
        <f t="shared" ref="D61:E62" si="4">D59+D57+D55</f>
        <v>0</v>
      </c>
      <c r="E61" s="130">
        <f t="shared" si="4"/>
        <v>0</v>
      </c>
      <c r="F61" s="196"/>
    </row>
    <row r="62" spans="1:6" ht="15.75">
      <c r="A62" s="192"/>
      <c r="B62" s="197" t="s">
        <v>348</v>
      </c>
      <c r="C62" s="214">
        <f>C60+C58+C56</f>
        <v>0</v>
      </c>
      <c r="D62" s="214">
        <f t="shared" si="4"/>
        <v>0</v>
      </c>
      <c r="E62" s="203"/>
      <c r="F62" s="196"/>
    </row>
    <row r="63" spans="1:6" ht="15.75">
      <c r="A63" s="190"/>
      <c r="B63" s="211"/>
      <c r="C63" s="141"/>
      <c r="D63" s="212"/>
      <c r="E63" s="213"/>
      <c r="F63" s="201"/>
    </row>
    <row r="64" spans="1:6" ht="15.75" customHeight="1">
      <c r="A64" s="191">
        <v>9</v>
      </c>
      <c r="B64" s="326" t="s">
        <v>387</v>
      </c>
      <c r="C64" s="327"/>
      <c r="D64" s="327"/>
      <c r="E64" s="327"/>
      <c r="F64" s="328"/>
    </row>
    <row r="65" spans="1:6" ht="31.5">
      <c r="A65" s="189" t="s">
        <v>382</v>
      </c>
      <c r="B65" s="199" t="s">
        <v>388</v>
      </c>
      <c r="C65" s="125">
        <f>Input!$EN$16</f>
        <v>0</v>
      </c>
      <c r="D65" s="125">
        <f>Input!$EO$16</f>
        <v>0</v>
      </c>
      <c r="E65" s="125">
        <f>Input!$EP$16</f>
        <v>0</v>
      </c>
      <c r="F65" s="196">
        <f>Input!$EQ$16</f>
        <v>0</v>
      </c>
    </row>
    <row r="66" spans="1:6" ht="15.75">
      <c r="A66" s="132"/>
      <c r="B66" s="140"/>
      <c r="C66" s="143"/>
      <c r="D66" s="144"/>
      <c r="E66" s="145"/>
      <c r="F66" s="131"/>
    </row>
    <row r="67" spans="1:6" ht="15.75">
      <c r="A67" s="129"/>
      <c r="B67" s="146" t="s">
        <v>389</v>
      </c>
      <c r="C67" s="147">
        <f>C65+C61+C52+C49+C45+C42+C36+C29+C20</f>
        <v>1043990</v>
      </c>
      <c r="D67" s="147">
        <f t="shared" ref="D67:E67" si="5">D65+D61+D52+D49+D45+D42+D36+D29+D20</f>
        <v>1715388</v>
      </c>
      <c r="E67" s="147">
        <f t="shared" si="5"/>
        <v>0</v>
      </c>
      <c r="F67" s="148"/>
    </row>
    <row r="68" spans="1:6" ht="15.75">
      <c r="A68" s="129"/>
      <c r="B68" s="146" t="s">
        <v>390</v>
      </c>
      <c r="C68" s="147">
        <f>C62+C21</f>
        <v>0</v>
      </c>
      <c r="D68" s="147">
        <f>D62+D21</f>
        <v>0</v>
      </c>
      <c r="E68" s="147"/>
      <c r="F68" s="148"/>
    </row>
    <row r="69" spans="1:6" ht="15.75">
      <c r="A69" s="149"/>
      <c r="B69" s="150"/>
      <c r="C69" s="151"/>
      <c r="D69" s="151"/>
      <c r="E69" s="151"/>
      <c r="F69" s="135"/>
    </row>
    <row r="70" spans="1:6" s="134" customFormat="1" ht="15.75">
      <c r="B70" s="152" t="s">
        <v>391</v>
      </c>
      <c r="C70" s="153">
        <f>'RGVM Fed'!D97</f>
        <v>1043990</v>
      </c>
      <c r="D70" s="153">
        <f>'RGVM Fed'!F97</f>
        <v>1715388</v>
      </c>
      <c r="E70" s="153">
        <f>'RGVM Fed'!G97</f>
        <v>0</v>
      </c>
      <c r="F70" s="135"/>
    </row>
    <row r="71" spans="1:6" s="134" customFormat="1" ht="15.75">
      <c r="B71" s="152" t="s">
        <v>246</v>
      </c>
      <c r="C71" s="153">
        <f>C67-C70</f>
        <v>0</v>
      </c>
      <c r="D71" s="153">
        <f>D67-D70</f>
        <v>0</v>
      </c>
      <c r="E71" s="153">
        <f>E67-E70</f>
        <v>0</v>
      </c>
      <c r="F71" s="135"/>
    </row>
    <row r="72" spans="1:6" s="134" customFormat="1" ht="15.75">
      <c r="B72" s="155"/>
      <c r="C72" s="153"/>
      <c r="D72" s="154"/>
      <c r="E72" s="154"/>
      <c r="F72" s="135"/>
    </row>
    <row r="73" spans="1:6" s="134" customFormat="1" ht="15.75">
      <c r="B73" s="155"/>
      <c r="C73" s="156" t="str">
        <f>IF(C67-INT(C67)=0,"",C67-INT(C67))</f>
        <v/>
      </c>
      <c r="D73" s="156" t="str">
        <f>IF(D67-INT(D67)=0,"",D67-INT(D67))</f>
        <v/>
      </c>
      <c r="E73" s="156" t="str">
        <f>IF(E67-INT(E67)=0,"",E67-INT(E67))</f>
        <v/>
      </c>
      <c r="F73" s="157">
        <f>SUM(C73:E73)</f>
        <v>0</v>
      </c>
    </row>
    <row r="74" spans="1:6" s="134" customFormat="1" ht="15.75">
      <c r="B74" s="155"/>
      <c r="C74" s="133"/>
      <c r="F74" s="135"/>
    </row>
    <row r="75" spans="1:6" s="134" customFormat="1" ht="15.75">
      <c r="B75" s="155" t="s">
        <v>247</v>
      </c>
      <c r="C75" s="133"/>
      <c r="F75" s="135"/>
    </row>
    <row r="76" spans="1:6" s="134" customFormat="1" ht="15.75">
      <c r="B76" s="155" t="s">
        <v>248</v>
      </c>
      <c r="C76" s="158">
        <f>SUM(C6,C8,C10,C12,C14,C16,C18,)+SUM(C24:C28)+SUM(C32:C35)+SUM(C39:C41)+C45+C48+C52+SUM(C55,C57,C59)+C65</f>
        <v>1043990</v>
      </c>
      <c r="D76" s="158">
        <f>SUM(D6,D8,D10,D12,D14,D16,D18,)+SUM(D24:D28)+SUM(D32:D35)+SUM(D39:D41)+D45+D48+D52+SUM(D55,D57,D59)+D65</f>
        <v>1715388</v>
      </c>
      <c r="E76" s="158">
        <f>SUM(E6,E8,E10,E12,E14,E16,E18,)+SUM(E24:E28)+SUM(E32:E35)+SUM(E39:E41)+E45+E48+E52+SUM(E55,E57,E59)+E65</f>
        <v>0</v>
      </c>
      <c r="F76" s="135"/>
    </row>
    <row r="77" spans="1:6" s="134" customFormat="1" ht="15.75">
      <c r="B77" s="155" t="s">
        <v>392</v>
      </c>
      <c r="C77" s="159">
        <f>SUM(C7,C9,C11,C13,C15,C17,C19)+SUM(C56,C58,C60)</f>
        <v>0</v>
      </c>
      <c r="D77" s="159">
        <f>SUM(D7,D9,D11,D13,D15,D17,D19)+SUM(D56,D58,D60)</f>
        <v>0</v>
      </c>
      <c r="E77" s="142"/>
      <c r="F77" s="135"/>
    </row>
    <row r="78" spans="1:6" s="134" customFormat="1" ht="15.75">
      <c r="B78" s="155"/>
      <c r="C78" s="158">
        <f>SUM(C76:C77)</f>
        <v>1043990</v>
      </c>
      <c r="D78" s="158">
        <f>SUM(D76:D77)</f>
        <v>1715388</v>
      </c>
      <c r="E78" s="158">
        <f>SUM(E76:E77)</f>
        <v>0</v>
      </c>
      <c r="F78" s="135"/>
    </row>
    <row r="79" spans="1:6" s="134" customFormat="1" ht="15.75">
      <c r="B79" s="155"/>
      <c r="C79" s="133"/>
      <c r="F79" s="135"/>
    </row>
    <row r="80" spans="1:6" s="134" customFormat="1" ht="15.75">
      <c r="B80" s="155"/>
      <c r="C80" s="133"/>
      <c r="D80" s="160">
        <f>D78+C78+E78</f>
        <v>2759378</v>
      </c>
      <c r="F80" s="135"/>
    </row>
    <row r="81" spans="2:6" s="134" customFormat="1" ht="15.75">
      <c r="B81" s="155"/>
      <c r="C81" s="133"/>
      <c r="F81" s="135"/>
    </row>
    <row r="82" spans="2:6" s="134" customFormat="1" ht="15.75">
      <c r="B82" s="155"/>
      <c r="C82" s="161" t="str">
        <f>IF((C76=C67),"Balanced","Out of Balance")</f>
        <v>Balanced</v>
      </c>
      <c r="D82" s="161" t="str">
        <f>IF((D76=D67),"Balanced","Out of Balance")</f>
        <v>Balanced</v>
      </c>
      <c r="E82" s="161" t="str">
        <f>IF((E76=E67),"Balanced","Out of Balance")</f>
        <v>Balanced</v>
      </c>
      <c r="F82" s="135"/>
    </row>
  </sheetData>
  <conditionalFormatting sqref="C71">
    <cfRule type="expression" dxfId="107" priority="10">
      <formula>$C$71&lt;&gt;0</formula>
    </cfRule>
  </conditionalFormatting>
  <conditionalFormatting sqref="D71">
    <cfRule type="expression" dxfId="106" priority="8">
      <formula>$D$71&lt;&gt;0</formula>
    </cfRule>
  </conditionalFormatting>
  <conditionalFormatting sqref="E71">
    <cfRule type="expression" dxfId="105" priority="7">
      <formula>$E$71&lt;&gt;0</formula>
    </cfRule>
  </conditionalFormatting>
  <conditionalFormatting sqref="C73">
    <cfRule type="expression" dxfId="104" priority="5">
      <formula>$C$73&lt;&gt;""</formula>
    </cfRule>
  </conditionalFormatting>
  <conditionalFormatting sqref="D73">
    <cfRule type="expression" dxfId="103" priority="4">
      <formula>$D$73&lt;&gt;""</formula>
    </cfRule>
  </conditionalFormatting>
  <conditionalFormatting sqref="E73">
    <cfRule type="expression" dxfId="102" priority="3">
      <formula>$E$73&lt;&gt;""</formula>
    </cfRule>
  </conditionalFormatting>
  <conditionalFormatting sqref="F2">
    <cfRule type="expression" dxfId="101" priority="2">
      <formula>OR($C$71&lt;&gt;0,$D$71&lt;&gt;0,$E$71&lt;&gt;0)</formula>
    </cfRule>
  </conditionalFormatting>
  <conditionalFormatting sqref="F1">
    <cfRule type="expression" dxfId="100" priority="1">
      <formula>OR($C$73&lt;&gt;"",$D$73&lt;&gt;"",$E$73&lt;&gt;"")</formula>
    </cfRule>
  </conditionalFormatting>
  <pageMargins left="0.32406249999999998" right="0.7" top="0.75" bottom="0.49049707602339182" header="0.3" footer="0.3"/>
  <pageSetup paperSize="5" scale="61" orientation="landscape" r:id="rId1"/>
  <rowBreaks count="1" manualBreakCount="1">
    <brk id="3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9F706-6747-420B-B58E-614A1EE4E65F}">
  <sheetPr>
    <pageSetUpPr fitToPage="1"/>
  </sheetPr>
  <dimension ref="A1:AX116"/>
  <sheetViews>
    <sheetView showGridLines="0" topLeftCell="B1" zoomScaleNormal="100" zoomScaleSheetLayoutView="100" workbookViewId="0">
      <pane ySplit="4" topLeftCell="A98" activePane="bottomLeft" state="frozen"/>
      <selection activeCell="H1" sqref="H1:H2"/>
      <selection pane="bottomLeft" activeCell="E115" sqref="E115"/>
    </sheetView>
  </sheetViews>
  <sheetFormatPr defaultColWidth="8.5703125" defaultRowHeight="15"/>
  <cols>
    <col min="1" max="1" width="12.85546875" style="76" customWidth="1"/>
    <col min="2" max="2" width="52.42578125" style="91" customWidth="1"/>
    <col min="3" max="6" width="18.42578125" style="76" customWidth="1"/>
    <col min="7" max="7" width="20.5703125" style="76" customWidth="1"/>
    <col min="8" max="8" width="68.140625" style="91" customWidth="1"/>
    <col min="9" max="16384" width="8.5703125" style="76"/>
  </cols>
  <sheetData>
    <row r="1" spans="1:50">
      <c r="A1" s="74" t="s">
        <v>197</v>
      </c>
      <c r="B1" s="75" t="str">
        <f>Input!$B$16</f>
        <v>The University of Texas Rio Grande Valley Medical School (M)</v>
      </c>
      <c r="E1" s="77" t="s">
        <v>198</v>
      </c>
      <c r="H1" s="78" t="str">
        <f>IF(OR($C$102&lt;&gt;"",$D$102&lt;&gt;"",$E$102&lt;&gt;"",$F$102&lt;&gt;"",$G$102&lt;&gt;""),"Error Message - Enter Whole Dollars Only - See Row 102","")</f>
        <v/>
      </c>
    </row>
    <row r="2" spans="1:50">
      <c r="A2" s="74" t="s">
        <v>199</v>
      </c>
      <c r="B2" s="75" t="str">
        <f>Index!$B$3</f>
        <v>FY 2020 &amp; FY 2021 Data</v>
      </c>
      <c r="H2" s="78" t="str">
        <f>IF(OR($C$100&lt;&gt;0,$D$100&lt;&gt;0,$E$100&lt;&gt;0,$F$100&lt;&gt;0,$G$100&lt;&gt;0),"Error Message - Uses tab does not agree with this tab.","")</f>
        <v/>
      </c>
    </row>
    <row r="4" spans="1:50" s="82" customFormat="1" ht="30">
      <c r="A4" s="79" t="s">
        <v>201</v>
      </c>
      <c r="B4" s="80" t="s">
        <v>202</v>
      </c>
      <c r="C4" s="80" t="s">
        <v>203</v>
      </c>
      <c r="D4" s="80" t="s">
        <v>204</v>
      </c>
      <c r="E4" s="80" t="s">
        <v>205</v>
      </c>
      <c r="F4" s="80" t="s">
        <v>206</v>
      </c>
      <c r="G4" s="80" t="s">
        <v>207</v>
      </c>
      <c r="H4" s="80" t="s">
        <v>208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c r="A5" s="83" t="s">
        <v>209</v>
      </c>
      <c r="B5" s="215" t="s">
        <v>210</v>
      </c>
      <c r="C5" s="84">
        <f>Input!$EU$16</f>
        <v>0</v>
      </c>
      <c r="D5" s="84">
        <f>Input!$EV$16</f>
        <v>0</v>
      </c>
      <c r="E5" s="84">
        <f>Input!$EW$16</f>
        <v>0</v>
      </c>
      <c r="F5" s="84">
        <f>Input!$EX$16</f>
        <v>0</v>
      </c>
      <c r="G5" s="84">
        <f>Input!$EY$16</f>
        <v>0</v>
      </c>
      <c r="H5" s="85">
        <f>Input!$EZ$16</f>
        <v>0</v>
      </c>
    </row>
    <row r="6" spans="1:50">
      <c r="A6" s="83" t="s">
        <v>209</v>
      </c>
      <c r="B6" s="215" t="s">
        <v>211</v>
      </c>
      <c r="C6" s="84">
        <f>Input!$FA$16</f>
        <v>0</v>
      </c>
      <c r="D6" s="84">
        <f>Input!$FB$16</f>
        <v>0</v>
      </c>
      <c r="E6" s="84">
        <f>Input!$FC$16</f>
        <v>0</v>
      </c>
      <c r="F6" s="84">
        <f>Input!$FD$16</f>
        <v>0</v>
      </c>
      <c r="G6" s="84">
        <f>Input!$FE$16</f>
        <v>0</v>
      </c>
      <c r="H6" s="85">
        <f>Input!$FF$16</f>
        <v>0</v>
      </c>
    </row>
    <row r="7" spans="1:50">
      <c r="A7" s="83" t="s">
        <v>209</v>
      </c>
      <c r="B7" s="215" t="s">
        <v>212</v>
      </c>
      <c r="C7" s="84">
        <f>Input!$FG$16</f>
        <v>0</v>
      </c>
      <c r="D7" s="84">
        <f>Input!$FH$16</f>
        <v>0</v>
      </c>
      <c r="E7" s="84">
        <f>Input!$FI$16</f>
        <v>0</v>
      </c>
      <c r="F7" s="84">
        <f>Input!$FJ$16</f>
        <v>0</v>
      </c>
      <c r="G7" s="84">
        <f>Input!$FK$16</f>
        <v>0</v>
      </c>
      <c r="H7" s="85">
        <f>Input!$FL$16</f>
        <v>0</v>
      </c>
    </row>
    <row r="8" spans="1:50">
      <c r="A8" s="83" t="s">
        <v>209</v>
      </c>
      <c r="B8" s="215" t="s">
        <v>213</v>
      </c>
      <c r="C8" s="84">
        <f>Input!$FM$16</f>
        <v>0</v>
      </c>
      <c r="D8" s="84">
        <f>Input!$FN$16</f>
        <v>0</v>
      </c>
      <c r="E8" s="84">
        <f>Input!$FO$16</f>
        <v>0</v>
      </c>
      <c r="F8" s="84">
        <f>Input!$FP$16</f>
        <v>0</v>
      </c>
      <c r="G8" s="84">
        <f>Input!$FQ$16</f>
        <v>0</v>
      </c>
      <c r="H8" s="85">
        <f>Input!$FR$16</f>
        <v>0</v>
      </c>
    </row>
    <row r="9" spans="1:50">
      <c r="A9" s="83" t="s">
        <v>209</v>
      </c>
      <c r="B9" s="215" t="s">
        <v>214</v>
      </c>
      <c r="C9" s="84">
        <f>Input!$FS$16</f>
        <v>0</v>
      </c>
      <c r="D9" s="84">
        <f>Input!$FT$16</f>
        <v>0</v>
      </c>
      <c r="E9" s="84">
        <f>Input!$FU$16</f>
        <v>0</v>
      </c>
      <c r="F9" s="84">
        <f>Input!$FV$16</f>
        <v>0</v>
      </c>
      <c r="G9" s="84">
        <f>Input!$FW$16</f>
        <v>0</v>
      </c>
      <c r="H9" s="85">
        <f>Input!$FX$16</f>
        <v>0</v>
      </c>
    </row>
    <row r="10" spans="1:50">
      <c r="A10" s="83" t="s">
        <v>209</v>
      </c>
      <c r="B10" s="215" t="s">
        <v>215</v>
      </c>
      <c r="C10" s="84">
        <f>Input!$FY$16</f>
        <v>0</v>
      </c>
      <c r="D10" s="84">
        <f>Input!$FZ$16</f>
        <v>0</v>
      </c>
      <c r="E10" s="84">
        <f>Input!$GA$16</f>
        <v>0</v>
      </c>
      <c r="F10" s="84">
        <f>Input!$GB$16</f>
        <v>0</v>
      </c>
      <c r="G10" s="84">
        <f>Input!$GC$16</f>
        <v>0</v>
      </c>
      <c r="H10" s="85">
        <f>Input!$GD$16</f>
        <v>0</v>
      </c>
    </row>
    <row r="11" spans="1:50">
      <c r="A11" s="83" t="s">
        <v>209</v>
      </c>
      <c r="B11" s="215" t="s">
        <v>216</v>
      </c>
      <c r="C11" s="84">
        <f>Input!$GE$16</f>
        <v>0</v>
      </c>
      <c r="D11" s="84">
        <f>Input!$GF$16</f>
        <v>0</v>
      </c>
      <c r="E11" s="84">
        <f>Input!$GG$16</f>
        <v>0</v>
      </c>
      <c r="F11" s="84">
        <f>Input!$GH$16</f>
        <v>0</v>
      </c>
      <c r="G11" s="84">
        <f>Input!$GI$16</f>
        <v>0</v>
      </c>
      <c r="H11" s="85">
        <f>Input!$GJ$16</f>
        <v>0</v>
      </c>
    </row>
    <row r="12" spans="1:50" ht="30">
      <c r="A12" s="83" t="s">
        <v>209</v>
      </c>
      <c r="B12" s="215" t="s">
        <v>217</v>
      </c>
      <c r="C12" s="84">
        <f>Input!$GK$16</f>
        <v>0</v>
      </c>
      <c r="D12" s="84">
        <f>Input!$GL$16</f>
        <v>0</v>
      </c>
      <c r="E12" s="84">
        <f>Input!$GM$16</f>
        <v>0</v>
      </c>
      <c r="F12" s="84">
        <f>Input!$GN$16</f>
        <v>0</v>
      </c>
      <c r="G12" s="84">
        <f>Input!$GO$16</f>
        <v>0</v>
      </c>
      <c r="H12" s="85">
        <f>Input!$GP$16</f>
        <v>0</v>
      </c>
    </row>
    <row r="13" spans="1:50">
      <c r="A13" s="83" t="s">
        <v>209</v>
      </c>
      <c r="B13" s="215" t="s">
        <v>218</v>
      </c>
      <c r="C13" s="84">
        <f>Input!$GQ$16</f>
        <v>104335</v>
      </c>
      <c r="D13" s="84">
        <f>Input!$GR$16</f>
        <v>104335</v>
      </c>
      <c r="E13" s="84">
        <f>Input!$GS$16</f>
        <v>106179</v>
      </c>
      <c r="F13" s="84">
        <f>Input!$GT$16</f>
        <v>106179</v>
      </c>
      <c r="G13" s="84">
        <f>Input!$GU$16</f>
        <v>0</v>
      </c>
      <c r="H13" s="85">
        <f>Input!$GV$16</f>
        <v>0</v>
      </c>
    </row>
    <row r="14" spans="1:50">
      <c r="A14" s="83" t="s">
        <v>209</v>
      </c>
      <c r="B14" s="215" t="s">
        <v>219</v>
      </c>
      <c r="C14" s="84">
        <f>Input!$GW$16</f>
        <v>0</v>
      </c>
      <c r="D14" s="84">
        <f>Input!$GX$16</f>
        <v>0</v>
      </c>
      <c r="E14" s="84">
        <f>Input!$GY$16</f>
        <v>0</v>
      </c>
      <c r="F14" s="84">
        <f>Input!$GZ$16</f>
        <v>0</v>
      </c>
      <c r="G14" s="84">
        <f>Input!$HA$16</f>
        <v>0</v>
      </c>
      <c r="H14" s="85">
        <f>Input!$HB$16</f>
        <v>0</v>
      </c>
    </row>
    <row r="15" spans="1:50">
      <c r="A15" s="83" t="s">
        <v>209</v>
      </c>
      <c r="B15" s="216" t="str">
        <f>Input!$HC$16</f>
        <v>HHS - Public Health and Social Services Emergency Fund</v>
      </c>
      <c r="C15" s="84">
        <f>Input!$HD$16</f>
        <v>95455</v>
      </c>
      <c r="D15" s="84">
        <f>Input!$HE$16</f>
        <v>6722</v>
      </c>
      <c r="E15" s="84">
        <f>Input!$HF$16</f>
        <v>0</v>
      </c>
      <c r="F15" s="84">
        <f>Input!$HG$16</f>
        <v>84609</v>
      </c>
      <c r="G15" s="84">
        <f>Input!$HH$16</f>
        <v>0</v>
      </c>
      <c r="H15" s="85" t="str">
        <f>Input!$HI$16</f>
        <v>Area Health Education Centers</v>
      </c>
    </row>
    <row r="16" spans="1:50">
      <c r="A16" s="83" t="s">
        <v>209</v>
      </c>
      <c r="B16" s="216">
        <f>Input!$HJ$16</f>
        <v>0</v>
      </c>
      <c r="C16" s="84">
        <f>Input!$HK$16</f>
        <v>0</v>
      </c>
      <c r="D16" s="84">
        <f>Input!$HL$16</f>
        <v>0</v>
      </c>
      <c r="E16" s="84">
        <f>Input!$HM$16</f>
        <v>0</v>
      </c>
      <c r="F16" s="84">
        <f>Input!$HN$16</f>
        <v>0</v>
      </c>
      <c r="G16" s="84">
        <f>Input!$HO$16</f>
        <v>0</v>
      </c>
      <c r="H16" s="85">
        <f>Input!$HP$16</f>
        <v>0</v>
      </c>
    </row>
    <row r="17" spans="1:50">
      <c r="A17" s="83" t="s">
        <v>209</v>
      </c>
      <c r="B17" s="216">
        <f>Input!$HQ$16</f>
        <v>0</v>
      </c>
      <c r="C17" s="84">
        <f>Input!$HR$16</f>
        <v>0</v>
      </c>
      <c r="D17" s="84">
        <f>Input!$HS$16</f>
        <v>0</v>
      </c>
      <c r="E17" s="84">
        <f>Input!$HT$16</f>
        <v>0</v>
      </c>
      <c r="F17" s="84">
        <f>Input!$HU$16</f>
        <v>0</v>
      </c>
      <c r="G17" s="84">
        <f>Input!$HV$16</f>
        <v>0</v>
      </c>
      <c r="H17" s="85">
        <f>Input!$HW$16</f>
        <v>0</v>
      </c>
    </row>
    <row r="18" spans="1:50">
      <c r="A18" s="83" t="s">
        <v>209</v>
      </c>
      <c r="B18" s="215" t="s">
        <v>220</v>
      </c>
      <c r="C18" s="84">
        <f>Input!$HX$16</f>
        <v>0</v>
      </c>
      <c r="D18" s="84">
        <f>Input!$HY$16</f>
        <v>0</v>
      </c>
      <c r="E18" s="84">
        <f>Input!$HZ$16</f>
        <v>0</v>
      </c>
      <c r="F18" s="84">
        <f>Input!$IA$16</f>
        <v>0</v>
      </c>
      <c r="G18" s="84">
        <f>Input!$IB$16</f>
        <v>0</v>
      </c>
      <c r="H18" s="85">
        <f>Input!$IC$16</f>
        <v>0</v>
      </c>
    </row>
    <row r="19" spans="1:50" s="90" customFormat="1">
      <c r="A19" s="79" t="s">
        <v>209</v>
      </c>
      <c r="B19" s="217" t="s">
        <v>221</v>
      </c>
      <c r="C19" s="218">
        <f>SUM(C5:C18)</f>
        <v>199790</v>
      </c>
      <c r="D19" s="218">
        <f t="shared" ref="D19:G19" si="0">SUM(D5:D18)</f>
        <v>111057</v>
      </c>
      <c r="E19" s="218">
        <f t="shared" si="0"/>
        <v>106179</v>
      </c>
      <c r="F19" s="218">
        <f t="shared" si="0"/>
        <v>190788</v>
      </c>
      <c r="G19" s="218">
        <f t="shared" si="0"/>
        <v>0</v>
      </c>
      <c r="H19" s="21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1:50">
      <c r="B20" s="220"/>
      <c r="C20" s="221"/>
      <c r="D20" s="221"/>
      <c r="E20" s="221"/>
      <c r="F20" s="221"/>
      <c r="G20" s="221"/>
      <c r="H20" s="222"/>
    </row>
    <row r="21" spans="1:50">
      <c r="A21" s="83" t="s">
        <v>222</v>
      </c>
      <c r="B21" s="215" t="s">
        <v>223</v>
      </c>
      <c r="C21" s="84">
        <f>Input!$ID$16</f>
        <v>0</v>
      </c>
      <c r="D21" s="84">
        <f>Input!$IE$16</f>
        <v>0</v>
      </c>
      <c r="E21" s="84">
        <f>Input!$IF$16</f>
        <v>0</v>
      </c>
      <c r="F21" s="84">
        <f>Input!$IG$16</f>
        <v>0</v>
      </c>
      <c r="G21" s="84">
        <f>Input!$IH$16</f>
        <v>0</v>
      </c>
      <c r="H21" s="85">
        <f>Input!$II$16</f>
        <v>0</v>
      </c>
    </row>
    <row r="22" spans="1:50">
      <c r="A22" s="83" t="s">
        <v>222</v>
      </c>
      <c r="B22" s="215" t="s">
        <v>211</v>
      </c>
      <c r="C22" s="84">
        <f>Input!$IJ$16</f>
        <v>0</v>
      </c>
      <c r="D22" s="84">
        <f>Input!$IK$16</f>
        <v>0</v>
      </c>
      <c r="E22" s="84">
        <f>Input!$IL$16</f>
        <v>0</v>
      </c>
      <c r="F22" s="84">
        <f>Input!$IM$16</f>
        <v>0</v>
      </c>
      <c r="G22" s="84">
        <f>Input!$IN$16</f>
        <v>0</v>
      </c>
      <c r="H22" s="85">
        <f>Input!$IO$16</f>
        <v>0</v>
      </c>
    </row>
    <row r="23" spans="1:50">
      <c r="A23" s="83" t="s">
        <v>222</v>
      </c>
      <c r="B23" s="215" t="s">
        <v>212</v>
      </c>
      <c r="C23" s="84">
        <f>Input!$IP$16</f>
        <v>0</v>
      </c>
      <c r="D23" s="84">
        <f>Input!$IQ$16</f>
        <v>0</v>
      </c>
      <c r="E23" s="84">
        <f>Input!$IR$16</f>
        <v>0</v>
      </c>
      <c r="F23" s="84">
        <f>Input!$IS$16</f>
        <v>0</v>
      </c>
      <c r="G23" s="84">
        <f>Input!$IT$16</f>
        <v>0</v>
      </c>
      <c r="H23" s="85">
        <f>Input!$IU$16</f>
        <v>0</v>
      </c>
    </row>
    <row r="24" spans="1:50">
      <c r="A24" s="83" t="s">
        <v>222</v>
      </c>
      <c r="B24" s="215" t="s">
        <v>213</v>
      </c>
      <c r="C24" s="84">
        <f>Input!$IV$16</f>
        <v>0</v>
      </c>
      <c r="D24" s="84">
        <f>Input!$IW$16</f>
        <v>0</v>
      </c>
      <c r="E24" s="84">
        <f>Input!$IX$16</f>
        <v>0</v>
      </c>
      <c r="F24" s="84">
        <f>Input!$IY$16</f>
        <v>0</v>
      </c>
      <c r="G24" s="84">
        <f>Input!$IZ$16</f>
        <v>0</v>
      </c>
      <c r="H24" s="85">
        <f>Input!$JA$16</f>
        <v>0</v>
      </c>
    </row>
    <row r="25" spans="1:50">
      <c r="A25" s="83" t="s">
        <v>222</v>
      </c>
      <c r="B25" s="215" t="s">
        <v>214</v>
      </c>
      <c r="C25" s="84">
        <f>Input!$JB$16</f>
        <v>0</v>
      </c>
      <c r="D25" s="84">
        <f>Input!$JC$16</f>
        <v>0</v>
      </c>
      <c r="E25" s="84">
        <f>Input!$JD$16</f>
        <v>0</v>
      </c>
      <c r="F25" s="84">
        <f>Input!$JE$16</f>
        <v>0</v>
      </c>
      <c r="G25" s="84">
        <f>Input!$JF$16</f>
        <v>0</v>
      </c>
      <c r="H25" s="85">
        <f>Input!$JG$16</f>
        <v>0</v>
      </c>
    </row>
    <row r="26" spans="1:50">
      <c r="A26" s="83" t="s">
        <v>222</v>
      </c>
      <c r="B26" s="215" t="s">
        <v>215</v>
      </c>
      <c r="C26" s="84">
        <f>Input!$JH$16</f>
        <v>0</v>
      </c>
      <c r="D26" s="84">
        <f>Input!$JI$16</f>
        <v>0</v>
      </c>
      <c r="E26" s="84">
        <f>Input!$JJ$16</f>
        <v>0</v>
      </c>
      <c r="F26" s="84">
        <f>Input!$JK$16</f>
        <v>0</v>
      </c>
      <c r="G26" s="84">
        <f>Input!$JL$16</f>
        <v>0</v>
      </c>
      <c r="H26" s="85">
        <f>Input!$JM$16</f>
        <v>0</v>
      </c>
    </row>
    <row r="27" spans="1:50">
      <c r="A27" s="83" t="s">
        <v>222</v>
      </c>
      <c r="B27" s="215" t="s">
        <v>224</v>
      </c>
      <c r="C27" s="84">
        <f>Input!$JN$16</f>
        <v>0</v>
      </c>
      <c r="D27" s="84">
        <f>Input!$JO$16</f>
        <v>0</v>
      </c>
      <c r="E27" s="84">
        <f>Input!$JP$16</f>
        <v>0</v>
      </c>
      <c r="F27" s="84">
        <f>Input!$JQ$16</f>
        <v>0</v>
      </c>
      <c r="G27" s="84">
        <f>Input!$JR$16</f>
        <v>0</v>
      </c>
      <c r="H27" s="85">
        <f>Input!$JS$16</f>
        <v>0</v>
      </c>
    </row>
    <row r="28" spans="1:50" ht="30">
      <c r="A28" s="83" t="s">
        <v>222</v>
      </c>
      <c r="B28" s="215" t="s">
        <v>225</v>
      </c>
      <c r="C28" s="84">
        <f>Input!$JT$16</f>
        <v>0</v>
      </c>
      <c r="D28" s="84">
        <f>Input!$JU$16</f>
        <v>0</v>
      </c>
      <c r="E28" s="84">
        <f>Input!$JV$16</f>
        <v>0</v>
      </c>
      <c r="F28" s="84">
        <f>Input!$JW$16</f>
        <v>0</v>
      </c>
      <c r="G28" s="84">
        <f>Input!$JX$16</f>
        <v>0</v>
      </c>
      <c r="H28" s="85">
        <f>Input!$JY$16</f>
        <v>0</v>
      </c>
    </row>
    <row r="29" spans="1:50">
      <c r="A29" s="83" t="s">
        <v>222</v>
      </c>
      <c r="B29" s="215" t="s">
        <v>226</v>
      </c>
      <c r="C29" s="84">
        <f>Input!$JZ$16</f>
        <v>0</v>
      </c>
      <c r="D29" s="84">
        <f>Input!$KA$16</f>
        <v>0</v>
      </c>
      <c r="E29" s="84">
        <f>Input!$KB$16</f>
        <v>0</v>
      </c>
      <c r="F29" s="84">
        <f>Input!$KC$16</f>
        <v>0</v>
      </c>
      <c r="G29" s="84">
        <f>Input!$KD$16</f>
        <v>0</v>
      </c>
      <c r="H29" s="85">
        <f>Input!$KE$16</f>
        <v>0</v>
      </c>
    </row>
    <row r="30" spans="1:50">
      <c r="A30" s="83" t="s">
        <v>222</v>
      </c>
      <c r="B30" s="216">
        <f>Input!$KF$16</f>
        <v>0</v>
      </c>
      <c r="C30" s="84">
        <f>Input!$KG$16</f>
        <v>0</v>
      </c>
      <c r="D30" s="84">
        <f>Input!$KH$16</f>
        <v>0</v>
      </c>
      <c r="E30" s="84">
        <f>Input!$KI$16</f>
        <v>0</v>
      </c>
      <c r="F30" s="84">
        <f>Input!$KJ$16</f>
        <v>0</v>
      </c>
      <c r="G30" s="84">
        <f>Input!$KK$16</f>
        <v>0</v>
      </c>
      <c r="H30" s="85">
        <f>Input!$KL$16</f>
        <v>0</v>
      </c>
    </row>
    <row r="31" spans="1:50">
      <c r="A31" s="83" t="s">
        <v>222</v>
      </c>
      <c r="B31" s="216">
        <f>Input!$KM$16</f>
        <v>0</v>
      </c>
      <c r="C31" s="84">
        <f>Input!$KN$16</f>
        <v>0</v>
      </c>
      <c r="D31" s="84">
        <f>Input!$KO$16</f>
        <v>0</v>
      </c>
      <c r="E31" s="84">
        <f>Input!$KP$16</f>
        <v>0</v>
      </c>
      <c r="F31" s="84">
        <f>Input!$KQ$16</f>
        <v>0</v>
      </c>
      <c r="G31" s="84">
        <f>Input!$KR$16</f>
        <v>0</v>
      </c>
      <c r="H31" s="85">
        <f>Input!$KS$16</f>
        <v>0</v>
      </c>
    </row>
    <row r="32" spans="1:50">
      <c r="A32" s="83" t="s">
        <v>222</v>
      </c>
      <c r="B32" s="216">
        <f>Input!$KT$16</f>
        <v>0</v>
      </c>
      <c r="C32" s="84">
        <f>Input!$KU$16</f>
        <v>0</v>
      </c>
      <c r="D32" s="84">
        <f>Input!$KV$16</f>
        <v>0</v>
      </c>
      <c r="E32" s="84">
        <f>Input!$KW$16</f>
        <v>0</v>
      </c>
      <c r="F32" s="84">
        <f>Input!$KX$16</f>
        <v>0</v>
      </c>
      <c r="G32" s="84">
        <f>Input!$KY$16</f>
        <v>0</v>
      </c>
      <c r="H32" s="85">
        <f>Input!$KZ$16</f>
        <v>0</v>
      </c>
    </row>
    <row r="33" spans="1:50">
      <c r="A33" s="83" t="s">
        <v>222</v>
      </c>
      <c r="B33" s="215" t="s">
        <v>220</v>
      </c>
      <c r="C33" s="84">
        <f>Input!$LA$16</f>
        <v>0</v>
      </c>
      <c r="D33" s="84">
        <f>Input!$LB$16</f>
        <v>0</v>
      </c>
      <c r="E33" s="84">
        <f>Input!$LC$16</f>
        <v>0</v>
      </c>
      <c r="F33" s="84">
        <f>Input!$LD$16</f>
        <v>0</v>
      </c>
      <c r="G33" s="84">
        <f>Input!$LE$16</f>
        <v>0</v>
      </c>
      <c r="H33" s="85">
        <f>Input!$LF$16</f>
        <v>0</v>
      </c>
    </row>
    <row r="34" spans="1:50" s="93" customFormat="1">
      <c r="A34" s="79" t="s">
        <v>222</v>
      </c>
      <c r="B34" s="217" t="s">
        <v>227</v>
      </c>
      <c r="C34" s="218">
        <f>SUM(C21:C33)</f>
        <v>0</v>
      </c>
      <c r="D34" s="218">
        <f t="shared" ref="D34:G34" si="1">SUM(D21:D33)</f>
        <v>0</v>
      </c>
      <c r="E34" s="218">
        <f t="shared" si="1"/>
        <v>0</v>
      </c>
      <c r="F34" s="218">
        <f t="shared" si="1"/>
        <v>0</v>
      </c>
      <c r="G34" s="218">
        <f t="shared" si="1"/>
        <v>0</v>
      </c>
      <c r="H34" s="21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c r="B35" s="220"/>
      <c r="C35" s="221"/>
      <c r="D35" s="221"/>
      <c r="E35" s="221"/>
      <c r="F35" s="221"/>
      <c r="G35" s="221"/>
      <c r="H35" s="222"/>
    </row>
    <row r="36" spans="1:50">
      <c r="A36" s="83" t="s">
        <v>228</v>
      </c>
      <c r="B36" s="215" t="s">
        <v>223</v>
      </c>
      <c r="C36" s="84">
        <f>Input!$LG$16</f>
        <v>0</v>
      </c>
      <c r="D36" s="84">
        <f>Input!$LH$16</f>
        <v>0</v>
      </c>
      <c r="E36" s="84">
        <f>Input!$LI$16</f>
        <v>0</v>
      </c>
      <c r="F36" s="84">
        <f>Input!$LJ$16</f>
        <v>0</v>
      </c>
      <c r="G36" s="84">
        <f>Input!$LK$16</f>
        <v>0</v>
      </c>
      <c r="H36" s="85">
        <f>Input!$LL$16</f>
        <v>0</v>
      </c>
    </row>
    <row r="37" spans="1:50">
      <c r="A37" s="83" t="s">
        <v>228</v>
      </c>
      <c r="B37" s="215" t="s">
        <v>211</v>
      </c>
      <c r="C37" s="84">
        <f>Input!$LM$16</f>
        <v>0</v>
      </c>
      <c r="D37" s="84">
        <f>Input!$LN$16</f>
        <v>0</v>
      </c>
      <c r="E37" s="84">
        <f>Input!$LO$16</f>
        <v>0</v>
      </c>
      <c r="F37" s="84">
        <f>Input!$LP$16</f>
        <v>0</v>
      </c>
      <c r="G37" s="84">
        <f>Input!$LQ$16</f>
        <v>0</v>
      </c>
      <c r="H37" s="85">
        <f>Input!$LR$16</f>
        <v>0</v>
      </c>
    </row>
    <row r="38" spans="1:50">
      <c r="A38" s="83" t="s">
        <v>228</v>
      </c>
      <c r="B38" s="215" t="s">
        <v>212</v>
      </c>
      <c r="C38" s="84">
        <f>Input!$LS$16</f>
        <v>0</v>
      </c>
      <c r="D38" s="84">
        <f>Input!$LT$16</f>
        <v>0</v>
      </c>
      <c r="E38" s="84">
        <f>Input!$LU$16</f>
        <v>0</v>
      </c>
      <c r="F38" s="84">
        <f>Input!$LV$16</f>
        <v>0</v>
      </c>
      <c r="G38" s="84">
        <f>Input!$LW$16</f>
        <v>0</v>
      </c>
      <c r="H38" s="85">
        <f>Input!$LX$16</f>
        <v>0</v>
      </c>
    </row>
    <row r="39" spans="1:50">
      <c r="A39" s="83" t="s">
        <v>228</v>
      </c>
      <c r="B39" s="215" t="s">
        <v>213</v>
      </c>
      <c r="C39" s="84">
        <f>Input!$LY$16</f>
        <v>0</v>
      </c>
      <c r="D39" s="84">
        <f>Input!$LZ$16</f>
        <v>0</v>
      </c>
      <c r="E39" s="84">
        <f>Input!$MA$16</f>
        <v>0</v>
      </c>
      <c r="F39" s="84">
        <f>Input!$MB$16</f>
        <v>0</v>
      </c>
      <c r="G39" s="84">
        <f>Input!$MC$16</f>
        <v>0</v>
      </c>
      <c r="H39" s="85">
        <f>Input!$MD$16</f>
        <v>0</v>
      </c>
    </row>
    <row r="40" spans="1:50">
      <c r="A40" s="83" t="s">
        <v>228</v>
      </c>
      <c r="B40" s="215" t="s">
        <v>214</v>
      </c>
      <c r="C40" s="84">
        <f>Input!$ME$16</f>
        <v>0</v>
      </c>
      <c r="D40" s="84">
        <f>Input!$MF$16</f>
        <v>0</v>
      </c>
      <c r="E40" s="84">
        <f>Input!$MG$16</f>
        <v>0</v>
      </c>
      <c r="F40" s="84">
        <f>Input!$MH$16</f>
        <v>0</v>
      </c>
      <c r="G40" s="84">
        <f>Input!$MI$16</f>
        <v>0</v>
      </c>
      <c r="H40" s="85">
        <f>Input!$MJ$16</f>
        <v>0</v>
      </c>
    </row>
    <row r="41" spans="1:50">
      <c r="A41" s="83" t="s">
        <v>228</v>
      </c>
      <c r="B41" s="215" t="s">
        <v>215</v>
      </c>
      <c r="C41" s="84">
        <f>Input!$MK$16</f>
        <v>0</v>
      </c>
      <c r="D41" s="84">
        <f>Input!$ML$16</f>
        <v>0</v>
      </c>
      <c r="E41" s="84">
        <f>Input!$MM$16</f>
        <v>0</v>
      </c>
      <c r="F41" s="84">
        <f>Input!$MN$16</f>
        <v>0</v>
      </c>
      <c r="G41" s="84">
        <f>Input!$MO$16</f>
        <v>0</v>
      </c>
      <c r="H41" s="85">
        <f>Input!$MP$16</f>
        <v>0</v>
      </c>
    </row>
    <row r="42" spans="1:50">
      <c r="A42" s="83" t="s">
        <v>228</v>
      </c>
      <c r="B42" s="215" t="s">
        <v>224</v>
      </c>
      <c r="C42" s="84">
        <f>Input!$MQ$16</f>
        <v>0</v>
      </c>
      <c r="D42" s="84">
        <f>Input!$MR$16</f>
        <v>0</v>
      </c>
      <c r="E42" s="84">
        <f>Input!$MS$16</f>
        <v>0</v>
      </c>
      <c r="F42" s="84">
        <f>Input!$MT$16</f>
        <v>0</v>
      </c>
      <c r="G42" s="84">
        <f>Input!$MU$16</f>
        <v>0</v>
      </c>
      <c r="H42" s="85">
        <f>Input!$MV$16</f>
        <v>0</v>
      </c>
    </row>
    <row r="43" spans="1:50">
      <c r="A43" s="83" t="s">
        <v>228</v>
      </c>
      <c r="B43" s="215" t="s">
        <v>229</v>
      </c>
      <c r="C43" s="84">
        <f>Input!$MW$16</f>
        <v>0</v>
      </c>
      <c r="D43" s="84">
        <f>Input!$MX$16</f>
        <v>0</v>
      </c>
      <c r="E43" s="84">
        <f>Input!$MY$16</f>
        <v>0</v>
      </c>
      <c r="F43" s="84">
        <f>Input!$MZ$16</f>
        <v>0</v>
      </c>
      <c r="G43" s="84">
        <f>Input!$NA$16</f>
        <v>0</v>
      </c>
      <c r="H43" s="85">
        <f>Input!$NB$16</f>
        <v>0</v>
      </c>
    </row>
    <row r="44" spans="1:50">
      <c r="A44" s="83" t="s">
        <v>228</v>
      </c>
      <c r="B44" s="216">
        <f>Input!$NC$16</f>
        <v>0</v>
      </c>
      <c r="C44" s="84">
        <f>Input!$ND$16</f>
        <v>0</v>
      </c>
      <c r="D44" s="84">
        <f>Input!$NE$16</f>
        <v>0</v>
      </c>
      <c r="E44" s="84">
        <f>Input!$NF$16</f>
        <v>0</v>
      </c>
      <c r="F44" s="84">
        <f>Input!$NG$16</f>
        <v>0</v>
      </c>
      <c r="G44" s="84">
        <f>Input!$NH$16</f>
        <v>0</v>
      </c>
      <c r="H44" s="85">
        <f>Input!$NI$16</f>
        <v>0</v>
      </c>
    </row>
    <row r="45" spans="1:50">
      <c r="A45" s="83" t="s">
        <v>228</v>
      </c>
      <c r="B45" s="216">
        <f>Input!$NJ$16</f>
        <v>0</v>
      </c>
      <c r="C45" s="84">
        <f>Input!$NK$16</f>
        <v>0</v>
      </c>
      <c r="D45" s="84">
        <f>Input!$NL$16</f>
        <v>0</v>
      </c>
      <c r="E45" s="84">
        <f>Input!$NM$16</f>
        <v>0</v>
      </c>
      <c r="F45" s="84">
        <f>Input!$NN$16</f>
        <v>0</v>
      </c>
      <c r="G45" s="84">
        <f>Input!$NO$16</f>
        <v>0</v>
      </c>
      <c r="H45" s="85">
        <f>Input!$NP$16</f>
        <v>0</v>
      </c>
    </row>
    <row r="46" spans="1:50">
      <c r="A46" s="83" t="s">
        <v>228</v>
      </c>
      <c r="B46" s="216">
        <f>Input!$NQ$16</f>
        <v>0</v>
      </c>
      <c r="C46" s="84">
        <f>Input!$NR$16</f>
        <v>0</v>
      </c>
      <c r="D46" s="84">
        <f>Input!$NS$16</f>
        <v>0</v>
      </c>
      <c r="E46" s="84">
        <f>Input!$NT$16</f>
        <v>0</v>
      </c>
      <c r="F46" s="84">
        <f>Input!$NU$16</f>
        <v>0</v>
      </c>
      <c r="G46" s="84">
        <f>Input!$NV$16</f>
        <v>0</v>
      </c>
      <c r="H46" s="85">
        <f>Input!$NW$16</f>
        <v>0</v>
      </c>
    </row>
    <row r="47" spans="1:50">
      <c r="A47" s="83" t="s">
        <v>228</v>
      </c>
      <c r="B47" s="216">
        <f>Input!$NX$16</f>
        <v>0</v>
      </c>
      <c r="C47" s="84">
        <f>Input!$NY$16</f>
        <v>0</v>
      </c>
      <c r="D47" s="84">
        <f>Input!$NZ$16</f>
        <v>0</v>
      </c>
      <c r="E47" s="84">
        <f>Input!$OA$16</f>
        <v>0</v>
      </c>
      <c r="F47" s="84">
        <f>Input!$OB$16</f>
        <v>0</v>
      </c>
      <c r="G47" s="84">
        <f>Input!$OC$16</f>
        <v>0</v>
      </c>
      <c r="H47" s="85">
        <f>Input!$OD$16</f>
        <v>0</v>
      </c>
    </row>
    <row r="48" spans="1:50">
      <c r="A48" s="83" t="s">
        <v>228</v>
      </c>
      <c r="B48" s="215" t="s">
        <v>220</v>
      </c>
      <c r="C48" s="84">
        <f>Input!$OE$16</f>
        <v>0</v>
      </c>
      <c r="D48" s="84">
        <f>Input!$OF$16</f>
        <v>0</v>
      </c>
      <c r="E48" s="84">
        <f>Input!$OG$16</f>
        <v>0</v>
      </c>
      <c r="F48" s="84">
        <f>Input!$OH$16</f>
        <v>0</v>
      </c>
      <c r="G48" s="84">
        <f>Input!$OI$16</f>
        <v>0</v>
      </c>
      <c r="H48" s="85">
        <f>Input!$OJ$16</f>
        <v>0</v>
      </c>
    </row>
    <row r="49" spans="1:50" s="93" customFormat="1">
      <c r="A49" s="79" t="s">
        <v>228</v>
      </c>
      <c r="B49" s="217" t="s">
        <v>230</v>
      </c>
      <c r="C49" s="218">
        <f>SUM(C36:C48)</f>
        <v>0</v>
      </c>
      <c r="D49" s="218">
        <f t="shared" ref="D49:G49" si="2">SUM(D36:D48)</f>
        <v>0</v>
      </c>
      <c r="E49" s="218">
        <f t="shared" si="2"/>
        <v>0</v>
      </c>
      <c r="F49" s="218">
        <f t="shared" si="2"/>
        <v>0</v>
      </c>
      <c r="G49" s="218">
        <f t="shared" si="2"/>
        <v>0</v>
      </c>
      <c r="H49" s="219"/>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c r="B50" s="220"/>
      <c r="C50" s="221"/>
      <c r="D50" s="221"/>
      <c r="E50" s="221"/>
      <c r="F50" s="221"/>
      <c r="G50" s="221"/>
      <c r="H50" s="222"/>
    </row>
    <row r="51" spans="1:50">
      <c r="A51" s="83" t="s">
        <v>231</v>
      </c>
      <c r="B51" s="216">
        <f>Input!$OK$16</f>
        <v>0</v>
      </c>
      <c r="C51" s="84">
        <f>Input!$OL$16</f>
        <v>0</v>
      </c>
      <c r="D51" s="84">
        <f>Input!$OM$16</f>
        <v>0</v>
      </c>
      <c r="E51" s="84">
        <f>Input!$ON$16</f>
        <v>0</v>
      </c>
      <c r="F51" s="84">
        <f>Input!$OO$16</f>
        <v>0</v>
      </c>
      <c r="G51" s="84">
        <f>Input!$OP$16</f>
        <v>0</v>
      </c>
      <c r="H51" s="85">
        <f>Input!$OQ$16</f>
        <v>0</v>
      </c>
    </row>
    <row r="52" spans="1:50">
      <c r="A52" s="83" t="s">
        <v>231</v>
      </c>
      <c r="B52" s="216">
        <f>Input!$OR$16</f>
        <v>0</v>
      </c>
      <c r="C52" s="84">
        <f>Input!$OS$16</f>
        <v>0</v>
      </c>
      <c r="D52" s="84">
        <f>Input!$OT$16</f>
        <v>0</v>
      </c>
      <c r="E52" s="84">
        <f>Input!$OU$16</f>
        <v>0</v>
      </c>
      <c r="F52" s="84">
        <f>Input!$OV$16</f>
        <v>0</v>
      </c>
      <c r="G52" s="84">
        <f>Input!$OW$16</f>
        <v>0</v>
      </c>
      <c r="H52" s="85">
        <f>Input!$OX$16</f>
        <v>0</v>
      </c>
    </row>
    <row r="53" spans="1:50">
      <c r="A53" s="83" t="s">
        <v>231</v>
      </c>
      <c r="B53" s="216">
        <f>Input!$OY$16</f>
        <v>0</v>
      </c>
      <c r="C53" s="84">
        <f>Input!$OZ$16</f>
        <v>0</v>
      </c>
      <c r="D53" s="84">
        <f>Input!$PA$16</f>
        <v>0</v>
      </c>
      <c r="E53" s="84">
        <f>Input!$PB$16</f>
        <v>0</v>
      </c>
      <c r="F53" s="84">
        <f>Input!$PC$16</f>
        <v>0</v>
      </c>
      <c r="G53" s="84">
        <f>Input!$PD$16</f>
        <v>0</v>
      </c>
      <c r="H53" s="85">
        <f>Input!$PE$16</f>
        <v>0</v>
      </c>
    </row>
    <row r="54" spans="1:50">
      <c r="A54" s="83" t="s">
        <v>231</v>
      </c>
      <c r="B54" s="216">
        <f>Input!$PF$16</f>
        <v>0</v>
      </c>
      <c r="C54" s="84">
        <f>Input!$PG$16</f>
        <v>0</v>
      </c>
      <c r="D54" s="84">
        <f>Input!$PH$16</f>
        <v>0</v>
      </c>
      <c r="E54" s="84">
        <f>Input!$PI$16</f>
        <v>0</v>
      </c>
      <c r="F54" s="84">
        <f>Input!$PJ$16</f>
        <v>0</v>
      </c>
      <c r="G54" s="84">
        <f>Input!$PK$16</f>
        <v>0</v>
      </c>
      <c r="H54" s="85">
        <f>Input!$PL$16</f>
        <v>0</v>
      </c>
    </row>
    <row r="55" spans="1:50">
      <c r="A55" s="83" t="s">
        <v>231</v>
      </c>
      <c r="B55" s="216">
        <f>Input!$PM$16</f>
        <v>0</v>
      </c>
      <c r="C55" s="84">
        <f>Input!$PN$16</f>
        <v>0</v>
      </c>
      <c r="D55" s="84">
        <f>Input!$PO$16</f>
        <v>0</v>
      </c>
      <c r="E55" s="84">
        <f>Input!$PP$16</f>
        <v>0</v>
      </c>
      <c r="F55" s="84">
        <f>Input!$PQ$16</f>
        <v>0</v>
      </c>
      <c r="G55" s="84">
        <f>Input!$PR$16</f>
        <v>0</v>
      </c>
      <c r="H55" s="85">
        <f>Input!$PS$16</f>
        <v>0</v>
      </c>
    </row>
    <row r="56" spans="1:50">
      <c r="A56" s="83" t="s">
        <v>231</v>
      </c>
      <c r="B56" s="216">
        <f>Input!$PT$16</f>
        <v>0</v>
      </c>
      <c r="C56" s="84">
        <f>Input!$PU$16</f>
        <v>0</v>
      </c>
      <c r="D56" s="84">
        <f>Input!$PV$16</f>
        <v>0</v>
      </c>
      <c r="E56" s="84">
        <f>Input!$PW$16</f>
        <v>0</v>
      </c>
      <c r="F56" s="84">
        <f>Input!$PX$16</f>
        <v>0</v>
      </c>
      <c r="G56" s="84">
        <f>Input!$PY$16</f>
        <v>0</v>
      </c>
      <c r="H56" s="85">
        <f>Input!$PZ$16</f>
        <v>0</v>
      </c>
    </row>
    <row r="57" spans="1:50">
      <c r="A57" s="83" t="s">
        <v>231</v>
      </c>
      <c r="B57" s="216">
        <f>Input!$QA$16</f>
        <v>0</v>
      </c>
      <c r="C57" s="84">
        <f>Input!$QB$16</f>
        <v>0</v>
      </c>
      <c r="D57" s="84">
        <f>Input!$QC$16</f>
        <v>0</v>
      </c>
      <c r="E57" s="84">
        <f>Input!$QD$16</f>
        <v>0</v>
      </c>
      <c r="F57" s="84">
        <f>Input!$QE$16</f>
        <v>0</v>
      </c>
      <c r="G57" s="84">
        <f>Input!$QF$16</f>
        <v>0</v>
      </c>
      <c r="H57" s="85">
        <f>Input!$QG$16</f>
        <v>0</v>
      </c>
    </row>
    <row r="58" spans="1:50">
      <c r="A58" s="83" t="s">
        <v>231</v>
      </c>
      <c r="B58" s="216">
        <f>Input!$QH$16</f>
        <v>0</v>
      </c>
      <c r="C58" s="84">
        <f>Input!$QI$16</f>
        <v>0</v>
      </c>
      <c r="D58" s="84">
        <f>Input!$QJ$16</f>
        <v>0</v>
      </c>
      <c r="E58" s="84">
        <f>Input!$QK$16</f>
        <v>0</v>
      </c>
      <c r="F58" s="84">
        <f>Input!$QL$16</f>
        <v>0</v>
      </c>
      <c r="G58" s="84">
        <f>Input!$QM$16</f>
        <v>0</v>
      </c>
      <c r="H58" s="85">
        <f>Input!$QN$16</f>
        <v>0</v>
      </c>
    </row>
    <row r="59" spans="1:50">
      <c r="A59" s="83" t="s">
        <v>231</v>
      </c>
      <c r="B59" s="216">
        <f>Input!$QO$16</f>
        <v>0</v>
      </c>
      <c r="C59" s="84">
        <f>Input!$QP$16</f>
        <v>0</v>
      </c>
      <c r="D59" s="84">
        <f>Input!$QQ$16</f>
        <v>0</v>
      </c>
      <c r="E59" s="84">
        <f>Input!$QR$16</f>
        <v>0</v>
      </c>
      <c r="F59" s="84">
        <f>Input!$QS$16</f>
        <v>0</v>
      </c>
      <c r="G59" s="84">
        <f>Input!$QT$16</f>
        <v>0</v>
      </c>
      <c r="H59" s="85">
        <f>Input!$QU$16</f>
        <v>0</v>
      </c>
    </row>
    <row r="60" spans="1:50">
      <c r="A60" s="83" t="s">
        <v>231</v>
      </c>
      <c r="B60" s="216">
        <f>Input!$QV$16</f>
        <v>0</v>
      </c>
      <c r="C60" s="84">
        <f>Input!$QW$16</f>
        <v>0</v>
      </c>
      <c r="D60" s="84">
        <f>Input!$QX$16</f>
        <v>0</v>
      </c>
      <c r="E60" s="84">
        <f>Input!$QY$16</f>
        <v>0</v>
      </c>
      <c r="F60" s="84">
        <f>Input!$QZ$16</f>
        <v>0</v>
      </c>
      <c r="G60" s="84">
        <f>Input!$RA$16</f>
        <v>0</v>
      </c>
      <c r="H60" s="85">
        <f>Input!$RB$16</f>
        <v>0</v>
      </c>
    </row>
    <row r="61" spans="1:50">
      <c r="A61" s="83" t="s">
        <v>231</v>
      </c>
      <c r="B61" s="216">
        <f>Input!$RC$16</f>
        <v>0</v>
      </c>
      <c r="C61" s="84">
        <f>Input!$RD$16</f>
        <v>0</v>
      </c>
      <c r="D61" s="84">
        <f>Input!$RE$16</f>
        <v>0</v>
      </c>
      <c r="E61" s="84">
        <f>Input!$RF$16</f>
        <v>0</v>
      </c>
      <c r="F61" s="84">
        <f>Input!$RG$16</f>
        <v>0</v>
      </c>
      <c r="G61" s="84">
        <f>Input!$RH$16</f>
        <v>0</v>
      </c>
      <c r="H61" s="85">
        <f>Input!$RI$16</f>
        <v>0</v>
      </c>
    </row>
    <row r="62" spans="1:50">
      <c r="A62" s="83" t="s">
        <v>231</v>
      </c>
      <c r="B62" s="216">
        <f>Input!$RJ$16</f>
        <v>0</v>
      </c>
      <c r="C62" s="84">
        <f>Input!$RK$16</f>
        <v>0</v>
      </c>
      <c r="D62" s="84">
        <f>Input!$RL$16</f>
        <v>0</v>
      </c>
      <c r="E62" s="84">
        <f>Input!$RM$16</f>
        <v>0</v>
      </c>
      <c r="F62" s="84">
        <f>Input!$RN$16</f>
        <v>0</v>
      </c>
      <c r="G62" s="84">
        <f>Input!$RO$16</f>
        <v>0</v>
      </c>
      <c r="H62" s="85">
        <f>Input!$RP$16</f>
        <v>0</v>
      </c>
    </row>
    <row r="63" spans="1:50">
      <c r="A63" s="83" t="s">
        <v>231</v>
      </c>
      <c r="B63" s="215" t="s">
        <v>220</v>
      </c>
      <c r="C63" s="84">
        <f>Input!$RQ$16</f>
        <v>0</v>
      </c>
      <c r="D63" s="84">
        <f>Input!$RR$16</f>
        <v>0</v>
      </c>
      <c r="E63" s="84">
        <f>Input!$RS$16</f>
        <v>0</v>
      </c>
      <c r="F63" s="84">
        <f>Input!$RT$16</f>
        <v>0</v>
      </c>
      <c r="G63" s="84">
        <f>Input!$RU$16</f>
        <v>0</v>
      </c>
      <c r="H63" s="85">
        <f>Input!$RV$16</f>
        <v>0</v>
      </c>
    </row>
    <row r="64" spans="1:50" s="94" customFormat="1">
      <c r="A64" s="79" t="s">
        <v>231</v>
      </c>
      <c r="B64" s="217" t="s">
        <v>232</v>
      </c>
      <c r="C64" s="218">
        <f>SUM(C51:C63)</f>
        <v>0</v>
      </c>
      <c r="D64" s="218">
        <f t="shared" ref="D64:G64" si="3">SUM(D51:D63)</f>
        <v>0</v>
      </c>
      <c r="E64" s="218">
        <f t="shared" si="3"/>
        <v>0</v>
      </c>
      <c r="F64" s="218">
        <f t="shared" si="3"/>
        <v>0</v>
      </c>
      <c r="G64" s="218">
        <f t="shared" si="3"/>
        <v>0</v>
      </c>
      <c r="H64" s="219"/>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1:50">
      <c r="B65" s="220"/>
      <c r="C65" s="221"/>
      <c r="D65" s="221"/>
      <c r="E65" s="221"/>
      <c r="F65" s="221"/>
      <c r="G65" s="221"/>
      <c r="H65" s="222"/>
    </row>
    <row r="66" spans="1:50">
      <c r="A66" s="83" t="s">
        <v>233</v>
      </c>
      <c r="B66" s="216">
        <f>Input!$RW$16</f>
        <v>0</v>
      </c>
      <c r="C66" s="84">
        <f>Input!$RX$16</f>
        <v>0</v>
      </c>
      <c r="D66" s="84">
        <f>Input!$RY$16</f>
        <v>0</v>
      </c>
      <c r="E66" s="84">
        <f>Input!$RZ$16</f>
        <v>0</v>
      </c>
      <c r="F66" s="84">
        <f>Input!$SA$16</f>
        <v>0</v>
      </c>
      <c r="G66" s="84">
        <f>Input!$SB$16</f>
        <v>0</v>
      </c>
      <c r="H66" s="85">
        <f>Input!$SC$16</f>
        <v>0</v>
      </c>
    </row>
    <row r="67" spans="1:50">
      <c r="A67" s="83" t="s">
        <v>233</v>
      </c>
      <c r="B67" s="216">
        <f>Input!$SD$16</f>
        <v>0</v>
      </c>
      <c r="C67" s="84">
        <f>Input!$SE$16</f>
        <v>0</v>
      </c>
      <c r="D67" s="84">
        <f>Input!$SF$16</f>
        <v>0</v>
      </c>
      <c r="E67" s="84">
        <f>Input!$SG$16</f>
        <v>0</v>
      </c>
      <c r="F67" s="84">
        <f>Input!$SH$16</f>
        <v>0</v>
      </c>
      <c r="G67" s="84">
        <f>Input!$SI$16</f>
        <v>0</v>
      </c>
      <c r="H67" s="85">
        <f>Input!$SJ$16</f>
        <v>0</v>
      </c>
    </row>
    <row r="68" spans="1:50">
      <c r="A68" s="83" t="s">
        <v>233</v>
      </c>
      <c r="B68" s="216">
        <f>Input!$SK$16</f>
        <v>0</v>
      </c>
      <c r="C68" s="84">
        <f>Input!$SL$16</f>
        <v>0</v>
      </c>
      <c r="D68" s="84">
        <f>Input!$SM$16</f>
        <v>0</v>
      </c>
      <c r="E68" s="84">
        <f>Input!$SN$16</f>
        <v>0</v>
      </c>
      <c r="F68" s="84">
        <f>Input!$SO$16</f>
        <v>0</v>
      </c>
      <c r="G68" s="84">
        <f>Input!$SP$16</f>
        <v>0</v>
      </c>
      <c r="H68" s="85">
        <f>Input!$SQ$16</f>
        <v>0</v>
      </c>
    </row>
    <row r="69" spans="1:50">
      <c r="A69" s="83" t="s">
        <v>233</v>
      </c>
      <c r="B69" s="216">
        <f>Input!$SR$16</f>
        <v>0</v>
      </c>
      <c r="C69" s="84">
        <f>Input!$SS$16</f>
        <v>0</v>
      </c>
      <c r="D69" s="84">
        <f>Input!$ST$16</f>
        <v>0</v>
      </c>
      <c r="E69" s="84">
        <f>Input!$SU$16</f>
        <v>0</v>
      </c>
      <c r="F69" s="84">
        <f>Input!$SV$16</f>
        <v>0</v>
      </c>
      <c r="G69" s="84">
        <f>Input!$SW$16</f>
        <v>0</v>
      </c>
      <c r="H69" s="85">
        <f>Input!$SX$16</f>
        <v>0</v>
      </c>
    </row>
    <row r="70" spans="1:50">
      <c r="A70" s="83" t="s">
        <v>233</v>
      </c>
      <c r="B70" s="216">
        <f>Input!$SY$16</f>
        <v>0</v>
      </c>
      <c r="C70" s="84">
        <f>Input!$SZ$16</f>
        <v>0</v>
      </c>
      <c r="D70" s="84">
        <f>Input!$TA$16</f>
        <v>0</v>
      </c>
      <c r="E70" s="84">
        <f>Input!$TB$16</f>
        <v>0</v>
      </c>
      <c r="F70" s="84">
        <f>Input!$TC$16</f>
        <v>0</v>
      </c>
      <c r="G70" s="84">
        <f>Input!$TD$16</f>
        <v>0</v>
      </c>
      <c r="H70" s="85">
        <f>Input!$TE$16</f>
        <v>0</v>
      </c>
    </row>
    <row r="71" spans="1:50">
      <c r="A71" s="83" t="s">
        <v>233</v>
      </c>
      <c r="B71" s="216">
        <f>Input!$TF$16</f>
        <v>0</v>
      </c>
      <c r="C71" s="84">
        <f>Input!$TG$16</f>
        <v>0</v>
      </c>
      <c r="D71" s="84">
        <f>Input!$TH$16</f>
        <v>0</v>
      </c>
      <c r="E71" s="84">
        <f>Input!$TI$16</f>
        <v>0</v>
      </c>
      <c r="F71" s="84">
        <f>Input!$TJ$16</f>
        <v>0</v>
      </c>
      <c r="G71" s="84">
        <f>Input!$TK$16</f>
        <v>0</v>
      </c>
      <c r="H71" s="85">
        <f>Input!$TL$16</f>
        <v>0</v>
      </c>
    </row>
    <row r="72" spans="1:50">
      <c r="A72" s="83" t="s">
        <v>233</v>
      </c>
      <c r="B72" s="216">
        <f>Input!$TM$16</f>
        <v>0</v>
      </c>
      <c r="C72" s="84">
        <f>Input!$TN$16</f>
        <v>0</v>
      </c>
      <c r="D72" s="84">
        <f>Input!$TO$16</f>
        <v>0</v>
      </c>
      <c r="E72" s="84">
        <f>Input!$TP$16</f>
        <v>0</v>
      </c>
      <c r="F72" s="84">
        <f>Input!$TQ$16</f>
        <v>0</v>
      </c>
      <c r="G72" s="84">
        <f>Input!$TR$16</f>
        <v>0</v>
      </c>
      <c r="H72" s="85">
        <f>Input!$TS$16</f>
        <v>0</v>
      </c>
    </row>
    <row r="73" spans="1:50">
      <c r="A73" s="83" t="s">
        <v>233</v>
      </c>
      <c r="B73" s="216">
        <f>Input!$TT$16</f>
        <v>0</v>
      </c>
      <c r="C73" s="84">
        <f>Input!$TU$16</f>
        <v>0</v>
      </c>
      <c r="D73" s="84">
        <f>Input!$TV$16</f>
        <v>0</v>
      </c>
      <c r="E73" s="84">
        <f>Input!$TW$16</f>
        <v>0</v>
      </c>
      <c r="F73" s="84">
        <f>Input!$TX$16</f>
        <v>0</v>
      </c>
      <c r="G73" s="84">
        <f>Input!$TY$16</f>
        <v>0</v>
      </c>
      <c r="H73" s="85">
        <f>Input!$TZ$16</f>
        <v>0</v>
      </c>
    </row>
    <row r="74" spans="1:50">
      <c r="A74" s="83" t="s">
        <v>233</v>
      </c>
      <c r="B74" s="216">
        <f>Input!$UA$16</f>
        <v>0</v>
      </c>
      <c r="C74" s="84">
        <f>Input!$UB$16</f>
        <v>0</v>
      </c>
      <c r="D74" s="84">
        <f>Input!$UC$16</f>
        <v>0</v>
      </c>
      <c r="E74" s="84">
        <f>Input!$UD$16</f>
        <v>0</v>
      </c>
      <c r="F74" s="84">
        <f>Input!$UE$16</f>
        <v>0</v>
      </c>
      <c r="G74" s="84">
        <f>Input!$UF$16</f>
        <v>0</v>
      </c>
      <c r="H74" s="85">
        <f>Input!$UG$16</f>
        <v>0</v>
      </c>
    </row>
    <row r="75" spans="1:50">
      <c r="A75" s="83" t="s">
        <v>233</v>
      </c>
      <c r="B75" s="216">
        <f>Input!$UH$16</f>
        <v>0</v>
      </c>
      <c r="C75" s="84">
        <f>Input!$UI$16</f>
        <v>0</v>
      </c>
      <c r="D75" s="84">
        <f>Input!$UJ$16</f>
        <v>0</v>
      </c>
      <c r="E75" s="84">
        <f>Input!$UK$16</f>
        <v>0</v>
      </c>
      <c r="F75" s="84">
        <f>Input!$UL$16</f>
        <v>0</v>
      </c>
      <c r="G75" s="84">
        <f>Input!$UM$16</f>
        <v>0</v>
      </c>
      <c r="H75" s="85">
        <f>Input!$UN$16</f>
        <v>0</v>
      </c>
    </row>
    <row r="76" spans="1:50">
      <c r="A76" s="83" t="s">
        <v>233</v>
      </c>
      <c r="B76" s="216">
        <f>Input!$UO$16</f>
        <v>0</v>
      </c>
      <c r="C76" s="84">
        <f>Input!$UP$16</f>
        <v>0</v>
      </c>
      <c r="D76" s="84">
        <f>Input!$UQ$16</f>
        <v>0</v>
      </c>
      <c r="E76" s="84">
        <f>Input!$UR$16</f>
        <v>0</v>
      </c>
      <c r="F76" s="84">
        <f>Input!$US$16</f>
        <v>0</v>
      </c>
      <c r="G76" s="84">
        <f>Input!$UT$16</f>
        <v>0</v>
      </c>
      <c r="H76" s="85">
        <f>Input!$UU$16</f>
        <v>0</v>
      </c>
    </row>
    <row r="77" spans="1:50">
      <c r="A77" s="83" t="s">
        <v>233</v>
      </c>
      <c r="B77" s="216">
        <f>Input!$UV$16</f>
        <v>0</v>
      </c>
      <c r="C77" s="84">
        <f>Input!$UW$16</f>
        <v>0</v>
      </c>
      <c r="D77" s="84">
        <f>Input!$UX$16</f>
        <v>0</v>
      </c>
      <c r="E77" s="84">
        <f>Input!$UY$16</f>
        <v>0</v>
      </c>
      <c r="F77" s="84">
        <f>Input!$UZ$16</f>
        <v>0</v>
      </c>
      <c r="G77" s="84">
        <f>Input!$VA$16</f>
        <v>0</v>
      </c>
      <c r="H77" s="85">
        <f>Input!$VB$16</f>
        <v>0</v>
      </c>
    </row>
    <row r="78" spans="1:50">
      <c r="A78" s="83" t="s">
        <v>233</v>
      </c>
      <c r="B78" s="216">
        <f>Input!$VC$16</f>
        <v>0</v>
      </c>
      <c r="C78" s="84">
        <f>Input!$VD$16</f>
        <v>0</v>
      </c>
      <c r="D78" s="84">
        <f>Input!$VE$16</f>
        <v>0</v>
      </c>
      <c r="E78" s="84">
        <f>Input!$VF$16</f>
        <v>0</v>
      </c>
      <c r="F78" s="84">
        <f>Input!$VG$16</f>
        <v>0</v>
      </c>
      <c r="G78" s="84">
        <f>Input!$VH$16</f>
        <v>0</v>
      </c>
      <c r="H78" s="85">
        <f>Input!$VI$16</f>
        <v>0</v>
      </c>
    </row>
    <row r="79" spans="1:50">
      <c r="A79" s="83" t="s">
        <v>233</v>
      </c>
      <c r="B79" s="215" t="s">
        <v>220</v>
      </c>
      <c r="C79" s="84">
        <f>Input!$VJ$16</f>
        <v>0</v>
      </c>
      <c r="D79" s="84">
        <f>Input!$VK$16</f>
        <v>0</v>
      </c>
      <c r="E79" s="84">
        <f>Input!$VL$16</f>
        <v>0</v>
      </c>
      <c r="F79" s="84">
        <f>Input!$VM$16</f>
        <v>0</v>
      </c>
      <c r="G79" s="84">
        <f>Input!$VN$16</f>
        <v>0</v>
      </c>
      <c r="H79" s="85">
        <f>Input!$VO$16</f>
        <v>0</v>
      </c>
    </row>
    <row r="80" spans="1:50" s="94" customFormat="1">
      <c r="A80" s="79" t="s">
        <v>233</v>
      </c>
      <c r="B80" s="217" t="s">
        <v>234</v>
      </c>
      <c r="C80" s="218">
        <f>SUM(C66:C79)</f>
        <v>0</v>
      </c>
      <c r="D80" s="218">
        <f t="shared" ref="D80:G80" si="4">SUM(D66:D79)</f>
        <v>0</v>
      </c>
      <c r="E80" s="218">
        <f t="shared" si="4"/>
        <v>0</v>
      </c>
      <c r="F80" s="218">
        <f t="shared" si="4"/>
        <v>0</v>
      </c>
      <c r="G80" s="218">
        <f t="shared" si="4"/>
        <v>0</v>
      </c>
      <c r="H80" s="219"/>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row>
    <row r="81" spans="1:50">
      <c r="A81" s="83"/>
      <c r="B81" s="222"/>
      <c r="C81" s="50"/>
      <c r="D81" s="50"/>
      <c r="E81" s="50"/>
      <c r="F81" s="50"/>
      <c r="G81" s="50"/>
      <c r="H81" s="222"/>
    </row>
    <row r="82" spans="1:50">
      <c r="A82" s="83" t="s">
        <v>235</v>
      </c>
      <c r="B82" s="216">
        <f>Input!$VP$16</f>
        <v>0</v>
      </c>
      <c r="C82" s="84">
        <f>Input!$VQ$16</f>
        <v>0</v>
      </c>
      <c r="D82" s="84">
        <f>Input!$VR$16</f>
        <v>0</v>
      </c>
      <c r="E82" s="84">
        <f>Input!$VS$16</f>
        <v>0</v>
      </c>
      <c r="F82" s="84">
        <f>Input!$VT$16</f>
        <v>0</v>
      </c>
      <c r="G82" s="84">
        <f>Input!$VU$16</f>
        <v>0</v>
      </c>
      <c r="H82" s="85">
        <f>Input!$VV$16</f>
        <v>0</v>
      </c>
    </row>
    <row r="83" spans="1:50">
      <c r="A83" s="83" t="s">
        <v>235</v>
      </c>
      <c r="B83" s="216">
        <f>Input!$VW$16</f>
        <v>0</v>
      </c>
      <c r="C83" s="84">
        <f>Input!$VX$16</f>
        <v>0</v>
      </c>
      <c r="D83" s="84">
        <f>Input!$VY$16</f>
        <v>0</v>
      </c>
      <c r="E83" s="84">
        <f>Input!$VZ$16</f>
        <v>0</v>
      </c>
      <c r="F83" s="84">
        <f>Input!$WA$16</f>
        <v>0</v>
      </c>
      <c r="G83" s="84">
        <f>Input!$WB$16</f>
        <v>0</v>
      </c>
      <c r="H83" s="85">
        <f>Input!$WC$16</f>
        <v>0</v>
      </c>
    </row>
    <row r="84" spans="1:50">
      <c r="A84" s="83" t="s">
        <v>235</v>
      </c>
      <c r="B84" s="216">
        <f>Input!$WD$16</f>
        <v>0</v>
      </c>
      <c r="C84" s="84">
        <f>Input!$WE$16</f>
        <v>0</v>
      </c>
      <c r="D84" s="84">
        <f>Input!$WF$16</f>
        <v>0</v>
      </c>
      <c r="E84" s="84">
        <f>Input!$WG$16</f>
        <v>0</v>
      </c>
      <c r="F84" s="84">
        <f>Input!$WH$16</f>
        <v>0</v>
      </c>
      <c r="G84" s="84">
        <f>Input!$WI$16</f>
        <v>0</v>
      </c>
      <c r="H84" s="85">
        <f>Input!$WJ$16</f>
        <v>0</v>
      </c>
    </row>
    <row r="85" spans="1:50">
      <c r="A85" s="83" t="s">
        <v>235</v>
      </c>
      <c r="B85" s="216">
        <f>Input!$WK$16</f>
        <v>0</v>
      </c>
      <c r="C85" s="84">
        <f>Input!$WL$16</f>
        <v>0</v>
      </c>
      <c r="D85" s="84">
        <f>Input!$WM$16</f>
        <v>0</v>
      </c>
      <c r="E85" s="84">
        <f>Input!$WN$16</f>
        <v>0</v>
      </c>
      <c r="F85" s="84">
        <f>Input!$WO$16</f>
        <v>0</v>
      </c>
      <c r="G85" s="84">
        <f>Input!$WP$16</f>
        <v>0</v>
      </c>
      <c r="H85" s="85">
        <f>Input!$WQ$16</f>
        <v>0</v>
      </c>
    </row>
    <row r="86" spans="1:50">
      <c r="A86" s="83" t="s">
        <v>235</v>
      </c>
      <c r="B86" s="216">
        <f>Input!$WR$16</f>
        <v>0</v>
      </c>
      <c r="C86" s="84">
        <f>Input!$WS$16</f>
        <v>0</v>
      </c>
      <c r="D86" s="84">
        <f>Input!$WT$16</f>
        <v>0</v>
      </c>
      <c r="E86" s="84">
        <f>Input!$WU$16</f>
        <v>0</v>
      </c>
      <c r="F86" s="84">
        <f>Input!$WV$16</f>
        <v>0</v>
      </c>
      <c r="G86" s="84">
        <f>Input!$WW$16</f>
        <v>0</v>
      </c>
      <c r="H86" s="85">
        <f>Input!$WX$16</f>
        <v>0</v>
      </c>
    </row>
    <row r="87" spans="1:50">
      <c r="A87" s="83" t="s">
        <v>235</v>
      </c>
      <c r="B87" s="216">
        <f>Input!$WY$16</f>
        <v>0</v>
      </c>
      <c r="C87" s="84">
        <f>Input!$WZ$16</f>
        <v>0</v>
      </c>
      <c r="D87" s="84">
        <f>Input!$XA$16</f>
        <v>0</v>
      </c>
      <c r="E87" s="84">
        <f>Input!$XB$16</f>
        <v>0</v>
      </c>
      <c r="F87" s="84">
        <f>Input!$XC$16</f>
        <v>0</v>
      </c>
      <c r="G87" s="84">
        <f>Input!$XD$16</f>
        <v>0</v>
      </c>
      <c r="H87" s="85">
        <f>Input!$XE$16</f>
        <v>0</v>
      </c>
    </row>
    <row r="88" spans="1:50">
      <c r="A88" s="83" t="s">
        <v>235</v>
      </c>
      <c r="B88" s="216">
        <f>Input!$XF$16</f>
        <v>0</v>
      </c>
      <c r="C88" s="84">
        <f>Input!$XG$16</f>
        <v>0</v>
      </c>
      <c r="D88" s="84">
        <f>Input!$XH$16</f>
        <v>0</v>
      </c>
      <c r="E88" s="84">
        <f>Input!$XI$16</f>
        <v>0</v>
      </c>
      <c r="F88" s="84">
        <f>Input!$XJ$16</f>
        <v>0</v>
      </c>
      <c r="G88" s="84">
        <f>Input!$XK$16</f>
        <v>0</v>
      </c>
      <c r="H88" s="85">
        <f>Input!$XL$16</f>
        <v>0</v>
      </c>
    </row>
    <row r="89" spans="1:50">
      <c r="A89" s="83" t="s">
        <v>235</v>
      </c>
      <c r="B89" s="216">
        <f>Input!$XM$16</f>
        <v>0</v>
      </c>
      <c r="C89" s="84">
        <f>Input!$XN$16</f>
        <v>0</v>
      </c>
      <c r="D89" s="84">
        <f>Input!$XO$16</f>
        <v>0</v>
      </c>
      <c r="E89" s="84">
        <f>Input!$XP$16</f>
        <v>0</v>
      </c>
      <c r="F89" s="84">
        <f>Input!$XQ$16</f>
        <v>0</v>
      </c>
      <c r="G89" s="84">
        <f>Input!$XR$16</f>
        <v>0</v>
      </c>
      <c r="H89" s="85">
        <f>Input!$XS$16</f>
        <v>0</v>
      </c>
    </row>
    <row r="90" spans="1:50" s="94" customFormat="1">
      <c r="A90" s="79" t="s">
        <v>235</v>
      </c>
      <c r="B90" s="217" t="s">
        <v>236</v>
      </c>
      <c r="C90" s="218">
        <f>SUM(C82:C89)</f>
        <v>0</v>
      </c>
      <c r="D90" s="218">
        <f t="shared" ref="D90:G90" si="5">SUM(D82:D89)</f>
        <v>0</v>
      </c>
      <c r="E90" s="218">
        <f t="shared" si="5"/>
        <v>0</v>
      </c>
      <c r="F90" s="218">
        <f t="shared" si="5"/>
        <v>0</v>
      </c>
      <c r="G90" s="218">
        <f t="shared" si="5"/>
        <v>0</v>
      </c>
      <c r="H90" s="219"/>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row>
    <row r="91" spans="1:50">
      <c r="B91" s="222"/>
      <c r="C91" s="50"/>
      <c r="D91" s="50"/>
      <c r="E91" s="50"/>
      <c r="F91" s="50"/>
      <c r="G91" s="50"/>
      <c r="H91" s="222"/>
    </row>
    <row r="92" spans="1:50" s="94" customFormat="1">
      <c r="A92" s="79" t="s">
        <v>237</v>
      </c>
      <c r="B92" s="217"/>
      <c r="C92" s="218"/>
      <c r="D92" s="218"/>
      <c r="E92" s="218"/>
      <c r="F92" s="218"/>
      <c r="G92" s="218"/>
      <c r="H92" s="219"/>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0" ht="31.5">
      <c r="A93" s="83" t="s">
        <v>238</v>
      </c>
      <c r="B93" s="208" t="s">
        <v>239</v>
      </c>
      <c r="C93" s="84">
        <f>Input!$XT$16</f>
        <v>0</v>
      </c>
      <c r="D93" s="84">
        <f>Input!$XU$16</f>
        <v>0</v>
      </c>
      <c r="E93" s="84">
        <f>Input!$XV$16</f>
        <v>0</v>
      </c>
      <c r="F93" s="84">
        <f>Input!$XW$16</f>
        <v>0</v>
      </c>
      <c r="G93" s="84">
        <f>Input!$XX$16</f>
        <v>0</v>
      </c>
      <c r="H93" s="85">
        <f>Input!$XY$16</f>
        <v>0</v>
      </c>
    </row>
    <row r="94" spans="1:50" ht="51.75">
      <c r="A94" s="83" t="s">
        <v>240</v>
      </c>
      <c r="B94" s="208" t="s">
        <v>241</v>
      </c>
      <c r="C94" s="84">
        <f>Input!$XZ$16</f>
        <v>5000000</v>
      </c>
      <c r="D94" s="84">
        <f>Input!$YA$16</f>
        <v>932933</v>
      </c>
      <c r="E94" s="84">
        <f>Input!$YB$16</f>
        <v>0</v>
      </c>
      <c r="F94" s="84">
        <f>Input!$YC$16</f>
        <v>1524600</v>
      </c>
      <c r="G94" s="84">
        <f>Input!$YD$16</f>
        <v>0</v>
      </c>
      <c r="H94" s="85" t="str">
        <f>Input!$YE$16</f>
        <v>P/T from Hidalgo County - Coronavirus Relief Funds - $3,675,000 for coronavirus relief efforts including administration of vaccinations and diagnostic and antibody laboratory costs, plus $1,325,000 for COVID-19 screening and testing services.</v>
      </c>
    </row>
    <row r="95" spans="1:50" s="94" customFormat="1" ht="30">
      <c r="A95" s="88" t="s">
        <v>242</v>
      </c>
      <c r="B95" s="86" t="s">
        <v>243</v>
      </c>
      <c r="C95" s="87">
        <f>SUM(C93:C94)</f>
        <v>5000000</v>
      </c>
      <c r="D95" s="87">
        <f t="shared" ref="D95:G95" si="6">SUM(D93:D94)</f>
        <v>932933</v>
      </c>
      <c r="E95" s="87">
        <f t="shared" si="6"/>
        <v>0</v>
      </c>
      <c r="F95" s="87">
        <f t="shared" si="6"/>
        <v>1524600</v>
      </c>
      <c r="G95" s="87">
        <f t="shared" si="6"/>
        <v>0</v>
      </c>
      <c r="H95" s="88"/>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row>
    <row r="96" spans="1:50">
      <c r="C96" s="95"/>
      <c r="D96" s="95"/>
      <c r="E96" s="95"/>
      <c r="F96" s="95"/>
      <c r="G96" s="95"/>
    </row>
    <row r="97" spans="1:50" s="94" customFormat="1">
      <c r="A97" s="354" t="s">
        <v>244</v>
      </c>
      <c r="B97" s="355"/>
      <c r="C97" s="87">
        <f>C95+C90+C80+C64+C49+C34+C19</f>
        <v>5199790</v>
      </c>
      <c r="D97" s="87">
        <f t="shared" ref="D97:G97" si="7">D95+D90+D80+D64+D49+D34+D19</f>
        <v>1043990</v>
      </c>
      <c r="E97" s="87">
        <f t="shared" si="7"/>
        <v>106179</v>
      </c>
      <c r="F97" s="87">
        <f t="shared" si="7"/>
        <v>1715388</v>
      </c>
      <c r="G97" s="87">
        <f t="shared" si="7"/>
        <v>0</v>
      </c>
      <c r="H97" s="88"/>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row>
    <row r="98" spans="1:50">
      <c r="C98" s="95"/>
      <c r="D98" s="95"/>
      <c r="E98" s="95"/>
      <c r="F98" s="95"/>
      <c r="G98" s="95"/>
    </row>
    <row r="99" spans="1:50">
      <c r="B99" s="78" t="s">
        <v>245</v>
      </c>
      <c r="C99" s="95"/>
      <c r="D99" s="95">
        <f>'RGVM Uses'!C67</f>
        <v>1043990</v>
      </c>
      <c r="E99" s="95"/>
      <c r="F99" s="95">
        <f>'RGVM Uses'!D67</f>
        <v>1715388</v>
      </c>
      <c r="G99" s="95">
        <f>'RGVM Uses'!E67</f>
        <v>0</v>
      </c>
    </row>
    <row r="100" spans="1:50">
      <c r="B100" s="78" t="s">
        <v>246</v>
      </c>
      <c r="D100" s="96">
        <f>D97-D99</f>
        <v>0</v>
      </c>
      <c r="F100" s="96">
        <f>F97-F99</f>
        <v>0</v>
      </c>
      <c r="G100" s="96">
        <f>G97-G99</f>
        <v>0</v>
      </c>
    </row>
    <row r="101" spans="1:50">
      <c r="D101" s="96"/>
    </row>
    <row r="102" spans="1:50">
      <c r="C102" s="96" t="str">
        <f>IF(C97-INT(C97)=0,"",C97-INT(C97))</f>
        <v/>
      </c>
      <c r="D102" s="96" t="str">
        <f>IF(D97-INT(D97)=0,"",D97-INT(D97))</f>
        <v/>
      </c>
      <c r="E102" s="96" t="str">
        <f>IF(E97-INT(E97)=0,"",E97-INT(E97))</f>
        <v/>
      </c>
      <c r="F102" s="96" t="str">
        <f>IF(F97-INT(F97)=0,"",F97-INT(F97))</f>
        <v/>
      </c>
      <c r="G102" s="96" t="str">
        <f>IF(G97-INT(G97)=0,"",G97-INT(G97))</f>
        <v/>
      </c>
      <c r="H102" s="97">
        <f>SUM(C102:G102)</f>
        <v>0</v>
      </c>
    </row>
    <row r="105" spans="1:50" ht="15" customHeight="1">
      <c r="B105" s="91" t="s">
        <v>247</v>
      </c>
    </row>
    <row r="106" spans="1:50" ht="15" customHeight="1">
      <c r="B106" s="91" t="s">
        <v>248</v>
      </c>
      <c r="C106" s="76">
        <f>SUM(C5:C18)+SUM(C21:C33)+SUM(C36:C48)+SUM(C51:C63)+SUM(C66:C79)+SUM(C82:C89)+SUM(C93:C94)</f>
        <v>5199790</v>
      </c>
      <c r="D106" s="76">
        <f>SUM(D5:D18)+SUM(D21:D33)+SUM(D36:D48)+SUM(D51:D63)+SUM(D66:D79)+SUM(D82:D89)+SUM(D93:D94)</f>
        <v>1043990</v>
      </c>
      <c r="E106" s="76">
        <f>SUM(E5:E18)+SUM(E21:E33)+SUM(E36:E48)+SUM(E51:E63)+SUM(E66:E79)+SUM(E82:E89)+SUM(E93:E94)</f>
        <v>106179</v>
      </c>
      <c r="F106" s="76">
        <f>SUM(F5:F18)+SUM(F21:F33)+SUM(F36:F48)+SUM(F51:F63)+SUM(F66:F79)+SUM(F82:F89)+SUM(F93:F94)</f>
        <v>1715388</v>
      </c>
      <c r="G106" s="76">
        <f>SUM(G5:G18)+SUM(G21:G33)+SUM(G36:G48)+SUM(G51:G63)+SUM(G66:G79)+SUM(G82:G89)+SUM(G93:G94)</f>
        <v>0</v>
      </c>
    </row>
    <row r="107" spans="1:50" ht="15" customHeight="1">
      <c r="C107" s="76" t="str">
        <f>IF((C106=C97),"Balanced","Out of Balance")</f>
        <v>Balanced</v>
      </c>
      <c r="D107" s="76" t="str">
        <f t="shared" ref="D107:G107" si="8">IF((D106=D97),"Balanced","Out of Balance")</f>
        <v>Balanced</v>
      </c>
      <c r="E107" s="76" t="str">
        <f t="shared" si="8"/>
        <v>Balanced</v>
      </c>
      <c r="F107" s="76" t="str">
        <f t="shared" si="8"/>
        <v>Balanced</v>
      </c>
      <c r="G107" s="76" t="str">
        <f t="shared" si="8"/>
        <v>Balanced</v>
      </c>
    </row>
    <row r="108" spans="1:50" ht="15" customHeight="1"/>
    <row r="109" spans="1:50" ht="15" customHeight="1"/>
    <row r="110" spans="1:50" ht="15" customHeight="1">
      <c r="E110" s="76">
        <f>SUM(C106:G106)</f>
        <v>8065347</v>
      </c>
    </row>
    <row r="111" spans="1:50">
      <c r="E111" s="223">
        <f>'RGVM Uses'!D80</f>
        <v>2759378</v>
      </c>
    </row>
    <row r="112" spans="1:50">
      <c r="E112" s="224">
        <f>Input!F16</f>
        <v>203599</v>
      </c>
    </row>
    <row r="113" spans="5:5">
      <c r="E113" s="49">
        <f>SUM(E110:E112)</f>
        <v>11028324</v>
      </c>
    </row>
    <row r="114" spans="5:5">
      <c r="E114" s="49">
        <f>Input!G16</f>
        <v>11028324</v>
      </c>
    </row>
    <row r="115" spans="5:5">
      <c r="E115" s="49">
        <f>E114-E113</f>
        <v>0</v>
      </c>
    </row>
    <row r="116" spans="5:5">
      <c r="E116" s="48" t="str">
        <f>IF(E115&lt;&gt;0,"Out of Balance","Balanced")</f>
        <v>Balanced</v>
      </c>
    </row>
  </sheetData>
  <mergeCells count="1">
    <mergeCell ref="A97:B97"/>
  </mergeCells>
  <conditionalFormatting sqref="F100">
    <cfRule type="expression" dxfId="99" priority="12">
      <formula>$F$100&lt;&gt;0</formula>
    </cfRule>
  </conditionalFormatting>
  <conditionalFormatting sqref="G100">
    <cfRule type="expression" dxfId="98" priority="11">
      <formula>$G$100&lt;&gt;0</formula>
    </cfRule>
  </conditionalFormatting>
  <conditionalFormatting sqref="F102">
    <cfRule type="expression" dxfId="97" priority="10">
      <formula>$F$102&lt;&gt;""</formula>
    </cfRule>
  </conditionalFormatting>
  <conditionalFormatting sqref="G102">
    <cfRule type="expression" dxfId="96" priority="9">
      <formula>$G$102&lt;&gt;""</formula>
    </cfRule>
  </conditionalFormatting>
  <conditionalFormatting sqref="D100">
    <cfRule type="expression" dxfId="95" priority="8">
      <formula>$D$100&lt;&gt;0</formula>
    </cfRule>
  </conditionalFormatting>
  <conditionalFormatting sqref="D102">
    <cfRule type="expression" dxfId="94" priority="7">
      <formula>$D$102&lt;&gt;""</formula>
    </cfRule>
  </conditionalFormatting>
  <conditionalFormatting sqref="C102">
    <cfRule type="expression" dxfId="93" priority="6">
      <formula>$C$102&lt;&gt;""</formula>
    </cfRule>
  </conditionalFormatting>
  <conditionalFormatting sqref="E102">
    <cfRule type="expression" dxfId="92" priority="5">
      <formula>$E$102&lt;&gt;""</formula>
    </cfRule>
  </conditionalFormatting>
  <conditionalFormatting sqref="H2">
    <cfRule type="expression" dxfId="91" priority="2">
      <formula>OR($C$100&lt;&gt;0,$D$100&lt;&gt;0,$E$100&lt;&gt;0,$F$100&lt;&gt;0,$G$100&lt;&gt;0)</formula>
    </cfRule>
  </conditionalFormatting>
  <conditionalFormatting sqref="H1">
    <cfRule type="expression" dxfId="90" priority="1">
      <formula>OR($C$102&lt;&gt;"",$D$102&lt;&gt;"",$E$102&lt;&gt;"",$F$102&lt;&gt;"",$G$102&lt;&gt;"")</formula>
    </cfRule>
  </conditionalFormatting>
  <pageMargins left="0.315" right="0.42499999999999999" top="0.75" bottom="0.75" header="0.3" footer="0.3"/>
  <pageSetup paperSize="5" scale="81"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9DBA2-2B20-4F8A-A102-29480561F616}">
  <sheetPr>
    <tabColor rgb="FFCCFFCC"/>
  </sheetPr>
  <dimension ref="A1:F82"/>
  <sheetViews>
    <sheetView showGridLines="0" zoomScale="90" zoomScaleNormal="90" zoomScaleSheetLayoutView="100" zoomScalePageLayoutView="57" workbookViewId="0">
      <pane ySplit="4" topLeftCell="A6" activePane="bottomLeft" state="frozen"/>
      <selection activeCell="F2" sqref="F2"/>
      <selection pane="bottomLeft" activeCell="F2" sqref="F2"/>
    </sheetView>
  </sheetViews>
  <sheetFormatPr defaultColWidth="9.140625" defaultRowHeight="15"/>
  <cols>
    <col min="1" max="1" width="11.85546875" style="76" customWidth="1"/>
    <col min="2" max="2" width="98.5703125" style="91" customWidth="1"/>
    <col min="3" max="3" width="18.42578125" style="96" customWidth="1"/>
    <col min="4" max="4" width="19.140625" style="76" bestFit="1" customWidth="1"/>
    <col min="5" max="5" width="19" style="76" customWidth="1"/>
    <col min="6" max="6" width="70.85546875" style="119" customWidth="1"/>
    <col min="7" max="16384" width="9.140625" style="76"/>
  </cols>
  <sheetData>
    <row r="1" spans="1:6" ht="18.75">
      <c r="A1" s="74" t="s">
        <v>197</v>
      </c>
      <c r="B1" s="117" t="str">
        <f>Input!$B$17</f>
        <v>The University of Texas at Austin Medical School (M)</v>
      </c>
      <c r="E1" s="77" t="s">
        <v>198</v>
      </c>
      <c r="F1" s="118" t="str">
        <f>IF(OR($C$73&lt;&gt;"",$D$73&lt;&gt;"",$E$73&lt;&gt;""),"Error Message - Enter Whole Dollars Only - See Row 72","")</f>
        <v/>
      </c>
    </row>
    <row r="2" spans="1:6" ht="18.75">
      <c r="A2" s="74" t="s">
        <v>199</v>
      </c>
      <c r="B2" s="117" t="str">
        <f>Index!$B$3</f>
        <v>FY 2020 &amp; FY 2021 Data</v>
      </c>
      <c r="F2" s="118" t="str">
        <f>IF(OR($C$71&lt;&gt;0,$D$71&lt;&gt;0,$E$71&lt;&gt;0),"Error Message - Federal Program Breakout tab does not agree with this tab.","")</f>
        <v/>
      </c>
    </row>
    <row r="3" spans="1:6">
      <c r="A3" s="92"/>
    </row>
    <row r="4" spans="1:6" ht="47.25">
      <c r="A4" s="120" t="s">
        <v>327</v>
      </c>
      <c r="B4" s="120" t="s">
        <v>328</v>
      </c>
      <c r="C4" s="121" t="s">
        <v>329</v>
      </c>
      <c r="D4" s="120" t="s">
        <v>330</v>
      </c>
      <c r="E4" s="120" t="s">
        <v>207</v>
      </c>
      <c r="F4" s="122" t="s">
        <v>208</v>
      </c>
    </row>
    <row r="5" spans="1:6" ht="15.75">
      <c r="A5" s="123">
        <v>1</v>
      </c>
      <c r="B5" s="323" t="s">
        <v>331</v>
      </c>
      <c r="C5" s="324"/>
      <c r="D5" s="324"/>
      <c r="E5" s="324"/>
      <c r="F5" s="325"/>
    </row>
    <row r="6" spans="1:6" ht="15.75">
      <c r="A6" s="124" t="s">
        <v>332</v>
      </c>
      <c r="B6" s="194" t="s">
        <v>333</v>
      </c>
      <c r="C6" s="125">
        <f>Input!$N$17</f>
        <v>0</v>
      </c>
      <c r="D6" s="195">
        <f>Input!$O$17</f>
        <v>0</v>
      </c>
      <c r="E6" s="195">
        <f>Input!$P$17</f>
        <v>0</v>
      </c>
      <c r="F6" s="196">
        <f>Input!$Q$17</f>
        <v>0</v>
      </c>
    </row>
    <row r="7" spans="1:6" ht="15.75">
      <c r="A7" s="126" t="s">
        <v>332</v>
      </c>
      <c r="B7" s="197" t="s">
        <v>334</v>
      </c>
      <c r="C7" s="127">
        <f>Input!$R$17</f>
        <v>0</v>
      </c>
      <c r="D7" s="127">
        <f>Input!$S$17</f>
        <v>0</v>
      </c>
      <c r="E7" s="128"/>
      <c r="F7" s="198">
        <f>Input!$T$17</f>
        <v>0</v>
      </c>
    </row>
    <row r="8" spans="1:6" ht="15.75">
      <c r="A8" s="129" t="s">
        <v>335</v>
      </c>
      <c r="B8" s="199" t="s">
        <v>336</v>
      </c>
      <c r="C8" s="125">
        <f>Input!$U$17</f>
        <v>0</v>
      </c>
      <c r="D8" s="195">
        <f>Input!$V$17</f>
        <v>0</v>
      </c>
      <c r="E8" s="195">
        <f>Input!$W$17</f>
        <v>0</v>
      </c>
      <c r="F8" s="196">
        <f>Input!$X$17</f>
        <v>0</v>
      </c>
    </row>
    <row r="9" spans="1:6" ht="15.75">
      <c r="A9" s="126" t="s">
        <v>335</v>
      </c>
      <c r="B9" s="197" t="s">
        <v>334</v>
      </c>
      <c r="C9" s="127">
        <f>Input!$Y$17</f>
        <v>0</v>
      </c>
      <c r="D9" s="127">
        <f>Input!$Z$17</f>
        <v>0</v>
      </c>
      <c r="E9" s="128"/>
      <c r="F9" s="198">
        <f>Input!$AA$17</f>
        <v>0</v>
      </c>
    </row>
    <row r="10" spans="1:6" ht="15.75">
      <c r="A10" s="129" t="s">
        <v>337</v>
      </c>
      <c r="B10" s="199" t="s">
        <v>338</v>
      </c>
      <c r="C10" s="125">
        <f>Input!$AB$17</f>
        <v>0</v>
      </c>
      <c r="D10" s="195">
        <f>Input!$AC$17</f>
        <v>0</v>
      </c>
      <c r="E10" s="195">
        <f>Input!$AD$17</f>
        <v>0</v>
      </c>
      <c r="F10" s="196">
        <f>Input!$AE$17</f>
        <v>0</v>
      </c>
    </row>
    <row r="11" spans="1:6" ht="15.75">
      <c r="A11" s="126" t="s">
        <v>337</v>
      </c>
      <c r="B11" s="197" t="s">
        <v>334</v>
      </c>
      <c r="C11" s="127">
        <f>Input!$AF$17</f>
        <v>0</v>
      </c>
      <c r="D11" s="127">
        <f>Input!$AG$17</f>
        <v>0</v>
      </c>
      <c r="E11" s="128"/>
      <c r="F11" s="198">
        <f>Input!$AH$17</f>
        <v>0</v>
      </c>
    </row>
    <row r="12" spans="1:6" ht="31.5">
      <c r="A12" s="129" t="s">
        <v>339</v>
      </c>
      <c r="B12" s="199" t="s">
        <v>340</v>
      </c>
      <c r="C12" s="125">
        <f>Input!$AI$17</f>
        <v>0</v>
      </c>
      <c r="D12" s="195">
        <f>Input!$AJ$17</f>
        <v>0</v>
      </c>
      <c r="E12" s="195">
        <f>Input!$AK$17</f>
        <v>0</v>
      </c>
      <c r="F12" s="196">
        <f>Input!$AL$17</f>
        <v>0</v>
      </c>
    </row>
    <row r="13" spans="1:6" ht="15.75">
      <c r="A13" s="126" t="s">
        <v>339</v>
      </c>
      <c r="B13" s="197" t="s">
        <v>334</v>
      </c>
      <c r="C13" s="127">
        <f>Input!$AM$17</f>
        <v>0</v>
      </c>
      <c r="D13" s="127">
        <f>Input!$AN$17</f>
        <v>0</v>
      </c>
      <c r="E13" s="128"/>
      <c r="F13" s="198">
        <f>Input!$AO$17</f>
        <v>0</v>
      </c>
    </row>
    <row r="14" spans="1:6" ht="31.5">
      <c r="A14" s="129" t="s">
        <v>341</v>
      </c>
      <c r="B14" s="199" t="s">
        <v>342</v>
      </c>
      <c r="C14" s="125">
        <f>Input!$AP$17</f>
        <v>0</v>
      </c>
      <c r="D14" s="195">
        <f>Input!$AQ$17</f>
        <v>0</v>
      </c>
      <c r="E14" s="195">
        <f>Input!$AR$17</f>
        <v>0</v>
      </c>
      <c r="F14" s="196">
        <f>Input!$AS$17</f>
        <v>0</v>
      </c>
    </row>
    <row r="15" spans="1:6" ht="15.75">
      <c r="A15" s="126" t="s">
        <v>341</v>
      </c>
      <c r="B15" s="197" t="s">
        <v>334</v>
      </c>
      <c r="C15" s="127">
        <f>Input!$AT$17</f>
        <v>0</v>
      </c>
      <c r="D15" s="127">
        <f>Input!$AU$17</f>
        <v>0</v>
      </c>
      <c r="E15" s="128"/>
      <c r="F15" s="198">
        <f>Input!$AV$17</f>
        <v>0</v>
      </c>
    </row>
    <row r="16" spans="1:6" ht="63">
      <c r="A16" s="129" t="s">
        <v>343</v>
      </c>
      <c r="B16" s="199" t="s">
        <v>344</v>
      </c>
      <c r="C16" s="125">
        <f>Input!$AW$17</f>
        <v>0</v>
      </c>
      <c r="D16" s="195">
        <f>Input!$AX$17</f>
        <v>0</v>
      </c>
      <c r="E16" s="195">
        <f>Input!$AY$17</f>
        <v>0</v>
      </c>
      <c r="F16" s="196">
        <f>Input!$AZ$17</f>
        <v>0</v>
      </c>
    </row>
    <row r="17" spans="1:6" ht="15.75">
      <c r="A17" s="126" t="s">
        <v>343</v>
      </c>
      <c r="B17" s="197" t="s">
        <v>334</v>
      </c>
      <c r="C17" s="127">
        <f>Input!$BA$17</f>
        <v>0</v>
      </c>
      <c r="D17" s="127">
        <f>Input!$BB$17</f>
        <v>0</v>
      </c>
      <c r="E17" s="128"/>
      <c r="F17" s="198">
        <f>Input!$BC$17</f>
        <v>0</v>
      </c>
    </row>
    <row r="18" spans="1:6" ht="15.75">
      <c r="A18" s="129" t="s">
        <v>345</v>
      </c>
      <c r="B18" s="199" t="s">
        <v>346</v>
      </c>
      <c r="C18" s="125">
        <f>Input!$BD$17</f>
        <v>0</v>
      </c>
      <c r="D18" s="195">
        <f>Input!$BE$17</f>
        <v>0</v>
      </c>
      <c r="E18" s="195">
        <f>Input!$BF$17</f>
        <v>0</v>
      </c>
      <c r="F18" s="196">
        <f>Input!$BG$17</f>
        <v>0</v>
      </c>
    </row>
    <row r="19" spans="1:6" ht="15.75">
      <c r="A19" s="126" t="s">
        <v>345</v>
      </c>
      <c r="B19" s="197" t="s">
        <v>334</v>
      </c>
      <c r="C19" s="127">
        <f>Input!$BH$17</f>
        <v>0</v>
      </c>
      <c r="D19" s="127">
        <f>Input!$BI$17</f>
        <v>0</v>
      </c>
      <c r="E19" s="128"/>
      <c r="F19" s="198">
        <f>Input!$BJ$17</f>
        <v>0</v>
      </c>
    </row>
    <row r="20" spans="1:6" ht="15.75">
      <c r="A20" s="129"/>
      <c r="B20" s="200" t="s">
        <v>347</v>
      </c>
      <c r="C20" s="130">
        <f t="shared" ref="C20:E21" si="0">C18+C16+C14+C12+C10+C8+C6</f>
        <v>0</v>
      </c>
      <c r="D20" s="130">
        <f t="shared" si="0"/>
        <v>0</v>
      </c>
      <c r="E20" s="130">
        <f t="shared" si="0"/>
        <v>0</v>
      </c>
      <c r="F20" s="201"/>
    </row>
    <row r="21" spans="1:6" ht="15.75">
      <c r="A21" s="129"/>
      <c r="B21" s="202" t="s">
        <v>348</v>
      </c>
      <c r="C21" s="203">
        <f t="shared" si="0"/>
        <v>0</v>
      </c>
      <c r="D21" s="203">
        <f t="shared" si="0"/>
        <v>0</v>
      </c>
      <c r="E21" s="203"/>
      <c r="F21" s="201"/>
    </row>
    <row r="22" spans="1:6" ht="15.75">
      <c r="A22" s="132"/>
      <c r="B22" s="204"/>
      <c r="C22" s="133"/>
      <c r="D22" s="205"/>
      <c r="E22" s="205"/>
      <c r="F22" s="206"/>
    </row>
    <row r="23" spans="1:6" ht="15.75">
      <c r="A23" s="136">
        <v>2</v>
      </c>
      <c r="B23" s="326" t="s">
        <v>349</v>
      </c>
      <c r="C23" s="327"/>
      <c r="D23" s="327"/>
      <c r="E23" s="327"/>
      <c r="F23" s="328"/>
    </row>
    <row r="24" spans="1:6" ht="31.5">
      <c r="A24" s="129" t="s">
        <v>350</v>
      </c>
      <c r="B24" s="199" t="s">
        <v>351</v>
      </c>
      <c r="C24" s="125">
        <f>Input!$BK$17</f>
        <v>0</v>
      </c>
      <c r="D24" s="195">
        <f>Input!$BL$17</f>
        <v>0</v>
      </c>
      <c r="E24" s="195">
        <f>Input!$BM$17</f>
        <v>0</v>
      </c>
      <c r="F24" s="196">
        <f>Input!$BN$17</f>
        <v>0</v>
      </c>
    </row>
    <row r="25" spans="1:6" ht="31.5">
      <c r="A25" s="129" t="s">
        <v>352</v>
      </c>
      <c r="B25" s="199" t="s">
        <v>353</v>
      </c>
      <c r="C25" s="125">
        <f>Input!$BO$17</f>
        <v>0</v>
      </c>
      <c r="D25" s="195">
        <f>Input!$BP$17</f>
        <v>0</v>
      </c>
      <c r="E25" s="195">
        <f>Input!$BQ$17</f>
        <v>0</v>
      </c>
      <c r="F25" s="196">
        <f>Input!$BR$17</f>
        <v>0</v>
      </c>
    </row>
    <row r="26" spans="1:6" ht="47.25">
      <c r="A26" s="129" t="s">
        <v>354</v>
      </c>
      <c r="B26" s="207" t="s">
        <v>355</v>
      </c>
      <c r="C26" s="125">
        <f>Input!$BS$17</f>
        <v>0</v>
      </c>
      <c r="D26" s="195">
        <f>Input!$BT$17</f>
        <v>0</v>
      </c>
      <c r="E26" s="195">
        <f>Input!$BU$17</f>
        <v>0</v>
      </c>
      <c r="F26" s="196">
        <f>Input!$BV$17</f>
        <v>0</v>
      </c>
    </row>
    <row r="27" spans="1:6" ht="31.5">
      <c r="A27" s="129" t="s">
        <v>356</v>
      </c>
      <c r="B27" s="199" t="s">
        <v>357</v>
      </c>
      <c r="C27" s="125">
        <f>Input!$BW$17</f>
        <v>0</v>
      </c>
      <c r="D27" s="195">
        <f>Input!$BX$17</f>
        <v>0</v>
      </c>
      <c r="E27" s="195">
        <f>Input!$BY$17</f>
        <v>0</v>
      </c>
      <c r="F27" s="196">
        <f>Input!$BZ$17</f>
        <v>0</v>
      </c>
    </row>
    <row r="28" spans="1:6" ht="31.5">
      <c r="A28" s="137" t="s">
        <v>358</v>
      </c>
      <c r="B28" s="208" t="s">
        <v>359</v>
      </c>
      <c r="C28" s="125">
        <f>Input!$CA$17</f>
        <v>0</v>
      </c>
      <c r="D28" s="195">
        <f>Input!$CB$17</f>
        <v>0</v>
      </c>
      <c r="E28" s="195">
        <f>Input!$CC$17</f>
        <v>0</v>
      </c>
      <c r="F28" s="196">
        <f>Input!$CD$17</f>
        <v>0</v>
      </c>
    </row>
    <row r="29" spans="1:6" ht="15.75">
      <c r="A29" s="138"/>
      <c r="B29" s="209" t="s">
        <v>0</v>
      </c>
      <c r="C29" s="139">
        <f>SUM(C24:C28)</f>
        <v>0</v>
      </c>
      <c r="D29" s="139">
        <f t="shared" ref="D29:E29" si="1">SUM(D24:D28)</f>
        <v>0</v>
      </c>
      <c r="E29" s="139">
        <f t="shared" si="1"/>
        <v>0</v>
      </c>
      <c r="F29" s="196"/>
    </row>
    <row r="30" spans="1:6" ht="15.75">
      <c r="A30" s="132"/>
      <c r="B30" s="204"/>
      <c r="C30" s="133"/>
      <c r="D30" s="205"/>
      <c r="E30" s="205"/>
      <c r="F30" s="206"/>
    </row>
    <row r="31" spans="1:6" ht="15.75">
      <c r="A31" s="123">
        <v>3</v>
      </c>
      <c r="B31" s="326" t="s">
        <v>360</v>
      </c>
      <c r="C31" s="327"/>
      <c r="D31" s="327"/>
      <c r="E31" s="327"/>
      <c r="F31" s="328"/>
    </row>
    <row r="32" spans="1:6" ht="31.5">
      <c r="A32" s="129" t="s">
        <v>361</v>
      </c>
      <c r="B32" s="199" t="s">
        <v>362</v>
      </c>
      <c r="C32" s="125">
        <f>Input!$CE$17</f>
        <v>62554</v>
      </c>
      <c r="D32" s="195">
        <f>Input!$CF$17</f>
        <v>0</v>
      </c>
      <c r="E32" s="195">
        <f>Input!$CG$17</f>
        <v>0</v>
      </c>
      <c r="F32" s="196">
        <f>Input!$CH$17</f>
        <v>0</v>
      </c>
    </row>
    <row r="33" spans="1:6" ht="15.75">
      <c r="A33" s="129" t="s">
        <v>363</v>
      </c>
      <c r="B33" s="199" t="s">
        <v>487</v>
      </c>
      <c r="C33" s="125">
        <f>Input!$CI$17</f>
        <v>0</v>
      </c>
      <c r="D33" s="195">
        <f>Input!$CJ$17</f>
        <v>0</v>
      </c>
      <c r="E33" s="195">
        <f>Input!$CK$17</f>
        <v>0</v>
      </c>
      <c r="F33" s="196">
        <f>Input!$CL$17</f>
        <v>0</v>
      </c>
    </row>
    <row r="34" spans="1:6" ht="31.5">
      <c r="A34" s="129" t="s">
        <v>364</v>
      </c>
      <c r="B34" s="199" t="s">
        <v>365</v>
      </c>
      <c r="C34" s="125">
        <f>Input!$CM$17</f>
        <v>0</v>
      </c>
      <c r="D34" s="195">
        <f>Input!$CN$17</f>
        <v>0</v>
      </c>
      <c r="E34" s="195">
        <f>Input!$CO$17</f>
        <v>0</v>
      </c>
      <c r="F34" s="196">
        <f>Input!$CP$17</f>
        <v>0</v>
      </c>
    </row>
    <row r="35" spans="1:6" ht="31.5">
      <c r="A35" s="138" t="s">
        <v>366</v>
      </c>
      <c r="B35" s="199" t="s">
        <v>367</v>
      </c>
      <c r="C35" s="125">
        <f>Input!$CQ$17</f>
        <v>0</v>
      </c>
      <c r="D35" s="195">
        <f>Input!$CR$17</f>
        <v>0</v>
      </c>
      <c r="E35" s="195">
        <f>Input!$CS$17</f>
        <v>0</v>
      </c>
      <c r="F35" s="196">
        <f>Input!$CT$17</f>
        <v>0</v>
      </c>
    </row>
    <row r="36" spans="1:6" ht="15.75">
      <c r="A36" s="138"/>
      <c r="B36" s="209" t="s">
        <v>0</v>
      </c>
      <c r="C36" s="139">
        <f>SUM(C32:C35)</f>
        <v>62554</v>
      </c>
      <c r="D36" s="139">
        <f t="shared" ref="D36:E36" si="2">SUM(D32:D35)</f>
        <v>0</v>
      </c>
      <c r="E36" s="139">
        <f t="shared" si="2"/>
        <v>0</v>
      </c>
      <c r="F36" s="196"/>
    </row>
    <row r="37" spans="1:6" ht="15.75">
      <c r="A37" s="132"/>
      <c r="B37" s="204"/>
      <c r="C37" s="133"/>
      <c r="D37" s="205"/>
      <c r="E37" s="205"/>
      <c r="F37" s="206"/>
    </row>
    <row r="38" spans="1:6" ht="15.75">
      <c r="A38" s="136">
        <v>4</v>
      </c>
      <c r="B38" s="326" t="s">
        <v>368</v>
      </c>
      <c r="C38" s="327"/>
      <c r="D38" s="327"/>
      <c r="E38" s="327"/>
      <c r="F38" s="328"/>
    </row>
    <row r="39" spans="1:6" ht="15.75">
      <c r="A39" s="129" t="s">
        <v>369</v>
      </c>
      <c r="B39" s="199" t="s">
        <v>370</v>
      </c>
      <c r="C39" s="125">
        <f>Input!$CU$17</f>
        <v>0</v>
      </c>
      <c r="D39" s="195">
        <f>Input!$CV$17</f>
        <v>0</v>
      </c>
      <c r="E39" s="195">
        <f>Input!$CW$17</f>
        <v>0</v>
      </c>
      <c r="F39" s="196">
        <f>Input!$CX$17</f>
        <v>0</v>
      </c>
    </row>
    <row r="40" spans="1:6" ht="47.25">
      <c r="A40" s="129" t="s">
        <v>371</v>
      </c>
      <c r="B40" s="199" t="s">
        <v>372</v>
      </c>
      <c r="C40" s="125">
        <f>Input!$CY$17</f>
        <v>0</v>
      </c>
      <c r="D40" s="195">
        <f>Input!$CZ$17</f>
        <v>0</v>
      </c>
      <c r="E40" s="195">
        <f>Input!$DA$17</f>
        <v>0</v>
      </c>
      <c r="F40" s="196">
        <f>Input!$DB$17</f>
        <v>0</v>
      </c>
    </row>
    <row r="41" spans="1:6" ht="15.75">
      <c r="A41" s="137" t="s">
        <v>373</v>
      </c>
      <c r="B41" s="208" t="s">
        <v>374</v>
      </c>
      <c r="C41" s="125">
        <f>Input!$DC$17</f>
        <v>0</v>
      </c>
      <c r="D41" s="195">
        <f>Input!$DD$17</f>
        <v>0</v>
      </c>
      <c r="E41" s="195">
        <f>Input!$DE$17</f>
        <v>0</v>
      </c>
      <c r="F41" s="196">
        <f>Input!$DF$17</f>
        <v>0</v>
      </c>
    </row>
    <row r="42" spans="1:6" ht="15.75">
      <c r="A42" s="138"/>
      <c r="B42" s="209" t="s">
        <v>0</v>
      </c>
      <c r="C42" s="139">
        <f>SUM(C39:C41)</f>
        <v>0</v>
      </c>
      <c r="D42" s="139">
        <f t="shared" ref="D42:E42" si="3">SUM(D39:D41)</f>
        <v>0</v>
      </c>
      <c r="E42" s="139">
        <f t="shared" si="3"/>
        <v>0</v>
      </c>
      <c r="F42" s="196"/>
    </row>
    <row r="43" spans="1:6" ht="15.75">
      <c r="A43" s="132"/>
      <c r="B43" s="204"/>
      <c r="C43" s="133"/>
      <c r="D43" s="205"/>
      <c r="E43" s="205"/>
      <c r="F43" s="206"/>
    </row>
    <row r="44" spans="1:6" ht="15.75">
      <c r="A44" s="136">
        <v>5</v>
      </c>
      <c r="B44" s="326" t="s">
        <v>1</v>
      </c>
      <c r="C44" s="327"/>
      <c r="D44" s="327"/>
      <c r="E44" s="327"/>
      <c r="F44" s="328"/>
    </row>
    <row r="45" spans="1:6" ht="15.75">
      <c r="A45" s="129" t="s">
        <v>375</v>
      </c>
      <c r="B45" s="210" t="s">
        <v>376</v>
      </c>
      <c r="C45" s="125">
        <f>Input!$DG$17</f>
        <v>0</v>
      </c>
      <c r="D45" s="195">
        <f>Input!$DH$17</f>
        <v>0</v>
      </c>
      <c r="E45" s="195">
        <f>Input!$DI$17</f>
        <v>0</v>
      </c>
      <c r="F45" s="196">
        <f>Input!$DJ$17</f>
        <v>0</v>
      </c>
    </row>
    <row r="46" spans="1:6" ht="15.75">
      <c r="A46" s="132"/>
      <c r="B46" s="204"/>
      <c r="C46" s="133"/>
      <c r="D46" s="205"/>
      <c r="E46" s="205"/>
      <c r="F46" s="206"/>
    </row>
    <row r="47" spans="1:6" ht="15.75">
      <c r="A47" s="136">
        <v>6</v>
      </c>
      <c r="B47" s="326" t="s">
        <v>377</v>
      </c>
      <c r="C47" s="327"/>
      <c r="D47" s="327"/>
      <c r="E47" s="327"/>
      <c r="F47" s="328"/>
    </row>
    <row r="48" spans="1:6" ht="31.5">
      <c r="A48" s="129" t="s">
        <v>378</v>
      </c>
      <c r="B48" s="208" t="s">
        <v>379</v>
      </c>
      <c r="C48" s="125">
        <f>Input!$DK$17</f>
        <v>0</v>
      </c>
      <c r="D48" s="195">
        <f>Input!$DL$17</f>
        <v>0</v>
      </c>
      <c r="E48" s="195">
        <f>Input!$DM$17</f>
        <v>0</v>
      </c>
      <c r="F48" s="196">
        <f>Input!$DN$17</f>
        <v>0</v>
      </c>
    </row>
    <row r="49" spans="1:6" ht="15.75">
      <c r="A49" s="138"/>
      <c r="B49" s="209" t="s">
        <v>0</v>
      </c>
      <c r="C49" s="139">
        <f>SUM(C48:C48)</f>
        <v>0</v>
      </c>
      <c r="D49" s="139">
        <f>SUM(D48:D48)</f>
        <v>0</v>
      </c>
      <c r="E49" s="139">
        <f>SUM(E48:E48)</f>
        <v>0</v>
      </c>
      <c r="F49" s="196"/>
    </row>
    <row r="50" spans="1:6" ht="15.75">
      <c r="A50" s="132"/>
      <c r="B50" s="204"/>
      <c r="C50" s="133"/>
      <c r="D50" s="205"/>
      <c r="E50" s="205"/>
      <c r="F50" s="206"/>
    </row>
    <row r="51" spans="1:6" ht="15.75">
      <c r="A51" s="188">
        <v>7</v>
      </c>
      <c r="B51" s="326" t="s">
        <v>235</v>
      </c>
      <c r="C51" s="327"/>
      <c r="D51" s="327"/>
      <c r="E51" s="327"/>
      <c r="F51" s="328"/>
    </row>
    <row r="52" spans="1:6" ht="15.75">
      <c r="A52" s="189" t="s">
        <v>482</v>
      </c>
      <c r="B52" s="208" t="s">
        <v>381</v>
      </c>
      <c r="C52" s="125">
        <f>Input!$DO$17</f>
        <v>0</v>
      </c>
      <c r="D52" s="195">
        <f>Input!$DP$17</f>
        <v>0</v>
      </c>
      <c r="E52" s="195">
        <f>Input!$DQ$17</f>
        <v>0</v>
      </c>
      <c r="F52" s="196">
        <f>Input!$DR$17</f>
        <v>0</v>
      </c>
    </row>
    <row r="53" spans="1:6" ht="15.75">
      <c r="A53" s="190"/>
      <c r="B53" s="211"/>
      <c r="C53" s="141"/>
      <c r="D53" s="212"/>
      <c r="E53" s="213"/>
      <c r="F53" s="201"/>
    </row>
    <row r="54" spans="1:6" ht="15.75" customHeight="1">
      <c r="A54" s="191">
        <v>8</v>
      </c>
      <c r="B54" s="326" t="s">
        <v>481</v>
      </c>
      <c r="C54" s="327"/>
      <c r="D54" s="327"/>
      <c r="E54" s="327"/>
      <c r="F54" s="328"/>
    </row>
    <row r="55" spans="1:6" ht="31.5">
      <c r="A55" s="189" t="s">
        <v>380</v>
      </c>
      <c r="B55" s="199" t="s">
        <v>383</v>
      </c>
      <c r="C55" s="125">
        <f>Input!$DS$17</f>
        <v>0</v>
      </c>
      <c r="D55" s="195">
        <f>Input!$DT$17</f>
        <v>0</v>
      </c>
      <c r="E55" s="195">
        <f>Input!$DU$17</f>
        <v>0</v>
      </c>
      <c r="F55" s="196">
        <f>Input!$DV$17</f>
        <v>0</v>
      </c>
    </row>
    <row r="56" spans="1:6" ht="15.75">
      <c r="A56" s="192" t="s">
        <v>380</v>
      </c>
      <c r="B56" s="197" t="s">
        <v>384</v>
      </c>
      <c r="C56" s="127">
        <f>Input!$DW$17</f>
        <v>0</v>
      </c>
      <c r="D56" s="127">
        <f>Input!$DX$17</f>
        <v>0</v>
      </c>
      <c r="E56" s="128"/>
      <c r="F56" s="198">
        <f>Input!$DY$17</f>
        <v>0</v>
      </c>
    </row>
    <row r="57" spans="1:6" ht="31.5">
      <c r="A57" s="189" t="s">
        <v>483</v>
      </c>
      <c r="B57" s="208" t="s">
        <v>385</v>
      </c>
      <c r="C57" s="125">
        <f>Input!$DZ$17</f>
        <v>0</v>
      </c>
      <c r="D57" s="195">
        <f>Input!$EA$17</f>
        <v>0</v>
      </c>
      <c r="E57" s="195">
        <f>Input!$EB$17</f>
        <v>0</v>
      </c>
      <c r="F57" s="196">
        <f>Input!$EC$17</f>
        <v>0</v>
      </c>
    </row>
    <row r="58" spans="1:6" ht="15.75">
      <c r="A58" s="192" t="s">
        <v>483</v>
      </c>
      <c r="B58" s="197" t="s">
        <v>384</v>
      </c>
      <c r="C58" s="127">
        <f>Input!$ED$17</f>
        <v>0</v>
      </c>
      <c r="D58" s="127">
        <f>Input!$EE$17</f>
        <v>0</v>
      </c>
      <c r="E58" s="128"/>
      <c r="F58" s="198">
        <f>Input!$EF$17</f>
        <v>0</v>
      </c>
    </row>
    <row r="59" spans="1:6" ht="31.5">
      <c r="A59" s="189" t="s">
        <v>484</v>
      </c>
      <c r="B59" s="208" t="s">
        <v>386</v>
      </c>
      <c r="C59" s="125">
        <f>Input!$EG$17</f>
        <v>0</v>
      </c>
      <c r="D59" s="195">
        <f>Input!$EH$17</f>
        <v>0</v>
      </c>
      <c r="E59" s="195">
        <f>Input!$EI$17</f>
        <v>0</v>
      </c>
      <c r="F59" s="196">
        <f>Input!$EJ$17</f>
        <v>0</v>
      </c>
    </row>
    <row r="60" spans="1:6" ht="15.75">
      <c r="A60" s="192" t="s">
        <v>484</v>
      </c>
      <c r="B60" s="197" t="s">
        <v>384</v>
      </c>
      <c r="C60" s="127">
        <f>Input!$EK$17</f>
        <v>0</v>
      </c>
      <c r="D60" s="127">
        <f>Input!$EL$17</f>
        <v>0</v>
      </c>
      <c r="E60" s="128"/>
      <c r="F60" s="198">
        <f>Input!$EM$17</f>
        <v>0</v>
      </c>
    </row>
    <row r="61" spans="1:6" ht="15.75">
      <c r="A61" s="189"/>
      <c r="B61" s="200" t="s">
        <v>347</v>
      </c>
      <c r="C61" s="130">
        <f>C59+C57+C55</f>
        <v>0</v>
      </c>
      <c r="D61" s="130">
        <f t="shared" ref="D61:E62" si="4">D59+D57+D55</f>
        <v>0</v>
      </c>
      <c r="E61" s="130">
        <f t="shared" si="4"/>
        <v>0</v>
      </c>
      <c r="F61" s="196"/>
    </row>
    <row r="62" spans="1:6" ht="15.75">
      <c r="A62" s="192"/>
      <c r="B62" s="197" t="s">
        <v>348</v>
      </c>
      <c r="C62" s="214">
        <f>C60+C58+C56</f>
        <v>0</v>
      </c>
      <c r="D62" s="214">
        <f t="shared" si="4"/>
        <v>0</v>
      </c>
      <c r="E62" s="203"/>
      <c r="F62" s="196"/>
    </row>
    <row r="63" spans="1:6" ht="15.75">
      <c r="A63" s="190"/>
      <c r="B63" s="211"/>
      <c r="C63" s="141"/>
      <c r="D63" s="212"/>
      <c r="E63" s="213"/>
      <c r="F63" s="201"/>
    </row>
    <row r="64" spans="1:6" ht="15.75" customHeight="1">
      <c r="A64" s="191">
        <v>9</v>
      </c>
      <c r="B64" s="326" t="s">
        <v>387</v>
      </c>
      <c r="C64" s="327"/>
      <c r="D64" s="327"/>
      <c r="E64" s="327"/>
      <c r="F64" s="328"/>
    </row>
    <row r="65" spans="1:6" ht="31.5">
      <c r="A65" s="189" t="s">
        <v>382</v>
      </c>
      <c r="B65" s="199" t="s">
        <v>388</v>
      </c>
      <c r="C65" s="125">
        <f>Input!$EN$17</f>
        <v>0</v>
      </c>
      <c r="D65" s="125">
        <f>Input!$EO$17</f>
        <v>0</v>
      </c>
      <c r="E65" s="125">
        <f>Input!$EP$17</f>
        <v>0</v>
      </c>
      <c r="F65" s="196">
        <f>Input!$EQ$17</f>
        <v>0</v>
      </c>
    </row>
    <row r="66" spans="1:6" ht="15.75">
      <c r="A66" s="132"/>
      <c r="B66" s="140"/>
      <c r="C66" s="143"/>
      <c r="D66" s="144"/>
      <c r="E66" s="145"/>
      <c r="F66" s="131"/>
    </row>
    <row r="67" spans="1:6" ht="15.75">
      <c r="A67" s="129"/>
      <c r="B67" s="146" t="s">
        <v>389</v>
      </c>
      <c r="C67" s="147">
        <f>C65+C61+C52+C49+C45+C42+C36+C29+C20</f>
        <v>62554</v>
      </c>
      <c r="D67" s="147">
        <f t="shared" ref="D67:E67" si="5">D65+D61+D52+D49+D45+D42+D36+D29+D20</f>
        <v>0</v>
      </c>
      <c r="E67" s="147">
        <f t="shared" si="5"/>
        <v>0</v>
      </c>
      <c r="F67" s="148"/>
    </row>
    <row r="68" spans="1:6" ht="15.75">
      <c r="A68" s="129"/>
      <c r="B68" s="146" t="s">
        <v>390</v>
      </c>
      <c r="C68" s="147">
        <f>C62+C21</f>
        <v>0</v>
      </c>
      <c r="D68" s="147">
        <f>D62+D21</f>
        <v>0</v>
      </c>
      <c r="E68" s="147"/>
      <c r="F68" s="148"/>
    </row>
    <row r="69" spans="1:6" ht="15.75">
      <c r="A69" s="149"/>
      <c r="B69" s="150"/>
      <c r="C69" s="151"/>
      <c r="D69" s="151"/>
      <c r="E69" s="151"/>
      <c r="F69" s="135"/>
    </row>
    <row r="70" spans="1:6" s="134" customFormat="1" ht="15.75">
      <c r="B70" s="152" t="s">
        <v>391</v>
      </c>
      <c r="C70" s="153">
        <f>'AUSM Fed'!D97</f>
        <v>62554</v>
      </c>
      <c r="D70" s="153">
        <f>'AUSM Fed'!F97</f>
        <v>0</v>
      </c>
      <c r="E70" s="153">
        <f>'AUSM Fed'!G97</f>
        <v>0</v>
      </c>
      <c r="F70" s="135"/>
    </row>
    <row r="71" spans="1:6" s="134" customFormat="1" ht="15.75">
      <c r="B71" s="152" t="s">
        <v>246</v>
      </c>
      <c r="C71" s="153">
        <f>C67-C70</f>
        <v>0</v>
      </c>
      <c r="D71" s="153">
        <f>D67-D70</f>
        <v>0</v>
      </c>
      <c r="E71" s="153">
        <f>E67-E70</f>
        <v>0</v>
      </c>
      <c r="F71" s="135"/>
    </row>
    <row r="72" spans="1:6" s="134" customFormat="1" ht="15.75">
      <c r="B72" s="155"/>
      <c r="C72" s="153"/>
      <c r="D72" s="154"/>
      <c r="E72" s="154"/>
      <c r="F72" s="135"/>
    </row>
    <row r="73" spans="1:6" s="134" customFormat="1" ht="15.75">
      <c r="B73" s="155"/>
      <c r="C73" s="156" t="str">
        <f>IF(C67-INT(C67)=0,"",C67-INT(C67))</f>
        <v/>
      </c>
      <c r="D73" s="156" t="str">
        <f>IF(D67-INT(D67)=0,"",D67-INT(D67))</f>
        <v/>
      </c>
      <c r="E73" s="156" t="str">
        <f>IF(E67-INT(E67)=0,"",E67-INT(E67))</f>
        <v/>
      </c>
      <c r="F73" s="157">
        <f>SUM(C73:E73)</f>
        <v>0</v>
      </c>
    </row>
    <row r="74" spans="1:6" s="134" customFormat="1" ht="15.75">
      <c r="B74" s="155"/>
      <c r="C74" s="133"/>
      <c r="F74" s="135"/>
    </row>
    <row r="75" spans="1:6" s="134" customFormat="1" ht="15.75">
      <c r="B75" s="155" t="s">
        <v>247</v>
      </c>
      <c r="C75" s="133"/>
      <c r="F75" s="135"/>
    </row>
    <row r="76" spans="1:6" s="134" customFormat="1" ht="15.75">
      <c r="B76" s="155" t="s">
        <v>248</v>
      </c>
      <c r="C76" s="158">
        <f>SUM(C6,C8,C10,C12,C14,C16,C18,)+SUM(C24:C28)+SUM(C32:C35)+SUM(C39:C41)+C45+C48+C52+SUM(C55,C57,C59)+C65</f>
        <v>62554</v>
      </c>
      <c r="D76" s="158">
        <f>SUM(D6,D8,D10,D12,D14,D16,D18,)+SUM(D24:D28)+SUM(D32:D35)+SUM(D39:D41)+D45+D48+D52+SUM(D55,D57,D59)+D65</f>
        <v>0</v>
      </c>
      <c r="E76" s="158">
        <f>SUM(E6,E8,E10,E12,E14,E16,E18,)+SUM(E24:E28)+SUM(E32:E35)+SUM(E39:E41)+E45+E48+E52+SUM(E55,E57,E59)+E65</f>
        <v>0</v>
      </c>
      <c r="F76" s="135"/>
    </row>
    <row r="77" spans="1:6" s="134" customFormat="1" ht="15.75">
      <c r="B77" s="155" t="s">
        <v>392</v>
      </c>
      <c r="C77" s="159">
        <f>SUM(C7,C9,C11,C13,C15,C17,C19)+SUM(C56,C58,C60)</f>
        <v>0</v>
      </c>
      <c r="D77" s="159">
        <f>SUM(D7,D9,D11,D13,D15,D17,D19)+SUM(D56,D58,D60)</f>
        <v>0</v>
      </c>
      <c r="E77" s="142"/>
      <c r="F77" s="135"/>
    </row>
    <row r="78" spans="1:6" s="134" customFormat="1" ht="15.75">
      <c r="B78" s="155"/>
      <c r="C78" s="158">
        <f>SUM(C76:C77)</f>
        <v>62554</v>
      </c>
      <c r="D78" s="158">
        <f>SUM(D76:D77)</f>
        <v>0</v>
      </c>
      <c r="E78" s="158">
        <f>SUM(E76:E77)</f>
        <v>0</v>
      </c>
      <c r="F78" s="135"/>
    </row>
    <row r="79" spans="1:6" s="134" customFormat="1" ht="15.75">
      <c r="B79" s="155"/>
      <c r="C79" s="133"/>
      <c r="F79" s="135"/>
    </row>
    <row r="80" spans="1:6" s="134" customFormat="1" ht="15.75">
      <c r="B80" s="155"/>
      <c r="C80" s="133"/>
      <c r="D80" s="160">
        <f>D78+C78+E78</f>
        <v>62554</v>
      </c>
      <c r="F80" s="135"/>
    </row>
    <row r="81" spans="2:6" s="134" customFormat="1" ht="15.75">
      <c r="B81" s="155"/>
      <c r="C81" s="133"/>
      <c r="F81" s="135"/>
    </row>
    <row r="82" spans="2:6" s="134" customFormat="1" ht="15.75">
      <c r="B82" s="155"/>
      <c r="C82" s="161" t="str">
        <f>IF((C76=C67),"Balanced","Out of Balance")</f>
        <v>Balanced</v>
      </c>
      <c r="D82" s="161" t="str">
        <f>IF((D76=D67),"Balanced","Out of Balance")</f>
        <v>Balanced</v>
      </c>
      <c r="E82" s="161" t="str">
        <f>IF((E76=E67),"Balanced","Out of Balance")</f>
        <v>Balanced</v>
      </c>
      <c r="F82" s="135"/>
    </row>
  </sheetData>
  <conditionalFormatting sqref="C71">
    <cfRule type="expression" dxfId="89" priority="10">
      <formula>$C$71&lt;&gt;0</formula>
    </cfRule>
  </conditionalFormatting>
  <conditionalFormatting sqref="D71">
    <cfRule type="expression" dxfId="88" priority="8">
      <formula>$D$71&lt;&gt;0</formula>
    </cfRule>
  </conditionalFormatting>
  <conditionalFormatting sqref="E71">
    <cfRule type="expression" dxfId="87" priority="7">
      <formula>$E$71&lt;&gt;0</formula>
    </cfRule>
  </conditionalFormatting>
  <conditionalFormatting sqref="C73">
    <cfRule type="expression" dxfId="86" priority="5">
      <formula>$C$73&lt;&gt;""</formula>
    </cfRule>
  </conditionalFormatting>
  <conditionalFormatting sqref="D73">
    <cfRule type="expression" dxfId="85" priority="4">
      <formula>$D$73&lt;&gt;""</formula>
    </cfRule>
  </conditionalFormatting>
  <conditionalFormatting sqref="E73">
    <cfRule type="expression" dxfId="84" priority="3">
      <formula>$E$73&lt;&gt;""</formula>
    </cfRule>
  </conditionalFormatting>
  <conditionalFormatting sqref="F2">
    <cfRule type="expression" dxfId="83" priority="2">
      <formula>OR($C$71&lt;&gt;0,$D$71&lt;&gt;0,$E$71&lt;&gt;0)</formula>
    </cfRule>
  </conditionalFormatting>
  <conditionalFormatting sqref="F1">
    <cfRule type="expression" dxfId="82" priority="1">
      <formula>OR($C$73&lt;&gt;"",$D$73&lt;&gt;"",$E$73&lt;&gt;"")</formula>
    </cfRule>
  </conditionalFormatting>
  <pageMargins left="0.32406249999999998" right="0.7" top="0.75" bottom="0.49049707602339182" header="0.3" footer="0.3"/>
  <pageSetup paperSize="5" scale="61" orientation="landscape" r:id="rId1"/>
  <rowBreaks count="1" manualBreakCount="1">
    <brk id="3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F15E6-1D3E-4EAE-A604-0B0B71D45F24}">
  <sheetPr>
    <pageSetUpPr fitToPage="1"/>
  </sheetPr>
  <dimension ref="A1:AX116"/>
  <sheetViews>
    <sheetView showGridLines="0" topLeftCell="B1" zoomScaleNormal="100" zoomScaleSheetLayoutView="100" workbookViewId="0">
      <pane ySplit="4" topLeftCell="A95" activePane="bottomLeft" state="frozen"/>
      <selection activeCell="H1" sqref="H1:H2"/>
      <selection pane="bottomLeft" activeCell="E115" sqref="E115"/>
    </sheetView>
  </sheetViews>
  <sheetFormatPr defaultColWidth="8.5703125" defaultRowHeight="15"/>
  <cols>
    <col min="1" max="1" width="12.85546875" style="76" customWidth="1"/>
    <col min="2" max="2" width="52.42578125" style="91" customWidth="1"/>
    <col min="3" max="6" width="18.42578125" style="76" customWidth="1"/>
    <col min="7" max="7" width="20.5703125" style="76" customWidth="1"/>
    <col min="8" max="8" width="68.140625" style="91" customWidth="1"/>
    <col min="9" max="16384" width="8.5703125" style="76"/>
  </cols>
  <sheetData>
    <row r="1" spans="1:50">
      <c r="A1" s="74" t="s">
        <v>197</v>
      </c>
      <c r="B1" s="75" t="str">
        <f>Input!$B$17</f>
        <v>The University of Texas at Austin Medical School (M)</v>
      </c>
      <c r="E1" s="77" t="s">
        <v>198</v>
      </c>
      <c r="H1" s="78" t="str">
        <f>IF(OR($C$102&lt;&gt;"",$D$102&lt;&gt;"",$E$102&lt;&gt;"",$F$102&lt;&gt;"",$G$102&lt;&gt;""),"Error Message - Enter Whole Dollars Only - See Row 102","")</f>
        <v/>
      </c>
    </row>
    <row r="2" spans="1:50">
      <c r="A2" s="74" t="s">
        <v>199</v>
      </c>
      <c r="B2" s="75" t="str">
        <f>Index!$B$3</f>
        <v>FY 2020 &amp; FY 2021 Data</v>
      </c>
      <c r="H2" s="78" t="str">
        <f>IF(OR($C$100&lt;&gt;0,$D$100&lt;&gt;0,$E$100&lt;&gt;0,$F$100&lt;&gt;0,$G$100&lt;&gt;0),"Error Message - Uses tab does not agree with this tab.","")</f>
        <v/>
      </c>
    </row>
    <row r="4" spans="1:50" s="82" customFormat="1" ht="30">
      <c r="A4" s="79" t="s">
        <v>201</v>
      </c>
      <c r="B4" s="80" t="s">
        <v>202</v>
      </c>
      <c r="C4" s="80" t="s">
        <v>203</v>
      </c>
      <c r="D4" s="80" t="s">
        <v>204</v>
      </c>
      <c r="E4" s="80" t="s">
        <v>205</v>
      </c>
      <c r="F4" s="80" t="s">
        <v>206</v>
      </c>
      <c r="G4" s="80" t="s">
        <v>207</v>
      </c>
      <c r="H4" s="80" t="s">
        <v>208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c r="A5" s="83" t="s">
        <v>209</v>
      </c>
      <c r="B5" s="215" t="s">
        <v>210</v>
      </c>
      <c r="C5" s="84">
        <f>Input!$EU$17</f>
        <v>0</v>
      </c>
      <c r="D5" s="84">
        <f>Input!$EV$17</f>
        <v>0</v>
      </c>
      <c r="E5" s="84">
        <f>Input!$EW$17</f>
        <v>0</v>
      </c>
      <c r="F5" s="84">
        <f>Input!$EX$17</f>
        <v>0</v>
      </c>
      <c r="G5" s="84">
        <f>Input!$EY$17</f>
        <v>0</v>
      </c>
      <c r="H5" s="85">
        <f>Input!$EZ$17</f>
        <v>0</v>
      </c>
    </row>
    <row r="6" spans="1:50">
      <c r="A6" s="83" t="s">
        <v>209</v>
      </c>
      <c r="B6" s="215" t="s">
        <v>211</v>
      </c>
      <c r="C6" s="84">
        <f>Input!$FA$17</f>
        <v>0</v>
      </c>
      <c r="D6" s="84">
        <f>Input!$FB$17</f>
        <v>0</v>
      </c>
      <c r="E6" s="84">
        <f>Input!$FC$17</f>
        <v>0</v>
      </c>
      <c r="F6" s="84">
        <f>Input!$FD$17</f>
        <v>0</v>
      </c>
      <c r="G6" s="84">
        <f>Input!$FE$17</f>
        <v>0</v>
      </c>
      <c r="H6" s="85">
        <f>Input!$FF$17</f>
        <v>0</v>
      </c>
    </row>
    <row r="7" spans="1:50">
      <c r="A7" s="83" t="s">
        <v>209</v>
      </c>
      <c r="B7" s="215" t="s">
        <v>212</v>
      </c>
      <c r="C7" s="84">
        <f>Input!$FG$17</f>
        <v>0</v>
      </c>
      <c r="D7" s="84">
        <f>Input!$FH$17</f>
        <v>0</v>
      </c>
      <c r="E7" s="84">
        <f>Input!$FI$17</f>
        <v>0</v>
      </c>
      <c r="F7" s="84">
        <f>Input!$FJ$17</f>
        <v>0</v>
      </c>
      <c r="G7" s="84">
        <f>Input!$FK$17</f>
        <v>0</v>
      </c>
      <c r="H7" s="85">
        <f>Input!$FL$17</f>
        <v>0</v>
      </c>
    </row>
    <row r="8" spans="1:50">
      <c r="A8" s="83" t="s">
        <v>209</v>
      </c>
      <c r="B8" s="215" t="s">
        <v>213</v>
      </c>
      <c r="C8" s="84">
        <f>Input!$FM$17</f>
        <v>0</v>
      </c>
      <c r="D8" s="84">
        <f>Input!$FN$17</f>
        <v>0</v>
      </c>
      <c r="E8" s="84">
        <f>Input!$FO$17</f>
        <v>0</v>
      </c>
      <c r="F8" s="84">
        <f>Input!$FP$17</f>
        <v>0</v>
      </c>
      <c r="G8" s="84">
        <f>Input!$FQ$17</f>
        <v>0</v>
      </c>
      <c r="H8" s="85">
        <f>Input!$FR$17</f>
        <v>0</v>
      </c>
    </row>
    <row r="9" spans="1:50">
      <c r="A9" s="83" t="s">
        <v>209</v>
      </c>
      <c r="B9" s="215" t="s">
        <v>214</v>
      </c>
      <c r="C9" s="84">
        <f>Input!$FS$17</f>
        <v>0</v>
      </c>
      <c r="D9" s="84">
        <f>Input!$FT$17</f>
        <v>0</v>
      </c>
      <c r="E9" s="84">
        <f>Input!$FU$17</f>
        <v>0</v>
      </c>
      <c r="F9" s="84">
        <f>Input!$FV$17</f>
        <v>0</v>
      </c>
      <c r="G9" s="84">
        <f>Input!$FW$17</f>
        <v>0</v>
      </c>
      <c r="H9" s="85">
        <f>Input!$FX$17</f>
        <v>0</v>
      </c>
    </row>
    <row r="10" spans="1:50">
      <c r="A10" s="83" t="s">
        <v>209</v>
      </c>
      <c r="B10" s="215" t="s">
        <v>215</v>
      </c>
      <c r="C10" s="84">
        <f>Input!$FY$17</f>
        <v>0</v>
      </c>
      <c r="D10" s="84">
        <f>Input!$FZ$17</f>
        <v>0</v>
      </c>
      <c r="E10" s="84">
        <f>Input!$GA$17</f>
        <v>0</v>
      </c>
      <c r="F10" s="84">
        <f>Input!$GB$17</f>
        <v>0</v>
      </c>
      <c r="G10" s="84">
        <f>Input!$GC$17</f>
        <v>0</v>
      </c>
      <c r="H10" s="85">
        <f>Input!$GD$17</f>
        <v>0</v>
      </c>
    </row>
    <row r="11" spans="1:50">
      <c r="A11" s="83" t="s">
        <v>209</v>
      </c>
      <c r="B11" s="215" t="s">
        <v>216</v>
      </c>
      <c r="C11" s="84">
        <f>Input!$GE$17</f>
        <v>0</v>
      </c>
      <c r="D11" s="84">
        <f>Input!$GF$17</f>
        <v>0</v>
      </c>
      <c r="E11" s="84">
        <f>Input!$GG$17</f>
        <v>0</v>
      </c>
      <c r="F11" s="84">
        <f>Input!$GH$17</f>
        <v>0</v>
      </c>
      <c r="G11" s="84">
        <f>Input!$GI$17</f>
        <v>0</v>
      </c>
      <c r="H11" s="85">
        <f>Input!$GJ$17</f>
        <v>0</v>
      </c>
    </row>
    <row r="12" spans="1:50" ht="30">
      <c r="A12" s="83" t="s">
        <v>209</v>
      </c>
      <c r="B12" s="215" t="s">
        <v>217</v>
      </c>
      <c r="C12" s="84">
        <f>Input!$GK$17</f>
        <v>0</v>
      </c>
      <c r="D12" s="84">
        <f>Input!$GL$17</f>
        <v>0</v>
      </c>
      <c r="E12" s="84">
        <f>Input!$GM$17</f>
        <v>0</v>
      </c>
      <c r="F12" s="84">
        <f>Input!$GN$17</f>
        <v>0</v>
      </c>
      <c r="G12" s="84">
        <f>Input!$GO$17</f>
        <v>0</v>
      </c>
      <c r="H12" s="85">
        <f>Input!$GP$17</f>
        <v>0</v>
      </c>
    </row>
    <row r="13" spans="1:50">
      <c r="A13" s="83" t="s">
        <v>209</v>
      </c>
      <c r="B13" s="215" t="s">
        <v>218</v>
      </c>
      <c r="C13" s="84">
        <f>Input!$GQ$17</f>
        <v>62554</v>
      </c>
      <c r="D13" s="84">
        <f>Input!$GR$17</f>
        <v>62554</v>
      </c>
      <c r="E13" s="84">
        <f>Input!$GS$17</f>
        <v>0</v>
      </c>
      <c r="F13" s="84">
        <f>Input!$GT$17</f>
        <v>0</v>
      </c>
      <c r="G13" s="84">
        <f>Input!$GU$17</f>
        <v>0</v>
      </c>
      <c r="H13" s="85">
        <f>Input!$GV$17</f>
        <v>0</v>
      </c>
    </row>
    <row r="14" spans="1:50">
      <c r="A14" s="83" t="s">
        <v>209</v>
      </c>
      <c r="B14" s="215" t="s">
        <v>219</v>
      </c>
      <c r="C14" s="84">
        <f>Input!$GW$17</f>
        <v>0</v>
      </c>
      <c r="D14" s="84">
        <f>Input!$GX$17</f>
        <v>0</v>
      </c>
      <c r="E14" s="84">
        <f>Input!$GY$17</f>
        <v>0</v>
      </c>
      <c r="F14" s="84">
        <f>Input!$GZ$17</f>
        <v>0</v>
      </c>
      <c r="G14" s="84">
        <f>Input!$HA$17</f>
        <v>0</v>
      </c>
      <c r="H14" s="85">
        <f>Input!$HB$17</f>
        <v>0</v>
      </c>
    </row>
    <row r="15" spans="1:50">
      <c r="A15" s="83" t="s">
        <v>209</v>
      </c>
      <c r="B15" s="216">
        <f>Input!$HC$17</f>
        <v>0</v>
      </c>
      <c r="C15" s="84">
        <f>Input!$HD$17</f>
        <v>0</v>
      </c>
      <c r="D15" s="84">
        <f>Input!$HE$17</f>
        <v>0</v>
      </c>
      <c r="E15" s="84">
        <f>Input!$HF$17</f>
        <v>0</v>
      </c>
      <c r="F15" s="84">
        <f>Input!$HG$17</f>
        <v>0</v>
      </c>
      <c r="G15" s="84">
        <f>Input!$HH$17</f>
        <v>0</v>
      </c>
      <c r="H15" s="85">
        <f>Input!$HI$17</f>
        <v>0</v>
      </c>
    </row>
    <row r="16" spans="1:50">
      <c r="A16" s="83" t="s">
        <v>209</v>
      </c>
      <c r="B16" s="216">
        <f>Input!$HJ$17</f>
        <v>0</v>
      </c>
      <c r="C16" s="84">
        <f>Input!$HK$17</f>
        <v>0</v>
      </c>
      <c r="D16" s="84">
        <f>Input!$HL$17</f>
        <v>0</v>
      </c>
      <c r="E16" s="84">
        <f>Input!$HM$17</f>
        <v>0</v>
      </c>
      <c r="F16" s="84">
        <f>Input!$HN$17</f>
        <v>0</v>
      </c>
      <c r="G16" s="84">
        <f>Input!$HO$17</f>
        <v>0</v>
      </c>
      <c r="H16" s="85">
        <f>Input!$HP$17</f>
        <v>0</v>
      </c>
    </row>
    <row r="17" spans="1:50">
      <c r="A17" s="83" t="s">
        <v>209</v>
      </c>
      <c r="B17" s="216">
        <f>Input!$HQ$17</f>
        <v>0</v>
      </c>
      <c r="C17" s="84">
        <f>Input!$HR$17</f>
        <v>0</v>
      </c>
      <c r="D17" s="84">
        <f>Input!$HS$17</f>
        <v>0</v>
      </c>
      <c r="E17" s="84">
        <f>Input!$HT$17</f>
        <v>0</v>
      </c>
      <c r="F17" s="84">
        <f>Input!$HU$17</f>
        <v>0</v>
      </c>
      <c r="G17" s="84">
        <f>Input!$HV$17</f>
        <v>0</v>
      </c>
      <c r="H17" s="85">
        <f>Input!$HW$17</f>
        <v>0</v>
      </c>
    </row>
    <row r="18" spans="1:50">
      <c r="A18" s="83" t="s">
        <v>209</v>
      </c>
      <c r="B18" s="215" t="s">
        <v>220</v>
      </c>
      <c r="C18" s="84">
        <f>Input!$HX$17</f>
        <v>0</v>
      </c>
      <c r="D18" s="84">
        <f>Input!$HY$17</f>
        <v>0</v>
      </c>
      <c r="E18" s="84">
        <f>Input!$HZ$17</f>
        <v>0</v>
      </c>
      <c r="F18" s="84">
        <f>Input!$IA$17</f>
        <v>0</v>
      </c>
      <c r="G18" s="84">
        <f>Input!$IB$17</f>
        <v>0</v>
      </c>
      <c r="H18" s="85">
        <f>Input!$IC$17</f>
        <v>0</v>
      </c>
    </row>
    <row r="19" spans="1:50" s="90" customFormat="1">
      <c r="A19" s="79" t="s">
        <v>209</v>
      </c>
      <c r="B19" s="217" t="s">
        <v>221</v>
      </c>
      <c r="C19" s="218">
        <f>SUM(C5:C18)</f>
        <v>62554</v>
      </c>
      <c r="D19" s="218">
        <f t="shared" ref="D19:G19" si="0">SUM(D5:D18)</f>
        <v>62554</v>
      </c>
      <c r="E19" s="218">
        <f t="shared" si="0"/>
        <v>0</v>
      </c>
      <c r="F19" s="218">
        <f t="shared" si="0"/>
        <v>0</v>
      </c>
      <c r="G19" s="218">
        <f t="shared" si="0"/>
        <v>0</v>
      </c>
      <c r="H19" s="21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1:50">
      <c r="B20" s="220"/>
      <c r="C20" s="221"/>
      <c r="D20" s="221"/>
      <c r="E20" s="221"/>
      <c r="F20" s="221"/>
      <c r="G20" s="221"/>
      <c r="H20" s="222"/>
    </row>
    <row r="21" spans="1:50">
      <c r="A21" s="83" t="s">
        <v>222</v>
      </c>
      <c r="B21" s="215" t="s">
        <v>223</v>
      </c>
      <c r="C21" s="84">
        <f>Input!$ID$17</f>
        <v>0</v>
      </c>
      <c r="D21" s="84">
        <f>Input!$IE$17</f>
        <v>0</v>
      </c>
      <c r="E21" s="84">
        <f>Input!$IF$17</f>
        <v>0</v>
      </c>
      <c r="F21" s="84">
        <f>Input!$IG$17</f>
        <v>0</v>
      </c>
      <c r="G21" s="84">
        <f>Input!$IH$17</f>
        <v>0</v>
      </c>
      <c r="H21" s="85">
        <f>Input!$II$17</f>
        <v>0</v>
      </c>
    </row>
    <row r="22" spans="1:50">
      <c r="A22" s="83" t="s">
        <v>222</v>
      </c>
      <c r="B22" s="215" t="s">
        <v>211</v>
      </c>
      <c r="C22" s="84">
        <f>Input!$IJ$17</f>
        <v>0</v>
      </c>
      <c r="D22" s="84">
        <f>Input!$IK$17</f>
        <v>0</v>
      </c>
      <c r="E22" s="84">
        <f>Input!$IL$17</f>
        <v>0</v>
      </c>
      <c r="F22" s="84">
        <f>Input!$IM$17</f>
        <v>0</v>
      </c>
      <c r="G22" s="84">
        <f>Input!$IN$17</f>
        <v>0</v>
      </c>
      <c r="H22" s="85">
        <f>Input!$IO$17</f>
        <v>0</v>
      </c>
    </row>
    <row r="23" spans="1:50">
      <c r="A23" s="83" t="s">
        <v>222</v>
      </c>
      <c r="B23" s="215" t="s">
        <v>212</v>
      </c>
      <c r="C23" s="84">
        <f>Input!$IP$17</f>
        <v>0</v>
      </c>
      <c r="D23" s="84">
        <f>Input!$IQ$17</f>
        <v>0</v>
      </c>
      <c r="E23" s="84">
        <f>Input!$IR$17</f>
        <v>0</v>
      </c>
      <c r="F23" s="84">
        <f>Input!$IS$17</f>
        <v>0</v>
      </c>
      <c r="G23" s="84">
        <f>Input!$IT$17</f>
        <v>0</v>
      </c>
      <c r="H23" s="85">
        <f>Input!$IU$17</f>
        <v>0</v>
      </c>
    </row>
    <row r="24" spans="1:50">
      <c r="A24" s="83" t="s">
        <v>222</v>
      </c>
      <c r="B24" s="215" t="s">
        <v>213</v>
      </c>
      <c r="C24" s="84">
        <f>Input!$IV$17</f>
        <v>0</v>
      </c>
      <c r="D24" s="84">
        <f>Input!$IW$17</f>
        <v>0</v>
      </c>
      <c r="E24" s="84">
        <f>Input!$IX$17</f>
        <v>0</v>
      </c>
      <c r="F24" s="84">
        <f>Input!$IY$17</f>
        <v>0</v>
      </c>
      <c r="G24" s="84">
        <f>Input!$IZ$17</f>
        <v>0</v>
      </c>
      <c r="H24" s="85">
        <f>Input!$JA$17</f>
        <v>0</v>
      </c>
    </row>
    <row r="25" spans="1:50">
      <c r="A25" s="83" t="s">
        <v>222</v>
      </c>
      <c r="B25" s="215" t="s">
        <v>214</v>
      </c>
      <c r="C25" s="84">
        <f>Input!$JB$17</f>
        <v>0</v>
      </c>
      <c r="D25" s="84">
        <f>Input!$JC$17</f>
        <v>0</v>
      </c>
      <c r="E25" s="84">
        <f>Input!$JD$17</f>
        <v>0</v>
      </c>
      <c r="F25" s="84">
        <f>Input!$JE$17</f>
        <v>0</v>
      </c>
      <c r="G25" s="84">
        <f>Input!$JF$17</f>
        <v>0</v>
      </c>
      <c r="H25" s="85">
        <f>Input!$JG$17</f>
        <v>0</v>
      </c>
    </row>
    <row r="26" spans="1:50">
      <c r="A26" s="83" t="s">
        <v>222</v>
      </c>
      <c r="B26" s="215" t="s">
        <v>215</v>
      </c>
      <c r="C26" s="84">
        <f>Input!$JH$17</f>
        <v>0</v>
      </c>
      <c r="D26" s="84">
        <f>Input!$JI$17</f>
        <v>0</v>
      </c>
      <c r="E26" s="84">
        <f>Input!$JJ$17</f>
        <v>0</v>
      </c>
      <c r="F26" s="84">
        <f>Input!$JK$17</f>
        <v>0</v>
      </c>
      <c r="G26" s="84">
        <f>Input!$JL$17</f>
        <v>0</v>
      </c>
      <c r="H26" s="85">
        <f>Input!$JM$17</f>
        <v>0</v>
      </c>
    </row>
    <row r="27" spans="1:50">
      <c r="A27" s="83" t="s">
        <v>222</v>
      </c>
      <c r="B27" s="215" t="s">
        <v>224</v>
      </c>
      <c r="C27" s="84">
        <f>Input!$JN$17</f>
        <v>0</v>
      </c>
      <c r="D27" s="84">
        <f>Input!$JO$17</f>
        <v>0</v>
      </c>
      <c r="E27" s="84">
        <f>Input!$JP$17</f>
        <v>0</v>
      </c>
      <c r="F27" s="84">
        <f>Input!$JQ$17</f>
        <v>0</v>
      </c>
      <c r="G27" s="84">
        <f>Input!$JR$17</f>
        <v>0</v>
      </c>
      <c r="H27" s="85">
        <f>Input!$JS$17</f>
        <v>0</v>
      </c>
    </row>
    <row r="28" spans="1:50" ht="30">
      <c r="A28" s="83" t="s">
        <v>222</v>
      </c>
      <c r="B28" s="215" t="s">
        <v>225</v>
      </c>
      <c r="C28" s="84">
        <f>Input!$JT$17</f>
        <v>0</v>
      </c>
      <c r="D28" s="84">
        <f>Input!$JU$17</f>
        <v>0</v>
      </c>
      <c r="E28" s="84">
        <f>Input!$JV$17</f>
        <v>0</v>
      </c>
      <c r="F28" s="84">
        <f>Input!$JW$17</f>
        <v>0</v>
      </c>
      <c r="G28" s="84">
        <f>Input!$JX$17</f>
        <v>0</v>
      </c>
      <c r="H28" s="85">
        <f>Input!$JY$17</f>
        <v>0</v>
      </c>
    </row>
    <row r="29" spans="1:50">
      <c r="A29" s="83" t="s">
        <v>222</v>
      </c>
      <c r="B29" s="215" t="s">
        <v>226</v>
      </c>
      <c r="C29" s="84">
        <f>Input!$JZ$17</f>
        <v>0</v>
      </c>
      <c r="D29" s="84">
        <f>Input!$KA$17</f>
        <v>0</v>
      </c>
      <c r="E29" s="84">
        <f>Input!$KB$17</f>
        <v>0</v>
      </c>
      <c r="F29" s="84">
        <f>Input!$KC$17</f>
        <v>0</v>
      </c>
      <c r="G29" s="84">
        <f>Input!$KD$17</f>
        <v>0</v>
      </c>
      <c r="H29" s="85">
        <f>Input!$KE$17</f>
        <v>0</v>
      </c>
    </row>
    <row r="30" spans="1:50">
      <c r="A30" s="83" t="s">
        <v>222</v>
      </c>
      <c r="B30" s="216">
        <f>Input!$KF$17</f>
        <v>0</v>
      </c>
      <c r="C30" s="84">
        <f>Input!$KG$17</f>
        <v>0</v>
      </c>
      <c r="D30" s="84">
        <f>Input!$KH$17</f>
        <v>0</v>
      </c>
      <c r="E30" s="84">
        <f>Input!$KI$17</f>
        <v>0</v>
      </c>
      <c r="F30" s="84">
        <f>Input!$KJ$17</f>
        <v>0</v>
      </c>
      <c r="G30" s="84">
        <f>Input!$KK$17</f>
        <v>0</v>
      </c>
      <c r="H30" s="85">
        <f>Input!$KL$17</f>
        <v>0</v>
      </c>
    </row>
    <row r="31" spans="1:50">
      <c r="A31" s="83" t="s">
        <v>222</v>
      </c>
      <c r="B31" s="216">
        <f>Input!$KM$17</f>
        <v>0</v>
      </c>
      <c r="C31" s="84">
        <f>Input!$KN$17</f>
        <v>0</v>
      </c>
      <c r="D31" s="84">
        <f>Input!$KO$17</f>
        <v>0</v>
      </c>
      <c r="E31" s="84">
        <f>Input!$KP$17</f>
        <v>0</v>
      </c>
      <c r="F31" s="84">
        <f>Input!$KQ$17</f>
        <v>0</v>
      </c>
      <c r="G31" s="84">
        <f>Input!$KR$17</f>
        <v>0</v>
      </c>
      <c r="H31" s="85">
        <f>Input!$KS$17</f>
        <v>0</v>
      </c>
    </row>
    <row r="32" spans="1:50">
      <c r="A32" s="83" t="s">
        <v>222</v>
      </c>
      <c r="B32" s="216">
        <f>Input!$KT$17</f>
        <v>0</v>
      </c>
      <c r="C32" s="84">
        <f>Input!$KU$17</f>
        <v>0</v>
      </c>
      <c r="D32" s="84">
        <f>Input!$KV$17</f>
        <v>0</v>
      </c>
      <c r="E32" s="84">
        <f>Input!$KW$17</f>
        <v>0</v>
      </c>
      <c r="F32" s="84">
        <f>Input!$KX$17</f>
        <v>0</v>
      </c>
      <c r="G32" s="84">
        <f>Input!$KY$17</f>
        <v>0</v>
      </c>
      <c r="H32" s="85">
        <f>Input!$KZ$17</f>
        <v>0</v>
      </c>
    </row>
    <row r="33" spans="1:50">
      <c r="A33" s="83" t="s">
        <v>222</v>
      </c>
      <c r="B33" s="215" t="s">
        <v>220</v>
      </c>
      <c r="C33" s="84">
        <f>Input!$LA$17</f>
        <v>0</v>
      </c>
      <c r="D33" s="84">
        <f>Input!$LB$17</f>
        <v>0</v>
      </c>
      <c r="E33" s="84">
        <f>Input!$LC$17</f>
        <v>0</v>
      </c>
      <c r="F33" s="84">
        <f>Input!$LD$17</f>
        <v>0</v>
      </c>
      <c r="G33" s="84">
        <f>Input!$LE$17</f>
        <v>0</v>
      </c>
      <c r="H33" s="85">
        <f>Input!$LF$17</f>
        <v>0</v>
      </c>
    </row>
    <row r="34" spans="1:50" s="93" customFormat="1">
      <c r="A34" s="79" t="s">
        <v>222</v>
      </c>
      <c r="B34" s="217" t="s">
        <v>227</v>
      </c>
      <c r="C34" s="218">
        <f>SUM(C21:C33)</f>
        <v>0</v>
      </c>
      <c r="D34" s="218">
        <f t="shared" ref="D34:G34" si="1">SUM(D21:D33)</f>
        <v>0</v>
      </c>
      <c r="E34" s="218">
        <f t="shared" si="1"/>
        <v>0</v>
      </c>
      <c r="F34" s="218">
        <f t="shared" si="1"/>
        <v>0</v>
      </c>
      <c r="G34" s="218">
        <f t="shared" si="1"/>
        <v>0</v>
      </c>
      <c r="H34" s="21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c r="B35" s="220"/>
      <c r="C35" s="221"/>
      <c r="D35" s="221"/>
      <c r="E35" s="221"/>
      <c r="F35" s="221"/>
      <c r="G35" s="221"/>
      <c r="H35" s="222"/>
    </row>
    <row r="36" spans="1:50">
      <c r="A36" s="83" t="s">
        <v>228</v>
      </c>
      <c r="B36" s="215" t="s">
        <v>223</v>
      </c>
      <c r="C36" s="84">
        <f>Input!$LG$17</f>
        <v>0</v>
      </c>
      <c r="D36" s="84">
        <f>Input!$LH$17</f>
        <v>0</v>
      </c>
      <c r="E36" s="84">
        <f>Input!$LI$17</f>
        <v>0</v>
      </c>
      <c r="F36" s="84">
        <f>Input!$LJ$17</f>
        <v>0</v>
      </c>
      <c r="G36" s="84">
        <f>Input!$LK$17</f>
        <v>0</v>
      </c>
      <c r="H36" s="85">
        <f>Input!$LL$17</f>
        <v>0</v>
      </c>
    </row>
    <row r="37" spans="1:50">
      <c r="A37" s="83" t="s">
        <v>228</v>
      </c>
      <c r="B37" s="215" t="s">
        <v>211</v>
      </c>
      <c r="C37" s="84">
        <f>Input!$LM$17</f>
        <v>0</v>
      </c>
      <c r="D37" s="84">
        <f>Input!$LN$17</f>
        <v>0</v>
      </c>
      <c r="E37" s="84">
        <f>Input!$LO$17</f>
        <v>0</v>
      </c>
      <c r="F37" s="84">
        <f>Input!$LP$17</f>
        <v>0</v>
      </c>
      <c r="G37" s="84">
        <f>Input!$LQ$17</f>
        <v>0</v>
      </c>
      <c r="H37" s="85">
        <f>Input!$LR$17</f>
        <v>0</v>
      </c>
    </row>
    <row r="38" spans="1:50">
      <c r="A38" s="83" t="s">
        <v>228</v>
      </c>
      <c r="B38" s="215" t="s">
        <v>212</v>
      </c>
      <c r="C38" s="84">
        <f>Input!$LS$17</f>
        <v>0</v>
      </c>
      <c r="D38" s="84">
        <f>Input!$LT$17</f>
        <v>0</v>
      </c>
      <c r="E38" s="84">
        <f>Input!$LU$17</f>
        <v>0</v>
      </c>
      <c r="F38" s="84">
        <f>Input!$LV$17</f>
        <v>0</v>
      </c>
      <c r="G38" s="84">
        <f>Input!$LW$17</f>
        <v>0</v>
      </c>
      <c r="H38" s="85">
        <f>Input!$LX$17</f>
        <v>0</v>
      </c>
    </row>
    <row r="39" spans="1:50">
      <c r="A39" s="83" t="s">
        <v>228</v>
      </c>
      <c r="B39" s="215" t="s">
        <v>213</v>
      </c>
      <c r="C39" s="84">
        <f>Input!$LY$17</f>
        <v>0</v>
      </c>
      <c r="D39" s="84">
        <f>Input!$LZ$17</f>
        <v>0</v>
      </c>
      <c r="E39" s="84">
        <f>Input!$MA$17</f>
        <v>0</v>
      </c>
      <c r="F39" s="84">
        <f>Input!$MB$17</f>
        <v>0</v>
      </c>
      <c r="G39" s="84">
        <f>Input!$MC$17</f>
        <v>0</v>
      </c>
      <c r="H39" s="85">
        <f>Input!$MD$17</f>
        <v>0</v>
      </c>
    </row>
    <row r="40" spans="1:50">
      <c r="A40" s="83" t="s">
        <v>228</v>
      </c>
      <c r="B40" s="215" t="s">
        <v>214</v>
      </c>
      <c r="C40" s="84">
        <f>Input!$ME$17</f>
        <v>0</v>
      </c>
      <c r="D40" s="84">
        <f>Input!$MF$17</f>
        <v>0</v>
      </c>
      <c r="E40" s="84">
        <f>Input!$MG$17</f>
        <v>0</v>
      </c>
      <c r="F40" s="84">
        <f>Input!$MH$17</f>
        <v>0</v>
      </c>
      <c r="G40" s="84">
        <f>Input!$MI$17</f>
        <v>0</v>
      </c>
      <c r="H40" s="85">
        <f>Input!$MJ$17</f>
        <v>0</v>
      </c>
    </row>
    <row r="41" spans="1:50">
      <c r="A41" s="83" t="s">
        <v>228</v>
      </c>
      <c r="B41" s="215" t="s">
        <v>215</v>
      </c>
      <c r="C41" s="84">
        <f>Input!$MK$17</f>
        <v>0</v>
      </c>
      <c r="D41" s="84">
        <f>Input!$ML$17</f>
        <v>0</v>
      </c>
      <c r="E41" s="84">
        <f>Input!$MM$17</f>
        <v>0</v>
      </c>
      <c r="F41" s="84">
        <f>Input!$MN$17</f>
        <v>0</v>
      </c>
      <c r="G41" s="84">
        <f>Input!$MO$17</f>
        <v>0</v>
      </c>
      <c r="H41" s="85">
        <f>Input!$MP$17</f>
        <v>0</v>
      </c>
    </row>
    <row r="42" spans="1:50">
      <c r="A42" s="83" t="s">
        <v>228</v>
      </c>
      <c r="B42" s="215" t="s">
        <v>224</v>
      </c>
      <c r="C42" s="84">
        <f>Input!$MQ$17</f>
        <v>0</v>
      </c>
      <c r="D42" s="84">
        <f>Input!$MR$17</f>
        <v>0</v>
      </c>
      <c r="E42" s="84">
        <f>Input!$MS$17</f>
        <v>0</v>
      </c>
      <c r="F42" s="84">
        <f>Input!$MT$17</f>
        <v>0</v>
      </c>
      <c r="G42" s="84">
        <f>Input!$MU$17</f>
        <v>0</v>
      </c>
      <c r="H42" s="85">
        <f>Input!$MV$17</f>
        <v>0</v>
      </c>
    </row>
    <row r="43" spans="1:50">
      <c r="A43" s="83" t="s">
        <v>228</v>
      </c>
      <c r="B43" s="215" t="s">
        <v>229</v>
      </c>
      <c r="C43" s="84">
        <f>Input!$MW$17</f>
        <v>0</v>
      </c>
      <c r="D43" s="84">
        <f>Input!$MX$17</f>
        <v>0</v>
      </c>
      <c r="E43" s="84">
        <f>Input!$MY$17</f>
        <v>0</v>
      </c>
      <c r="F43" s="84">
        <f>Input!$MZ$17</f>
        <v>0</v>
      </c>
      <c r="G43" s="84">
        <f>Input!$NA$17</f>
        <v>0</v>
      </c>
      <c r="H43" s="85">
        <f>Input!$NB$17</f>
        <v>0</v>
      </c>
    </row>
    <row r="44" spans="1:50">
      <c r="A44" s="83" t="s">
        <v>228</v>
      </c>
      <c r="B44" s="216" t="str">
        <f>Input!$NC$17</f>
        <v>Shuttered Venue Operators Grant</v>
      </c>
      <c r="C44" s="84">
        <f>Input!$ND$17</f>
        <v>0</v>
      </c>
      <c r="D44" s="84">
        <f>Input!$NE$17</f>
        <v>0</v>
      </c>
      <c r="E44" s="84">
        <f>Input!$NF$17</f>
        <v>0</v>
      </c>
      <c r="F44" s="84">
        <f>Input!$NG$17</f>
        <v>0</v>
      </c>
      <c r="G44" s="84">
        <f>Input!$NH$17</f>
        <v>0</v>
      </c>
      <c r="H44" s="85">
        <f>Input!$NI$17</f>
        <v>0</v>
      </c>
    </row>
    <row r="45" spans="1:50">
      <c r="A45" s="83" t="s">
        <v>228</v>
      </c>
      <c r="B45" s="216">
        <f>Input!$NJ$17</f>
        <v>0</v>
      </c>
      <c r="C45" s="84">
        <f>Input!$NK$17</f>
        <v>0</v>
      </c>
      <c r="D45" s="84">
        <f>Input!$NL$17</f>
        <v>0</v>
      </c>
      <c r="E45" s="84">
        <f>Input!$NM$17</f>
        <v>0</v>
      </c>
      <c r="F45" s="84">
        <f>Input!$NN$17</f>
        <v>0</v>
      </c>
      <c r="G45" s="84">
        <f>Input!$NO$17</f>
        <v>0</v>
      </c>
      <c r="H45" s="85">
        <f>Input!$NP$17</f>
        <v>0</v>
      </c>
    </row>
    <row r="46" spans="1:50">
      <c r="A46" s="83" t="s">
        <v>228</v>
      </c>
      <c r="B46" s="216">
        <f>Input!$NQ$17</f>
        <v>0</v>
      </c>
      <c r="C46" s="84">
        <f>Input!$NR$17</f>
        <v>0</v>
      </c>
      <c r="D46" s="84">
        <f>Input!$NS$17</f>
        <v>0</v>
      </c>
      <c r="E46" s="84">
        <f>Input!$NT$17</f>
        <v>0</v>
      </c>
      <c r="F46" s="84">
        <f>Input!$NU$17</f>
        <v>0</v>
      </c>
      <c r="G46" s="84">
        <f>Input!$NV$17</f>
        <v>0</v>
      </c>
      <c r="H46" s="85">
        <f>Input!$NW$17</f>
        <v>0</v>
      </c>
    </row>
    <row r="47" spans="1:50">
      <c r="A47" s="83" t="s">
        <v>228</v>
      </c>
      <c r="B47" s="216">
        <f>Input!$NX$17</f>
        <v>0</v>
      </c>
      <c r="C47" s="84">
        <f>Input!$NY$17</f>
        <v>0</v>
      </c>
      <c r="D47" s="84">
        <f>Input!$NZ$17</f>
        <v>0</v>
      </c>
      <c r="E47" s="84">
        <f>Input!$OA$17</f>
        <v>0</v>
      </c>
      <c r="F47" s="84">
        <f>Input!$OB$17</f>
        <v>0</v>
      </c>
      <c r="G47" s="84">
        <f>Input!$OC$17</f>
        <v>0</v>
      </c>
      <c r="H47" s="85">
        <f>Input!$OD$17</f>
        <v>0</v>
      </c>
    </row>
    <row r="48" spans="1:50">
      <c r="A48" s="83" t="s">
        <v>228</v>
      </c>
      <c r="B48" s="215" t="s">
        <v>220</v>
      </c>
      <c r="C48" s="84">
        <f>Input!$OE$17</f>
        <v>0</v>
      </c>
      <c r="D48" s="84">
        <f>Input!$OF$17</f>
        <v>0</v>
      </c>
      <c r="E48" s="84">
        <f>Input!$OG$17</f>
        <v>0</v>
      </c>
      <c r="F48" s="84">
        <f>Input!$OH$17</f>
        <v>0</v>
      </c>
      <c r="G48" s="84">
        <f>Input!$OI$17</f>
        <v>0</v>
      </c>
      <c r="H48" s="85">
        <f>Input!$OJ$17</f>
        <v>0</v>
      </c>
    </row>
    <row r="49" spans="1:50" s="93" customFormat="1">
      <c r="A49" s="79" t="s">
        <v>228</v>
      </c>
      <c r="B49" s="217" t="s">
        <v>230</v>
      </c>
      <c r="C49" s="218">
        <f>SUM(C36:C48)</f>
        <v>0</v>
      </c>
      <c r="D49" s="218">
        <f t="shared" ref="D49:G49" si="2">SUM(D36:D48)</f>
        <v>0</v>
      </c>
      <c r="E49" s="218">
        <f t="shared" si="2"/>
        <v>0</v>
      </c>
      <c r="F49" s="218">
        <f t="shared" si="2"/>
        <v>0</v>
      </c>
      <c r="G49" s="218">
        <f t="shared" si="2"/>
        <v>0</v>
      </c>
      <c r="H49" s="219"/>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c r="B50" s="220"/>
      <c r="C50" s="221"/>
      <c r="D50" s="221"/>
      <c r="E50" s="221"/>
      <c r="F50" s="221"/>
      <c r="G50" s="221"/>
      <c r="H50" s="222"/>
    </row>
    <row r="51" spans="1:50">
      <c r="A51" s="83" t="s">
        <v>231</v>
      </c>
      <c r="B51" s="216">
        <f>Input!$OK$17</f>
        <v>0</v>
      </c>
      <c r="C51" s="84">
        <f>Input!$OL$17</f>
        <v>0</v>
      </c>
      <c r="D51" s="84">
        <f>Input!$OM$17</f>
        <v>0</v>
      </c>
      <c r="E51" s="84">
        <f>Input!$ON$17</f>
        <v>0</v>
      </c>
      <c r="F51" s="84">
        <f>Input!$OO$17</f>
        <v>0</v>
      </c>
      <c r="G51" s="84">
        <f>Input!$OP$17</f>
        <v>0</v>
      </c>
      <c r="H51" s="85">
        <f>Input!$OQ$17</f>
        <v>0</v>
      </c>
    </row>
    <row r="52" spans="1:50">
      <c r="A52" s="83" t="s">
        <v>231</v>
      </c>
      <c r="B52" s="216">
        <f>Input!$OR$17</f>
        <v>0</v>
      </c>
      <c r="C52" s="84">
        <f>Input!$OS$17</f>
        <v>0</v>
      </c>
      <c r="D52" s="84">
        <f>Input!$OT$17</f>
        <v>0</v>
      </c>
      <c r="E52" s="84">
        <f>Input!$OU$17</f>
        <v>0</v>
      </c>
      <c r="F52" s="84">
        <f>Input!$OV$17</f>
        <v>0</v>
      </c>
      <c r="G52" s="84">
        <f>Input!$OW$17</f>
        <v>0</v>
      </c>
      <c r="H52" s="85">
        <f>Input!$OX$17</f>
        <v>0</v>
      </c>
    </row>
    <row r="53" spans="1:50">
      <c r="A53" s="83" t="s">
        <v>231</v>
      </c>
      <c r="B53" s="216">
        <f>Input!$OY$17</f>
        <v>0</v>
      </c>
      <c r="C53" s="84">
        <f>Input!$OZ$17</f>
        <v>0</v>
      </c>
      <c r="D53" s="84">
        <f>Input!$PA$17</f>
        <v>0</v>
      </c>
      <c r="E53" s="84">
        <f>Input!$PB$17</f>
        <v>0</v>
      </c>
      <c r="F53" s="84">
        <f>Input!$PC$17</f>
        <v>0</v>
      </c>
      <c r="G53" s="84">
        <f>Input!$PD$17</f>
        <v>0</v>
      </c>
      <c r="H53" s="85">
        <f>Input!$PE$17</f>
        <v>0</v>
      </c>
    </row>
    <row r="54" spans="1:50">
      <c r="A54" s="83" t="s">
        <v>231</v>
      </c>
      <c r="B54" s="216">
        <f>Input!$PF$17</f>
        <v>0</v>
      </c>
      <c r="C54" s="84">
        <f>Input!$PG$17</f>
        <v>0</v>
      </c>
      <c r="D54" s="84">
        <f>Input!$PH$17</f>
        <v>0</v>
      </c>
      <c r="E54" s="84">
        <f>Input!$PI$17</f>
        <v>0</v>
      </c>
      <c r="F54" s="84">
        <f>Input!$PJ$17</f>
        <v>0</v>
      </c>
      <c r="G54" s="84">
        <f>Input!$PK$17</f>
        <v>0</v>
      </c>
      <c r="H54" s="85">
        <f>Input!$PL$17</f>
        <v>0</v>
      </c>
    </row>
    <row r="55" spans="1:50">
      <c r="A55" s="83" t="s">
        <v>231</v>
      </c>
      <c r="B55" s="216">
        <f>Input!$PM$17</f>
        <v>0</v>
      </c>
      <c r="C55" s="84">
        <f>Input!$PN$17</f>
        <v>0</v>
      </c>
      <c r="D55" s="84">
        <f>Input!$PO$17</f>
        <v>0</v>
      </c>
      <c r="E55" s="84">
        <f>Input!$PP$17</f>
        <v>0</v>
      </c>
      <c r="F55" s="84">
        <f>Input!$PQ$17</f>
        <v>0</v>
      </c>
      <c r="G55" s="84">
        <f>Input!$PR$17</f>
        <v>0</v>
      </c>
      <c r="H55" s="85">
        <f>Input!$PS$17</f>
        <v>0</v>
      </c>
    </row>
    <row r="56" spans="1:50">
      <c r="A56" s="83" t="s">
        <v>231</v>
      </c>
      <c r="B56" s="216">
        <f>Input!$PT$17</f>
        <v>0</v>
      </c>
      <c r="C56" s="84">
        <f>Input!$PU$17</f>
        <v>0</v>
      </c>
      <c r="D56" s="84">
        <f>Input!$PV$17</f>
        <v>0</v>
      </c>
      <c r="E56" s="84">
        <f>Input!$PW$17</f>
        <v>0</v>
      </c>
      <c r="F56" s="84">
        <f>Input!$PX$17</f>
        <v>0</v>
      </c>
      <c r="G56" s="84">
        <f>Input!$PY$17</f>
        <v>0</v>
      </c>
      <c r="H56" s="85">
        <f>Input!$PZ$17</f>
        <v>0</v>
      </c>
    </row>
    <row r="57" spans="1:50">
      <c r="A57" s="83" t="s">
        <v>231</v>
      </c>
      <c r="B57" s="216">
        <f>Input!$QA$17</f>
        <v>0</v>
      </c>
      <c r="C57" s="84">
        <f>Input!$QB$17</f>
        <v>0</v>
      </c>
      <c r="D57" s="84">
        <f>Input!$QC$17</f>
        <v>0</v>
      </c>
      <c r="E57" s="84">
        <f>Input!$QD$17</f>
        <v>0</v>
      </c>
      <c r="F57" s="84">
        <f>Input!$QE$17</f>
        <v>0</v>
      </c>
      <c r="G57" s="84">
        <f>Input!$QF$17</f>
        <v>0</v>
      </c>
      <c r="H57" s="85">
        <f>Input!$QG$17</f>
        <v>0</v>
      </c>
    </row>
    <row r="58" spans="1:50">
      <c r="A58" s="83" t="s">
        <v>231</v>
      </c>
      <c r="B58" s="216">
        <f>Input!$QH$17</f>
        <v>0</v>
      </c>
      <c r="C58" s="84">
        <f>Input!$QI$17</f>
        <v>0</v>
      </c>
      <c r="D58" s="84">
        <f>Input!$QJ$17</f>
        <v>0</v>
      </c>
      <c r="E58" s="84">
        <f>Input!$QK$17</f>
        <v>0</v>
      </c>
      <c r="F58" s="84">
        <f>Input!$QL$17</f>
        <v>0</v>
      </c>
      <c r="G58" s="84">
        <f>Input!$QM$17</f>
        <v>0</v>
      </c>
      <c r="H58" s="85">
        <f>Input!$QN$17</f>
        <v>0</v>
      </c>
    </row>
    <row r="59" spans="1:50">
      <c r="A59" s="83" t="s">
        <v>231</v>
      </c>
      <c r="B59" s="216">
        <f>Input!$QO$17</f>
        <v>0</v>
      </c>
      <c r="C59" s="84">
        <f>Input!$QP$17</f>
        <v>0</v>
      </c>
      <c r="D59" s="84">
        <f>Input!$QQ$17</f>
        <v>0</v>
      </c>
      <c r="E59" s="84">
        <f>Input!$QR$17</f>
        <v>0</v>
      </c>
      <c r="F59" s="84">
        <f>Input!$QS$17</f>
        <v>0</v>
      </c>
      <c r="G59" s="84">
        <f>Input!$QT$17</f>
        <v>0</v>
      </c>
      <c r="H59" s="85">
        <f>Input!$QU$17</f>
        <v>0</v>
      </c>
    </row>
    <row r="60" spans="1:50">
      <c r="A60" s="83" t="s">
        <v>231</v>
      </c>
      <c r="B60" s="216">
        <f>Input!$QV$17</f>
        <v>0</v>
      </c>
      <c r="C60" s="84">
        <f>Input!$QW$17</f>
        <v>0</v>
      </c>
      <c r="D60" s="84">
        <f>Input!$QX$17</f>
        <v>0</v>
      </c>
      <c r="E60" s="84">
        <f>Input!$QY$17</f>
        <v>0</v>
      </c>
      <c r="F60" s="84">
        <f>Input!$QZ$17</f>
        <v>0</v>
      </c>
      <c r="G60" s="84">
        <f>Input!$RA$17</f>
        <v>0</v>
      </c>
      <c r="H60" s="85">
        <f>Input!$RB$17</f>
        <v>0</v>
      </c>
    </row>
    <row r="61" spans="1:50">
      <c r="A61" s="83" t="s">
        <v>231</v>
      </c>
      <c r="B61" s="216">
        <f>Input!$RC$17</f>
        <v>0</v>
      </c>
      <c r="C61" s="84">
        <f>Input!$RD$17</f>
        <v>0</v>
      </c>
      <c r="D61" s="84">
        <f>Input!$RE$17</f>
        <v>0</v>
      </c>
      <c r="E61" s="84">
        <f>Input!$RF$17</f>
        <v>0</v>
      </c>
      <c r="F61" s="84">
        <f>Input!$RG$17</f>
        <v>0</v>
      </c>
      <c r="G61" s="84">
        <f>Input!$RH$17</f>
        <v>0</v>
      </c>
      <c r="H61" s="85">
        <f>Input!$RI$17</f>
        <v>0</v>
      </c>
    </row>
    <row r="62" spans="1:50">
      <c r="A62" s="83" t="s">
        <v>231</v>
      </c>
      <c r="B62" s="216">
        <f>Input!$RJ$17</f>
        <v>0</v>
      </c>
      <c r="C62" s="84">
        <f>Input!$RK$17</f>
        <v>0</v>
      </c>
      <c r="D62" s="84">
        <f>Input!$RL$17</f>
        <v>0</v>
      </c>
      <c r="E62" s="84">
        <f>Input!$RM$17</f>
        <v>0</v>
      </c>
      <c r="F62" s="84">
        <f>Input!$RN$17</f>
        <v>0</v>
      </c>
      <c r="G62" s="84">
        <f>Input!$RO$17</f>
        <v>0</v>
      </c>
      <c r="H62" s="85">
        <f>Input!$RP$17</f>
        <v>0</v>
      </c>
    </row>
    <row r="63" spans="1:50">
      <c r="A63" s="83" t="s">
        <v>231</v>
      </c>
      <c r="B63" s="215" t="s">
        <v>220</v>
      </c>
      <c r="C63" s="84">
        <f>Input!$RQ$17</f>
        <v>0</v>
      </c>
      <c r="D63" s="84">
        <f>Input!$RR$17</f>
        <v>0</v>
      </c>
      <c r="E63" s="84">
        <f>Input!$RS$17</f>
        <v>0</v>
      </c>
      <c r="F63" s="84">
        <f>Input!$RT$17</f>
        <v>0</v>
      </c>
      <c r="G63" s="84">
        <f>Input!$RU$17</f>
        <v>0</v>
      </c>
      <c r="H63" s="85">
        <f>Input!$RV$17</f>
        <v>0</v>
      </c>
    </row>
    <row r="64" spans="1:50" s="94" customFormat="1">
      <c r="A64" s="79" t="s">
        <v>231</v>
      </c>
      <c r="B64" s="217" t="s">
        <v>232</v>
      </c>
      <c r="C64" s="218">
        <f>SUM(C51:C63)</f>
        <v>0</v>
      </c>
      <c r="D64" s="218">
        <f t="shared" ref="D64:G64" si="3">SUM(D51:D63)</f>
        <v>0</v>
      </c>
      <c r="E64" s="218">
        <f t="shared" si="3"/>
        <v>0</v>
      </c>
      <c r="F64" s="218">
        <f t="shared" si="3"/>
        <v>0</v>
      </c>
      <c r="G64" s="218">
        <f t="shared" si="3"/>
        <v>0</v>
      </c>
      <c r="H64" s="219"/>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1:50">
      <c r="B65" s="220"/>
      <c r="C65" s="221"/>
      <c r="D65" s="221"/>
      <c r="E65" s="221"/>
      <c r="F65" s="221"/>
      <c r="G65" s="221"/>
      <c r="H65" s="222"/>
    </row>
    <row r="66" spans="1:50">
      <c r="A66" s="83" t="s">
        <v>233</v>
      </c>
      <c r="B66" s="216">
        <f>Input!$RW$17</f>
        <v>0</v>
      </c>
      <c r="C66" s="84">
        <f>Input!$RX$17</f>
        <v>0</v>
      </c>
      <c r="D66" s="84">
        <f>Input!$RY$17</f>
        <v>0</v>
      </c>
      <c r="E66" s="84">
        <f>Input!$RZ$17</f>
        <v>0</v>
      </c>
      <c r="F66" s="84">
        <f>Input!$SA$17</f>
        <v>0</v>
      </c>
      <c r="G66" s="84">
        <f>Input!$SB$17</f>
        <v>0</v>
      </c>
      <c r="H66" s="85">
        <f>Input!$SC$17</f>
        <v>0</v>
      </c>
    </row>
    <row r="67" spans="1:50">
      <c r="A67" s="83" t="s">
        <v>233</v>
      </c>
      <c r="B67" s="216">
        <f>Input!$SD$17</f>
        <v>0</v>
      </c>
      <c r="C67" s="84">
        <f>Input!$SE$17</f>
        <v>0</v>
      </c>
      <c r="D67" s="84">
        <f>Input!$SF$17</f>
        <v>0</v>
      </c>
      <c r="E67" s="84">
        <f>Input!$SG$17</f>
        <v>0</v>
      </c>
      <c r="F67" s="84">
        <f>Input!$SH$17</f>
        <v>0</v>
      </c>
      <c r="G67" s="84">
        <f>Input!$SI$17</f>
        <v>0</v>
      </c>
      <c r="H67" s="85">
        <f>Input!$SJ$17</f>
        <v>0</v>
      </c>
    </row>
    <row r="68" spans="1:50">
      <c r="A68" s="83" t="s">
        <v>233</v>
      </c>
      <c r="B68" s="216">
        <f>Input!$SK$17</f>
        <v>0</v>
      </c>
      <c r="C68" s="84">
        <f>Input!$SL$17</f>
        <v>0</v>
      </c>
      <c r="D68" s="84">
        <f>Input!$SM$17</f>
        <v>0</v>
      </c>
      <c r="E68" s="84">
        <f>Input!$SN$17</f>
        <v>0</v>
      </c>
      <c r="F68" s="84">
        <f>Input!$SO$17</f>
        <v>0</v>
      </c>
      <c r="G68" s="84">
        <f>Input!$SP$17</f>
        <v>0</v>
      </c>
      <c r="H68" s="85">
        <f>Input!$SQ$17</f>
        <v>0</v>
      </c>
    </row>
    <row r="69" spans="1:50">
      <c r="A69" s="83" t="s">
        <v>233</v>
      </c>
      <c r="B69" s="216">
        <f>Input!$SR$17</f>
        <v>0</v>
      </c>
      <c r="C69" s="84">
        <f>Input!$SS$17</f>
        <v>0</v>
      </c>
      <c r="D69" s="84">
        <f>Input!$ST$17</f>
        <v>0</v>
      </c>
      <c r="E69" s="84">
        <f>Input!$SU$17</f>
        <v>0</v>
      </c>
      <c r="F69" s="84">
        <f>Input!$SV$17</f>
        <v>0</v>
      </c>
      <c r="G69" s="84">
        <f>Input!$SW$17</f>
        <v>0</v>
      </c>
      <c r="H69" s="85">
        <f>Input!$SX$17</f>
        <v>0</v>
      </c>
    </row>
    <row r="70" spans="1:50">
      <c r="A70" s="83" t="s">
        <v>233</v>
      </c>
      <c r="B70" s="216">
        <f>Input!$SY$17</f>
        <v>0</v>
      </c>
      <c r="C70" s="84">
        <f>Input!$SZ$17</f>
        <v>0</v>
      </c>
      <c r="D70" s="84">
        <f>Input!$TA$17</f>
        <v>0</v>
      </c>
      <c r="E70" s="84">
        <f>Input!$TB$17</f>
        <v>0</v>
      </c>
      <c r="F70" s="84">
        <f>Input!$TC$17</f>
        <v>0</v>
      </c>
      <c r="G70" s="84">
        <f>Input!$TD$17</f>
        <v>0</v>
      </c>
      <c r="H70" s="85">
        <f>Input!$TE$17</f>
        <v>0</v>
      </c>
    </row>
    <row r="71" spans="1:50">
      <c r="A71" s="83" t="s">
        <v>233</v>
      </c>
      <c r="B71" s="216">
        <f>Input!$TF$17</f>
        <v>0</v>
      </c>
      <c r="C71" s="84">
        <f>Input!$TG$17</f>
        <v>0</v>
      </c>
      <c r="D71" s="84">
        <f>Input!$TH$17</f>
        <v>0</v>
      </c>
      <c r="E71" s="84">
        <f>Input!$TI$17</f>
        <v>0</v>
      </c>
      <c r="F71" s="84">
        <f>Input!$TJ$17</f>
        <v>0</v>
      </c>
      <c r="G71" s="84">
        <f>Input!$TK$17</f>
        <v>0</v>
      </c>
      <c r="H71" s="85">
        <f>Input!$TL$17</f>
        <v>0</v>
      </c>
    </row>
    <row r="72" spans="1:50">
      <c r="A72" s="83" t="s">
        <v>233</v>
      </c>
      <c r="B72" s="216">
        <f>Input!$TM$17</f>
        <v>0</v>
      </c>
      <c r="C72" s="84">
        <f>Input!$TN$17</f>
        <v>0</v>
      </c>
      <c r="D72" s="84">
        <f>Input!$TO$17</f>
        <v>0</v>
      </c>
      <c r="E72" s="84">
        <f>Input!$TP$17</f>
        <v>0</v>
      </c>
      <c r="F72" s="84">
        <f>Input!$TQ$17</f>
        <v>0</v>
      </c>
      <c r="G72" s="84">
        <f>Input!$TR$17</f>
        <v>0</v>
      </c>
      <c r="H72" s="85">
        <f>Input!$TS$17</f>
        <v>0</v>
      </c>
    </row>
    <row r="73" spans="1:50">
      <c r="A73" s="83" t="s">
        <v>233</v>
      </c>
      <c r="B73" s="216">
        <f>Input!$TT$17</f>
        <v>0</v>
      </c>
      <c r="C73" s="84">
        <f>Input!$TU$17</f>
        <v>0</v>
      </c>
      <c r="D73" s="84">
        <f>Input!$TV$17</f>
        <v>0</v>
      </c>
      <c r="E73" s="84">
        <f>Input!$TW$17</f>
        <v>0</v>
      </c>
      <c r="F73" s="84">
        <f>Input!$TX$17</f>
        <v>0</v>
      </c>
      <c r="G73" s="84">
        <f>Input!$TY$17</f>
        <v>0</v>
      </c>
      <c r="H73" s="85">
        <f>Input!$TZ$17</f>
        <v>0</v>
      </c>
    </row>
    <row r="74" spans="1:50">
      <c r="A74" s="83" t="s">
        <v>233</v>
      </c>
      <c r="B74" s="216">
        <f>Input!$UA$17</f>
        <v>0</v>
      </c>
      <c r="C74" s="84">
        <f>Input!$UB$17</f>
        <v>0</v>
      </c>
      <c r="D74" s="84">
        <f>Input!$UC$17</f>
        <v>0</v>
      </c>
      <c r="E74" s="84">
        <f>Input!$UD$17</f>
        <v>0</v>
      </c>
      <c r="F74" s="84">
        <f>Input!$UE$17</f>
        <v>0</v>
      </c>
      <c r="G74" s="84">
        <f>Input!$UF$17</f>
        <v>0</v>
      </c>
      <c r="H74" s="85">
        <f>Input!$UG$17</f>
        <v>0</v>
      </c>
    </row>
    <row r="75" spans="1:50">
      <c r="A75" s="83" t="s">
        <v>233</v>
      </c>
      <c r="B75" s="216">
        <f>Input!$UH$17</f>
        <v>0</v>
      </c>
      <c r="C75" s="84">
        <f>Input!$UI$17</f>
        <v>0</v>
      </c>
      <c r="D75" s="84">
        <f>Input!$UJ$17</f>
        <v>0</v>
      </c>
      <c r="E75" s="84">
        <f>Input!$UK$17</f>
        <v>0</v>
      </c>
      <c r="F75" s="84">
        <f>Input!$UL$17</f>
        <v>0</v>
      </c>
      <c r="G75" s="84">
        <f>Input!$UM$17</f>
        <v>0</v>
      </c>
      <c r="H75" s="85">
        <f>Input!$UN$17</f>
        <v>0</v>
      </c>
    </row>
    <row r="76" spans="1:50">
      <c r="A76" s="83" t="s">
        <v>233</v>
      </c>
      <c r="B76" s="216">
        <f>Input!$UO$17</f>
        <v>0</v>
      </c>
      <c r="C76" s="84">
        <f>Input!$UP$17</f>
        <v>0</v>
      </c>
      <c r="D76" s="84">
        <f>Input!$UQ$17</f>
        <v>0</v>
      </c>
      <c r="E76" s="84">
        <f>Input!$UR$17</f>
        <v>0</v>
      </c>
      <c r="F76" s="84">
        <f>Input!$US$17</f>
        <v>0</v>
      </c>
      <c r="G76" s="84">
        <f>Input!$UT$17</f>
        <v>0</v>
      </c>
      <c r="H76" s="85">
        <f>Input!$UU$17</f>
        <v>0</v>
      </c>
    </row>
    <row r="77" spans="1:50">
      <c r="A77" s="83" t="s">
        <v>233</v>
      </c>
      <c r="B77" s="216">
        <f>Input!$UV$17</f>
        <v>0</v>
      </c>
      <c r="C77" s="84">
        <f>Input!$UW$17</f>
        <v>0</v>
      </c>
      <c r="D77" s="84">
        <f>Input!$UX$17</f>
        <v>0</v>
      </c>
      <c r="E77" s="84">
        <f>Input!$UY$17</f>
        <v>0</v>
      </c>
      <c r="F77" s="84">
        <f>Input!$UZ$17</f>
        <v>0</v>
      </c>
      <c r="G77" s="84">
        <f>Input!$VA$17</f>
        <v>0</v>
      </c>
      <c r="H77" s="85">
        <f>Input!$VB$17</f>
        <v>0</v>
      </c>
    </row>
    <row r="78" spans="1:50">
      <c r="A78" s="83" t="s">
        <v>233</v>
      </c>
      <c r="B78" s="216">
        <f>Input!$VC$17</f>
        <v>0</v>
      </c>
      <c r="C78" s="84">
        <f>Input!$VD$17</f>
        <v>0</v>
      </c>
      <c r="D78" s="84">
        <f>Input!$VE$17</f>
        <v>0</v>
      </c>
      <c r="E78" s="84">
        <f>Input!$VF$17</f>
        <v>0</v>
      </c>
      <c r="F78" s="84">
        <f>Input!$VG$17</f>
        <v>0</v>
      </c>
      <c r="G78" s="84">
        <f>Input!$VH$17</f>
        <v>0</v>
      </c>
      <c r="H78" s="85">
        <f>Input!$VI$17</f>
        <v>0</v>
      </c>
    </row>
    <row r="79" spans="1:50">
      <c r="A79" s="83" t="s">
        <v>233</v>
      </c>
      <c r="B79" s="215" t="s">
        <v>220</v>
      </c>
      <c r="C79" s="84">
        <f>Input!$VJ$17</f>
        <v>0</v>
      </c>
      <c r="D79" s="84">
        <f>Input!$VK$17</f>
        <v>0</v>
      </c>
      <c r="E79" s="84">
        <f>Input!$VL$17</f>
        <v>0</v>
      </c>
      <c r="F79" s="84">
        <f>Input!$VM$17</f>
        <v>0</v>
      </c>
      <c r="G79" s="84">
        <f>Input!$VN$17</f>
        <v>0</v>
      </c>
      <c r="H79" s="85">
        <f>Input!$VO$17</f>
        <v>0</v>
      </c>
    </row>
    <row r="80" spans="1:50" s="94" customFormat="1">
      <c r="A80" s="79" t="s">
        <v>233</v>
      </c>
      <c r="B80" s="217" t="s">
        <v>234</v>
      </c>
      <c r="C80" s="218">
        <f>SUM(C66:C79)</f>
        <v>0</v>
      </c>
      <c r="D80" s="218">
        <f t="shared" ref="D80:G80" si="4">SUM(D66:D79)</f>
        <v>0</v>
      </c>
      <c r="E80" s="218">
        <f t="shared" si="4"/>
        <v>0</v>
      </c>
      <c r="F80" s="218">
        <f t="shared" si="4"/>
        <v>0</v>
      </c>
      <c r="G80" s="218">
        <f t="shared" si="4"/>
        <v>0</v>
      </c>
      <c r="H80" s="219"/>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row>
    <row r="81" spans="1:50">
      <c r="A81" s="83"/>
      <c r="B81" s="222"/>
      <c r="C81" s="50"/>
      <c r="D81" s="50"/>
      <c r="E81" s="50"/>
      <c r="F81" s="50"/>
      <c r="G81" s="50"/>
      <c r="H81" s="222"/>
    </row>
    <row r="82" spans="1:50">
      <c r="A82" s="83" t="s">
        <v>235</v>
      </c>
      <c r="B82" s="216">
        <f>Input!$VP$17</f>
        <v>0</v>
      </c>
      <c r="C82" s="84">
        <f>Input!$VQ$17</f>
        <v>0</v>
      </c>
      <c r="D82" s="84">
        <f>Input!$VR$17</f>
        <v>0</v>
      </c>
      <c r="E82" s="84">
        <f>Input!$VS$17</f>
        <v>0</v>
      </c>
      <c r="F82" s="84">
        <f>Input!$VT$17</f>
        <v>0</v>
      </c>
      <c r="G82" s="84">
        <f>Input!$VU$17</f>
        <v>0</v>
      </c>
      <c r="H82" s="85">
        <f>Input!$VV$17</f>
        <v>0</v>
      </c>
    </row>
    <row r="83" spans="1:50">
      <c r="A83" s="83" t="s">
        <v>235</v>
      </c>
      <c r="B83" s="216">
        <f>Input!$VW$17</f>
        <v>0</v>
      </c>
      <c r="C83" s="84">
        <f>Input!$VX$17</f>
        <v>0</v>
      </c>
      <c r="D83" s="84">
        <f>Input!$VY$17</f>
        <v>0</v>
      </c>
      <c r="E83" s="84">
        <f>Input!$VZ$17</f>
        <v>0</v>
      </c>
      <c r="F83" s="84">
        <f>Input!$WA$17</f>
        <v>0</v>
      </c>
      <c r="G83" s="84">
        <f>Input!$WB$17</f>
        <v>0</v>
      </c>
      <c r="H83" s="85">
        <f>Input!$WC$17</f>
        <v>0</v>
      </c>
    </row>
    <row r="84" spans="1:50">
      <c r="A84" s="83" t="s">
        <v>235</v>
      </c>
      <c r="B84" s="216">
        <f>Input!$WD$17</f>
        <v>0</v>
      </c>
      <c r="C84" s="84">
        <f>Input!$WE$17</f>
        <v>0</v>
      </c>
      <c r="D84" s="84">
        <f>Input!$WF$17</f>
        <v>0</v>
      </c>
      <c r="E84" s="84">
        <f>Input!$WG$17</f>
        <v>0</v>
      </c>
      <c r="F84" s="84">
        <f>Input!$WH$17</f>
        <v>0</v>
      </c>
      <c r="G84" s="84">
        <f>Input!$WI$17</f>
        <v>0</v>
      </c>
      <c r="H84" s="85">
        <f>Input!$WJ$17</f>
        <v>0</v>
      </c>
    </row>
    <row r="85" spans="1:50">
      <c r="A85" s="83" t="s">
        <v>235</v>
      </c>
      <c r="B85" s="216">
        <f>Input!$WK$17</f>
        <v>0</v>
      </c>
      <c r="C85" s="84">
        <f>Input!$WL$17</f>
        <v>0</v>
      </c>
      <c r="D85" s="84">
        <f>Input!$WM$17</f>
        <v>0</v>
      </c>
      <c r="E85" s="84">
        <f>Input!$WN$17</f>
        <v>0</v>
      </c>
      <c r="F85" s="84">
        <f>Input!$WO$17</f>
        <v>0</v>
      </c>
      <c r="G85" s="84">
        <f>Input!$WP$17</f>
        <v>0</v>
      </c>
      <c r="H85" s="85">
        <f>Input!$WQ$17</f>
        <v>0</v>
      </c>
    </row>
    <row r="86" spans="1:50">
      <c r="A86" s="83" t="s">
        <v>235</v>
      </c>
      <c r="B86" s="216">
        <f>Input!$WR$17</f>
        <v>0</v>
      </c>
      <c r="C86" s="84">
        <f>Input!$WS$17</f>
        <v>0</v>
      </c>
      <c r="D86" s="84">
        <f>Input!$WT$17</f>
        <v>0</v>
      </c>
      <c r="E86" s="84">
        <f>Input!$WU$17</f>
        <v>0</v>
      </c>
      <c r="F86" s="84">
        <f>Input!$WV$17</f>
        <v>0</v>
      </c>
      <c r="G86" s="84">
        <f>Input!$WW$17</f>
        <v>0</v>
      </c>
      <c r="H86" s="85">
        <f>Input!$WX$17</f>
        <v>0</v>
      </c>
    </row>
    <row r="87" spans="1:50">
      <c r="A87" s="83" t="s">
        <v>235</v>
      </c>
      <c r="B87" s="216">
        <f>Input!$WY$17</f>
        <v>0</v>
      </c>
      <c r="C87" s="84">
        <f>Input!$WZ$17</f>
        <v>0</v>
      </c>
      <c r="D87" s="84">
        <f>Input!$XA$17</f>
        <v>0</v>
      </c>
      <c r="E87" s="84">
        <f>Input!$XB$17</f>
        <v>0</v>
      </c>
      <c r="F87" s="84">
        <f>Input!$XC$17</f>
        <v>0</v>
      </c>
      <c r="G87" s="84">
        <f>Input!$XD$17</f>
        <v>0</v>
      </c>
      <c r="H87" s="85">
        <f>Input!$XE$17</f>
        <v>0</v>
      </c>
    </row>
    <row r="88" spans="1:50">
      <c r="A88" s="83" t="s">
        <v>235</v>
      </c>
      <c r="B88" s="216">
        <f>Input!$XF$17</f>
        <v>0</v>
      </c>
      <c r="C88" s="84">
        <f>Input!$XG$17</f>
        <v>0</v>
      </c>
      <c r="D88" s="84">
        <f>Input!$XH$17</f>
        <v>0</v>
      </c>
      <c r="E88" s="84">
        <f>Input!$XI$17</f>
        <v>0</v>
      </c>
      <c r="F88" s="84">
        <f>Input!$XJ$17</f>
        <v>0</v>
      </c>
      <c r="G88" s="84">
        <f>Input!$XK$17</f>
        <v>0</v>
      </c>
      <c r="H88" s="85">
        <f>Input!$XL$17</f>
        <v>0</v>
      </c>
    </row>
    <row r="89" spans="1:50">
      <c r="A89" s="83" t="s">
        <v>235</v>
      </c>
      <c r="B89" s="216">
        <f>Input!$XM$17</f>
        <v>0</v>
      </c>
      <c r="C89" s="84">
        <f>Input!$XN$17</f>
        <v>0</v>
      </c>
      <c r="D89" s="84">
        <f>Input!$XO$17</f>
        <v>0</v>
      </c>
      <c r="E89" s="84">
        <f>Input!$XP$17</f>
        <v>0</v>
      </c>
      <c r="F89" s="84">
        <f>Input!$XQ$17</f>
        <v>0</v>
      </c>
      <c r="G89" s="84">
        <f>Input!$XR$17</f>
        <v>0</v>
      </c>
      <c r="H89" s="85">
        <f>Input!$XS$17</f>
        <v>0</v>
      </c>
    </row>
    <row r="90" spans="1:50" s="94" customFormat="1">
      <c r="A90" s="79" t="s">
        <v>235</v>
      </c>
      <c r="B90" s="217" t="s">
        <v>236</v>
      </c>
      <c r="C90" s="218">
        <f>SUM(C82:C89)</f>
        <v>0</v>
      </c>
      <c r="D90" s="218">
        <f t="shared" ref="D90:G90" si="5">SUM(D82:D89)</f>
        <v>0</v>
      </c>
      <c r="E90" s="218">
        <f t="shared" si="5"/>
        <v>0</v>
      </c>
      <c r="F90" s="218">
        <f t="shared" si="5"/>
        <v>0</v>
      </c>
      <c r="G90" s="218">
        <f t="shared" si="5"/>
        <v>0</v>
      </c>
      <c r="H90" s="219"/>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row>
    <row r="91" spans="1:50">
      <c r="B91" s="222"/>
      <c r="C91" s="50"/>
      <c r="D91" s="50"/>
      <c r="E91" s="50"/>
      <c r="F91" s="50"/>
      <c r="G91" s="50"/>
      <c r="H91" s="222"/>
    </row>
    <row r="92" spans="1:50" s="94" customFormat="1">
      <c r="A92" s="79" t="s">
        <v>237</v>
      </c>
      <c r="B92" s="217"/>
      <c r="C92" s="218"/>
      <c r="D92" s="218"/>
      <c r="E92" s="218"/>
      <c r="F92" s="218"/>
      <c r="G92" s="218"/>
      <c r="H92" s="219"/>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0" ht="31.5">
      <c r="A93" s="83" t="s">
        <v>238</v>
      </c>
      <c r="B93" s="208" t="s">
        <v>239</v>
      </c>
      <c r="C93" s="84">
        <f>Input!$XT$17</f>
        <v>0</v>
      </c>
      <c r="D93" s="84">
        <f>Input!$XU$17</f>
        <v>0</v>
      </c>
      <c r="E93" s="84">
        <f>Input!$XV$17</f>
        <v>0</v>
      </c>
      <c r="F93" s="84">
        <f>Input!$XW$17</f>
        <v>0</v>
      </c>
      <c r="G93" s="84">
        <f>Input!$XX$17</f>
        <v>0</v>
      </c>
      <c r="H93" s="85">
        <f>Input!$XY$17</f>
        <v>0</v>
      </c>
    </row>
    <row r="94" spans="1:50" ht="47.25">
      <c r="A94" s="83" t="s">
        <v>240</v>
      </c>
      <c r="B94" s="208" t="s">
        <v>241</v>
      </c>
      <c r="C94" s="84">
        <f>Input!$XZ$17</f>
        <v>0</v>
      </c>
      <c r="D94" s="84">
        <f>Input!$YA$17</f>
        <v>0</v>
      </c>
      <c r="E94" s="84">
        <f>Input!$YB$17</f>
        <v>0</v>
      </c>
      <c r="F94" s="84">
        <f>Input!$YC$17</f>
        <v>0</v>
      </c>
      <c r="G94" s="84">
        <f>Input!$YD$17</f>
        <v>0</v>
      </c>
      <c r="H94" s="85">
        <f>Input!$YE$17</f>
        <v>0</v>
      </c>
    </row>
    <row r="95" spans="1:50" s="94" customFormat="1" ht="30">
      <c r="A95" s="88" t="s">
        <v>242</v>
      </c>
      <c r="B95" s="86" t="s">
        <v>243</v>
      </c>
      <c r="C95" s="87">
        <f>SUM(C93:C94)</f>
        <v>0</v>
      </c>
      <c r="D95" s="87">
        <f t="shared" ref="D95:G95" si="6">SUM(D93:D94)</f>
        <v>0</v>
      </c>
      <c r="E95" s="87">
        <f t="shared" si="6"/>
        <v>0</v>
      </c>
      <c r="F95" s="87">
        <f t="shared" si="6"/>
        <v>0</v>
      </c>
      <c r="G95" s="87">
        <f t="shared" si="6"/>
        <v>0</v>
      </c>
      <c r="H95" s="88"/>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row>
    <row r="96" spans="1:50">
      <c r="C96" s="95"/>
      <c r="D96" s="95"/>
      <c r="E96" s="95"/>
      <c r="F96" s="95"/>
      <c r="G96" s="95"/>
    </row>
    <row r="97" spans="1:50" s="94" customFormat="1">
      <c r="A97" s="354" t="s">
        <v>244</v>
      </c>
      <c r="B97" s="355"/>
      <c r="C97" s="87">
        <f>C95+C90+C80+C64+C49+C34+C19</f>
        <v>62554</v>
      </c>
      <c r="D97" s="87">
        <f t="shared" ref="D97:G97" si="7">D95+D90+D80+D64+D49+D34+D19</f>
        <v>62554</v>
      </c>
      <c r="E97" s="87">
        <f t="shared" si="7"/>
        <v>0</v>
      </c>
      <c r="F97" s="87">
        <f t="shared" si="7"/>
        <v>0</v>
      </c>
      <c r="G97" s="87">
        <f t="shared" si="7"/>
        <v>0</v>
      </c>
      <c r="H97" s="88"/>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row>
    <row r="98" spans="1:50">
      <c r="C98" s="95"/>
      <c r="D98" s="95"/>
      <c r="E98" s="95"/>
      <c r="F98" s="95"/>
      <c r="G98" s="95"/>
    </row>
    <row r="99" spans="1:50">
      <c r="B99" s="78" t="s">
        <v>245</v>
      </c>
      <c r="C99" s="95"/>
      <c r="D99" s="95">
        <f>'AUSM Uses'!C67</f>
        <v>62554</v>
      </c>
      <c r="E99" s="95"/>
      <c r="F99" s="95">
        <f>'AUSM Uses'!D67</f>
        <v>0</v>
      </c>
      <c r="G99" s="95">
        <f>'AUSM Uses'!E67</f>
        <v>0</v>
      </c>
    </row>
    <row r="100" spans="1:50">
      <c r="B100" s="78" t="s">
        <v>246</v>
      </c>
      <c r="D100" s="96">
        <f>D97-D99</f>
        <v>0</v>
      </c>
      <c r="F100" s="96">
        <f>F97-F99</f>
        <v>0</v>
      </c>
      <c r="G100" s="96">
        <f>G97-G99</f>
        <v>0</v>
      </c>
    </row>
    <row r="101" spans="1:50">
      <c r="D101" s="96"/>
    </row>
    <row r="102" spans="1:50">
      <c r="C102" s="96" t="str">
        <f>IF(C97-INT(C97)=0,"",C97-INT(C97))</f>
        <v/>
      </c>
      <c r="D102" s="96" t="str">
        <f>IF(D97-INT(D97)=0,"",D97-INT(D97))</f>
        <v/>
      </c>
      <c r="E102" s="96" t="str">
        <f>IF(E97-INT(E97)=0,"",E97-INT(E97))</f>
        <v/>
      </c>
      <c r="F102" s="96" t="str">
        <f>IF(F97-INT(F97)=0,"",F97-INT(F97))</f>
        <v/>
      </c>
      <c r="G102" s="96" t="str">
        <f>IF(G97-INT(G97)=0,"",G97-INT(G97))</f>
        <v/>
      </c>
      <c r="H102" s="97">
        <f>SUM(C102:G102)</f>
        <v>0</v>
      </c>
    </row>
    <row r="105" spans="1:50" ht="15" customHeight="1">
      <c r="B105" s="91" t="s">
        <v>247</v>
      </c>
    </row>
    <row r="106" spans="1:50" ht="15" customHeight="1">
      <c r="B106" s="91" t="s">
        <v>248</v>
      </c>
      <c r="C106" s="76">
        <f>SUM(C5:C18)+SUM(C21:C33)+SUM(C36:C48)+SUM(C51:C63)+SUM(C66:C79)+SUM(C82:C89)+SUM(C93:C94)</f>
        <v>62554</v>
      </c>
      <c r="D106" s="76">
        <f>SUM(D5:D18)+SUM(D21:D33)+SUM(D36:D48)+SUM(D51:D63)+SUM(D66:D79)+SUM(D82:D89)+SUM(D93:D94)</f>
        <v>62554</v>
      </c>
      <c r="E106" s="76">
        <f>SUM(E5:E18)+SUM(E21:E33)+SUM(E36:E48)+SUM(E51:E63)+SUM(E66:E79)+SUM(E82:E89)+SUM(E93:E94)</f>
        <v>0</v>
      </c>
      <c r="F106" s="76">
        <f>SUM(F5:F18)+SUM(F21:F33)+SUM(F36:F48)+SUM(F51:F63)+SUM(F66:F79)+SUM(F82:F89)+SUM(F93:F94)</f>
        <v>0</v>
      </c>
      <c r="G106" s="76">
        <f>SUM(G5:G18)+SUM(G21:G33)+SUM(G36:G48)+SUM(G51:G63)+SUM(G66:G79)+SUM(G82:G89)+SUM(G93:G94)</f>
        <v>0</v>
      </c>
    </row>
    <row r="107" spans="1:50" ht="15" customHeight="1">
      <c r="C107" s="76" t="str">
        <f>IF((C106=C97),"Balanced","Out of Balance")</f>
        <v>Balanced</v>
      </c>
      <c r="D107" s="76" t="str">
        <f t="shared" ref="D107:G107" si="8">IF((D106=D97),"Balanced","Out of Balance")</f>
        <v>Balanced</v>
      </c>
      <c r="E107" s="76" t="str">
        <f t="shared" si="8"/>
        <v>Balanced</v>
      </c>
      <c r="F107" s="76" t="str">
        <f t="shared" si="8"/>
        <v>Balanced</v>
      </c>
      <c r="G107" s="76" t="str">
        <f t="shared" si="8"/>
        <v>Balanced</v>
      </c>
    </row>
    <row r="108" spans="1:50" ht="15" customHeight="1"/>
    <row r="109" spans="1:50" ht="15" customHeight="1"/>
    <row r="110" spans="1:50" ht="15" customHeight="1">
      <c r="E110" s="76">
        <f>SUM(C106:G106)</f>
        <v>125108</v>
      </c>
    </row>
    <row r="111" spans="1:50">
      <c r="E111" s="223">
        <f>'AUSM Uses'!D80</f>
        <v>62554</v>
      </c>
    </row>
    <row r="112" spans="1:50">
      <c r="E112" s="224">
        <f>Input!F17</f>
        <v>203658</v>
      </c>
    </row>
    <row r="113" spans="5:5">
      <c r="E113" s="49">
        <f>SUM(E110:E112)</f>
        <v>391320</v>
      </c>
    </row>
    <row r="114" spans="5:5">
      <c r="E114" s="49">
        <f>Input!G17</f>
        <v>391320</v>
      </c>
    </row>
    <row r="115" spans="5:5">
      <c r="E115" s="49">
        <f>E114-E113</f>
        <v>0</v>
      </c>
    </row>
    <row r="116" spans="5:5">
      <c r="E116" s="48" t="str">
        <f>IF(E115&lt;&gt;0,"Out of Balance","Balanced")</f>
        <v>Balanced</v>
      </c>
    </row>
  </sheetData>
  <mergeCells count="1">
    <mergeCell ref="A97:B97"/>
  </mergeCells>
  <conditionalFormatting sqref="F100">
    <cfRule type="expression" dxfId="81" priority="12">
      <formula>$F$100&lt;&gt;0</formula>
    </cfRule>
  </conditionalFormatting>
  <conditionalFormatting sqref="G100">
    <cfRule type="expression" dxfId="80" priority="11">
      <formula>$G$100&lt;&gt;0</formula>
    </cfRule>
  </conditionalFormatting>
  <conditionalFormatting sqref="F102">
    <cfRule type="expression" dxfId="79" priority="10">
      <formula>$F$102&lt;&gt;""</formula>
    </cfRule>
  </conditionalFormatting>
  <conditionalFormatting sqref="G102">
    <cfRule type="expression" dxfId="78" priority="9">
      <formula>$G$102&lt;&gt;""</formula>
    </cfRule>
  </conditionalFormatting>
  <conditionalFormatting sqref="D100">
    <cfRule type="expression" dxfId="77" priority="8">
      <formula>$D$100&lt;&gt;0</formula>
    </cfRule>
  </conditionalFormatting>
  <conditionalFormatting sqref="D102">
    <cfRule type="expression" dxfId="76" priority="7">
      <formula>$D$102&lt;&gt;""</formula>
    </cfRule>
  </conditionalFormatting>
  <conditionalFormatting sqref="C102">
    <cfRule type="expression" dxfId="75" priority="6">
      <formula>$C$102&lt;&gt;""</formula>
    </cfRule>
  </conditionalFormatting>
  <conditionalFormatting sqref="E102">
    <cfRule type="expression" dxfId="74" priority="5">
      <formula>$E$102&lt;&gt;""</formula>
    </cfRule>
  </conditionalFormatting>
  <conditionalFormatting sqref="H2">
    <cfRule type="expression" dxfId="73" priority="2">
      <formula>OR($C$100&lt;&gt;0,$D$100&lt;&gt;0,$E$100&lt;&gt;0,$F$100&lt;&gt;0,$G$100&lt;&gt;0)</formula>
    </cfRule>
  </conditionalFormatting>
  <conditionalFormatting sqref="H1">
    <cfRule type="expression" dxfId="72" priority="1">
      <formula>OR($C$102&lt;&gt;"",$D$102&lt;&gt;"",$E$102&lt;&gt;"",$F$102&lt;&gt;"",$G$102&lt;&gt;"")</formula>
    </cfRule>
  </conditionalFormatting>
  <pageMargins left="0.315" right="0.42499999999999999" top="0.75" bottom="0.75" header="0.3" footer="0.3"/>
  <pageSetup paperSize="5" scale="8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A99C-A4F6-4A21-9B3E-83098036F252}">
  <sheetPr>
    <tabColor rgb="FFCCFFCC"/>
  </sheetPr>
  <dimension ref="A1:F82"/>
  <sheetViews>
    <sheetView showGridLines="0" zoomScale="90" zoomScaleNormal="90" zoomScaleSheetLayoutView="100" zoomScalePageLayoutView="57" workbookViewId="0">
      <pane ySplit="4" topLeftCell="A6" activePane="bottomLeft" state="frozen"/>
      <selection activeCell="F2" sqref="F2"/>
      <selection pane="bottomLeft" activeCell="F2" sqref="F2"/>
    </sheetView>
  </sheetViews>
  <sheetFormatPr defaultColWidth="9.140625" defaultRowHeight="15"/>
  <cols>
    <col min="1" max="1" width="11.85546875" style="76" customWidth="1"/>
    <col min="2" max="2" width="98.5703125" style="91" customWidth="1"/>
    <col min="3" max="3" width="18.42578125" style="96" customWidth="1"/>
    <col min="4" max="4" width="19.140625" style="76" bestFit="1" customWidth="1"/>
    <col min="5" max="5" width="19" style="76" customWidth="1"/>
    <col min="6" max="6" width="70.85546875" style="119" customWidth="1"/>
    <col min="7" max="16384" width="9.140625" style="76"/>
  </cols>
  <sheetData>
    <row r="1" spans="1:6" ht="18.75">
      <c r="A1" s="74" t="s">
        <v>197</v>
      </c>
      <c r="B1" s="117" t="str">
        <f>Input!$B$18</f>
        <v>University of Houston Medical School (M)</v>
      </c>
      <c r="E1" s="77" t="s">
        <v>198</v>
      </c>
      <c r="F1" s="118" t="str">
        <f>IF(OR($C$73&lt;&gt;"",$D$73&lt;&gt;"",$E$73&lt;&gt;""),"Error Message - Enter Whole Dollars Only - See Row 72","")</f>
        <v/>
      </c>
    </row>
    <row r="2" spans="1:6" ht="18.75">
      <c r="A2" s="74" t="s">
        <v>199</v>
      </c>
      <c r="B2" s="117" t="str">
        <f>Index!$B$3</f>
        <v>FY 2020 &amp; FY 2021 Data</v>
      </c>
      <c r="F2" s="118" t="str">
        <f>IF(OR($C$71&lt;&gt;0,$D$71&lt;&gt;0,$E$71&lt;&gt;0),"Error Message - Federal Program Breakout tab does not agree with this tab.","")</f>
        <v/>
      </c>
    </row>
    <row r="3" spans="1:6">
      <c r="A3" s="92"/>
    </row>
    <row r="4" spans="1:6" ht="47.25">
      <c r="A4" s="120" t="s">
        <v>327</v>
      </c>
      <c r="B4" s="120" t="s">
        <v>328</v>
      </c>
      <c r="C4" s="121" t="s">
        <v>329</v>
      </c>
      <c r="D4" s="120" t="s">
        <v>330</v>
      </c>
      <c r="E4" s="120" t="s">
        <v>207</v>
      </c>
      <c r="F4" s="122" t="s">
        <v>208</v>
      </c>
    </row>
    <row r="5" spans="1:6" ht="15.75">
      <c r="A5" s="123">
        <v>1</v>
      </c>
      <c r="B5" s="323" t="s">
        <v>331</v>
      </c>
      <c r="C5" s="324"/>
      <c r="D5" s="324"/>
      <c r="E5" s="324"/>
      <c r="F5" s="325"/>
    </row>
    <row r="6" spans="1:6" ht="15.75">
      <c r="A6" s="124" t="s">
        <v>332</v>
      </c>
      <c r="B6" s="194" t="s">
        <v>333</v>
      </c>
      <c r="C6" s="125">
        <f>Input!$N$18</f>
        <v>0</v>
      </c>
      <c r="D6" s="195">
        <f>Input!$O$18</f>
        <v>0</v>
      </c>
      <c r="E6" s="195">
        <f>Input!$P$18</f>
        <v>0</v>
      </c>
      <c r="F6" s="196">
        <f>Input!$Q$18</f>
        <v>0</v>
      </c>
    </row>
    <row r="7" spans="1:6" ht="15.75">
      <c r="A7" s="126" t="s">
        <v>332</v>
      </c>
      <c r="B7" s="197" t="s">
        <v>334</v>
      </c>
      <c r="C7" s="127">
        <f>Input!$R$18</f>
        <v>0</v>
      </c>
      <c r="D7" s="127">
        <f>Input!$S$18</f>
        <v>0</v>
      </c>
      <c r="E7" s="128"/>
      <c r="F7" s="198">
        <f>Input!$T$18</f>
        <v>0</v>
      </c>
    </row>
    <row r="8" spans="1:6" ht="15.75">
      <c r="A8" s="129" t="s">
        <v>335</v>
      </c>
      <c r="B8" s="199" t="s">
        <v>336</v>
      </c>
      <c r="C8" s="125">
        <f>Input!$U$18</f>
        <v>0</v>
      </c>
      <c r="D8" s="195">
        <f>Input!$V$18</f>
        <v>0</v>
      </c>
      <c r="E8" s="195">
        <f>Input!$W$18</f>
        <v>0</v>
      </c>
      <c r="F8" s="196">
        <f>Input!$X$18</f>
        <v>0</v>
      </c>
    </row>
    <row r="9" spans="1:6" ht="15.75">
      <c r="A9" s="126" t="s">
        <v>335</v>
      </c>
      <c r="B9" s="197" t="s">
        <v>334</v>
      </c>
      <c r="C9" s="127">
        <f>Input!$Y$18</f>
        <v>0</v>
      </c>
      <c r="D9" s="127">
        <f>Input!$Z$18</f>
        <v>0</v>
      </c>
      <c r="E9" s="128"/>
      <c r="F9" s="198">
        <f>Input!$AA$18</f>
        <v>0</v>
      </c>
    </row>
    <row r="10" spans="1:6" ht="15.75">
      <c r="A10" s="129" t="s">
        <v>337</v>
      </c>
      <c r="B10" s="199" t="s">
        <v>338</v>
      </c>
      <c r="C10" s="125">
        <f>Input!$AB$18</f>
        <v>0</v>
      </c>
      <c r="D10" s="195">
        <f>Input!$AC$18</f>
        <v>0</v>
      </c>
      <c r="E10" s="195">
        <f>Input!$AD$18</f>
        <v>0</v>
      </c>
      <c r="F10" s="196">
        <f>Input!$AE$18</f>
        <v>0</v>
      </c>
    </row>
    <row r="11" spans="1:6" ht="15.75">
      <c r="A11" s="126" t="s">
        <v>337</v>
      </c>
      <c r="B11" s="197" t="s">
        <v>334</v>
      </c>
      <c r="C11" s="127">
        <f>Input!$AF$18</f>
        <v>0</v>
      </c>
      <c r="D11" s="127">
        <f>Input!$AG$18</f>
        <v>0</v>
      </c>
      <c r="E11" s="128"/>
      <c r="F11" s="198">
        <f>Input!$AH$18</f>
        <v>0</v>
      </c>
    </row>
    <row r="12" spans="1:6" ht="31.5">
      <c r="A12" s="129" t="s">
        <v>339</v>
      </c>
      <c r="B12" s="199" t="s">
        <v>340</v>
      </c>
      <c r="C12" s="125">
        <f>Input!$AI$18</f>
        <v>0</v>
      </c>
      <c r="D12" s="195">
        <f>Input!$AJ$18</f>
        <v>0</v>
      </c>
      <c r="E12" s="195">
        <f>Input!$AK$18</f>
        <v>0</v>
      </c>
      <c r="F12" s="196">
        <f>Input!$AL$18</f>
        <v>0</v>
      </c>
    </row>
    <row r="13" spans="1:6" ht="15.75">
      <c r="A13" s="126" t="s">
        <v>339</v>
      </c>
      <c r="B13" s="197" t="s">
        <v>334</v>
      </c>
      <c r="C13" s="127">
        <f>Input!$AM$18</f>
        <v>0</v>
      </c>
      <c r="D13" s="127">
        <f>Input!$AN$18</f>
        <v>0</v>
      </c>
      <c r="E13" s="128"/>
      <c r="F13" s="198">
        <f>Input!$AO$18</f>
        <v>0</v>
      </c>
    </row>
    <row r="14" spans="1:6" ht="31.5">
      <c r="A14" s="129" t="s">
        <v>341</v>
      </c>
      <c r="B14" s="199" t="s">
        <v>342</v>
      </c>
      <c r="C14" s="125">
        <f>Input!$AP$18</f>
        <v>0</v>
      </c>
      <c r="D14" s="195">
        <f>Input!$AQ$18</f>
        <v>0</v>
      </c>
      <c r="E14" s="195">
        <f>Input!$AR$18</f>
        <v>0</v>
      </c>
      <c r="F14" s="196">
        <f>Input!$AS$18</f>
        <v>0</v>
      </c>
    </row>
    <row r="15" spans="1:6" ht="15.75">
      <c r="A15" s="126" t="s">
        <v>341</v>
      </c>
      <c r="B15" s="197" t="s">
        <v>334</v>
      </c>
      <c r="C15" s="127">
        <f>Input!$AT$18</f>
        <v>0</v>
      </c>
      <c r="D15" s="127">
        <f>Input!$AU$18</f>
        <v>0</v>
      </c>
      <c r="E15" s="128"/>
      <c r="F15" s="198">
        <f>Input!$AV$18</f>
        <v>0</v>
      </c>
    </row>
    <row r="16" spans="1:6" ht="63">
      <c r="A16" s="129" t="s">
        <v>343</v>
      </c>
      <c r="B16" s="199" t="s">
        <v>344</v>
      </c>
      <c r="C16" s="125">
        <f>Input!$AW$18</f>
        <v>0</v>
      </c>
      <c r="D16" s="195">
        <f>Input!$AX$18</f>
        <v>0</v>
      </c>
      <c r="E16" s="195">
        <f>Input!$AY$18</f>
        <v>0</v>
      </c>
      <c r="F16" s="196">
        <f>Input!$AZ$18</f>
        <v>0</v>
      </c>
    </row>
    <row r="17" spans="1:6" ht="15.75">
      <c r="A17" s="126" t="s">
        <v>343</v>
      </c>
      <c r="B17" s="197" t="s">
        <v>334</v>
      </c>
      <c r="C17" s="127">
        <f>Input!$BA$18</f>
        <v>0</v>
      </c>
      <c r="D17" s="127">
        <f>Input!$BB$18</f>
        <v>0</v>
      </c>
      <c r="E17" s="128"/>
      <c r="F17" s="198">
        <f>Input!$BC$18</f>
        <v>0</v>
      </c>
    </row>
    <row r="18" spans="1:6" ht="15.75">
      <c r="A18" s="129" t="s">
        <v>345</v>
      </c>
      <c r="B18" s="199" t="s">
        <v>346</v>
      </c>
      <c r="C18" s="125">
        <f>Input!$BD$18</f>
        <v>0</v>
      </c>
      <c r="D18" s="195">
        <f>Input!$BE$18</f>
        <v>0</v>
      </c>
      <c r="E18" s="195">
        <f>Input!$BF$18</f>
        <v>0</v>
      </c>
      <c r="F18" s="196">
        <f>Input!$BG$18</f>
        <v>0</v>
      </c>
    </row>
    <row r="19" spans="1:6" ht="15.75">
      <c r="A19" s="126" t="s">
        <v>345</v>
      </c>
      <c r="B19" s="197" t="s">
        <v>334</v>
      </c>
      <c r="C19" s="127">
        <f>Input!$BH$18</f>
        <v>0</v>
      </c>
      <c r="D19" s="127">
        <f>Input!$BI$18</f>
        <v>0</v>
      </c>
      <c r="E19" s="128"/>
      <c r="F19" s="198">
        <f>Input!$BJ$18</f>
        <v>0</v>
      </c>
    </row>
    <row r="20" spans="1:6" ht="15.75">
      <c r="A20" s="129"/>
      <c r="B20" s="200" t="s">
        <v>347</v>
      </c>
      <c r="C20" s="130">
        <f t="shared" ref="C20:E21" si="0">C18+C16+C14+C12+C10+C8+C6</f>
        <v>0</v>
      </c>
      <c r="D20" s="130">
        <f t="shared" si="0"/>
        <v>0</v>
      </c>
      <c r="E20" s="130">
        <f t="shared" si="0"/>
        <v>0</v>
      </c>
      <c r="F20" s="201"/>
    </row>
    <row r="21" spans="1:6" ht="15.75">
      <c r="A21" s="129"/>
      <c r="B21" s="202" t="s">
        <v>348</v>
      </c>
      <c r="C21" s="203">
        <f t="shared" si="0"/>
        <v>0</v>
      </c>
      <c r="D21" s="203">
        <f t="shared" si="0"/>
        <v>0</v>
      </c>
      <c r="E21" s="203"/>
      <c r="F21" s="201"/>
    </row>
    <row r="22" spans="1:6" ht="15.75">
      <c r="A22" s="132"/>
      <c r="B22" s="204"/>
      <c r="C22" s="133"/>
      <c r="D22" s="205"/>
      <c r="E22" s="205"/>
      <c r="F22" s="206"/>
    </row>
    <row r="23" spans="1:6" ht="15.75">
      <c r="A23" s="136">
        <v>2</v>
      </c>
      <c r="B23" s="326" t="s">
        <v>349</v>
      </c>
      <c r="C23" s="327"/>
      <c r="D23" s="327"/>
      <c r="E23" s="327"/>
      <c r="F23" s="328"/>
    </row>
    <row r="24" spans="1:6" ht="31.5">
      <c r="A24" s="129" t="s">
        <v>350</v>
      </c>
      <c r="B24" s="199" t="s">
        <v>351</v>
      </c>
      <c r="C24" s="125">
        <f>Input!$BK$18</f>
        <v>0</v>
      </c>
      <c r="D24" s="195">
        <f>Input!$BL$18</f>
        <v>0</v>
      </c>
      <c r="E24" s="195">
        <f>Input!$BM$18</f>
        <v>0</v>
      </c>
      <c r="F24" s="196">
        <f>Input!$BN$18</f>
        <v>0</v>
      </c>
    </row>
    <row r="25" spans="1:6" ht="31.5">
      <c r="A25" s="129" t="s">
        <v>352</v>
      </c>
      <c r="B25" s="199" t="s">
        <v>353</v>
      </c>
      <c r="C25" s="125">
        <f>Input!$BO$18</f>
        <v>0</v>
      </c>
      <c r="D25" s="195">
        <f>Input!$BP$18</f>
        <v>0</v>
      </c>
      <c r="E25" s="195">
        <f>Input!$BQ$18</f>
        <v>0</v>
      </c>
      <c r="F25" s="196">
        <f>Input!$BR$18</f>
        <v>0</v>
      </c>
    </row>
    <row r="26" spans="1:6" ht="47.25">
      <c r="A26" s="129" t="s">
        <v>354</v>
      </c>
      <c r="B26" s="207" t="s">
        <v>355</v>
      </c>
      <c r="C26" s="125">
        <f>Input!$BS$18</f>
        <v>0</v>
      </c>
      <c r="D26" s="195">
        <f>Input!$BT$18</f>
        <v>0</v>
      </c>
      <c r="E26" s="195">
        <f>Input!$BU$18</f>
        <v>0</v>
      </c>
      <c r="F26" s="196">
        <f>Input!$BV$18</f>
        <v>0</v>
      </c>
    </row>
    <row r="27" spans="1:6" ht="31.5">
      <c r="A27" s="129" t="s">
        <v>356</v>
      </c>
      <c r="B27" s="199" t="s">
        <v>357</v>
      </c>
      <c r="C27" s="125">
        <f>Input!$BW$18</f>
        <v>0</v>
      </c>
      <c r="D27" s="195">
        <f>Input!$BX$18</f>
        <v>0</v>
      </c>
      <c r="E27" s="195">
        <f>Input!$BY$18</f>
        <v>0</v>
      </c>
      <c r="F27" s="196">
        <f>Input!$BZ$18</f>
        <v>0</v>
      </c>
    </row>
    <row r="28" spans="1:6" ht="31.5">
      <c r="A28" s="137" t="s">
        <v>358</v>
      </c>
      <c r="B28" s="208" t="s">
        <v>359</v>
      </c>
      <c r="C28" s="125">
        <f>Input!$CA$18</f>
        <v>0</v>
      </c>
      <c r="D28" s="195">
        <f>Input!$CB$18</f>
        <v>0</v>
      </c>
      <c r="E28" s="195">
        <f>Input!$CC$18</f>
        <v>0</v>
      </c>
      <c r="F28" s="196">
        <f>Input!$CD$18</f>
        <v>0</v>
      </c>
    </row>
    <row r="29" spans="1:6" ht="15.75">
      <c r="A29" s="138"/>
      <c r="B29" s="209" t="s">
        <v>0</v>
      </c>
      <c r="C29" s="139">
        <f>SUM(C24:C28)</f>
        <v>0</v>
      </c>
      <c r="D29" s="139">
        <f t="shared" ref="D29:E29" si="1">SUM(D24:D28)</f>
        <v>0</v>
      </c>
      <c r="E29" s="139">
        <f t="shared" si="1"/>
        <v>0</v>
      </c>
      <c r="F29" s="196"/>
    </row>
    <row r="30" spans="1:6" ht="15.75">
      <c r="A30" s="132"/>
      <c r="B30" s="204"/>
      <c r="C30" s="133"/>
      <c r="D30" s="205"/>
      <c r="E30" s="205"/>
      <c r="F30" s="206"/>
    </row>
    <row r="31" spans="1:6" ht="15.75">
      <c r="A31" s="123">
        <v>3</v>
      </c>
      <c r="B31" s="326" t="s">
        <v>360</v>
      </c>
      <c r="C31" s="327"/>
      <c r="D31" s="327"/>
      <c r="E31" s="327"/>
      <c r="F31" s="328"/>
    </row>
    <row r="32" spans="1:6" ht="31.5">
      <c r="A32" s="129" t="s">
        <v>361</v>
      </c>
      <c r="B32" s="199" t="s">
        <v>362</v>
      </c>
      <c r="C32" s="125">
        <f>Input!$CE$18</f>
        <v>0</v>
      </c>
      <c r="D32" s="195">
        <f>Input!$CF$18</f>
        <v>0</v>
      </c>
      <c r="E32" s="195">
        <f>Input!$CG$18</f>
        <v>0</v>
      </c>
      <c r="F32" s="196">
        <f>Input!$CH$18</f>
        <v>0</v>
      </c>
    </row>
    <row r="33" spans="1:6" ht="15.75">
      <c r="A33" s="129" t="s">
        <v>363</v>
      </c>
      <c r="B33" s="199" t="s">
        <v>487</v>
      </c>
      <c r="C33" s="125">
        <f>Input!$CI$18</f>
        <v>0</v>
      </c>
      <c r="D33" s="195">
        <f>Input!$CJ$18</f>
        <v>0</v>
      </c>
      <c r="E33" s="195">
        <f>Input!$CK$18</f>
        <v>0</v>
      </c>
      <c r="F33" s="196">
        <f>Input!$CL$18</f>
        <v>0</v>
      </c>
    </row>
    <row r="34" spans="1:6" ht="31.5">
      <c r="A34" s="129" t="s">
        <v>364</v>
      </c>
      <c r="B34" s="199" t="s">
        <v>365</v>
      </c>
      <c r="C34" s="125">
        <f>Input!$CM$18</f>
        <v>0</v>
      </c>
      <c r="D34" s="195">
        <f>Input!$CN$18</f>
        <v>0</v>
      </c>
      <c r="E34" s="195">
        <f>Input!$CO$18</f>
        <v>0</v>
      </c>
      <c r="F34" s="196">
        <f>Input!$CP$18</f>
        <v>0</v>
      </c>
    </row>
    <row r="35" spans="1:6" ht="31.5">
      <c r="A35" s="138" t="s">
        <v>366</v>
      </c>
      <c r="B35" s="199" t="s">
        <v>367</v>
      </c>
      <c r="C35" s="125">
        <f>Input!$CQ$18</f>
        <v>0</v>
      </c>
      <c r="D35" s="195">
        <f>Input!$CR$18</f>
        <v>0</v>
      </c>
      <c r="E35" s="195">
        <f>Input!$CS$18</f>
        <v>0</v>
      </c>
      <c r="F35" s="196">
        <f>Input!$CT$18</f>
        <v>0</v>
      </c>
    </row>
    <row r="36" spans="1:6" ht="15.75">
      <c r="A36" s="138"/>
      <c r="B36" s="209" t="s">
        <v>0</v>
      </c>
      <c r="C36" s="139">
        <f>SUM(C32:C35)</f>
        <v>0</v>
      </c>
      <c r="D36" s="139">
        <f t="shared" ref="D36:E36" si="2">SUM(D32:D35)</f>
        <v>0</v>
      </c>
      <c r="E36" s="139">
        <f t="shared" si="2"/>
        <v>0</v>
      </c>
      <c r="F36" s="196"/>
    </row>
    <row r="37" spans="1:6" ht="15.75">
      <c r="A37" s="132"/>
      <c r="B37" s="204"/>
      <c r="C37" s="133"/>
      <c r="D37" s="205"/>
      <c r="E37" s="205"/>
      <c r="F37" s="206"/>
    </row>
    <row r="38" spans="1:6" ht="15.75">
      <c r="A38" s="136">
        <v>4</v>
      </c>
      <c r="B38" s="326" t="s">
        <v>368</v>
      </c>
      <c r="C38" s="327"/>
      <c r="D38" s="327"/>
      <c r="E38" s="327"/>
      <c r="F38" s="328"/>
    </row>
    <row r="39" spans="1:6" ht="15.75">
      <c r="A39" s="129" t="s">
        <v>369</v>
      </c>
      <c r="B39" s="199" t="s">
        <v>370</v>
      </c>
      <c r="C39" s="125">
        <f>Input!$CU$18</f>
        <v>0</v>
      </c>
      <c r="D39" s="195">
        <f>Input!$CV$18</f>
        <v>0</v>
      </c>
      <c r="E39" s="195">
        <f>Input!$CW$18</f>
        <v>0</v>
      </c>
      <c r="F39" s="196">
        <f>Input!$CX$18</f>
        <v>0</v>
      </c>
    </row>
    <row r="40" spans="1:6" ht="47.25">
      <c r="A40" s="129" t="s">
        <v>371</v>
      </c>
      <c r="B40" s="199" t="s">
        <v>372</v>
      </c>
      <c r="C40" s="125">
        <f>Input!$CY$18</f>
        <v>0</v>
      </c>
      <c r="D40" s="195">
        <f>Input!$CZ$18</f>
        <v>0</v>
      </c>
      <c r="E40" s="195">
        <f>Input!$DA$18</f>
        <v>0</v>
      </c>
      <c r="F40" s="196">
        <f>Input!$DB$18</f>
        <v>0</v>
      </c>
    </row>
    <row r="41" spans="1:6" ht="15.75">
      <c r="A41" s="137" t="s">
        <v>373</v>
      </c>
      <c r="B41" s="208" t="s">
        <v>374</v>
      </c>
      <c r="C41" s="125">
        <f>Input!$DC$18</f>
        <v>0</v>
      </c>
      <c r="D41" s="195">
        <f>Input!$DD$18</f>
        <v>0</v>
      </c>
      <c r="E41" s="195">
        <f>Input!$DE$18</f>
        <v>0</v>
      </c>
      <c r="F41" s="196">
        <f>Input!$DF$18</f>
        <v>0</v>
      </c>
    </row>
    <row r="42" spans="1:6" ht="15.75">
      <c r="A42" s="138"/>
      <c r="B42" s="209" t="s">
        <v>0</v>
      </c>
      <c r="C42" s="139">
        <f>SUM(C39:C41)</f>
        <v>0</v>
      </c>
      <c r="D42" s="139">
        <f t="shared" ref="D42:E42" si="3">SUM(D39:D41)</f>
        <v>0</v>
      </c>
      <c r="E42" s="139">
        <f t="shared" si="3"/>
        <v>0</v>
      </c>
      <c r="F42" s="196"/>
    </row>
    <row r="43" spans="1:6" ht="15.75">
      <c r="A43" s="132"/>
      <c r="B43" s="204"/>
      <c r="C43" s="133"/>
      <c r="D43" s="205"/>
      <c r="E43" s="205"/>
      <c r="F43" s="206"/>
    </row>
    <row r="44" spans="1:6" ht="15.75">
      <c r="A44" s="136">
        <v>5</v>
      </c>
      <c r="B44" s="326" t="s">
        <v>1</v>
      </c>
      <c r="C44" s="327"/>
      <c r="D44" s="327"/>
      <c r="E44" s="327"/>
      <c r="F44" s="328"/>
    </row>
    <row r="45" spans="1:6" ht="15.75">
      <c r="A45" s="129" t="s">
        <v>375</v>
      </c>
      <c r="B45" s="210" t="s">
        <v>376</v>
      </c>
      <c r="C45" s="125">
        <f>Input!$DG$18</f>
        <v>0</v>
      </c>
      <c r="D45" s="195">
        <f>Input!$DH$18</f>
        <v>0</v>
      </c>
      <c r="E45" s="195">
        <f>Input!$DI$18</f>
        <v>0</v>
      </c>
      <c r="F45" s="196">
        <f>Input!$DJ$18</f>
        <v>0</v>
      </c>
    </row>
    <row r="46" spans="1:6" ht="15.75">
      <c r="A46" s="132"/>
      <c r="B46" s="204"/>
      <c r="C46" s="133"/>
      <c r="D46" s="205"/>
      <c r="E46" s="205"/>
      <c r="F46" s="206"/>
    </row>
    <row r="47" spans="1:6" ht="15.75">
      <c r="A47" s="136">
        <v>6</v>
      </c>
      <c r="B47" s="326" t="s">
        <v>377</v>
      </c>
      <c r="C47" s="327"/>
      <c r="D47" s="327"/>
      <c r="E47" s="327"/>
      <c r="F47" s="328"/>
    </row>
    <row r="48" spans="1:6" ht="31.5">
      <c r="A48" s="129" t="s">
        <v>378</v>
      </c>
      <c r="B48" s="208" t="s">
        <v>379</v>
      </c>
      <c r="C48" s="125">
        <f>Input!$DK$18</f>
        <v>0</v>
      </c>
      <c r="D48" s="195">
        <f>Input!$DL$18</f>
        <v>0</v>
      </c>
      <c r="E48" s="195">
        <f>Input!$DM$18</f>
        <v>0</v>
      </c>
      <c r="F48" s="196">
        <f>Input!$DN$18</f>
        <v>0</v>
      </c>
    </row>
    <row r="49" spans="1:6" ht="15.75">
      <c r="A49" s="138"/>
      <c r="B49" s="209" t="s">
        <v>0</v>
      </c>
      <c r="C49" s="139">
        <f>SUM(C48:C48)</f>
        <v>0</v>
      </c>
      <c r="D49" s="139">
        <f>SUM(D48:D48)</f>
        <v>0</v>
      </c>
      <c r="E49" s="139">
        <f>SUM(E48:E48)</f>
        <v>0</v>
      </c>
      <c r="F49" s="196"/>
    </row>
    <row r="50" spans="1:6" ht="15.75">
      <c r="A50" s="132"/>
      <c r="B50" s="204"/>
      <c r="C50" s="133"/>
      <c r="D50" s="205"/>
      <c r="E50" s="205"/>
      <c r="F50" s="206"/>
    </row>
    <row r="51" spans="1:6" ht="15.75">
      <c r="A51" s="188">
        <v>7</v>
      </c>
      <c r="B51" s="326" t="s">
        <v>235</v>
      </c>
      <c r="C51" s="327"/>
      <c r="D51" s="327"/>
      <c r="E51" s="327"/>
      <c r="F51" s="328"/>
    </row>
    <row r="52" spans="1:6" ht="15.75">
      <c r="A52" s="189" t="s">
        <v>482</v>
      </c>
      <c r="B52" s="208" t="s">
        <v>381</v>
      </c>
      <c r="C52" s="125">
        <f>Input!$DO$18</f>
        <v>0</v>
      </c>
      <c r="D52" s="195">
        <f>Input!$DP$18</f>
        <v>0</v>
      </c>
      <c r="E52" s="195">
        <f>Input!$DQ$18</f>
        <v>0</v>
      </c>
      <c r="F52" s="196">
        <f>Input!$DR$18</f>
        <v>0</v>
      </c>
    </row>
    <row r="53" spans="1:6" ht="15.75">
      <c r="A53" s="190"/>
      <c r="B53" s="211"/>
      <c r="C53" s="141"/>
      <c r="D53" s="212"/>
      <c r="E53" s="213"/>
      <c r="F53" s="201"/>
    </row>
    <row r="54" spans="1:6" ht="15.75" customHeight="1">
      <c r="A54" s="191">
        <v>8</v>
      </c>
      <c r="B54" s="326" t="s">
        <v>481</v>
      </c>
      <c r="C54" s="327"/>
      <c r="D54" s="327"/>
      <c r="E54" s="327"/>
      <c r="F54" s="328"/>
    </row>
    <row r="55" spans="1:6" ht="31.5">
      <c r="A55" s="189" t="s">
        <v>380</v>
      </c>
      <c r="B55" s="199" t="s">
        <v>383</v>
      </c>
      <c r="C55" s="125">
        <f>Input!$DS$18</f>
        <v>0</v>
      </c>
      <c r="D55" s="195">
        <f>Input!$DT$18</f>
        <v>0</v>
      </c>
      <c r="E55" s="195">
        <f>Input!$DU$18</f>
        <v>0</v>
      </c>
      <c r="F55" s="196">
        <f>Input!$DV$18</f>
        <v>0</v>
      </c>
    </row>
    <row r="56" spans="1:6" ht="15.75">
      <c r="A56" s="192" t="s">
        <v>380</v>
      </c>
      <c r="B56" s="197" t="s">
        <v>384</v>
      </c>
      <c r="C56" s="127">
        <f>Input!$DW$18</f>
        <v>0</v>
      </c>
      <c r="D56" s="127">
        <f>Input!$DX$18</f>
        <v>0</v>
      </c>
      <c r="E56" s="128"/>
      <c r="F56" s="198">
        <f>Input!$DY$18</f>
        <v>0</v>
      </c>
    </row>
    <row r="57" spans="1:6" ht="31.5">
      <c r="A57" s="189" t="s">
        <v>483</v>
      </c>
      <c r="B57" s="208" t="s">
        <v>385</v>
      </c>
      <c r="C57" s="125">
        <f>Input!$DZ$18</f>
        <v>0</v>
      </c>
      <c r="D57" s="195">
        <f>Input!$EA$18</f>
        <v>0</v>
      </c>
      <c r="E57" s="195">
        <f>Input!$EB$18</f>
        <v>0</v>
      </c>
      <c r="F57" s="196">
        <f>Input!$EC$18</f>
        <v>0</v>
      </c>
    </row>
    <row r="58" spans="1:6" ht="15.75">
      <c r="A58" s="192" t="s">
        <v>483</v>
      </c>
      <c r="B58" s="197" t="s">
        <v>384</v>
      </c>
      <c r="C58" s="127">
        <f>Input!$ED$18</f>
        <v>0</v>
      </c>
      <c r="D58" s="127">
        <f>Input!$EE$18</f>
        <v>0</v>
      </c>
      <c r="E58" s="128"/>
      <c r="F58" s="198">
        <f>Input!$EF$18</f>
        <v>0</v>
      </c>
    </row>
    <row r="59" spans="1:6" ht="31.5">
      <c r="A59" s="189" t="s">
        <v>484</v>
      </c>
      <c r="B59" s="208" t="s">
        <v>386</v>
      </c>
      <c r="C59" s="125">
        <f>Input!$EG$18</f>
        <v>0</v>
      </c>
      <c r="D59" s="195">
        <f>Input!$EH$18</f>
        <v>0</v>
      </c>
      <c r="E59" s="195">
        <f>Input!$EI$18</f>
        <v>0</v>
      </c>
      <c r="F59" s="196">
        <f>Input!$EJ$18</f>
        <v>0</v>
      </c>
    </row>
    <row r="60" spans="1:6" ht="15.75">
      <c r="A60" s="192" t="s">
        <v>484</v>
      </c>
      <c r="B60" s="197" t="s">
        <v>384</v>
      </c>
      <c r="C60" s="127">
        <f>Input!$EK$18</f>
        <v>0</v>
      </c>
      <c r="D60" s="127">
        <f>Input!$EL$18</f>
        <v>0</v>
      </c>
      <c r="E60" s="128"/>
      <c r="F60" s="198">
        <f>Input!$EM$18</f>
        <v>0</v>
      </c>
    </row>
    <row r="61" spans="1:6" ht="15.75">
      <c r="A61" s="189"/>
      <c r="B61" s="200" t="s">
        <v>347</v>
      </c>
      <c r="C61" s="130">
        <f>C59+C57+C55</f>
        <v>0</v>
      </c>
      <c r="D61" s="130">
        <f t="shared" ref="D61:E62" si="4">D59+D57+D55</f>
        <v>0</v>
      </c>
      <c r="E61" s="130">
        <f t="shared" si="4"/>
        <v>0</v>
      </c>
      <c r="F61" s="196"/>
    </row>
    <row r="62" spans="1:6" ht="15.75">
      <c r="A62" s="192"/>
      <c r="B62" s="197" t="s">
        <v>348</v>
      </c>
      <c r="C62" s="214">
        <f>C60+C58+C56</f>
        <v>0</v>
      </c>
      <c r="D62" s="214">
        <f t="shared" si="4"/>
        <v>0</v>
      </c>
      <c r="E62" s="203"/>
      <c r="F62" s="196"/>
    </row>
    <row r="63" spans="1:6" ht="15.75">
      <c r="A63" s="190"/>
      <c r="B63" s="211"/>
      <c r="C63" s="141"/>
      <c r="D63" s="212"/>
      <c r="E63" s="213"/>
      <c r="F63" s="201"/>
    </row>
    <row r="64" spans="1:6" ht="15.75" customHeight="1">
      <c r="A64" s="191">
        <v>9</v>
      </c>
      <c r="B64" s="326" t="s">
        <v>387</v>
      </c>
      <c r="C64" s="327"/>
      <c r="D64" s="327"/>
      <c r="E64" s="327"/>
      <c r="F64" s="328"/>
    </row>
    <row r="65" spans="1:6" ht="31.5">
      <c r="A65" s="189" t="s">
        <v>382</v>
      </c>
      <c r="B65" s="199" t="s">
        <v>388</v>
      </c>
      <c r="C65" s="125">
        <f>Input!$EN$18</f>
        <v>0</v>
      </c>
      <c r="D65" s="125">
        <f>Input!$EO$18</f>
        <v>0</v>
      </c>
      <c r="E65" s="125">
        <f>Input!$EP$18</f>
        <v>0</v>
      </c>
      <c r="F65" s="196">
        <f>Input!$EQ$18</f>
        <v>0</v>
      </c>
    </row>
    <row r="66" spans="1:6" ht="15.75">
      <c r="A66" s="132"/>
      <c r="B66" s="140"/>
      <c r="C66" s="143"/>
      <c r="D66" s="144"/>
      <c r="E66" s="145"/>
      <c r="F66" s="131"/>
    </row>
    <row r="67" spans="1:6" ht="15.75">
      <c r="A67" s="129"/>
      <c r="B67" s="146" t="s">
        <v>389</v>
      </c>
      <c r="C67" s="147">
        <f>C65+C61+C52+C49+C45+C42+C36+C29+C20</f>
        <v>0</v>
      </c>
      <c r="D67" s="147">
        <f t="shared" ref="D67:E67" si="5">D65+D61+D52+D49+D45+D42+D36+D29+D20</f>
        <v>0</v>
      </c>
      <c r="E67" s="147">
        <f t="shared" si="5"/>
        <v>0</v>
      </c>
      <c r="F67" s="148"/>
    </row>
    <row r="68" spans="1:6" ht="15.75">
      <c r="A68" s="129"/>
      <c r="B68" s="146" t="s">
        <v>390</v>
      </c>
      <c r="C68" s="147">
        <f>C62+C21</f>
        <v>0</v>
      </c>
      <c r="D68" s="147">
        <f>D62+D21</f>
        <v>0</v>
      </c>
      <c r="E68" s="147"/>
      <c r="F68" s="148"/>
    </row>
    <row r="69" spans="1:6" ht="15.75">
      <c r="A69" s="149"/>
      <c r="B69" s="150"/>
      <c r="C69" s="151"/>
      <c r="D69" s="151"/>
      <c r="E69" s="151"/>
      <c r="F69" s="135"/>
    </row>
    <row r="70" spans="1:6" s="134" customFormat="1" ht="15.75">
      <c r="B70" s="152" t="s">
        <v>391</v>
      </c>
      <c r="C70" s="153">
        <f>'UHM Fed'!D97</f>
        <v>0</v>
      </c>
      <c r="D70" s="153">
        <f>'UHM Fed'!F97</f>
        <v>0</v>
      </c>
      <c r="E70" s="153">
        <f>'UHM Fed'!G97</f>
        <v>0</v>
      </c>
      <c r="F70" s="135"/>
    </row>
    <row r="71" spans="1:6" s="134" customFormat="1" ht="15.75">
      <c r="B71" s="152" t="s">
        <v>246</v>
      </c>
      <c r="C71" s="153">
        <f>C67-C70</f>
        <v>0</v>
      </c>
      <c r="D71" s="153">
        <f>D67-D70</f>
        <v>0</v>
      </c>
      <c r="E71" s="153">
        <f>E67-E70</f>
        <v>0</v>
      </c>
      <c r="F71" s="135"/>
    </row>
    <row r="72" spans="1:6" s="134" customFormat="1" ht="15.75">
      <c r="B72" s="155"/>
      <c r="C72" s="153"/>
      <c r="D72" s="154"/>
      <c r="E72" s="154"/>
      <c r="F72" s="135"/>
    </row>
    <row r="73" spans="1:6" s="134" customFormat="1" ht="15.75">
      <c r="B73" s="155"/>
      <c r="C73" s="156" t="str">
        <f>IF(C67-INT(C67)=0,"",C67-INT(C67))</f>
        <v/>
      </c>
      <c r="D73" s="156" t="str">
        <f>IF(D67-INT(D67)=0,"",D67-INT(D67))</f>
        <v/>
      </c>
      <c r="E73" s="156" t="str">
        <f>IF(E67-INT(E67)=0,"",E67-INT(E67))</f>
        <v/>
      </c>
      <c r="F73" s="157">
        <f>SUM(C73:E73)</f>
        <v>0</v>
      </c>
    </row>
    <row r="74" spans="1:6" s="134" customFormat="1" ht="15.75">
      <c r="B74" s="155"/>
      <c r="C74" s="133"/>
      <c r="F74" s="135"/>
    </row>
    <row r="75" spans="1:6" s="134" customFormat="1" ht="15.75">
      <c r="B75" s="155" t="s">
        <v>247</v>
      </c>
      <c r="C75" s="133"/>
      <c r="F75" s="135"/>
    </row>
    <row r="76" spans="1:6" s="134" customFormat="1" ht="15.75">
      <c r="B76" s="155" t="s">
        <v>248</v>
      </c>
      <c r="C76" s="158">
        <f>SUM(C6,C8,C10,C12,C14,C16,C18,)+SUM(C24:C28)+SUM(C32:C35)+SUM(C39:C41)+C45+C48+C52+SUM(C55,C57,C59)+C65</f>
        <v>0</v>
      </c>
      <c r="D76" s="158">
        <f>SUM(D6,D8,D10,D12,D14,D16,D18,)+SUM(D24:D28)+SUM(D32:D35)+SUM(D39:D41)+D45+D48+D52+SUM(D55,D57,D59)+D65</f>
        <v>0</v>
      </c>
      <c r="E76" s="158">
        <f>SUM(E6,E8,E10,E12,E14,E16,E18,)+SUM(E24:E28)+SUM(E32:E35)+SUM(E39:E41)+E45+E48+E52+SUM(E55,E57,E59)+E65</f>
        <v>0</v>
      </c>
      <c r="F76" s="135"/>
    </row>
    <row r="77" spans="1:6" s="134" customFormat="1" ht="15.75">
      <c r="B77" s="155" t="s">
        <v>392</v>
      </c>
      <c r="C77" s="159">
        <f>SUM(C7,C9,C11,C13,C15,C17,C19)+SUM(C56,C58,C60)</f>
        <v>0</v>
      </c>
      <c r="D77" s="159">
        <f>SUM(D7,D9,D11,D13,D15,D17,D19)+SUM(D56,D58,D60)</f>
        <v>0</v>
      </c>
      <c r="E77" s="142"/>
      <c r="F77" s="135"/>
    </row>
    <row r="78" spans="1:6" s="134" customFormat="1" ht="15.75">
      <c r="B78" s="155"/>
      <c r="C78" s="158">
        <f>SUM(C76:C77)</f>
        <v>0</v>
      </c>
      <c r="D78" s="158">
        <f>SUM(D76:D77)</f>
        <v>0</v>
      </c>
      <c r="E78" s="158">
        <f>SUM(E76:E77)</f>
        <v>0</v>
      </c>
      <c r="F78" s="135"/>
    </row>
    <row r="79" spans="1:6" s="134" customFormat="1" ht="15.75">
      <c r="B79" s="155"/>
      <c r="C79" s="133"/>
      <c r="F79" s="135"/>
    </row>
    <row r="80" spans="1:6" s="134" customFormat="1" ht="15.75">
      <c r="B80" s="155"/>
      <c r="C80" s="133"/>
      <c r="D80" s="160">
        <f>D78+C78+E78</f>
        <v>0</v>
      </c>
      <c r="F80" s="135"/>
    </row>
    <row r="81" spans="2:6" s="134" customFormat="1" ht="15.75">
      <c r="B81" s="155"/>
      <c r="C81" s="133"/>
      <c r="F81" s="135"/>
    </row>
    <row r="82" spans="2:6" s="134" customFormat="1" ht="15.75">
      <c r="B82" s="155"/>
      <c r="C82" s="161" t="str">
        <f>IF((C76=C67),"Balanced","Out of Balance")</f>
        <v>Balanced</v>
      </c>
      <c r="D82" s="161" t="str">
        <f>IF((D76=D67),"Balanced","Out of Balance")</f>
        <v>Balanced</v>
      </c>
      <c r="E82" s="161" t="str">
        <f>IF((E76=E67),"Balanced","Out of Balance")</f>
        <v>Balanced</v>
      </c>
      <c r="F82" s="135"/>
    </row>
  </sheetData>
  <conditionalFormatting sqref="C71">
    <cfRule type="expression" dxfId="71" priority="10">
      <formula>$C$71&lt;&gt;0</formula>
    </cfRule>
  </conditionalFormatting>
  <conditionalFormatting sqref="D71">
    <cfRule type="expression" dxfId="70" priority="8">
      <formula>$D$71&lt;&gt;0</formula>
    </cfRule>
  </conditionalFormatting>
  <conditionalFormatting sqref="E71">
    <cfRule type="expression" dxfId="69" priority="7">
      <formula>$E$71&lt;&gt;0</formula>
    </cfRule>
  </conditionalFormatting>
  <conditionalFormatting sqref="C73">
    <cfRule type="expression" dxfId="68" priority="5">
      <formula>$C$73&lt;&gt;""</formula>
    </cfRule>
  </conditionalFormatting>
  <conditionalFormatting sqref="D73">
    <cfRule type="expression" dxfId="67" priority="4">
      <formula>$D$73&lt;&gt;""</formula>
    </cfRule>
  </conditionalFormatting>
  <conditionalFormatting sqref="E73">
    <cfRule type="expression" dxfId="66" priority="3">
      <formula>$E$73&lt;&gt;""</formula>
    </cfRule>
  </conditionalFormatting>
  <conditionalFormatting sqref="F2">
    <cfRule type="expression" dxfId="65" priority="2">
      <formula>OR($C$71&lt;&gt;0,$D$71&lt;&gt;0,$E$71&lt;&gt;0)</formula>
    </cfRule>
  </conditionalFormatting>
  <conditionalFormatting sqref="F1">
    <cfRule type="expression" dxfId="64" priority="1">
      <formula>OR($C$73&lt;&gt;"",$D$73&lt;&gt;"",$E$73&lt;&gt;"")</formula>
    </cfRule>
  </conditionalFormatting>
  <pageMargins left="0.32406249999999998" right="0.7" top="0.75" bottom="0.49049707602339182" header="0.3" footer="0.3"/>
  <pageSetup paperSize="5" scale="61" orientation="landscape" r:id="rId1"/>
  <rowBreaks count="1" manualBreakCount="1">
    <brk id="3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7E3EA-FF49-4166-BB90-CB2FF20C45C9}">
  <sheetPr>
    <pageSetUpPr fitToPage="1"/>
  </sheetPr>
  <dimension ref="A1:AX116"/>
  <sheetViews>
    <sheetView showGridLines="0" topLeftCell="B1" zoomScaleNormal="100" zoomScaleSheetLayoutView="100" workbookViewId="0">
      <pane ySplit="4" topLeftCell="A95" activePane="bottomLeft" state="frozen"/>
      <selection activeCell="H1" sqref="H1:H2"/>
      <selection pane="bottomLeft" activeCell="E115" sqref="E115"/>
    </sheetView>
  </sheetViews>
  <sheetFormatPr defaultColWidth="8.5703125" defaultRowHeight="15"/>
  <cols>
    <col min="1" max="1" width="12.85546875" style="76" customWidth="1"/>
    <col min="2" max="2" width="52.42578125" style="91" customWidth="1"/>
    <col min="3" max="6" width="18.42578125" style="76" customWidth="1"/>
    <col min="7" max="7" width="20.5703125" style="76" customWidth="1"/>
    <col min="8" max="8" width="68.140625" style="91" customWidth="1"/>
    <col min="9" max="16384" width="8.5703125" style="76"/>
  </cols>
  <sheetData>
    <row r="1" spans="1:50">
      <c r="A1" s="74" t="s">
        <v>197</v>
      </c>
      <c r="B1" s="75" t="str">
        <f>Input!$B$18</f>
        <v>University of Houston Medical School (M)</v>
      </c>
      <c r="E1" s="77" t="s">
        <v>198</v>
      </c>
      <c r="H1" s="78" t="str">
        <f>IF(OR($C$102&lt;&gt;"",$D$102&lt;&gt;"",$E$102&lt;&gt;"",$F$102&lt;&gt;"",$G$102&lt;&gt;""),"Error Message - Enter Whole Dollars Only - See Row 102","")</f>
        <v/>
      </c>
    </row>
    <row r="2" spans="1:50">
      <c r="A2" s="74" t="s">
        <v>199</v>
      </c>
      <c r="B2" s="75" t="str">
        <f>Index!$B$3</f>
        <v>FY 2020 &amp; FY 2021 Data</v>
      </c>
      <c r="H2" s="78" t="str">
        <f>IF(OR($C$100&lt;&gt;0,$D$100&lt;&gt;0,$E$100&lt;&gt;0,$F$100&lt;&gt;0,$G$100&lt;&gt;0),"Error Message - Uses tab does not agree with this tab.","")</f>
        <v/>
      </c>
    </row>
    <row r="4" spans="1:50" s="82" customFormat="1" ht="30">
      <c r="A4" s="79" t="s">
        <v>201</v>
      </c>
      <c r="B4" s="80" t="s">
        <v>202</v>
      </c>
      <c r="C4" s="80" t="s">
        <v>203</v>
      </c>
      <c r="D4" s="80" t="s">
        <v>204</v>
      </c>
      <c r="E4" s="80" t="s">
        <v>205</v>
      </c>
      <c r="F4" s="80" t="s">
        <v>206</v>
      </c>
      <c r="G4" s="80" t="s">
        <v>207</v>
      </c>
      <c r="H4" s="80" t="s">
        <v>208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c r="A5" s="83" t="s">
        <v>209</v>
      </c>
      <c r="B5" s="215" t="s">
        <v>210</v>
      </c>
      <c r="C5" s="84">
        <f>Input!$EU$18</f>
        <v>0</v>
      </c>
      <c r="D5" s="84">
        <f>Input!$EV$18</f>
        <v>0</v>
      </c>
      <c r="E5" s="84">
        <f>Input!$EW$18</f>
        <v>0</v>
      </c>
      <c r="F5" s="84">
        <f>Input!$EX$18</f>
        <v>0</v>
      </c>
      <c r="G5" s="84">
        <f>Input!$EY$18</f>
        <v>0</v>
      </c>
      <c r="H5" s="85">
        <f>Input!$EZ$18</f>
        <v>0</v>
      </c>
    </row>
    <row r="6" spans="1:50">
      <c r="A6" s="83" t="s">
        <v>209</v>
      </c>
      <c r="B6" s="215" t="s">
        <v>211</v>
      </c>
      <c r="C6" s="84">
        <f>Input!$FA$18</f>
        <v>0</v>
      </c>
      <c r="D6" s="84">
        <f>Input!$FB$18</f>
        <v>0</v>
      </c>
      <c r="E6" s="84">
        <f>Input!$FC$18</f>
        <v>0</v>
      </c>
      <c r="F6" s="84">
        <f>Input!$FD$18</f>
        <v>0</v>
      </c>
      <c r="G6" s="84">
        <f>Input!$FE$18</f>
        <v>0</v>
      </c>
      <c r="H6" s="85">
        <f>Input!$FF$18</f>
        <v>0</v>
      </c>
    </row>
    <row r="7" spans="1:50">
      <c r="A7" s="83" t="s">
        <v>209</v>
      </c>
      <c r="B7" s="215" t="s">
        <v>212</v>
      </c>
      <c r="C7" s="84">
        <f>Input!$FG$18</f>
        <v>0</v>
      </c>
      <c r="D7" s="84">
        <f>Input!$FH$18</f>
        <v>0</v>
      </c>
      <c r="E7" s="84">
        <f>Input!$FI$18</f>
        <v>0</v>
      </c>
      <c r="F7" s="84">
        <f>Input!$FJ$18</f>
        <v>0</v>
      </c>
      <c r="G7" s="84">
        <f>Input!$FK$18</f>
        <v>0</v>
      </c>
      <c r="H7" s="85">
        <f>Input!$FL$18</f>
        <v>0</v>
      </c>
    </row>
    <row r="8" spans="1:50">
      <c r="A8" s="83" t="s">
        <v>209</v>
      </c>
      <c r="B8" s="215" t="s">
        <v>213</v>
      </c>
      <c r="C8" s="84">
        <f>Input!$FM$18</f>
        <v>0</v>
      </c>
      <c r="D8" s="84">
        <f>Input!$FN$18</f>
        <v>0</v>
      </c>
      <c r="E8" s="84">
        <f>Input!$FO$18</f>
        <v>0</v>
      </c>
      <c r="F8" s="84">
        <f>Input!$FP$18</f>
        <v>0</v>
      </c>
      <c r="G8" s="84">
        <f>Input!$FQ$18</f>
        <v>0</v>
      </c>
      <c r="H8" s="85">
        <f>Input!$FR$18</f>
        <v>0</v>
      </c>
    </row>
    <row r="9" spans="1:50">
      <c r="A9" s="83" t="s">
        <v>209</v>
      </c>
      <c r="B9" s="215" t="s">
        <v>214</v>
      </c>
      <c r="C9" s="84">
        <f>Input!$FS$18</f>
        <v>0</v>
      </c>
      <c r="D9" s="84">
        <f>Input!$FT$18</f>
        <v>0</v>
      </c>
      <c r="E9" s="84">
        <f>Input!$FU$18</f>
        <v>0</v>
      </c>
      <c r="F9" s="84">
        <f>Input!$FV$18</f>
        <v>0</v>
      </c>
      <c r="G9" s="84">
        <f>Input!$FW$18</f>
        <v>0</v>
      </c>
      <c r="H9" s="85">
        <f>Input!$FX$18</f>
        <v>0</v>
      </c>
    </row>
    <row r="10" spans="1:50">
      <c r="A10" s="83" t="s">
        <v>209</v>
      </c>
      <c r="B10" s="215" t="s">
        <v>215</v>
      </c>
      <c r="C10" s="84">
        <f>Input!$FY$18</f>
        <v>0</v>
      </c>
      <c r="D10" s="84">
        <f>Input!$FZ$18</f>
        <v>0</v>
      </c>
      <c r="E10" s="84">
        <f>Input!$GA$18</f>
        <v>0</v>
      </c>
      <c r="F10" s="84">
        <f>Input!$GB$18</f>
        <v>0</v>
      </c>
      <c r="G10" s="84">
        <f>Input!$GC$18</f>
        <v>0</v>
      </c>
      <c r="H10" s="85">
        <f>Input!$GD$18</f>
        <v>0</v>
      </c>
    </row>
    <row r="11" spans="1:50">
      <c r="A11" s="83" t="s">
        <v>209</v>
      </c>
      <c r="B11" s="215" t="s">
        <v>216</v>
      </c>
      <c r="C11" s="84">
        <f>Input!$GE$18</f>
        <v>0</v>
      </c>
      <c r="D11" s="84">
        <f>Input!$GF$18</f>
        <v>0</v>
      </c>
      <c r="E11" s="84">
        <f>Input!$GG$18</f>
        <v>0</v>
      </c>
      <c r="F11" s="84">
        <f>Input!$GH$18</f>
        <v>0</v>
      </c>
      <c r="G11" s="84">
        <f>Input!$GI$18</f>
        <v>0</v>
      </c>
      <c r="H11" s="85">
        <f>Input!$GJ$18</f>
        <v>0</v>
      </c>
    </row>
    <row r="12" spans="1:50" ht="30">
      <c r="A12" s="83" t="s">
        <v>209</v>
      </c>
      <c r="B12" s="215" t="s">
        <v>217</v>
      </c>
      <c r="C12" s="84">
        <f>Input!$GK$18</f>
        <v>0</v>
      </c>
      <c r="D12" s="84">
        <f>Input!$GL$18</f>
        <v>0</v>
      </c>
      <c r="E12" s="84">
        <f>Input!$GM$18</f>
        <v>0</v>
      </c>
      <c r="F12" s="84">
        <f>Input!$GN$18</f>
        <v>0</v>
      </c>
      <c r="G12" s="84">
        <f>Input!$GO$18</f>
        <v>0</v>
      </c>
      <c r="H12" s="85">
        <f>Input!$GP$18</f>
        <v>0</v>
      </c>
    </row>
    <row r="13" spans="1:50">
      <c r="A13" s="83" t="s">
        <v>209</v>
      </c>
      <c r="B13" s="215" t="s">
        <v>218</v>
      </c>
      <c r="C13" s="84">
        <f>Input!$GQ$18</f>
        <v>0</v>
      </c>
      <c r="D13" s="84">
        <f>Input!$GR$18</f>
        <v>0</v>
      </c>
      <c r="E13" s="84">
        <f>Input!$GS$18</f>
        <v>0</v>
      </c>
      <c r="F13" s="84">
        <f>Input!$GT$18</f>
        <v>0</v>
      </c>
      <c r="G13" s="84">
        <f>Input!$GU$18</f>
        <v>0</v>
      </c>
      <c r="H13" s="85">
        <f>Input!$GV$18</f>
        <v>0</v>
      </c>
    </row>
    <row r="14" spans="1:50">
      <c r="A14" s="83" t="s">
        <v>209</v>
      </c>
      <c r="B14" s="215" t="s">
        <v>219</v>
      </c>
      <c r="C14" s="84">
        <f>Input!$GW$18</f>
        <v>0</v>
      </c>
      <c r="D14" s="84">
        <f>Input!$GX$18</f>
        <v>0</v>
      </c>
      <c r="E14" s="84">
        <f>Input!$GY$18</f>
        <v>0</v>
      </c>
      <c r="F14" s="84">
        <f>Input!$GZ$18</f>
        <v>0</v>
      </c>
      <c r="G14" s="84">
        <f>Input!$HA$18</f>
        <v>0</v>
      </c>
      <c r="H14" s="85">
        <f>Input!$HB$18</f>
        <v>0</v>
      </c>
    </row>
    <row r="15" spans="1:50">
      <c r="A15" s="83" t="s">
        <v>209</v>
      </c>
      <c r="B15" s="216" t="str">
        <f>Input!$HC$18</f>
        <v>Sponsored research programs</v>
      </c>
      <c r="C15" s="84">
        <f>Input!$HD$18</f>
        <v>0</v>
      </c>
      <c r="D15" s="84">
        <f>Input!$HE$18</f>
        <v>0</v>
      </c>
      <c r="E15" s="84">
        <f>Input!$HF$18</f>
        <v>0</v>
      </c>
      <c r="F15" s="84">
        <f>Input!$HG$18</f>
        <v>0</v>
      </c>
      <c r="G15" s="84">
        <f>Input!$HH$18</f>
        <v>0</v>
      </c>
      <c r="H15" s="85">
        <f>Input!$HI$18</f>
        <v>0</v>
      </c>
    </row>
    <row r="16" spans="1:50">
      <c r="A16" s="83" t="s">
        <v>209</v>
      </c>
      <c r="B16" s="216" t="str">
        <f>Input!$HJ$18</f>
        <v>Shuttered Venue Operators Grant</v>
      </c>
      <c r="C16" s="84">
        <f>Input!$HK$18</f>
        <v>0</v>
      </c>
      <c r="D16" s="84">
        <f>Input!$HL$18</f>
        <v>0</v>
      </c>
      <c r="E16" s="84">
        <f>Input!$HM$18</f>
        <v>0</v>
      </c>
      <c r="F16" s="84">
        <f>Input!$HN$18</f>
        <v>0</v>
      </c>
      <c r="G16" s="84">
        <f>Input!$HO$18</f>
        <v>0</v>
      </c>
      <c r="H16" s="85">
        <f>Input!$HP$18</f>
        <v>0</v>
      </c>
    </row>
    <row r="17" spans="1:50">
      <c r="A17" s="83" t="s">
        <v>209</v>
      </c>
      <c r="B17" s="216">
        <f>Input!$HQ$18</f>
        <v>0</v>
      </c>
      <c r="C17" s="84">
        <f>Input!$HR$18</f>
        <v>0</v>
      </c>
      <c r="D17" s="84">
        <f>Input!$HS$18</f>
        <v>0</v>
      </c>
      <c r="E17" s="84">
        <f>Input!$HT$18</f>
        <v>0</v>
      </c>
      <c r="F17" s="84">
        <f>Input!$HU$18</f>
        <v>0</v>
      </c>
      <c r="G17" s="84">
        <f>Input!$HV$18</f>
        <v>0</v>
      </c>
      <c r="H17" s="85">
        <f>Input!$HW$18</f>
        <v>0</v>
      </c>
    </row>
    <row r="18" spans="1:50">
      <c r="A18" s="83" t="s">
        <v>209</v>
      </c>
      <c r="B18" s="215" t="s">
        <v>220</v>
      </c>
      <c r="C18" s="84">
        <f>Input!$HX$18</f>
        <v>0</v>
      </c>
      <c r="D18" s="84">
        <f>Input!$HY$18</f>
        <v>0</v>
      </c>
      <c r="E18" s="84">
        <f>Input!$HZ$18</f>
        <v>0</v>
      </c>
      <c r="F18" s="84">
        <f>Input!$IA$18</f>
        <v>0</v>
      </c>
      <c r="G18" s="84">
        <f>Input!$IB$18</f>
        <v>0</v>
      </c>
      <c r="H18" s="85">
        <f>Input!$IC$18</f>
        <v>0</v>
      </c>
    </row>
    <row r="19" spans="1:50" s="90" customFormat="1">
      <c r="A19" s="79" t="s">
        <v>209</v>
      </c>
      <c r="B19" s="217" t="s">
        <v>221</v>
      </c>
      <c r="C19" s="218">
        <f>SUM(C5:C18)</f>
        <v>0</v>
      </c>
      <c r="D19" s="218">
        <f t="shared" ref="D19:G19" si="0">SUM(D5:D18)</f>
        <v>0</v>
      </c>
      <c r="E19" s="218">
        <f t="shared" si="0"/>
        <v>0</v>
      </c>
      <c r="F19" s="218">
        <f t="shared" si="0"/>
        <v>0</v>
      </c>
      <c r="G19" s="218">
        <f t="shared" si="0"/>
        <v>0</v>
      </c>
      <c r="H19" s="21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1:50">
      <c r="B20" s="220"/>
      <c r="C20" s="221"/>
      <c r="D20" s="221"/>
      <c r="E20" s="221"/>
      <c r="F20" s="221"/>
      <c r="G20" s="221"/>
      <c r="H20" s="222"/>
    </row>
    <row r="21" spans="1:50">
      <c r="A21" s="83" t="s">
        <v>222</v>
      </c>
      <c r="B21" s="215" t="s">
        <v>223</v>
      </c>
      <c r="C21" s="84">
        <f>Input!$ID$18</f>
        <v>0</v>
      </c>
      <c r="D21" s="84">
        <f>Input!$IE$18</f>
        <v>0</v>
      </c>
      <c r="E21" s="84">
        <f>Input!$IF$18</f>
        <v>0</v>
      </c>
      <c r="F21" s="84">
        <f>Input!$IG$18</f>
        <v>0</v>
      </c>
      <c r="G21" s="84">
        <f>Input!$IH$18</f>
        <v>0</v>
      </c>
      <c r="H21" s="85">
        <f>Input!$II$18</f>
        <v>0</v>
      </c>
    </row>
    <row r="22" spans="1:50">
      <c r="A22" s="83" t="s">
        <v>222</v>
      </c>
      <c r="B22" s="215" t="s">
        <v>211</v>
      </c>
      <c r="C22" s="84">
        <f>Input!$IJ$18</f>
        <v>0</v>
      </c>
      <c r="D22" s="84">
        <f>Input!$IK$18</f>
        <v>0</v>
      </c>
      <c r="E22" s="84">
        <f>Input!$IL$18</f>
        <v>0</v>
      </c>
      <c r="F22" s="84">
        <f>Input!$IM$18</f>
        <v>0</v>
      </c>
      <c r="G22" s="84">
        <f>Input!$IN$18</f>
        <v>0</v>
      </c>
      <c r="H22" s="85">
        <f>Input!$IO$18</f>
        <v>0</v>
      </c>
    </row>
    <row r="23" spans="1:50">
      <c r="A23" s="83" t="s">
        <v>222</v>
      </c>
      <c r="B23" s="215" t="s">
        <v>212</v>
      </c>
      <c r="C23" s="84">
        <f>Input!$IP$18</f>
        <v>0</v>
      </c>
      <c r="D23" s="84">
        <f>Input!$IQ$18</f>
        <v>0</v>
      </c>
      <c r="E23" s="84">
        <f>Input!$IR$18</f>
        <v>0</v>
      </c>
      <c r="F23" s="84">
        <f>Input!$IS$18</f>
        <v>0</v>
      </c>
      <c r="G23" s="84">
        <f>Input!$IT$18</f>
        <v>0</v>
      </c>
      <c r="H23" s="85">
        <f>Input!$IU$18</f>
        <v>0</v>
      </c>
    </row>
    <row r="24" spans="1:50">
      <c r="A24" s="83" t="s">
        <v>222</v>
      </c>
      <c r="B24" s="215" t="s">
        <v>213</v>
      </c>
      <c r="C24" s="84">
        <f>Input!$IV$18</f>
        <v>0</v>
      </c>
      <c r="D24" s="84">
        <f>Input!$IW$18</f>
        <v>0</v>
      </c>
      <c r="E24" s="84">
        <f>Input!$IX$18</f>
        <v>0</v>
      </c>
      <c r="F24" s="84">
        <f>Input!$IY$18</f>
        <v>0</v>
      </c>
      <c r="G24" s="84">
        <f>Input!$IZ$18</f>
        <v>0</v>
      </c>
      <c r="H24" s="85">
        <f>Input!$JA$18</f>
        <v>0</v>
      </c>
    </row>
    <row r="25" spans="1:50">
      <c r="A25" s="83" t="s">
        <v>222</v>
      </c>
      <c r="B25" s="215" t="s">
        <v>214</v>
      </c>
      <c r="C25" s="84">
        <f>Input!$JB$18</f>
        <v>0</v>
      </c>
      <c r="D25" s="84">
        <f>Input!$JC$18</f>
        <v>0</v>
      </c>
      <c r="E25" s="84">
        <f>Input!$JD$18</f>
        <v>0</v>
      </c>
      <c r="F25" s="84">
        <f>Input!$JE$18</f>
        <v>0</v>
      </c>
      <c r="G25" s="84">
        <f>Input!$JF$18</f>
        <v>0</v>
      </c>
      <c r="H25" s="85">
        <f>Input!$JG$18</f>
        <v>0</v>
      </c>
    </row>
    <row r="26" spans="1:50">
      <c r="A26" s="83" t="s">
        <v>222</v>
      </c>
      <c r="B26" s="215" t="s">
        <v>215</v>
      </c>
      <c r="C26" s="84">
        <f>Input!$JH$18</f>
        <v>0</v>
      </c>
      <c r="D26" s="84">
        <f>Input!$JI$18</f>
        <v>0</v>
      </c>
      <c r="E26" s="84">
        <f>Input!$JJ$18</f>
        <v>0</v>
      </c>
      <c r="F26" s="84">
        <f>Input!$JK$18</f>
        <v>0</v>
      </c>
      <c r="G26" s="84">
        <f>Input!$JL$18</f>
        <v>0</v>
      </c>
      <c r="H26" s="85">
        <f>Input!$JM$18</f>
        <v>0</v>
      </c>
    </row>
    <row r="27" spans="1:50">
      <c r="A27" s="83" t="s">
        <v>222</v>
      </c>
      <c r="B27" s="215" t="s">
        <v>224</v>
      </c>
      <c r="C27" s="84">
        <f>Input!$JN$18</f>
        <v>0</v>
      </c>
      <c r="D27" s="84">
        <f>Input!$JO$18</f>
        <v>0</v>
      </c>
      <c r="E27" s="84">
        <f>Input!$JP$18</f>
        <v>0</v>
      </c>
      <c r="F27" s="84">
        <f>Input!$JQ$18</f>
        <v>0</v>
      </c>
      <c r="G27" s="84">
        <f>Input!$JR$18</f>
        <v>0</v>
      </c>
      <c r="H27" s="85">
        <f>Input!$JS$18</f>
        <v>0</v>
      </c>
    </row>
    <row r="28" spans="1:50" ht="30">
      <c r="A28" s="83" t="s">
        <v>222</v>
      </c>
      <c r="B28" s="215" t="s">
        <v>225</v>
      </c>
      <c r="C28" s="84">
        <f>Input!$JT$18</f>
        <v>0</v>
      </c>
      <c r="D28" s="84">
        <f>Input!$JU$18</f>
        <v>0</v>
      </c>
      <c r="E28" s="84">
        <f>Input!$JV$18</f>
        <v>0</v>
      </c>
      <c r="F28" s="84">
        <f>Input!$JW$18</f>
        <v>0</v>
      </c>
      <c r="G28" s="84">
        <f>Input!$JX$18</f>
        <v>0</v>
      </c>
      <c r="H28" s="85">
        <f>Input!$JY$18</f>
        <v>0</v>
      </c>
    </row>
    <row r="29" spans="1:50">
      <c r="A29" s="83" t="s">
        <v>222</v>
      </c>
      <c r="B29" s="215" t="s">
        <v>226</v>
      </c>
      <c r="C29" s="84">
        <f>Input!$JZ$18</f>
        <v>0</v>
      </c>
      <c r="D29" s="84">
        <f>Input!$KA$18</f>
        <v>0</v>
      </c>
      <c r="E29" s="84">
        <f>Input!$KB$18</f>
        <v>0</v>
      </c>
      <c r="F29" s="84">
        <f>Input!$KC$18</f>
        <v>0</v>
      </c>
      <c r="G29" s="84">
        <f>Input!$KD$18</f>
        <v>0</v>
      </c>
      <c r="H29" s="85">
        <f>Input!$KE$18</f>
        <v>0</v>
      </c>
    </row>
    <row r="30" spans="1:50">
      <c r="A30" s="83" t="s">
        <v>222</v>
      </c>
      <c r="B30" s="216">
        <f>Input!$KF$18</f>
        <v>0</v>
      </c>
      <c r="C30" s="84">
        <f>Input!$KG$18</f>
        <v>0</v>
      </c>
      <c r="D30" s="84">
        <f>Input!$KH$18</f>
        <v>0</v>
      </c>
      <c r="E30" s="84">
        <f>Input!$KI$18</f>
        <v>0</v>
      </c>
      <c r="F30" s="84">
        <f>Input!$KJ$18</f>
        <v>0</v>
      </c>
      <c r="G30" s="84">
        <f>Input!$KK$18</f>
        <v>0</v>
      </c>
      <c r="H30" s="85">
        <f>Input!$KL$18</f>
        <v>0</v>
      </c>
    </row>
    <row r="31" spans="1:50">
      <c r="A31" s="83" t="s">
        <v>222</v>
      </c>
      <c r="B31" s="216">
        <f>Input!$KM$18</f>
        <v>0</v>
      </c>
      <c r="C31" s="84">
        <f>Input!$KN$18</f>
        <v>0</v>
      </c>
      <c r="D31" s="84">
        <f>Input!$KO$18</f>
        <v>0</v>
      </c>
      <c r="E31" s="84">
        <f>Input!$KP$18</f>
        <v>0</v>
      </c>
      <c r="F31" s="84">
        <f>Input!$KQ$18</f>
        <v>0</v>
      </c>
      <c r="G31" s="84">
        <f>Input!$KR$18</f>
        <v>0</v>
      </c>
      <c r="H31" s="85">
        <f>Input!$KS$18</f>
        <v>0</v>
      </c>
    </row>
    <row r="32" spans="1:50">
      <c r="A32" s="83" t="s">
        <v>222</v>
      </c>
      <c r="B32" s="216">
        <f>Input!$KT$18</f>
        <v>0</v>
      </c>
      <c r="C32" s="84">
        <f>Input!$KU$18</f>
        <v>0</v>
      </c>
      <c r="D32" s="84">
        <f>Input!$KV$18</f>
        <v>0</v>
      </c>
      <c r="E32" s="84">
        <f>Input!$KW$18</f>
        <v>0</v>
      </c>
      <c r="F32" s="84">
        <f>Input!$KX$18</f>
        <v>0</v>
      </c>
      <c r="G32" s="84">
        <f>Input!$KY$18</f>
        <v>0</v>
      </c>
      <c r="H32" s="85">
        <f>Input!$KZ$18</f>
        <v>0</v>
      </c>
    </row>
    <row r="33" spans="1:50">
      <c r="A33" s="83" t="s">
        <v>222</v>
      </c>
      <c r="B33" s="215" t="s">
        <v>220</v>
      </c>
      <c r="C33" s="84">
        <f>Input!$LA$18</f>
        <v>0</v>
      </c>
      <c r="D33" s="84">
        <f>Input!$LB$18</f>
        <v>0</v>
      </c>
      <c r="E33" s="84">
        <f>Input!$LC$18</f>
        <v>0</v>
      </c>
      <c r="F33" s="84">
        <f>Input!$LD$18</f>
        <v>0</v>
      </c>
      <c r="G33" s="84">
        <f>Input!$LE$18</f>
        <v>0</v>
      </c>
      <c r="H33" s="85">
        <f>Input!$LF$18</f>
        <v>0</v>
      </c>
    </row>
    <row r="34" spans="1:50" s="93" customFormat="1">
      <c r="A34" s="79" t="s">
        <v>222</v>
      </c>
      <c r="B34" s="217" t="s">
        <v>227</v>
      </c>
      <c r="C34" s="218">
        <f>SUM(C21:C33)</f>
        <v>0</v>
      </c>
      <c r="D34" s="218">
        <f t="shared" ref="D34:G34" si="1">SUM(D21:D33)</f>
        <v>0</v>
      </c>
      <c r="E34" s="218">
        <f t="shared" si="1"/>
        <v>0</v>
      </c>
      <c r="F34" s="218">
        <f t="shared" si="1"/>
        <v>0</v>
      </c>
      <c r="G34" s="218">
        <f t="shared" si="1"/>
        <v>0</v>
      </c>
      <c r="H34" s="21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c r="B35" s="220"/>
      <c r="C35" s="221"/>
      <c r="D35" s="221"/>
      <c r="E35" s="221"/>
      <c r="F35" s="221"/>
      <c r="G35" s="221"/>
      <c r="H35" s="222"/>
    </row>
    <row r="36" spans="1:50">
      <c r="A36" s="83" t="s">
        <v>228</v>
      </c>
      <c r="B36" s="215" t="s">
        <v>223</v>
      </c>
      <c r="C36" s="84">
        <f>Input!$LG$18</f>
        <v>0</v>
      </c>
      <c r="D36" s="84">
        <f>Input!$LH$18</f>
        <v>0</v>
      </c>
      <c r="E36" s="84">
        <f>Input!$LI$18</f>
        <v>0</v>
      </c>
      <c r="F36" s="84">
        <f>Input!$LJ$18</f>
        <v>0</v>
      </c>
      <c r="G36" s="84">
        <f>Input!$LK$18</f>
        <v>0</v>
      </c>
      <c r="H36" s="85">
        <f>Input!$LL$18</f>
        <v>0</v>
      </c>
    </row>
    <row r="37" spans="1:50">
      <c r="A37" s="83" t="s">
        <v>228</v>
      </c>
      <c r="B37" s="215" t="s">
        <v>211</v>
      </c>
      <c r="C37" s="84">
        <f>Input!$LM$18</f>
        <v>0</v>
      </c>
      <c r="D37" s="84">
        <f>Input!$LN$18</f>
        <v>0</v>
      </c>
      <c r="E37" s="84">
        <f>Input!$LO$18</f>
        <v>0</v>
      </c>
      <c r="F37" s="84">
        <f>Input!$LP$18</f>
        <v>0</v>
      </c>
      <c r="G37" s="84">
        <f>Input!$LQ$18</f>
        <v>0</v>
      </c>
      <c r="H37" s="85">
        <f>Input!$LR$18</f>
        <v>0</v>
      </c>
    </row>
    <row r="38" spans="1:50">
      <c r="A38" s="83" t="s">
        <v>228</v>
      </c>
      <c r="B38" s="215" t="s">
        <v>212</v>
      </c>
      <c r="C38" s="84">
        <f>Input!$LS$18</f>
        <v>0</v>
      </c>
      <c r="D38" s="84">
        <f>Input!$LT$18</f>
        <v>0</v>
      </c>
      <c r="E38" s="84">
        <f>Input!$LU$18</f>
        <v>0</v>
      </c>
      <c r="F38" s="84">
        <f>Input!$LV$18</f>
        <v>0</v>
      </c>
      <c r="G38" s="84">
        <f>Input!$LW$18</f>
        <v>0</v>
      </c>
      <c r="H38" s="85">
        <f>Input!$LX$18</f>
        <v>0</v>
      </c>
    </row>
    <row r="39" spans="1:50">
      <c r="A39" s="83" t="s">
        <v>228</v>
      </c>
      <c r="B39" s="215" t="s">
        <v>213</v>
      </c>
      <c r="C39" s="84">
        <f>Input!$LY$18</f>
        <v>0</v>
      </c>
      <c r="D39" s="84">
        <f>Input!$LZ$18</f>
        <v>0</v>
      </c>
      <c r="E39" s="84">
        <f>Input!$MA$18</f>
        <v>0</v>
      </c>
      <c r="F39" s="84">
        <f>Input!$MB$18</f>
        <v>0</v>
      </c>
      <c r="G39" s="84">
        <f>Input!$MC$18</f>
        <v>0</v>
      </c>
      <c r="H39" s="85">
        <f>Input!$MD$18</f>
        <v>0</v>
      </c>
    </row>
    <row r="40" spans="1:50">
      <c r="A40" s="83" t="s">
        <v>228</v>
      </c>
      <c r="B40" s="215" t="s">
        <v>214</v>
      </c>
      <c r="C40" s="84">
        <f>Input!$ME$18</f>
        <v>0</v>
      </c>
      <c r="D40" s="84">
        <f>Input!$MF$18</f>
        <v>0</v>
      </c>
      <c r="E40" s="84">
        <f>Input!$MG$18</f>
        <v>0</v>
      </c>
      <c r="F40" s="84">
        <f>Input!$MH$18</f>
        <v>0</v>
      </c>
      <c r="G40" s="84">
        <f>Input!$MI$18</f>
        <v>0</v>
      </c>
      <c r="H40" s="85">
        <f>Input!$MJ$18</f>
        <v>0</v>
      </c>
    </row>
    <row r="41" spans="1:50">
      <c r="A41" s="83" t="s">
        <v>228</v>
      </c>
      <c r="B41" s="215" t="s">
        <v>215</v>
      </c>
      <c r="C41" s="84">
        <f>Input!$MK$18</f>
        <v>0</v>
      </c>
      <c r="D41" s="84">
        <f>Input!$ML$18</f>
        <v>0</v>
      </c>
      <c r="E41" s="84">
        <f>Input!$MM$18</f>
        <v>0</v>
      </c>
      <c r="F41" s="84">
        <f>Input!$MN$18</f>
        <v>0</v>
      </c>
      <c r="G41" s="84">
        <f>Input!$MO$18</f>
        <v>0</v>
      </c>
      <c r="H41" s="85">
        <f>Input!$MP$18</f>
        <v>0</v>
      </c>
    </row>
    <row r="42" spans="1:50">
      <c r="A42" s="83" t="s">
        <v>228</v>
      </c>
      <c r="B42" s="215" t="s">
        <v>224</v>
      </c>
      <c r="C42" s="84">
        <f>Input!$MQ$18</f>
        <v>0</v>
      </c>
      <c r="D42" s="84">
        <f>Input!$MR$18</f>
        <v>0</v>
      </c>
      <c r="E42" s="84">
        <f>Input!$MS$18</f>
        <v>0</v>
      </c>
      <c r="F42" s="84">
        <f>Input!$MT$18</f>
        <v>0</v>
      </c>
      <c r="G42" s="84">
        <f>Input!$MU$18</f>
        <v>0</v>
      </c>
      <c r="H42" s="85">
        <f>Input!$MV$18</f>
        <v>0</v>
      </c>
    </row>
    <row r="43" spans="1:50">
      <c r="A43" s="83" t="s">
        <v>228</v>
      </c>
      <c r="B43" s="215" t="s">
        <v>229</v>
      </c>
      <c r="C43" s="84">
        <f>Input!$MW$18</f>
        <v>0</v>
      </c>
      <c r="D43" s="84">
        <f>Input!$MX$18</f>
        <v>0</v>
      </c>
      <c r="E43" s="84">
        <f>Input!$MY$18</f>
        <v>0</v>
      </c>
      <c r="F43" s="84">
        <f>Input!$MZ$18</f>
        <v>0</v>
      </c>
      <c r="G43" s="84">
        <f>Input!$NA$18</f>
        <v>0</v>
      </c>
      <c r="H43" s="85">
        <f>Input!$NB$18</f>
        <v>0</v>
      </c>
    </row>
    <row r="44" spans="1:50">
      <c r="A44" s="83" t="s">
        <v>228</v>
      </c>
      <c r="B44" s="216">
        <f>Input!$NC$18</f>
        <v>0</v>
      </c>
      <c r="C44" s="84">
        <f>Input!$ND$18</f>
        <v>0</v>
      </c>
      <c r="D44" s="84">
        <f>Input!$NE$18</f>
        <v>0</v>
      </c>
      <c r="E44" s="84">
        <f>Input!$NF$18</f>
        <v>0</v>
      </c>
      <c r="F44" s="84">
        <f>Input!$NG$18</f>
        <v>0</v>
      </c>
      <c r="G44" s="84">
        <f>Input!$NH$18</f>
        <v>0</v>
      </c>
      <c r="H44" s="85">
        <f>Input!$NI$18</f>
        <v>0</v>
      </c>
    </row>
    <row r="45" spans="1:50">
      <c r="A45" s="83" t="s">
        <v>228</v>
      </c>
      <c r="B45" s="216">
        <f>Input!$NJ$18</f>
        <v>0</v>
      </c>
      <c r="C45" s="84">
        <f>Input!$NK$18</f>
        <v>0</v>
      </c>
      <c r="D45" s="84">
        <f>Input!$NL$18</f>
        <v>0</v>
      </c>
      <c r="E45" s="84">
        <f>Input!$NM$18</f>
        <v>0</v>
      </c>
      <c r="F45" s="84">
        <f>Input!$NN$18</f>
        <v>0</v>
      </c>
      <c r="G45" s="84">
        <f>Input!$NO$18</f>
        <v>0</v>
      </c>
      <c r="H45" s="85">
        <f>Input!$NP$18</f>
        <v>0</v>
      </c>
    </row>
    <row r="46" spans="1:50">
      <c r="A46" s="83" t="s">
        <v>228</v>
      </c>
      <c r="B46" s="216">
        <f>Input!$NQ$18</f>
        <v>0</v>
      </c>
      <c r="C46" s="84">
        <f>Input!$NR$18</f>
        <v>0</v>
      </c>
      <c r="D46" s="84">
        <f>Input!$NS$18</f>
        <v>0</v>
      </c>
      <c r="E46" s="84">
        <f>Input!$NT$18</f>
        <v>0</v>
      </c>
      <c r="F46" s="84">
        <f>Input!$NU$18</f>
        <v>0</v>
      </c>
      <c r="G46" s="84">
        <f>Input!$NV$18</f>
        <v>0</v>
      </c>
      <c r="H46" s="85">
        <f>Input!$NW$18</f>
        <v>0</v>
      </c>
    </row>
    <row r="47" spans="1:50">
      <c r="A47" s="83" t="s">
        <v>228</v>
      </c>
      <c r="B47" s="216">
        <f>Input!$NX$18</f>
        <v>0</v>
      </c>
      <c r="C47" s="84">
        <f>Input!$NY$18</f>
        <v>0</v>
      </c>
      <c r="D47" s="84">
        <f>Input!$NZ$18</f>
        <v>0</v>
      </c>
      <c r="E47" s="84">
        <f>Input!$OA$18</f>
        <v>0</v>
      </c>
      <c r="F47" s="84">
        <f>Input!$OB$18</f>
        <v>0</v>
      </c>
      <c r="G47" s="84">
        <f>Input!$OC$18</f>
        <v>0</v>
      </c>
      <c r="H47" s="85">
        <f>Input!$OD$18</f>
        <v>0</v>
      </c>
    </row>
    <row r="48" spans="1:50">
      <c r="A48" s="83" t="s">
        <v>228</v>
      </c>
      <c r="B48" s="215" t="s">
        <v>220</v>
      </c>
      <c r="C48" s="84">
        <f>Input!$OE$18</f>
        <v>0</v>
      </c>
      <c r="D48" s="84">
        <f>Input!$OF$18</f>
        <v>0</v>
      </c>
      <c r="E48" s="84">
        <f>Input!$OG$18</f>
        <v>0</v>
      </c>
      <c r="F48" s="84">
        <f>Input!$OH$18</f>
        <v>0</v>
      </c>
      <c r="G48" s="84">
        <f>Input!$OI$18</f>
        <v>0</v>
      </c>
      <c r="H48" s="85">
        <f>Input!$OJ$18</f>
        <v>0</v>
      </c>
    </row>
    <row r="49" spans="1:50" s="93" customFormat="1">
      <c r="A49" s="79" t="s">
        <v>228</v>
      </c>
      <c r="B49" s="217" t="s">
        <v>230</v>
      </c>
      <c r="C49" s="218">
        <f>SUM(C36:C48)</f>
        <v>0</v>
      </c>
      <c r="D49" s="218">
        <f t="shared" ref="D49:G49" si="2">SUM(D36:D48)</f>
        <v>0</v>
      </c>
      <c r="E49" s="218">
        <f t="shared" si="2"/>
        <v>0</v>
      </c>
      <c r="F49" s="218">
        <f t="shared" si="2"/>
        <v>0</v>
      </c>
      <c r="G49" s="218">
        <f t="shared" si="2"/>
        <v>0</v>
      </c>
      <c r="H49" s="219"/>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c r="B50" s="220"/>
      <c r="C50" s="221"/>
      <c r="D50" s="221"/>
      <c r="E50" s="221"/>
      <c r="F50" s="221"/>
      <c r="G50" s="221"/>
      <c r="H50" s="222"/>
    </row>
    <row r="51" spans="1:50">
      <c r="A51" s="83" t="s">
        <v>231</v>
      </c>
      <c r="B51" s="216">
        <f>Input!$OK$18</f>
        <v>0</v>
      </c>
      <c r="C51" s="84">
        <f>Input!$OL$18</f>
        <v>0</v>
      </c>
      <c r="D51" s="84">
        <f>Input!$OM$18</f>
        <v>0</v>
      </c>
      <c r="E51" s="84">
        <f>Input!$ON$18</f>
        <v>0</v>
      </c>
      <c r="F51" s="84">
        <f>Input!$OO$18</f>
        <v>0</v>
      </c>
      <c r="G51" s="84">
        <f>Input!$OP$18</f>
        <v>0</v>
      </c>
      <c r="H51" s="85">
        <f>Input!$OQ$18</f>
        <v>0</v>
      </c>
    </row>
    <row r="52" spans="1:50">
      <c r="A52" s="83" t="s">
        <v>231</v>
      </c>
      <c r="B52" s="216">
        <f>Input!$OR$18</f>
        <v>0</v>
      </c>
      <c r="C52" s="84">
        <f>Input!$OS$18</f>
        <v>0</v>
      </c>
      <c r="D52" s="84">
        <f>Input!$OT$18</f>
        <v>0</v>
      </c>
      <c r="E52" s="84">
        <f>Input!$OU$18</f>
        <v>0</v>
      </c>
      <c r="F52" s="84">
        <f>Input!$OV$18</f>
        <v>0</v>
      </c>
      <c r="G52" s="84">
        <f>Input!$OW$18</f>
        <v>0</v>
      </c>
      <c r="H52" s="85">
        <f>Input!$OX$18</f>
        <v>0</v>
      </c>
    </row>
    <row r="53" spans="1:50">
      <c r="A53" s="83" t="s">
        <v>231</v>
      </c>
      <c r="B53" s="216">
        <f>Input!$OY$18</f>
        <v>0</v>
      </c>
      <c r="C53" s="84">
        <f>Input!$OZ$18</f>
        <v>0</v>
      </c>
      <c r="D53" s="84">
        <f>Input!$PA$18</f>
        <v>0</v>
      </c>
      <c r="E53" s="84">
        <f>Input!$PB$18</f>
        <v>0</v>
      </c>
      <c r="F53" s="84">
        <f>Input!$PC$18</f>
        <v>0</v>
      </c>
      <c r="G53" s="84">
        <f>Input!$PD$18</f>
        <v>0</v>
      </c>
      <c r="H53" s="85">
        <f>Input!$PE$18</f>
        <v>0</v>
      </c>
    </row>
    <row r="54" spans="1:50">
      <c r="A54" s="83" t="s">
        <v>231</v>
      </c>
      <c r="B54" s="216">
        <f>Input!$PF$18</f>
        <v>0</v>
      </c>
      <c r="C54" s="84">
        <f>Input!$PG$18</f>
        <v>0</v>
      </c>
      <c r="D54" s="84">
        <f>Input!$PH$18</f>
        <v>0</v>
      </c>
      <c r="E54" s="84">
        <f>Input!$PI$18</f>
        <v>0</v>
      </c>
      <c r="F54" s="84">
        <f>Input!$PJ$18</f>
        <v>0</v>
      </c>
      <c r="G54" s="84">
        <f>Input!$PK$18</f>
        <v>0</v>
      </c>
      <c r="H54" s="85">
        <f>Input!$PL$18</f>
        <v>0</v>
      </c>
    </row>
    <row r="55" spans="1:50">
      <c r="A55" s="83" t="s">
        <v>231</v>
      </c>
      <c r="B55" s="216">
        <f>Input!$PM$18</f>
        <v>0</v>
      </c>
      <c r="C55" s="84">
        <f>Input!$PN$18</f>
        <v>0</v>
      </c>
      <c r="D55" s="84">
        <f>Input!$PO$18</f>
        <v>0</v>
      </c>
      <c r="E55" s="84">
        <f>Input!$PP$18</f>
        <v>0</v>
      </c>
      <c r="F55" s="84">
        <f>Input!$PQ$18</f>
        <v>0</v>
      </c>
      <c r="G55" s="84">
        <f>Input!$PR$18</f>
        <v>0</v>
      </c>
      <c r="H55" s="85">
        <f>Input!$PS$18</f>
        <v>0</v>
      </c>
    </row>
    <row r="56" spans="1:50">
      <c r="A56" s="83" t="s">
        <v>231</v>
      </c>
      <c r="B56" s="216">
        <f>Input!$PT$18</f>
        <v>0</v>
      </c>
      <c r="C56" s="84">
        <f>Input!$PU$18</f>
        <v>0</v>
      </c>
      <c r="D56" s="84">
        <f>Input!$PV$18</f>
        <v>0</v>
      </c>
      <c r="E56" s="84">
        <f>Input!$PW$18</f>
        <v>0</v>
      </c>
      <c r="F56" s="84">
        <f>Input!$PX$18</f>
        <v>0</v>
      </c>
      <c r="G56" s="84">
        <f>Input!$PY$18</f>
        <v>0</v>
      </c>
      <c r="H56" s="85">
        <f>Input!$PZ$18</f>
        <v>0</v>
      </c>
    </row>
    <row r="57" spans="1:50">
      <c r="A57" s="83" t="s">
        <v>231</v>
      </c>
      <c r="B57" s="216">
        <f>Input!$QA$18</f>
        <v>0</v>
      </c>
      <c r="C57" s="84">
        <f>Input!$QB$18</f>
        <v>0</v>
      </c>
      <c r="D57" s="84">
        <f>Input!$QC$18</f>
        <v>0</v>
      </c>
      <c r="E57" s="84">
        <f>Input!$QD$18</f>
        <v>0</v>
      </c>
      <c r="F57" s="84">
        <f>Input!$QE$18</f>
        <v>0</v>
      </c>
      <c r="G57" s="84">
        <f>Input!$QF$18</f>
        <v>0</v>
      </c>
      <c r="H57" s="85">
        <f>Input!$QG$18</f>
        <v>0</v>
      </c>
    </row>
    <row r="58" spans="1:50">
      <c r="A58" s="83" t="s">
        <v>231</v>
      </c>
      <c r="B58" s="216">
        <f>Input!$QH$18</f>
        <v>0</v>
      </c>
      <c r="C58" s="84">
        <f>Input!$QI$18</f>
        <v>0</v>
      </c>
      <c r="D58" s="84">
        <f>Input!$QJ$18</f>
        <v>0</v>
      </c>
      <c r="E58" s="84">
        <f>Input!$QK$18</f>
        <v>0</v>
      </c>
      <c r="F58" s="84">
        <f>Input!$QL$18</f>
        <v>0</v>
      </c>
      <c r="G58" s="84">
        <f>Input!$QM$18</f>
        <v>0</v>
      </c>
      <c r="H58" s="85">
        <f>Input!$QN$18</f>
        <v>0</v>
      </c>
    </row>
    <row r="59" spans="1:50">
      <c r="A59" s="83" t="s">
        <v>231</v>
      </c>
      <c r="B59" s="216">
        <f>Input!$QO$18</f>
        <v>0</v>
      </c>
      <c r="C59" s="84">
        <f>Input!$QP$18</f>
        <v>0</v>
      </c>
      <c r="D59" s="84">
        <f>Input!$QQ$18</f>
        <v>0</v>
      </c>
      <c r="E59" s="84">
        <f>Input!$QR$18</f>
        <v>0</v>
      </c>
      <c r="F59" s="84">
        <f>Input!$QS$18</f>
        <v>0</v>
      </c>
      <c r="G59" s="84">
        <f>Input!$QT$18</f>
        <v>0</v>
      </c>
      <c r="H59" s="85">
        <f>Input!$QU$18</f>
        <v>0</v>
      </c>
    </row>
    <row r="60" spans="1:50">
      <c r="A60" s="83" t="s">
        <v>231</v>
      </c>
      <c r="B60" s="216">
        <f>Input!$QV$18</f>
        <v>0</v>
      </c>
      <c r="C60" s="84">
        <f>Input!$QW$18</f>
        <v>0</v>
      </c>
      <c r="D60" s="84">
        <f>Input!$QX$18</f>
        <v>0</v>
      </c>
      <c r="E60" s="84">
        <f>Input!$QY$18</f>
        <v>0</v>
      </c>
      <c r="F60" s="84">
        <f>Input!$QZ$18</f>
        <v>0</v>
      </c>
      <c r="G60" s="84">
        <f>Input!$RA$18</f>
        <v>0</v>
      </c>
      <c r="H60" s="85">
        <f>Input!$RB$18</f>
        <v>0</v>
      </c>
    </row>
    <row r="61" spans="1:50">
      <c r="A61" s="83" t="s">
        <v>231</v>
      </c>
      <c r="B61" s="216">
        <f>Input!$RC$18</f>
        <v>0</v>
      </c>
      <c r="C61" s="84">
        <f>Input!$RD$18</f>
        <v>0</v>
      </c>
      <c r="D61" s="84">
        <f>Input!$RE$18</f>
        <v>0</v>
      </c>
      <c r="E61" s="84">
        <f>Input!$RF$18</f>
        <v>0</v>
      </c>
      <c r="F61" s="84">
        <f>Input!$RG$18</f>
        <v>0</v>
      </c>
      <c r="G61" s="84">
        <f>Input!$RH$18</f>
        <v>0</v>
      </c>
      <c r="H61" s="85">
        <f>Input!$RI$18</f>
        <v>0</v>
      </c>
    </row>
    <row r="62" spans="1:50">
      <c r="A62" s="83" t="s">
        <v>231</v>
      </c>
      <c r="B62" s="216">
        <f>Input!$RJ$18</f>
        <v>0</v>
      </c>
      <c r="C62" s="84">
        <f>Input!$RK$18</f>
        <v>0</v>
      </c>
      <c r="D62" s="84">
        <f>Input!$RL$18</f>
        <v>0</v>
      </c>
      <c r="E62" s="84">
        <f>Input!$RM$18</f>
        <v>0</v>
      </c>
      <c r="F62" s="84">
        <f>Input!$RN$18</f>
        <v>0</v>
      </c>
      <c r="G62" s="84">
        <f>Input!$RO$18</f>
        <v>0</v>
      </c>
      <c r="H62" s="85">
        <f>Input!$RP$18</f>
        <v>0</v>
      </c>
    </row>
    <row r="63" spans="1:50">
      <c r="A63" s="83" t="s">
        <v>231</v>
      </c>
      <c r="B63" s="215" t="s">
        <v>220</v>
      </c>
      <c r="C63" s="84">
        <f>Input!$RQ$18</f>
        <v>0</v>
      </c>
      <c r="D63" s="84">
        <f>Input!$RR$18</f>
        <v>0</v>
      </c>
      <c r="E63" s="84">
        <f>Input!$RS$18</f>
        <v>0</v>
      </c>
      <c r="F63" s="84">
        <f>Input!$RT$18</f>
        <v>0</v>
      </c>
      <c r="G63" s="84">
        <f>Input!$RU$18</f>
        <v>0</v>
      </c>
      <c r="H63" s="85">
        <f>Input!$RV$18</f>
        <v>0</v>
      </c>
    </row>
    <row r="64" spans="1:50" s="94" customFormat="1">
      <c r="A64" s="79" t="s">
        <v>231</v>
      </c>
      <c r="B64" s="217" t="s">
        <v>232</v>
      </c>
      <c r="C64" s="218">
        <f>SUM(C51:C63)</f>
        <v>0</v>
      </c>
      <c r="D64" s="218">
        <f t="shared" ref="D64:G64" si="3">SUM(D51:D63)</f>
        <v>0</v>
      </c>
      <c r="E64" s="218">
        <f t="shared" si="3"/>
        <v>0</v>
      </c>
      <c r="F64" s="218">
        <f t="shared" si="3"/>
        <v>0</v>
      </c>
      <c r="G64" s="218">
        <f t="shared" si="3"/>
        <v>0</v>
      </c>
      <c r="H64" s="219"/>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1:50">
      <c r="B65" s="220"/>
      <c r="C65" s="221"/>
      <c r="D65" s="221"/>
      <c r="E65" s="221"/>
      <c r="F65" s="221"/>
      <c r="G65" s="221"/>
      <c r="H65" s="222"/>
    </row>
    <row r="66" spans="1:50">
      <c r="A66" s="83" t="s">
        <v>233</v>
      </c>
      <c r="B66" s="216">
        <f>Input!$RW$18</f>
        <v>0</v>
      </c>
      <c r="C66" s="84">
        <f>Input!$RX$18</f>
        <v>0</v>
      </c>
      <c r="D66" s="84">
        <f>Input!$RY$18</f>
        <v>0</v>
      </c>
      <c r="E66" s="84">
        <f>Input!$RZ$18</f>
        <v>0</v>
      </c>
      <c r="F66" s="84">
        <f>Input!$SA$18</f>
        <v>0</v>
      </c>
      <c r="G66" s="84">
        <f>Input!$SB$18</f>
        <v>0</v>
      </c>
      <c r="H66" s="85">
        <f>Input!$SC$18</f>
        <v>0</v>
      </c>
    </row>
    <row r="67" spans="1:50">
      <c r="A67" s="83" t="s">
        <v>233</v>
      </c>
      <c r="B67" s="216">
        <f>Input!$SD$18</f>
        <v>0</v>
      </c>
      <c r="C67" s="84">
        <f>Input!$SE$18</f>
        <v>0</v>
      </c>
      <c r="D67" s="84">
        <f>Input!$SF$18</f>
        <v>0</v>
      </c>
      <c r="E67" s="84">
        <f>Input!$SG$18</f>
        <v>0</v>
      </c>
      <c r="F67" s="84">
        <f>Input!$SH$18</f>
        <v>0</v>
      </c>
      <c r="G67" s="84">
        <f>Input!$SI$18</f>
        <v>0</v>
      </c>
      <c r="H67" s="85">
        <f>Input!$SJ$18</f>
        <v>0</v>
      </c>
    </row>
    <row r="68" spans="1:50">
      <c r="A68" s="83" t="s">
        <v>233</v>
      </c>
      <c r="B68" s="216">
        <f>Input!$SK$18</f>
        <v>0</v>
      </c>
      <c r="C68" s="84">
        <f>Input!$SL$18</f>
        <v>0</v>
      </c>
      <c r="D68" s="84">
        <f>Input!$SM$18</f>
        <v>0</v>
      </c>
      <c r="E68" s="84">
        <f>Input!$SN$18</f>
        <v>0</v>
      </c>
      <c r="F68" s="84">
        <f>Input!$SO$18</f>
        <v>0</v>
      </c>
      <c r="G68" s="84">
        <f>Input!$SP$18</f>
        <v>0</v>
      </c>
      <c r="H68" s="85">
        <f>Input!$SQ$18</f>
        <v>0</v>
      </c>
    </row>
    <row r="69" spans="1:50">
      <c r="A69" s="83" t="s">
        <v>233</v>
      </c>
      <c r="B69" s="216">
        <f>Input!$SR$18</f>
        <v>0</v>
      </c>
      <c r="C69" s="84">
        <f>Input!$SS$18</f>
        <v>0</v>
      </c>
      <c r="D69" s="84">
        <f>Input!$ST$18</f>
        <v>0</v>
      </c>
      <c r="E69" s="84">
        <f>Input!$SU$18</f>
        <v>0</v>
      </c>
      <c r="F69" s="84">
        <f>Input!$SV$18</f>
        <v>0</v>
      </c>
      <c r="G69" s="84">
        <f>Input!$SW$18</f>
        <v>0</v>
      </c>
      <c r="H69" s="85">
        <f>Input!$SX$18</f>
        <v>0</v>
      </c>
    </row>
    <row r="70" spans="1:50">
      <c r="A70" s="83" t="s">
        <v>233</v>
      </c>
      <c r="B70" s="216">
        <f>Input!$SY$18</f>
        <v>0</v>
      </c>
      <c r="C70" s="84">
        <f>Input!$SZ$18</f>
        <v>0</v>
      </c>
      <c r="D70" s="84">
        <f>Input!$TA$18</f>
        <v>0</v>
      </c>
      <c r="E70" s="84">
        <f>Input!$TB$18</f>
        <v>0</v>
      </c>
      <c r="F70" s="84">
        <f>Input!$TC$18</f>
        <v>0</v>
      </c>
      <c r="G70" s="84">
        <f>Input!$TD$18</f>
        <v>0</v>
      </c>
      <c r="H70" s="85">
        <f>Input!$TE$18</f>
        <v>0</v>
      </c>
    </row>
    <row r="71" spans="1:50">
      <c r="A71" s="83" t="s">
        <v>233</v>
      </c>
      <c r="B71" s="216">
        <f>Input!$TF$18</f>
        <v>0</v>
      </c>
      <c r="C71" s="84">
        <f>Input!$TG$18</f>
        <v>0</v>
      </c>
      <c r="D71" s="84">
        <f>Input!$TH$18</f>
        <v>0</v>
      </c>
      <c r="E71" s="84">
        <f>Input!$TI$18</f>
        <v>0</v>
      </c>
      <c r="F71" s="84">
        <f>Input!$TJ$18</f>
        <v>0</v>
      </c>
      <c r="G71" s="84">
        <f>Input!$TK$18</f>
        <v>0</v>
      </c>
      <c r="H71" s="85">
        <f>Input!$TL$18</f>
        <v>0</v>
      </c>
    </row>
    <row r="72" spans="1:50">
      <c r="A72" s="83" t="s">
        <v>233</v>
      </c>
      <c r="B72" s="216">
        <f>Input!$TM$18</f>
        <v>0</v>
      </c>
      <c r="C72" s="84">
        <f>Input!$TN$18</f>
        <v>0</v>
      </c>
      <c r="D72" s="84">
        <f>Input!$TO$18</f>
        <v>0</v>
      </c>
      <c r="E72" s="84">
        <f>Input!$TP$18</f>
        <v>0</v>
      </c>
      <c r="F72" s="84">
        <f>Input!$TQ$18</f>
        <v>0</v>
      </c>
      <c r="G72" s="84">
        <f>Input!$TR$18</f>
        <v>0</v>
      </c>
      <c r="H72" s="85">
        <f>Input!$TS$18</f>
        <v>0</v>
      </c>
    </row>
    <row r="73" spans="1:50">
      <c r="A73" s="83" t="s">
        <v>233</v>
      </c>
      <c r="B73" s="216">
        <f>Input!$TT$18</f>
        <v>0</v>
      </c>
      <c r="C73" s="84">
        <f>Input!$TU$18</f>
        <v>0</v>
      </c>
      <c r="D73" s="84">
        <f>Input!$TV$18</f>
        <v>0</v>
      </c>
      <c r="E73" s="84">
        <f>Input!$TW$18</f>
        <v>0</v>
      </c>
      <c r="F73" s="84">
        <f>Input!$TX$18</f>
        <v>0</v>
      </c>
      <c r="G73" s="84">
        <f>Input!$TY$18</f>
        <v>0</v>
      </c>
      <c r="H73" s="85">
        <f>Input!$TZ$18</f>
        <v>0</v>
      </c>
    </row>
    <row r="74" spans="1:50">
      <c r="A74" s="83" t="s">
        <v>233</v>
      </c>
      <c r="B74" s="216">
        <f>Input!$UA$18</f>
        <v>0</v>
      </c>
      <c r="C74" s="84">
        <f>Input!$UB$18</f>
        <v>0</v>
      </c>
      <c r="D74" s="84">
        <f>Input!$UC$18</f>
        <v>0</v>
      </c>
      <c r="E74" s="84">
        <f>Input!$UD$18</f>
        <v>0</v>
      </c>
      <c r="F74" s="84">
        <f>Input!$UE$18</f>
        <v>0</v>
      </c>
      <c r="G74" s="84">
        <f>Input!$UF$18</f>
        <v>0</v>
      </c>
      <c r="H74" s="85">
        <f>Input!$UG$18</f>
        <v>0</v>
      </c>
    </row>
    <row r="75" spans="1:50">
      <c r="A75" s="83" t="s">
        <v>233</v>
      </c>
      <c r="B75" s="216">
        <f>Input!$UH$18</f>
        <v>0</v>
      </c>
      <c r="C75" s="84">
        <f>Input!$UI$18</f>
        <v>0</v>
      </c>
      <c r="D75" s="84">
        <f>Input!$UJ$18</f>
        <v>0</v>
      </c>
      <c r="E75" s="84">
        <f>Input!$UK$18</f>
        <v>0</v>
      </c>
      <c r="F75" s="84">
        <f>Input!$UL$18</f>
        <v>0</v>
      </c>
      <c r="G75" s="84">
        <f>Input!$UM$18</f>
        <v>0</v>
      </c>
      <c r="H75" s="85">
        <f>Input!$UN$18</f>
        <v>0</v>
      </c>
    </row>
    <row r="76" spans="1:50">
      <c r="A76" s="83" t="s">
        <v>233</v>
      </c>
      <c r="B76" s="216">
        <f>Input!$UO$18</f>
        <v>0</v>
      </c>
      <c r="C76" s="84">
        <f>Input!$UP$18</f>
        <v>0</v>
      </c>
      <c r="D76" s="84">
        <f>Input!$UQ$18</f>
        <v>0</v>
      </c>
      <c r="E76" s="84">
        <f>Input!$UR$18</f>
        <v>0</v>
      </c>
      <c r="F76" s="84">
        <f>Input!$US$18</f>
        <v>0</v>
      </c>
      <c r="G76" s="84">
        <f>Input!$UT$18</f>
        <v>0</v>
      </c>
      <c r="H76" s="85">
        <f>Input!$UU$18</f>
        <v>0</v>
      </c>
    </row>
    <row r="77" spans="1:50">
      <c r="A77" s="83" t="s">
        <v>233</v>
      </c>
      <c r="B77" s="216">
        <f>Input!$UV$18</f>
        <v>0</v>
      </c>
      <c r="C77" s="84">
        <f>Input!$UW$18</f>
        <v>0</v>
      </c>
      <c r="D77" s="84">
        <f>Input!$UX$18</f>
        <v>0</v>
      </c>
      <c r="E77" s="84">
        <f>Input!$UY$18</f>
        <v>0</v>
      </c>
      <c r="F77" s="84">
        <f>Input!$UZ$18</f>
        <v>0</v>
      </c>
      <c r="G77" s="84">
        <f>Input!$VA$18</f>
        <v>0</v>
      </c>
      <c r="H77" s="85">
        <f>Input!$VB$18</f>
        <v>0</v>
      </c>
    </row>
    <row r="78" spans="1:50">
      <c r="A78" s="83" t="s">
        <v>233</v>
      </c>
      <c r="B78" s="216">
        <f>Input!$VC$18</f>
        <v>0</v>
      </c>
      <c r="C78" s="84">
        <f>Input!$VD$18</f>
        <v>0</v>
      </c>
      <c r="D78" s="84">
        <f>Input!$VE$18</f>
        <v>0</v>
      </c>
      <c r="E78" s="84">
        <f>Input!$VF$18</f>
        <v>0</v>
      </c>
      <c r="F78" s="84">
        <f>Input!$VG$18</f>
        <v>0</v>
      </c>
      <c r="G78" s="84">
        <f>Input!$VH$18</f>
        <v>0</v>
      </c>
      <c r="H78" s="85">
        <f>Input!$VI$18</f>
        <v>0</v>
      </c>
    </row>
    <row r="79" spans="1:50">
      <c r="A79" s="83" t="s">
        <v>233</v>
      </c>
      <c r="B79" s="215" t="s">
        <v>220</v>
      </c>
      <c r="C79" s="84">
        <f>Input!$VJ$18</f>
        <v>0</v>
      </c>
      <c r="D79" s="84">
        <f>Input!$VK$18</f>
        <v>0</v>
      </c>
      <c r="E79" s="84">
        <f>Input!$VL$18</f>
        <v>0</v>
      </c>
      <c r="F79" s="84">
        <f>Input!$VM$18</f>
        <v>0</v>
      </c>
      <c r="G79" s="84">
        <f>Input!$VN$18</f>
        <v>0</v>
      </c>
      <c r="H79" s="85">
        <f>Input!$VO$18</f>
        <v>0</v>
      </c>
    </row>
    <row r="80" spans="1:50" s="94" customFormat="1">
      <c r="A80" s="79" t="s">
        <v>233</v>
      </c>
      <c r="B80" s="217" t="s">
        <v>234</v>
      </c>
      <c r="C80" s="218">
        <f>SUM(C66:C79)</f>
        <v>0</v>
      </c>
      <c r="D80" s="218">
        <f t="shared" ref="D80:G80" si="4">SUM(D66:D79)</f>
        <v>0</v>
      </c>
      <c r="E80" s="218">
        <f t="shared" si="4"/>
        <v>0</v>
      </c>
      <c r="F80" s="218">
        <f t="shared" si="4"/>
        <v>0</v>
      </c>
      <c r="G80" s="218">
        <f t="shared" si="4"/>
        <v>0</v>
      </c>
      <c r="H80" s="219"/>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row>
    <row r="81" spans="1:50">
      <c r="A81" s="83"/>
      <c r="B81" s="222"/>
      <c r="C81" s="50"/>
      <c r="D81" s="50"/>
      <c r="E81" s="50"/>
      <c r="F81" s="50"/>
      <c r="G81" s="50"/>
      <c r="H81" s="222"/>
    </row>
    <row r="82" spans="1:50">
      <c r="A82" s="83" t="s">
        <v>235</v>
      </c>
      <c r="B82" s="216">
        <f>Input!$VP$18</f>
        <v>0</v>
      </c>
      <c r="C82" s="84">
        <f>Input!$VQ$18</f>
        <v>0</v>
      </c>
      <c r="D82" s="84">
        <f>Input!$VR$18</f>
        <v>0</v>
      </c>
      <c r="E82" s="84">
        <f>Input!$VS$18</f>
        <v>0</v>
      </c>
      <c r="F82" s="84">
        <f>Input!$VT$18</f>
        <v>0</v>
      </c>
      <c r="G82" s="84">
        <f>Input!$VU$18</f>
        <v>0</v>
      </c>
      <c r="H82" s="85">
        <f>Input!$VV$18</f>
        <v>0</v>
      </c>
    </row>
    <row r="83" spans="1:50">
      <c r="A83" s="83" t="s">
        <v>235</v>
      </c>
      <c r="B83" s="216">
        <f>Input!$VW$18</f>
        <v>0</v>
      </c>
      <c r="C83" s="84">
        <f>Input!$VX$18</f>
        <v>0</v>
      </c>
      <c r="D83" s="84">
        <f>Input!$VY$18</f>
        <v>0</v>
      </c>
      <c r="E83" s="84">
        <f>Input!$VZ$18</f>
        <v>0</v>
      </c>
      <c r="F83" s="84">
        <f>Input!$WA$18</f>
        <v>0</v>
      </c>
      <c r="G83" s="84">
        <f>Input!$WB$18</f>
        <v>0</v>
      </c>
      <c r="H83" s="85">
        <f>Input!$WC$18</f>
        <v>0</v>
      </c>
    </row>
    <row r="84" spans="1:50">
      <c r="A84" s="83" t="s">
        <v>235</v>
      </c>
      <c r="B84" s="216">
        <f>Input!$WD$18</f>
        <v>0</v>
      </c>
      <c r="C84" s="84">
        <f>Input!$WE$18</f>
        <v>0</v>
      </c>
      <c r="D84" s="84">
        <f>Input!$WF$18</f>
        <v>0</v>
      </c>
      <c r="E84" s="84">
        <f>Input!$WG$18</f>
        <v>0</v>
      </c>
      <c r="F84" s="84">
        <f>Input!$WH$18</f>
        <v>0</v>
      </c>
      <c r="G84" s="84">
        <f>Input!$WI$18</f>
        <v>0</v>
      </c>
      <c r="H84" s="85">
        <f>Input!$WJ$18</f>
        <v>0</v>
      </c>
    </row>
    <row r="85" spans="1:50">
      <c r="A85" s="83" t="s">
        <v>235</v>
      </c>
      <c r="B85" s="216">
        <f>Input!$WK$18</f>
        <v>0</v>
      </c>
      <c r="C85" s="84">
        <f>Input!$WL$18</f>
        <v>0</v>
      </c>
      <c r="D85" s="84">
        <f>Input!$WM$18</f>
        <v>0</v>
      </c>
      <c r="E85" s="84">
        <f>Input!$WN$18</f>
        <v>0</v>
      </c>
      <c r="F85" s="84">
        <f>Input!$WO$18</f>
        <v>0</v>
      </c>
      <c r="G85" s="84">
        <f>Input!$WP$18</f>
        <v>0</v>
      </c>
      <c r="H85" s="85">
        <f>Input!$WQ$18</f>
        <v>0</v>
      </c>
    </row>
    <row r="86" spans="1:50">
      <c r="A86" s="83" t="s">
        <v>235</v>
      </c>
      <c r="B86" s="216">
        <f>Input!$WR$18</f>
        <v>0</v>
      </c>
      <c r="C86" s="84">
        <f>Input!$WS$18</f>
        <v>0</v>
      </c>
      <c r="D86" s="84">
        <f>Input!$WT$18</f>
        <v>0</v>
      </c>
      <c r="E86" s="84">
        <f>Input!$WU$18</f>
        <v>0</v>
      </c>
      <c r="F86" s="84">
        <f>Input!$WV$18</f>
        <v>0</v>
      </c>
      <c r="G86" s="84">
        <f>Input!$WW$18</f>
        <v>0</v>
      </c>
      <c r="H86" s="85">
        <f>Input!$WX$18</f>
        <v>0</v>
      </c>
    </row>
    <row r="87" spans="1:50">
      <c r="A87" s="83" t="s">
        <v>235</v>
      </c>
      <c r="B87" s="216">
        <f>Input!$WY$18</f>
        <v>0</v>
      </c>
      <c r="C87" s="84">
        <f>Input!$WZ$18</f>
        <v>0</v>
      </c>
      <c r="D87" s="84">
        <f>Input!$XA$18</f>
        <v>0</v>
      </c>
      <c r="E87" s="84">
        <f>Input!$XB$18</f>
        <v>0</v>
      </c>
      <c r="F87" s="84">
        <f>Input!$XC$18</f>
        <v>0</v>
      </c>
      <c r="G87" s="84">
        <f>Input!$XD$18</f>
        <v>0</v>
      </c>
      <c r="H87" s="85">
        <f>Input!$XE$18</f>
        <v>0</v>
      </c>
    </row>
    <row r="88" spans="1:50">
      <c r="A88" s="83" t="s">
        <v>235</v>
      </c>
      <c r="B88" s="216">
        <f>Input!$XF$18</f>
        <v>0</v>
      </c>
      <c r="C88" s="84">
        <f>Input!$XG$18</f>
        <v>0</v>
      </c>
      <c r="D88" s="84">
        <f>Input!$XH$18</f>
        <v>0</v>
      </c>
      <c r="E88" s="84">
        <f>Input!$XI$18</f>
        <v>0</v>
      </c>
      <c r="F88" s="84">
        <f>Input!$XJ$18</f>
        <v>0</v>
      </c>
      <c r="G88" s="84">
        <f>Input!$XK$18</f>
        <v>0</v>
      </c>
      <c r="H88" s="85">
        <f>Input!$XL$18</f>
        <v>0</v>
      </c>
    </row>
    <row r="89" spans="1:50">
      <c r="A89" s="83" t="s">
        <v>235</v>
      </c>
      <c r="B89" s="216">
        <f>Input!$XM$18</f>
        <v>0</v>
      </c>
      <c r="C89" s="84">
        <f>Input!$XN$18</f>
        <v>0</v>
      </c>
      <c r="D89" s="84">
        <f>Input!$XO$18</f>
        <v>0</v>
      </c>
      <c r="E89" s="84">
        <f>Input!$XP$18</f>
        <v>0</v>
      </c>
      <c r="F89" s="84">
        <f>Input!$XQ$18</f>
        <v>0</v>
      </c>
      <c r="G89" s="84">
        <f>Input!$XR$18</f>
        <v>0</v>
      </c>
      <c r="H89" s="85">
        <f>Input!$XS$18</f>
        <v>0</v>
      </c>
    </row>
    <row r="90" spans="1:50" s="94" customFormat="1">
      <c r="A90" s="79" t="s">
        <v>235</v>
      </c>
      <c r="B90" s="217" t="s">
        <v>236</v>
      </c>
      <c r="C90" s="218">
        <f>SUM(C82:C89)</f>
        <v>0</v>
      </c>
      <c r="D90" s="218">
        <f t="shared" ref="D90:G90" si="5">SUM(D82:D89)</f>
        <v>0</v>
      </c>
      <c r="E90" s="218">
        <f t="shared" si="5"/>
        <v>0</v>
      </c>
      <c r="F90" s="218">
        <f t="shared" si="5"/>
        <v>0</v>
      </c>
      <c r="G90" s="218">
        <f t="shared" si="5"/>
        <v>0</v>
      </c>
      <c r="H90" s="219"/>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row>
    <row r="91" spans="1:50">
      <c r="B91" s="222"/>
      <c r="C91" s="50"/>
      <c r="D91" s="50"/>
      <c r="E91" s="50"/>
      <c r="F91" s="50"/>
      <c r="G91" s="50"/>
      <c r="H91" s="222"/>
    </row>
    <row r="92" spans="1:50" s="94" customFormat="1">
      <c r="A92" s="79" t="s">
        <v>237</v>
      </c>
      <c r="B92" s="217"/>
      <c r="C92" s="218"/>
      <c r="D92" s="218"/>
      <c r="E92" s="218"/>
      <c r="F92" s="218"/>
      <c r="G92" s="218"/>
      <c r="H92" s="219"/>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0" ht="31.5">
      <c r="A93" s="83" t="s">
        <v>238</v>
      </c>
      <c r="B93" s="208" t="s">
        <v>239</v>
      </c>
      <c r="C93" s="84">
        <f>Input!$XT$18</f>
        <v>0</v>
      </c>
      <c r="D93" s="84">
        <f>Input!$XU$18</f>
        <v>0</v>
      </c>
      <c r="E93" s="84">
        <f>Input!$XV$18</f>
        <v>0</v>
      </c>
      <c r="F93" s="84">
        <f>Input!$XW$18</f>
        <v>0</v>
      </c>
      <c r="G93" s="84">
        <f>Input!$XX$18</f>
        <v>0</v>
      </c>
      <c r="H93" s="85">
        <f>Input!$XY$18</f>
        <v>0</v>
      </c>
    </row>
    <row r="94" spans="1:50" ht="47.25">
      <c r="A94" s="83" t="s">
        <v>240</v>
      </c>
      <c r="B94" s="208" t="s">
        <v>241</v>
      </c>
      <c r="C94" s="84">
        <f>Input!$XZ$18</f>
        <v>0</v>
      </c>
      <c r="D94" s="84">
        <f>Input!$YA$18</f>
        <v>0</v>
      </c>
      <c r="E94" s="84">
        <f>Input!$YB$18</f>
        <v>0</v>
      </c>
      <c r="F94" s="84">
        <f>Input!$YC$18</f>
        <v>0</v>
      </c>
      <c r="G94" s="84">
        <f>Input!$YD$18</f>
        <v>0</v>
      </c>
      <c r="H94" s="85">
        <f>Input!$YE$18</f>
        <v>0</v>
      </c>
    </row>
    <row r="95" spans="1:50" s="94" customFormat="1" ht="30">
      <c r="A95" s="88" t="s">
        <v>242</v>
      </c>
      <c r="B95" s="86" t="s">
        <v>243</v>
      </c>
      <c r="C95" s="87">
        <f>SUM(C93:C94)</f>
        <v>0</v>
      </c>
      <c r="D95" s="87">
        <f t="shared" ref="D95:G95" si="6">SUM(D93:D94)</f>
        <v>0</v>
      </c>
      <c r="E95" s="87">
        <f t="shared" si="6"/>
        <v>0</v>
      </c>
      <c r="F95" s="87">
        <f t="shared" si="6"/>
        <v>0</v>
      </c>
      <c r="G95" s="87">
        <f t="shared" si="6"/>
        <v>0</v>
      </c>
      <c r="H95" s="88"/>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row>
    <row r="96" spans="1:50">
      <c r="C96" s="95"/>
      <c r="D96" s="95"/>
      <c r="E96" s="95"/>
      <c r="F96" s="95"/>
      <c r="G96" s="95"/>
    </row>
    <row r="97" spans="1:50" s="94" customFormat="1">
      <c r="A97" s="354" t="s">
        <v>244</v>
      </c>
      <c r="B97" s="355"/>
      <c r="C97" s="87">
        <f>C95+C90+C80+C64+C49+C34+C19</f>
        <v>0</v>
      </c>
      <c r="D97" s="87">
        <f t="shared" ref="D97:G97" si="7">D95+D90+D80+D64+D49+D34+D19</f>
        <v>0</v>
      </c>
      <c r="E97" s="87">
        <f t="shared" si="7"/>
        <v>0</v>
      </c>
      <c r="F97" s="87">
        <f t="shared" si="7"/>
        <v>0</v>
      </c>
      <c r="G97" s="87">
        <f t="shared" si="7"/>
        <v>0</v>
      </c>
      <c r="H97" s="88"/>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row>
    <row r="98" spans="1:50">
      <c r="C98" s="95"/>
      <c r="D98" s="95"/>
      <c r="E98" s="95"/>
      <c r="F98" s="95"/>
      <c r="G98" s="95"/>
    </row>
    <row r="99" spans="1:50">
      <c r="B99" s="78" t="s">
        <v>245</v>
      </c>
      <c r="C99" s="95"/>
      <c r="D99" s="95">
        <f>'UHM Uses'!C67</f>
        <v>0</v>
      </c>
      <c r="E99" s="95"/>
      <c r="F99" s="95">
        <f>'UHM Uses'!D67</f>
        <v>0</v>
      </c>
      <c r="G99" s="95">
        <f>'UHM Uses'!E67</f>
        <v>0</v>
      </c>
    </row>
    <row r="100" spans="1:50">
      <c r="B100" s="78" t="s">
        <v>246</v>
      </c>
      <c r="D100" s="96">
        <f>D97-D99</f>
        <v>0</v>
      </c>
      <c r="F100" s="96">
        <f>F97-F99</f>
        <v>0</v>
      </c>
      <c r="G100" s="96">
        <f>G97-G99</f>
        <v>0</v>
      </c>
    </row>
    <row r="101" spans="1:50">
      <c r="D101" s="96"/>
    </row>
    <row r="102" spans="1:50">
      <c r="C102" s="96" t="str">
        <f>IF(C97-INT(C97)=0,"",C97-INT(C97))</f>
        <v/>
      </c>
      <c r="D102" s="96" t="str">
        <f>IF(D97-INT(D97)=0,"",D97-INT(D97))</f>
        <v/>
      </c>
      <c r="E102" s="96" t="str">
        <f>IF(E97-INT(E97)=0,"",E97-INT(E97))</f>
        <v/>
      </c>
      <c r="F102" s="96" t="str">
        <f>IF(F97-INT(F97)=0,"",F97-INT(F97))</f>
        <v/>
      </c>
      <c r="G102" s="96" t="str">
        <f>IF(G97-INT(G97)=0,"",G97-INT(G97))</f>
        <v/>
      </c>
      <c r="H102" s="97">
        <f>SUM(C102:G102)</f>
        <v>0</v>
      </c>
    </row>
    <row r="105" spans="1:50" ht="15" customHeight="1">
      <c r="B105" s="91" t="s">
        <v>247</v>
      </c>
    </row>
    <row r="106" spans="1:50" ht="15" customHeight="1">
      <c r="B106" s="91" t="s">
        <v>248</v>
      </c>
      <c r="C106" s="76">
        <f>SUM(C5:C18)+SUM(C21:C33)+SUM(C36:C48)+SUM(C51:C63)+SUM(C66:C79)+SUM(C82:C89)+SUM(C93:C94)</f>
        <v>0</v>
      </c>
      <c r="D106" s="76">
        <f>SUM(D5:D18)+SUM(D21:D33)+SUM(D36:D48)+SUM(D51:D63)+SUM(D66:D79)+SUM(D82:D89)+SUM(D93:D94)</f>
        <v>0</v>
      </c>
      <c r="E106" s="76">
        <f>SUM(E5:E18)+SUM(E21:E33)+SUM(E36:E48)+SUM(E51:E63)+SUM(E66:E79)+SUM(E82:E89)+SUM(E93:E94)</f>
        <v>0</v>
      </c>
      <c r="F106" s="76">
        <f>SUM(F5:F18)+SUM(F21:F33)+SUM(F36:F48)+SUM(F51:F63)+SUM(F66:F79)+SUM(F82:F89)+SUM(F93:F94)</f>
        <v>0</v>
      </c>
      <c r="G106" s="76">
        <f>SUM(G5:G18)+SUM(G21:G33)+SUM(G36:G48)+SUM(G51:G63)+SUM(G66:G79)+SUM(G82:G89)+SUM(G93:G94)</f>
        <v>0</v>
      </c>
    </row>
    <row r="107" spans="1:50" ht="15" customHeight="1">
      <c r="C107" s="76" t="str">
        <f>IF((C106=C97),"Balanced","Out of Balance")</f>
        <v>Balanced</v>
      </c>
      <c r="D107" s="76" t="str">
        <f t="shared" ref="D107:G107" si="8">IF((D106=D97),"Balanced","Out of Balance")</f>
        <v>Balanced</v>
      </c>
      <c r="E107" s="76" t="str">
        <f t="shared" si="8"/>
        <v>Balanced</v>
      </c>
      <c r="F107" s="76" t="str">
        <f t="shared" si="8"/>
        <v>Balanced</v>
      </c>
      <c r="G107" s="76" t="str">
        <f t="shared" si="8"/>
        <v>Balanced</v>
      </c>
    </row>
    <row r="108" spans="1:50" ht="15" customHeight="1"/>
    <row r="109" spans="1:50" ht="15" customHeight="1"/>
    <row r="110" spans="1:50" ht="15" customHeight="1">
      <c r="E110" s="76">
        <f>SUM(C106:G106)</f>
        <v>0</v>
      </c>
    </row>
    <row r="111" spans="1:50">
      <c r="E111" s="223">
        <f>'UHM Uses'!D80</f>
        <v>0</v>
      </c>
    </row>
    <row r="112" spans="1:50">
      <c r="E112" s="224">
        <f>Input!F18</f>
        <v>203652</v>
      </c>
    </row>
    <row r="113" spans="5:5">
      <c r="E113" s="49">
        <f>SUM(E110:E112)</f>
        <v>203652</v>
      </c>
    </row>
    <row r="114" spans="5:5">
      <c r="E114" s="49">
        <f>Input!G19</f>
        <v>241675</v>
      </c>
    </row>
    <row r="115" spans="5:5">
      <c r="E115" s="49">
        <f>E114-E113</f>
        <v>38023</v>
      </c>
    </row>
    <row r="116" spans="5:5">
      <c r="E116" s="48" t="str">
        <f>IF(E115&lt;&gt;0,"Out of Balance","Balanced")</f>
        <v>Out of Balance</v>
      </c>
    </row>
  </sheetData>
  <mergeCells count="1">
    <mergeCell ref="A97:B97"/>
  </mergeCells>
  <conditionalFormatting sqref="F100">
    <cfRule type="expression" dxfId="63" priority="12">
      <formula>$F$100&lt;&gt;0</formula>
    </cfRule>
  </conditionalFormatting>
  <conditionalFormatting sqref="G100">
    <cfRule type="expression" dxfId="62" priority="11">
      <formula>$G$100&lt;&gt;0</formula>
    </cfRule>
  </conditionalFormatting>
  <conditionalFormatting sqref="F102">
    <cfRule type="expression" dxfId="61" priority="10">
      <formula>$F$102&lt;&gt;""</formula>
    </cfRule>
  </conditionalFormatting>
  <conditionalFormatting sqref="G102">
    <cfRule type="expression" dxfId="60" priority="9">
      <formula>$G$102&lt;&gt;""</formula>
    </cfRule>
  </conditionalFormatting>
  <conditionalFormatting sqref="D100">
    <cfRule type="expression" dxfId="59" priority="8">
      <formula>$D$100&lt;&gt;0</formula>
    </cfRule>
  </conditionalFormatting>
  <conditionalFormatting sqref="D102">
    <cfRule type="expression" dxfId="58" priority="7">
      <formula>$D$102&lt;&gt;""</formula>
    </cfRule>
  </conditionalFormatting>
  <conditionalFormatting sqref="C102">
    <cfRule type="expression" dxfId="57" priority="6">
      <formula>$C$102&lt;&gt;""</formula>
    </cfRule>
  </conditionalFormatting>
  <conditionalFormatting sqref="E102">
    <cfRule type="expression" dxfId="56" priority="5">
      <formula>$E$102&lt;&gt;""</formula>
    </cfRule>
  </conditionalFormatting>
  <conditionalFormatting sqref="H2">
    <cfRule type="expression" dxfId="55" priority="2">
      <formula>OR($C$100&lt;&gt;0,$D$100&lt;&gt;0,$E$100&lt;&gt;0,$F$100&lt;&gt;0,$G$100&lt;&gt;0)</formula>
    </cfRule>
  </conditionalFormatting>
  <conditionalFormatting sqref="H1">
    <cfRule type="expression" dxfId="54" priority="1">
      <formula>OR($C$102&lt;&gt;"",$D$102&lt;&gt;"",$E$102&lt;&gt;"",$F$102&lt;&gt;"",$G$102&lt;&gt;"")</formula>
    </cfRule>
  </conditionalFormatting>
  <pageMargins left="0.315" right="0.42499999999999999" top="0.75" bottom="0.75" header="0.3" footer="0.3"/>
  <pageSetup paperSize="5"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3FA19-F576-422B-8043-F35C80B565B7}">
  <sheetPr>
    <tabColor rgb="FFFFFF00"/>
    <pageSetUpPr fitToPage="1"/>
  </sheetPr>
  <dimension ref="A1:AX1377"/>
  <sheetViews>
    <sheetView showGridLines="0" zoomScaleNormal="100" zoomScaleSheetLayoutView="100" workbookViewId="0">
      <pane ySplit="4" topLeftCell="A5" activePane="bottomLeft" state="frozen"/>
      <selection activeCell="A99" sqref="A99"/>
      <selection pane="bottomLeft" activeCell="B1357" sqref="B1357:B1371"/>
    </sheetView>
  </sheetViews>
  <sheetFormatPr defaultColWidth="8.5703125" defaultRowHeight="15" outlineLevelRow="1"/>
  <cols>
    <col min="1" max="1" width="12.85546875" style="231" customWidth="1"/>
    <col min="2" max="2" width="52.42578125" style="251" customWidth="1"/>
    <col min="3" max="6" width="18.42578125" style="231" customWidth="1"/>
    <col min="7" max="7" width="20.5703125" style="231" customWidth="1"/>
    <col min="8" max="8" width="68.140625" style="251" customWidth="1"/>
    <col min="9" max="16384" width="8.5703125" style="231"/>
  </cols>
  <sheetData>
    <row r="1" spans="1:50" ht="18.75">
      <c r="A1" s="229" t="s">
        <v>197</v>
      </c>
      <c r="B1" s="230" t="s">
        <v>488</v>
      </c>
      <c r="E1" s="232" t="s">
        <v>198</v>
      </c>
      <c r="H1" s="233" t="str">
        <f>IF(OR($C$1377&lt;&gt;"",$D$1377&lt;&gt;"",$E$1377&lt;&gt;"",$F$1377&lt;&gt;"",$G$1377&lt;&gt;""),"Error Message - Enter Whole Dollars Only - See Row 102","")</f>
        <v/>
      </c>
    </row>
    <row r="2" spans="1:50">
      <c r="A2" s="229" t="s">
        <v>199</v>
      </c>
      <c r="B2" s="234" t="str">
        <f>Index!$B$3</f>
        <v>FY 2020 &amp; FY 2021 Data</v>
      </c>
      <c r="H2" s="233" t="str">
        <f>IF(OR($C$1375&lt;&gt;0,$D$1375&lt;&gt;0,$E$1375&lt;&gt;0,$F$1375&lt;&gt;0,$G$1375&lt;&gt;0),"Error Message - Uses tab does not agree with this tab.","")</f>
        <v/>
      </c>
    </row>
    <row r="4" spans="1:50" s="238" customFormat="1" ht="30">
      <c r="A4" s="235" t="s">
        <v>201</v>
      </c>
      <c r="B4" s="236" t="s">
        <v>202</v>
      </c>
      <c r="C4" s="236" t="s">
        <v>203</v>
      </c>
      <c r="D4" s="236" t="s">
        <v>204</v>
      </c>
      <c r="E4" s="236" t="s">
        <v>205</v>
      </c>
      <c r="F4" s="236" t="s">
        <v>206</v>
      </c>
      <c r="G4" s="236" t="s">
        <v>207</v>
      </c>
      <c r="H4" s="343" t="s">
        <v>490</v>
      </c>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row>
    <row r="5" spans="1:50" s="238" customFormat="1" hidden="1" outlineLevel="1">
      <c r="A5" s="235"/>
      <c r="B5" s="236"/>
      <c r="C5" s="341">
        <f>'AUSM Fed'!$C$5</f>
        <v>0</v>
      </c>
      <c r="D5" s="341">
        <f>'AUSM Fed'!$D$5</f>
        <v>0</v>
      </c>
      <c r="E5" s="341">
        <f>'AUSM Fed'!$E$5</f>
        <v>0</v>
      </c>
      <c r="F5" s="341">
        <f>'AUSM Fed'!$F$5</f>
        <v>0</v>
      </c>
      <c r="G5" s="341">
        <f>'AUSM Fed'!$G$5</f>
        <v>0</v>
      </c>
      <c r="H5" s="236"/>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row>
    <row r="6" spans="1:50" s="238" customFormat="1" hidden="1" outlineLevel="1" collapsed="1">
      <c r="A6" s="235"/>
      <c r="B6" s="236"/>
      <c r="C6" s="341">
        <f>'HSH Fed'!$C$5</f>
        <v>997852</v>
      </c>
      <c r="D6" s="341">
        <f>'HSH Fed'!$D$5</f>
        <v>997852</v>
      </c>
      <c r="E6" s="341">
        <f>'HSH Fed'!$E$5</f>
        <v>0</v>
      </c>
      <c r="F6" s="341">
        <f>'HSH Fed'!$F$5</f>
        <v>0</v>
      </c>
      <c r="G6" s="341">
        <f>'HSH Fed'!$G$5</f>
        <v>0</v>
      </c>
      <c r="H6" s="236"/>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row>
    <row r="7" spans="1:50" s="238" customFormat="1" hidden="1" outlineLevel="1" collapsed="1">
      <c r="A7" s="235"/>
      <c r="B7" s="236"/>
      <c r="C7" s="341">
        <f>'HSSA Fed'!$C$5</f>
        <v>772901</v>
      </c>
      <c r="D7" s="341">
        <f>'HSSA Fed'!$D$5</f>
        <v>772901</v>
      </c>
      <c r="E7" s="341">
        <f>'HSSA Fed'!$E$5</f>
        <v>0</v>
      </c>
      <c r="F7" s="341">
        <f>'HSSA Fed'!$F$5</f>
        <v>0</v>
      </c>
      <c r="G7" s="341">
        <f>'HSSA Fed'!$G$5</f>
        <v>0</v>
      </c>
      <c r="H7" s="236"/>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row>
    <row r="8" spans="1:50" s="238" customFormat="1" hidden="1" outlineLevel="1" collapsed="1">
      <c r="A8" s="235"/>
      <c r="B8" s="236"/>
      <c r="C8" s="341">
        <f>'MBG Fed'!$C$5</f>
        <v>550876</v>
      </c>
      <c r="D8" s="341">
        <f>'MBG Fed'!$D$5</f>
        <v>550876</v>
      </c>
      <c r="E8" s="341">
        <f>'MBG Fed'!$E$5</f>
        <v>0</v>
      </c>
      <c r="F8" s="341">
        <f>'MBG Fed'!$F$5</f>
        <v>0</v>
      </c>
      <c r="G8" s="341">
        <f>'MBG Fed'!$G$5</f>
        <v>0</v>
      </c>
      <c r="H8" s="236"/>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row>
    <row r="9" spans="1:50" s="238" customFormat="1" hidden="1" outlineLevel="1" collapsed="1">
      <c r="A9" s="235"/>
      <c r="B9" s="236"/>
      <c r="C9" s="341">
        <f>'MDA Fed'!$C$5</f>
        <v>142920</v>
      </c>
      <c r="D9" s="341">
        <f>'MDA Fed'!$D$5</f>
        <v>142920</v>
      </c>
      <c r="E9" s="341">
        <f>'MDA Fed'!$E$5</f>
        <v>0</v>
      </c>
      <c r="F9" s="341">
        <f>'MDA Fed'!$F$5</f>
        <v>0</v>
      </c>
      <c r="G9" s="341">
        <f>'MDA Fed'!$G$5</f>
        <v>0</v>
      </c>
      <c r="H9" s="236"/>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row>
    <row r="10" spans="1:50" s="238" customFormat="1" hidden="1" outlineLevel="1" collapsed="1">
      <c r="A10" s="235"/>
      <c r="B10" s="236"/>
      <c r="C10" s="341">
        <f>'RGVM Fed'!$C$5</f>
        <v>0</v>
      </c>
      <c r="D10" s="341">
        <f>'RGVM Fed'!$D$5</f>
        <v>0</v>
      </c>
      <c r="E10" s="341">
        <f>'RGVM Fed'!$E$5</f>
        <v>0</v>
      </c>
      <c r="F10" s="341">
        <f>'RGVM Fed'!$F$5</f>
        <v>0</v>
      </c>
      <c r="G10" s="341">
        <f>'RGVM Fed'!$G$5</f>
        <v>0</v>
      </c>
      <c r="H10" s="236"/>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row>
    <row r="11" spans="1:50" s="238" customFormat="1" hidden="1" outlineLevel="1" collapsed="1">
      <c r="A11" s="235"/>
      <c r="B11" s="236"/>
      <c r="C11" s="341">
        <f>'SHNF Fed'!$C$5</f>
        <v>0</v>
      </c>
      <c r="D11" s="341">
        <f>'SHNF Fed'!$D$5</f>
        <v>0</v>
      </c>
      <c r="E11" s="341">
        <f>'SHNF Fed'!$E$5</f>
        <v>0</v>
      </c>
      <c r="F11" s="341">
        <f>'SHNF Fed'!$F$5</f>
        <v>69000</v>
      </c>
      <c r="G11" s="341">
        <f>'SHNF Fed'!$G$5</f>
        <v>0</v>
      </c>
      <c r="H11" s="236"/>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row>
    <row r="12" spans="1:50" s="238" customFormat="1" hidden="1" outlineLevel="1" collapsed="1">
      <c r="A12" s="235"/>
      <c r="B12" s="236"/>
      <c r="C12" s="341">
        <f>'SWM Fed'!$C$5</f>
        <v>301303</v>
      </c>
      <c r="D12" s="341">
        <f>'SWM Fed'!$D$5</f>
        <v>162753</v>
      </c>
      <c r="E12" s="341">
        <f>'SWM Fed'!$E$5</f>
        <v>0</v>
      </c>
      <c r="F12" s="341">
        <f>'SWM Fed'!$F$5</f>
        <v>138550</v>
      </c>
      <c r="G12" s="341">
        <f>'SWM Fed'!$G$5</f>
        <v>0</v>
      </c>
      <c r="H12" s="236"/>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row>
    <row r="13" spans="1:50" s="238" customFormat="1" hidden="1" outlineLevel="1" collapsed="1">
      <c r="A13" s="235"/>
      <c r="B13" s="236"/>
      <c r="C13" s="341">
        <f>'TAMHSC Fed'!$C$5</f>
        <v>0</v>
      </c>
      <c r="D13" s="341">
        <f>'TAMHSC Fed'!$D$5</f>
        <v>0</v>
      </c>
      <c r="E13" s="341">
        <f>'TAMHSC Fed'!$E$5</f>
        <v>0</v>
      </c>
      <c r="F13" s="341">
        <f>'TAMHSC Fed'!$F$5</f>
        <v>0</v>
      </c>
      <c r="G13" s="341">
        <f>'TAMHSC Fed'!$G$5</f>
        <v>0</v>
      </c>
      <c r="H13" s="236"/>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row>
    <row r="14" spans="1:50" s="238" customFormat="1" hidden="1" outlineLevel="1" collapsed="1">
      <c r="A14" s="235"/>
      <c r="B14" s="236"/>
      <c r="C14" s="341">
        <f>'THC Fed'!$C$5</f>
        <v>4656</v>
      </c>
      <c r="D14" s="341">
        <f>'THC Fed'!$D$5</f>
        <v>4656</v>
      </c>
      <c r="E14" s="341">
        <f>'THC Fed'!$E$5</f>
        <v>0</v>
      </c>
      <c r="F14" s="341">
        <f>'THC Fed'!$F$5</f>
        <v>0</v>
      </c>
      <c r="G14" s="341">
        <f>'THC Fed'!$G$5</f>
        <v>0</v>
      </c>
      <c r="H14" s="236"/>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row>
    <row r="15" spans="1:50" s="238" customFormat="1" hidden="1" outlineLevel="1" collapsed="1">
      <c r="A15" s="235"/>
      <c r="B15" s="236"/>
      <c r="C15" s="341">
        <f>'TTUHSC Fed'!$C$5</f>
        <v>897316</v>
      </c>
      <c r="D15" s="341">
        <f>'TTUHSC Fed'!$D$5</f>
        <v>897316</v>
      </c>
      <c r="E15" s="341">
        <f>'TTUHSC Fed'!$E$5</f>
        <v>0</v>
      </c>
      <c r="F15" s="341">
        <f>'TTUHSC Fed'!$F$5</f>
        <v>0</v>
      </c>
      <c r="G15" s="341">
        <f>'TTUHSC Fed'!$G$5</f>
        <v>0</v>
      </c>
      <c r="H15" s="236"/>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row>
    <row r="16" spans="1:50" s="238" customFormat="1" hidden="1" outlineLevel="1" collapsed="1">
      <c r="A16" s="235"/>
      <c r="B16" s="236"/>
      <c r="C16" s="341">
        <f>'TTUHSCEP Fed'!$C$5</f>
        <v>211288</v>
      </c>
      <c r="D16" s="341">
        <f>'TTUHSCEP Fed'!$D$5</f>
        <v>211288</v>
      </c>
      <c r="E16" s="341">
        <f>'TTUHSCEP Fed'!$E$5</f>
        <v>0</v>
      </c>
      <c r="F16" s="341">
        <f>'TTUHSCEP Fed'!$F$5</f>
        <v>0</v>
      </c>
      <c r="G16" s="341">
        <f>'TTUHSCEP Fed'!$G$5</f>
        <v>0</v>
      </c>
      <c r="H16" s="236"/>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row>
    <row r="17" spans="1:50" s="238" customFormat="1" hidden="1" outlineLevel="1" collapsed="1">
      <c r="A17" s="235"/>
      <c r="B17" s="236"/>
      <c r="C17" s="341">
        <f>'UHM Fed'!$C$5</f>
        <v>0</v>
      </c>
      <c r="D17" s="341">
        <f>'UHM Fed'!$D$5</f>
        <v>0</v>
      </c>
      <c r="E17" s="341">
        <f>'UHM Fed'!$E$5</f>
        <v>0</v>
      </c>
      <c r="F17" s="341">
        <f>'UHM Fed'!$F$5</f>
        <v>0</v>
      </c>
      <c r="G17" s="341">
        <f>'UHM Fed'!$G$5</f>
        <v>0</v>
      </c>
      <c r="H17" s="236"/>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row>
    <row r="18" spans="1:50" s="238" customFormat="1" hidden="1" outlineLevel="1" collapsed="1">
      <c r="A18" s="235"/>
      <c r="B18" s="236"/>
      <c r="C18" s="341">
        <f>'UNTHSC1 Fed'!$C$5</f>
        <v>343849</v>
      </c>
      <c r="D18" s="341">
        <f>'UNTHSC1 Fed'!$D$5</f>
        <v>343849</v>
      </c>
      <c r="E18" s="341">
        <f>'UNTHSC1 Fed'!$E$5</f>
        <v>1111951</v>
      </c>
      <c r="F18" s="341">
        <f>'UNTHSC1 Fed'!$F$5</f>
        <v>343849</v>
      </c>
      <c r="G18" s="341">
        <f>'UNTHSC1 Fed'!$G$5</f>
        <v>768102</v>
      </c>
      <c r="H18" s="236"/>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row>
    <row r="19" spans="1:50" s="238" customFormat="1" hidden="1" outlineLevel="1" collapsed="1">
      <c r="A19" s="235"/>
      <c r="B19" s="236"/>
      <c r="C19" s="341">
        <f>'BCM Fed'!$C$5</f>
        <v>0</v>
      </c>
      <c r="D19" s="341">
        <f>'BCM Fed'!$D$5</f>
        <v>0</v>
      </c>
      <c r="E19" s="341">
        <f>'BCM Fed'!$E$5</f>
        <v>0</v>
      </c>
      <c r="F19" s="341">
        <f>'BCM Fed'!$F$5</f>
        <v>0</v>
      </c>
      <c r="G19" s="341">
        <f>'BCM Fed'!$G$5</f>
        <v>0</v>
      </c>
      <c r="H19" s="236"/>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row>
    <row r="20" spans="1:50" collapsed="1">
      <c r="A20" s="239" t="s">
        <v>209</v>
      </c>
      <c r="B20" s="240" t="s">
        <v>210</v>
      </c>
      <c r="C20" s="241">
        <f>SUM(C5:C19)</f>
        <v>4222961</v>
      </c>
      <c r="D20" s="241">
        <f>SUM(D5:D19)</f>
        <v>4084411</v>
      </c>
      <c r="E20" s="241">
        <f>SUM(E5:E19)</f>
        <v>1111951</v>
      </c>
      <c r="F20" s="241">
        <f>SUM(F5:F19)</f>
        <v>551399</v>
      </c>
      <c r="G20" s="241">
        <f>SUM(G5:G19)</f>
        <v>768102</v>
      </c>
      <c r="H20" s="242"/>
    </row>
    <row r="21" spans="1:50" hidden="1" outlineLevel="1">
      <c r="A21" s="239"/>
      <c r="B21" s="240" t="s">
        <v>163</v>
      </c>
      <c r="C21" s="241">
        <f>'AUSM Fed'!$C$6</f>
        <v>0</v>
      </c>
      <c r="D21" s="241">
        <f>'AUSM Fed'!$D$6</f>
        <v>0</v>
      </c>
      <c r="E21" s="241">
        <f>'AUSM Fed'!$E$6</f>
        <v>0</v>
      </c>
      <c r="F21" s="241">
        <f>'AUSM Fed'!$F$6</f>
        <v>0</v>
      </c>
      <c r="G21" s="241">
        <f>'AUSM Fed'!$G$6</f>
        <v>0</v>
      </c>
      <c r="H21" s="242"/>
    </row>
    <row r="22" spans="1:50" ht="30" hidden="1" outlineLevel="1" collapsed="1">
      <c r="A22" s="239"/>
      <c r="B22" s="240" t="s">
        <v>4</v>
      </c>
      <c r="C22" s="241">
        <f>'HSH Fed'!$C$6</f>
        <v>997851</v>
      </c>
      <c r="D22" s="241">
        <f>'HSH Fed'!$D$6</f>
        <v>977271</v>
      </c>
      <c r="E22" s="241">
        <f>'HSH Fed'!$E$6</f>
        <v>0</v>
      </c>
      <c r="F22" s="241">
        <f>'HSH Fed'!$F$6</f>
        <v>20580</v>
      </c>
      <c r="G22" s="241">
        <f>'HSH Fed'!$G$6</f>
        <v>0</v>
      </c>
      <c r="H22" s="242"/>
    </row>
    <row r="23" spans="1:50" ht="30" hidden="1" outlineLevel="1" collapsed="1">
      <c r="A23" s="239"/>
      <c r="B23" s="240" t="s">
        <v>5</v>
      </c>
      <c r="C23" s="241">
        <f>'HSSA Fed'!$C$6</f>
        <v>772900</v>
      </c>
      <c r="D23" s="241">
        <f>'HSSA Fed'!$D$6</f>
        <v>772900</v>
      </c>
      <c r="E23" s="241">
        <f>'HSSA Fed'!$E$6</f>
        <v>0</v>
      </c>
      <c r="F23" s="241">
        <f>'HSSA Fed'!$F$6</f>
        <v>0</v>
      </c>
      <c r="G23" s="241">
        <f>'HSSA Fed'!$G$6</f>
        <v>0</v>
      </c>
      <c r="H23" s="242"/>
    </row>
    <row r="24" spans="1:50" hidden="1" outlineLevel="1" collapsed="1">
      <c r="A24" s="239"/>
      <c r="B24" s="240" t="s">
        <v>3</v>
      </c>
      <c r="C24" s="241">
        <f>'MBG Fed'!$C$6</f>
        <v>550876</v>
      </c>
      <c r="D24" s="241">
        <f>'MBG Fed'!$D$6</f>
        <v>320343</v>
      </c>
      <c r="E24" s="241">
        <f>'MBG Fed'!$E$6</f>
        <v>0</v>
      </c>
      <c r="F24" s="241">
        <f>'MBG Fed'!$F$6</f>
        <v>230533</v>
      </c>
      <c r="G24" s="241">
        <f>'MBG Fed'!$G$6</f>
        <v>0</v>
      </c>
      <c r="H24" s="242"/>
    </row>
    <row r="25" spans="1:50" hidden="1" outlineLevel="1" collapsed="1">
      <c r="A25" s="239"/>
      <c r="B25" s="240" t="s">
        <v>6</v>
      </c>
      <c r="C25" s="241">
        <f>'MDA Fed'!$C$6</f>
        <v>142920</v>
      </c>
      <c r="D25" s="241">
        <f>'MDA Fed'!$D$6</f>
        <v>142920</v>
      </c>
      <c r="E25" s="241">
        <f>'MDA Fed'!$E$6</f>
        <v>0</v>
      </c>
      <c r="F25" s="241">
        <f>'MDA Fed'!$F$6</f>
        <v>0</v>
      </c>
      <c r="G25" s="241">
        <f>'MDA Fed'!$G$6</f>
        <v>0</v>
      </c>
      <c r="H25" s="242"/>
    </row>
    <row r="26" spans="1:50" ht="30" hidden="1" outlineLevel="1" collapsed="1">
      <c r="A26" s="239"/>
      <c r="B26" s="240" t="s">
        <v>164</v>
      </c>
      <c r="C26" s="241">
        <f>'RGVM Fed'!$C$6</f>
        <v>0</v>
      </c>
      <c r="D26" s="241">
        <f>'RGVM Fed'!$D$6</f>
        <v>0</v>
      </c>
      <c r="E26" s="241">
        <f>'RGVM Fed'!$E$6</f>
        <v>0</v>
      </c>
      <c r="F26" s="241">
        <f>'RGVM Fed'!$F$6</f>
        <v>0</v>
      </c>
      <c r="G26" s="241">
        <f>'RGVM Fed'!$G$6</f>
        <v>0</v>
      </c>
      <c r="H26" s="242"/>
    </row>
    <row r="27" spans="1:50" ht="30" hidden="1" outlineLevel="1" collapsed="1">
      <c r="A27" s="239"/>
      <c r="B27" s="240" t="s">
        <v>189</v>
      </c>
      <c r="C27" s="241">
        <f>'SHNF Fed'!$C$6</f>
        <v>0</v>
      </c>
      <c r="D27" s="241">
        <f>'SHNF Fed'!$D$6</f>
        <v>0</v>
      </c>
      <c r="E27" s="241">
        <f>'SHNF Fed'!$E$6</f>
        <v>0</v>
      </c>
      <c r="F27" s="241">
        <f>'SHNF Fed'!$F$6</f>
        <v>0</v>
      </c>
      <c r="G27" s="241">
        <f>'SHNF Fed'!$G$6</f>
        <v>0</v>
      </c>
      <c r="H27" s="242"/>
    </row>
    <row r="28" spans="1:50" hidden="1" outlineLevel="1" collapsed="1">
      <c r="A28" s="239"/>
      <c r="B28" s="240" t="s">
        <v>137</v>
      </c>
      <c r="C28" s="241">
        <f>'SWM Fed'!$C$6</f>
        <v>301303</v>
      </c>
      <c r="D28" s="241">
        <f>'SWM Fed'!$D$6</f>
        <v>12201</v>
      </c>
      <c r="E28" s="241">
        <f>'SWM Fed'!$E$6</f>
        <v>0</v>
      </c>
      <c r="F28" s="241">
        <f>'SWM Fed'!$F$6</f>
        <v>289102</v>
      </c>
      <c r="G28" s="241">
        <f>'SWM Fed'!$G$6</f>
        <v>0</v>
      </c>
      <c r="H28" s="242"/>
    </row>
    <row r="29" spans="1:50" hidden="1" outlineLevel="1" collapsed="1">
      <c r="A29" s="239"/>
      <c r="B29" s="240" t="s">
        <v>8</v>
      </c>
      <c r="C29" s="241">
        <f>'TAMHSC Fed'!$C$6</f>
        <v>0</v>
      </c>
      <c r="D29" s="241">
        <f>'TAMHSC Fed'!$D$6</f>
        <v>0</v>
      </c>
      <c r="E29" s="241">
        <f>'TAMHSC Fed'!$E$6</f>
        <v>0</v>
      </c>
      <c r="F29" s="241">
        <f>'TAMHSC Fed'!$F$6</f>
        <v>0</v>
      </c>
      <c r="G29" s="241">
        <f>'TAMHSC Fed'!$G$6</f>
        <v>0</v>
      </c>
      <c r="H29" s="242"/>
    </row>
    <row r="30" spans="1:50" hidden="1" outlineLevel="1" collapsed="1">
      <c r="A30" s="239"/>
      <c r="B30" s="240" t="s">
        <v>153</v>
      </c>
      <c r="C30" s="241">
        <f>'THC Fed'!$C$6</f>
        <v>4656</v>
      </c>
      <c r="D30" s="241">
        <f>'THC Fed'!$D$6</f>
        <v>0</v>
      </c>
      <c r="E30" s="241">
        <f>'THC Fed'!$E$6</f>
        <v>0</v>
      </c>
      <c r="F30" s="241">
        <f>'THC Fed'!$F$6</f>
        <v>4529</v>
      </c>
      <c r="G30" s="241">
        <f>'THC Fed'!$G$6</f>
        <v>0</v>
      </c>
      <c r="H30" s="242"/>
    </row>
    <row r="31" spans="1:50" hidden="1" outlineLevel="1" collapsed="1">
      <c r="A31" s="239"/>
      <c r="B31" s="240" t="s">
        <v>10</v>
      </c>
      <c r="C31" s="241">
        <f>'TTUHSC Fed'!$C$6</f>
        <v>897315</v>
      </c>
      <c r="D31" s="241">
        <f>'TTUHSC Fed'!$D$6</f>
        <v>532308</v>
      </c>
      <c r="E31" s="241">
        <f>'TTUHSC Fed'!$E$6</f>
        <v>0</v>
      </c>
      <c r="F31" s="241">
        <f>'TTUHSC Fed'!$F$6</f>
        <v>365007</v>
      </c>
      <c r="G31" s="241">
        <f>'TTUHSC Fed'!$G$6</f>
        <v>0</v>
      </c>
      <c r="H31" s="242"/>
    </row>
    <row r="32" spans="1:50" hidden="1" outlineLevel="1" collapsed="1">
      <c r="A32" s="239"/>
      <c r="B32" s="240" t="s">
        <v>140</v>
      </c>
      <c r="C32" s="241">
        <f>'TTUHSCEP Fed'!$C$6</f>
        <v>211288</v>
      </c>
      <c r="D32" s="241">
        <f>'TTUHSCEP Fed'!$D$6</f>
        <v>211288</v>
      </c>
      <c r="E32" s="241">
        <f>'TTUHSCEP Fed'!$E$6</f>
        <v>0</v>
      </c>
      <c r="F32" s="241">
        <f>'TTUHSCEP Fed'!$F$6</f>
        <v>0</v>
      </c>
      <c r="G32" s="241">
        <f>'TTUHSCEP Fed'!$G$6</f>
        <v>0</v>
      </c>
      <c r="H32" s="242"/>
    </row>
    <row r="33" spans="1:8" hidden="1" outlineLevel="1" collapsed="1">
      <c r="A33" s="239"/>
      <c r="B33" s="240" t="s">
        <v>180</v>
      </c>
      <c r="C33" s="241">
        <f>'UHM Fed'!$C$6</f>
        <v>0</v>
      </c>
      <c r="D33" s="241">
        <f>'UHM Fed'!$D$6</f>
        <v>0</v>
      </c>
      <c r="E33" s="241">
        <f>'UHM Fed'!$E$6</f>
        <v>0</v>
      </c>
      <c r="F33" s="241">
        <f>'UHM Fed'!$F$6</f>
        <v>0</v>
      </c>
      <c r="G33" s="241">
        <f>'UHM Fed'!$G$6</f>
        <v>0</v>
      </c>
      <c r="H33" s="242"/>
    </row>
    <row r="34" spans="1:8" ht="30" hidden="1" outlineLevel="1" collapsed="1">
      <c r="A34" s="239"/>
      <c r="B34" s="240" t="s">
        <v>194</v>
      </c>
      <c r="C34" s="241">
        <f>'UNTHSC1 Fed'!$C$6</f>
        <v>343849</v>
      </c>
      <c r="D34" s="241">
        <f>'UNTHSC1 Fed'!$D$6</f>
        <v>343849</v>
      </c>
      <c r="E34" s="241">
        <f>'UNTHSC1 Fed'!$E$6</f>
        <v>1256650</v>
      </c>
      <c r="F34" s="241">
        <f>'UNTHSC1 Fed'!$F$6</f>
        <v>761575</v>
      </c>
      <c r="G34" s="241">
        <f>'UNTHSC1 Fed'!$G$6</f>
        <v>495075</v>
      </c>
      <c r="H34" s="242"/>
    </row>
    <row r="35" spans="1:8" hidden="1" outlineLevel="1" collapsed="1">
      <c r="A35" s="239"/>
      <c r="B35" s="240" t="s">
        <v>621</v>
      </c>
      <c r="C35" s="241">
        <f>'BCM Fed'!$C$6</f>
        <v>0</v>
      </c>
      <c r="D35" s="241">
        <f>'BCM Fed'!$D$6</f>
        <v>0</v>
      </c>
      <c r="E35" s="241">
        <f>'BCM Fed'!$E$6</f>
        <v>0</v>
      </c>
      <c r="F35" s="241">
        <f>'BCM Fed'!$F$6</f>
        <v>0</v>
      </c>
      <c r="G35" s="241">
        <f>'BCM Fed'!$G$6</f>
        <v>0</v>
      </c>
      <c r="H35" s="242"/>
    </row>
    <row r="36" spans="1:8" collapsed="1">
      <c r="A36" s="239" t="s">
        <v>209</v>
      </c>
      <c r="B36" s="240" t="s">
        <v>211</v>
      </c>
      <c r="C36" s="241">
        <f>SUM(C21:C35)</f>
        <v>4222958</v>
      </c>
      <c r="D36" s="241">
        <f>SUM(D21:D35)</f>
        <v>3313080</v>
      </c>
      <c r="E36" s="241">
        <f>SUM(E21:E35)</f>
        <v>1256650</v>
      </c>
      <c r="F36" s="241">
        <f>SUM(F21:F35)</f>
        <v>1671326</v>
      </c>
      <c r="G36" s="241">
        <f>SUM(G21:G35)</f>
        <v>495075</v>
      </c>
      <c r="H36" s="242"/>
    </row>
    <row r="37" spans="1:8" hidden="1" outlineLevel="1">
      <c r="A37" s="239"/>
      <c r="B37" s="240" t="s">
        <v>163</v>
      </c>
      <c r="C37" s="241">
        <f>'AUSM Fed'!$C$7</f>
        <v>0</v>
      </c>
      <c r="D37" s="241">
        <f>'AUSM Fed'!$D$7</f>
        <v>0</v>
      </c>
      <c r="E37" s="241">
        <f>'AUSM Fed'!$E$7</f>
        <v>0</v>
      </c>
      <c r="F37" s="241">
        <f>'AUSM Fed'!$F$7</f>
        <v>0</v>
      </c>
      <c r="G37" s="241">
        <f>'AUSM Fed'!$G$7</f>
        <v>0</v>
      </c>
      <c r="H37" s="242"/>
    </row>
    <row r="38" spans="1:8" ht="30" hidden="1" outlineLevel="1" collapsed="1">
      <c r="A38" s="239"/>
      <c r="B38" s="240" t="s">
        <v>4</v>
      </c>
      <c r="C38" s="241">
        <f>'HSH Fed'!$C$7</f>
        <v>0</v>
      </c>
      <c r="D38" s="241">
        <f>'HSH Fed'!$D$7</f>
        <v>0</v>
      </c>
      <c r="E38" s="241">
        <f>'HSH Fed'!$E$7</f>
        <v>0</v>
      </c>
      <c r="F38" s="241">
        <f>'HSH Fed'!$F$7</f>
        <v>0</v>
      </c>
      <c r="G38" s="241">
        <f>'HSH Fed'!$G$7</f>
        <v>0</v>
      </c>
      <c r="H38" s="242"/>
    </row>
    <row r="39" spans="1:8" ht="30" hidden="1" outlineLevel="1" collapsed="1">
      <c r="A39" s="239"/>
      <c r="B39" s="240" t="s">
        <v>5</v>
      </c>
      <c r="C39" s="241">
        <f>'HSSA Fed'!$C$7</f>
        <v>0</v>
      </c>
      <c r="D39" s="241">
        <f>'HSSA Fed'!$D$7</f>
        <v>0</v>
      </c>
      <c r="E39" s="241">
        <f>'HSSA Fed'!$E$7</f>
        <v>0</v>
      </c>
      <c r="F39" s="241">
        <f>'HSSA Fed'!$F$7</f>
        <v>0</v>
      </c>
      <c r="G39" s="241">
        <f>'HSSA Fed'!$G$7</f>
        <v>0</v>
      </c>
      <c r="H39" s="242"/>
    </row>
    <row r="40" spans="1:8" hidden="1" outlineLevel="1" collapsed="1">
      <c r="A40" s="239"/>
      <c r="B40" s="240" t="s">
        <v>3</v>
      </c>
      <c r="C40" s="241">
        <f>'MBG Fed'!$C$7</f>
        <v>0</v>
      </c>
      <c r="D40" s="241">
        <f>'MBG Fed'!$D$7</f>
        <v>0</v>
      </c>
      <c r="E40" s="241">
        <f>'MBG Fed'!$E$7</f>
        <v>0</v>
      </c>
      <c r="F40" s="241">
        <f>'MBG Fed'!$F$7</f>
        <v>0</v>
      </c>
      <c r="G40" s="241">
        <f>'MBG Fed'!$G$7</f>
        <v>0</v>
      </c>
      <c r="H40" s="242"/>
    </row>
    <row r="41" spans="1:8" hidden="1" outlineLevel="1" collapsed="1">
      <c r="A41" s="239"/>
      <c r="B41" s="240" t="s">
        <v>6</v>
      </c>
      <c r="C41" s="241">
        <f>'MDA Fed'!$C$7</f>
        <v>0</v>
      </c>
      <c r="D41" s="241">
        <f>'MDA Fed'!$D$7</f>
        <v>0</v>
      </c>
      <c r="E41" s="241">
        <f>'MDA Fed'!$E$7</f>
        <v>0</v>
      </c>
      <c r="F41" s="241">
        <f>'MDA Fed'!$F$7</f>
        <v>0</v>
      </c>
      <c r="G41" s="241">
        <f>'MDA Fed'!$G$7</f>
        <v>0</v>
      </c>
      <c r="H41" s="242"/>
    </row>
    <row r="42" spans="1:8" ht="30" hidden="1" outlineLevel="1" collapsed="1">
      <c r="A42" s="239"/>
      <c r="B42" s="240" t="s">
        <v>164</v>
      </c>
      <c r="C42" s="241">
        <f>'RGVM Fed'!$C$7</f>
        <v>0</v>
      </c>
      <c r="D42" s="241">
        <f>'RGVM Fed'!$D$7</f>
        <v>0</v>
      </c>
      <c r="E42" s="241">
        <f>'RGVM Fed'!$E$7</f>
        <v>0</v>
      </c>
      <c r="F42" s="241">
        <f>'RGVM Fed'!$F$7</f>
        <v>0</v>
      </c>
      <c r="G42" s="241">
        <f>'RGVM Fed'!$G$7</f>
        <v>0</v>
      </c>
      <c r="H42" s="242"/>
    </row>
    <row r="43" spans="1:8" ht="30" hidden="1" outlineLevel="1" collapsed="1">
      <c r="A43" s="239"/>
      <c r="B43" s="240" t="s">
        <v>189</v>
      </c>
      <c r="C43" s="241">
        <f>'SHNF Fed'!$C$7</f>
        <v>0</v>
      </c>
      <c r="D43" s="241">
        <f>'SHNF Fed'!$D$7</f>
        <v>0</v>
      </c>
      <c r="E43" s="241">
        <f>'SHNF Fed'!$E$7</f>
        <v>0</v>
      </c>
      <c r="F43" s="241">
        <f>'SHNF Fed'!$F$7</f>
        <v>0</v>
      </c>
      <c r="G43" s="241">
        <f>'SHNF Fed'!$G$7</f>
        <v>0</v>
      </c>
      <c r="H43" s="242"/>
    </row>
    <row r="44" spans="1:8" hidden="1" outlineLevel="1" collapsed="1">
      <c r="A44" s="239"/>
      <c r="B44" s="240" t="s">
        <v>137</v>
      </c>
      <c r="C44" s="241">
        <f>'SWM Fed'!$C$7</f>
        <v>0</v>
      </c>
      <c r="D44" s="241">
        <f>'SWM Fed'!$D$7</f>
        <v>0</v>
      </c>
      <c r="E44" s="241">
        <f>'SWM Fed'!$E$7</f>
        <v>0</v>
      </c>
      <c r="F44" s="241">
        <f>'SWM Fed'!$F$7</f>
        <v>0</v>
      </c>
      <c r="G44" s="241">
        <f>'SWM Fed'!$G$7</f>
        <v>0</v>
      </c>
      <c r="H44" s="242"/>
    </row>
    <row r="45" spans="1:8" hidden="1" outlineLevel="1" collapsed="1">
      <c r="A45" s="239"/>
      <c r="B45" s="240" t="s">
        <v>8</v>
      </c>
      <c r="C45" s="241">
        <f>'TAMHSC Fed'!$C$7</f>
        <v>0</v>
      </c>
      <c r="D45" s="241">
        <f>'TAMHSC Fed'!$D$7</f>
        <v>0</v>
      </c>
      <c r="E45" s="241">
        <f>'TAMHSC Fed'!$E$7</f>
        <v>0</v>
      </c>
      <c r="F45" s="241">
        <f>'TAMHSC Fed'!$F$7</f>
        <v>0</v>
      </c>
      <c r="G45" s="241">
        <f>'TAMHSC Fed'!$G$7</f>
        <v>0</v>
      </c>
      <c r="H45" s="242"/>
    </row>
    <row r="46" spans="1:8" hidden="1" outlineLevel="1" collapsed="1">
      <c r="A46" s="239"/>
      <c r="B46" s="240" t="s">
        <v>153</v>
      </c>
      <c r="C46" s="241">
        <f>'THC Fed'!$C$7</f>
        <v>0</v>
      </c>
      <c r="D46" s="241">
        <f>'THC Fed'!$D$7</f>
        <v>0</v>
      </c>
      <c r="E46" s="241">
        <f>'THC Fed'!$E$7</f>
        <v>0</v>
      </c>
      <c r="F46" s="241">
        <f>'THC Fed'!$F$7</f>
        <v>0</v>
      </c>
      <c r="G46" s="241">
        <f>'THC Fed'!$G$7</f>
        <v>0</v>
      </c>
      <c r="H46" s="242"/>
    </row>
    <row r="47" spans="1:8" hidden="1" outlineLevel="1" collapsed="1">
      <c r="A47" s="239"/>
      <c r="B47" s="240" t="s">
        <v>10</v>
      </c>
      <c r="C47" s="241">
        <f>'TTUHSC Fed'!$C$7</f>
        <v>0</v>
      </c>
      <c r="D47" s="241">
        <f>'TTUHSC Fed'!$D$7</f>
        <v>0</v>
      </c>
      <c r="E47" s="241">
        <f>'TTUHSC Fed'!$E$7</f>
        <v>0</v>
      </c>
      <c r="F47" s="241">
        <f>'TTUHSC Fed'!$F$7</f>
        <v>0</v>
      </c>
      <c r="G47" s="241">
        <f>'TTUHSC Fed'!$G$7</f>
        <v>0</v>
      </c>
      <c r="H47" s="242"/>
    </row>
    <row r="48" spans="1:8" hidden="1" outlineLevel="1" collapsed="1">
      <c r="A48" s="239"/>
      <c r="B48" s="240" t="s">
        <v>140</v>
      </c>
      <c r="C48" s="241">
        <f>'TTUHSCEP Fed'!$C$7</f>
        <v>0</v>
      </c>
      <c r="D48" s="241">
        <f>'TTUHSCEP Fed'!$D$7</f>
        <v>0</v>
      </c>
      <c r="E48" s="241">
        <f>'TTUHSCEP Fed'!$E$7</f>
        <v>0</v>
      </c>
      <c r="F48" s="241">
        <f>'TTUHSCEP Fed'!$F$7</f>
        <v>0</v>
      </c>
      <c r="G48" s="241">
        <f>'TTUHSCEP Fed'!$G$7</f>
        <v>0</v>
      </c>
      <c r="H48" s="242"/>
    </row>
    <row r="49" spans="1:8" hidden="1" outlineLevel="1" collapsed="1">
      <c r="A49" s="239"/>
      <c r="B49" s="240" t="s">
        <v>180</v>
      </c>
      <c r="C49" s="241">
        <f>'UHM Fed'!$C$7</f>
        <v>0</v>
      </c>
      <c r="D49" s="241">
        <f>'UHM Fed'!$D$7</f>
        <v>0</v>
      </c>
      <c r="E49" s="241">
        <f>'UHM Fed'!$E$7</f>
        <v>0</v>
      </c>
      <c r="F49" s="241">
        <f>'UHM Fed'!$F$7</f>
        <v>0</v>
      </c>
      <c r="G49" s="241">
        <f>'UHM Fed'!$G$7</f>
        <v>0</v>
      </c>
      <c r="H49" s="242"/>
    </row>
    <row r="50" spans="1:8" ht="30" hidden="1" outlineLevel="1" collapsed="1">
      <c r="A50" s="239"/>
      <c r="B50" s="240" t="s">
        <v>194</v>
      </c>
      <c r="C50" s="241">
        <f>'UNTHSC1 Fed'!$C$7</f>
        <v>0</v>
      </c>
      <c r="D50" s="241">
        <f>'UNTHSC1 Fed'!$D$7</f>
        <v>0</v>
      </c>
      <c r="E50" s="241">
        <f>'UNTHSC1 Fed'!$E$7</f>
        <v>0</v>
      </c>
      <c r="F50" s="241">
        <f>'UNTHSC1 Fed'!$F$7</f>
        <v>0</v>
      </c>
      <c r="G50" s="241">
        <f>'UNTHSC1 Fed'!$G$7</f>
        <v>0</v>
      </c>
      <c r="H50" s="242"/>
    </row>
    <row r="51" spans="1:8" hidden="1" outlineLevel="1" collapsed="1">
      <c r="A51" s="239"/>
      <c r="B51" s="240" t="s">
        <v>621</v>
      </c>
      <c r="C51" s="241">
        <f>'BCM Fed'!$C$7</f>
        <v>0</v>
      </c>
      <c r="D51" s="241">
        <f>'BCM Fed'!$D$7</f>
        <v>0</v>
      </c>
      <c r="E51" s="241">
        <f>'BCM Fed'!$E$7</f>
        <v>0</v>
      </c>
      <c r="F51" s="241">
        <f>'BCM Fed'!$F$7</f>
        <v>0</v>
      </c>
      <c r="G51" s="241">
        <f>'BCM Fed'!$G$7</f>
        <v>0</v>
      </c>
      <c r="H51" s="242"/>
    </row>
    <row r="52" spans="1:8" collapsed="1">
      <c r="A52" s="239" t="s">
        <v>209</v>
      </c>
      <c r="B52" s="240" t="s">
        <v>212</v>
      </c>
      <c r="C52" s="241">
        <f>SUM(C37:C51)</f>
        <v>0</v>
      </c>
      <c r="D52" s="241">
        <f>SUM(D37:D51)</f>
        <v>0</v>
      </c>
      <c r="E52" s="241">
        <f>SUM(E37:E51)</f>
        <v>0</v>
      </c>
      <c r="F52" s="241">
        <f>SUM(F37:F51)</f>
        <v>0</v>
      </c>
      <c r="G52" s="241">
        <f>SUM(G37:G51)</f>
        <v>0</v>
      </c>
      <c r="H52" s="242"/>
    </row>
    <row r="53" spans="1:8" hidden="1" outlineLevel="1">
      <c r="A53" s="239"/>
      <c r="B53" s="240" t="s">
        <v>163</v>
      </c>
      <c r="C53" s="241">
        <f>'AUSM Fed'!$C$8</f>
        <v>0</v>
      </c>
      <c r="D53" s="241">
        <f>'AUSM Fed'!$D$8</f>
        <v>0</v>
      </c>
      <c r="E53" s="241">
        <f>'AUSM Fed'!$E$8</f>
        <v>0</v>
      </c>
      <c r="F53" s="241">
        <f>'AUSM Fed'!$F$8</f>
        <v>0</v>
      </c>
      <c r="G53" s="241">
        <f>'AUSM Fed'!$G$8</f>
        <v>0</v>
      </c>
      <c r="H53" s="242"/>
    </row>
    <row r="54" spans="1:8" ht="30" hidden="1" outlineLevel="1" collapsed="1">
      <c r="A54" s="239"/>
      <c r="B54" s="240" t="s">
        <v>4</v>
      </c>
      <c r="C54" s="241">
        <f>'HSH Fed'!$C$8</f>
        <v>0</v>
      </c>
      <c r="D54" s="241">
        <f>'HSH Fed'!$D$8</f>
        <v>0</v>
      </c>
      <c r="E54" s="241">
        <f>'HSH Fed'!$E$8</f>
        <v>0</v>
      </c>
      <c r="F54" s="241">
        <f>'HSH Fed'!$F$8</f>
        <v>0</v>
      </c>
      <c r="G54" s="241">
        <f>'HSH Fed'!$G$8</f>
        <v>0</v>
      </c>
      <c r="H54" s="242"/>
    </row>
    <row r="55" spans="1:8" ht="30" hidden="1" outlineLevel="1" collapsed="1">
      <c r="A55" s="239"/>
      <c r="B55" s="240" t="s">
        <v>5</v>
      </c>
      <c r="C55" s="241">
        <f>'HSSA Fed'!$C$8</f>
        <v>0</v>
      </c>
      <c r="D55" s="241">
        <f>'HSSA Fed'!$D$8</f>
        <v>0</v>
      </c>
      <c r="E55" s="241">
        <f>'HSSA Fed'!$E$8</f>
        <v>0</v>
      </c>
      <c r="F55" s="241">
        <f>'HSSA Fed'!$F$8</f>
        <v>0</v>
      </c>
      <c r="G55" s="241">
        <f>'HSSA Fed'!$G$8</f>
        <v>0</v>
      </c>
      <c r="H55" s="242"/>
    </row>
    <row r="56" spans="1:8" hidden="1" outlineLevel="1" collapsed="1">
      <c r="A56" s="239"/>
      <c r="B56" s="240" t="s">
        <v>3</v>
      </c>
      <c r="C56" s="241">
        <f>'MBG Fed'!$C$8</f>
        <v>0</v>
      </c>
      <c r="D56" s="241">
        <f>'MBG Fed'!$D$8</f>
        <v>0</v>
      </c>
      <c r="E56" s="241">
        <f>'MBG Fed'!$E$8</f>
        <v>0</v>
      </c>
      <c r="F56" s="241">
        <f>'MBG Fed'!$F$8</f>
        <v>0</v>
      </c>
      <c r="G56" s="241">
        <f>'MBG Fed'!$G$8</f>
        <v>0</v>
      </c>
      <c r="H56" s="242"/>
    </row>
    <row r="57" spans="1:8" hidden="1" outlineLevel="1" collapsed="1">
      <c r="A57" s="239"/>
      <c r="B57" s="240" t="s">
        <v>6</v>
      </c>
      <c r="C57" s="241">
        <f>'MDA Fed'!$C$8</f>
        <v>0</v>
      </c>
      <c r="D57" s="241">
        <f>'MDA Fed'!$D$8</f>
        <v>0</v>
      </c>
      <c r="E57" s="241">
        <f>'MDA Fed'!$E$8</f>
        <v>0</v>
      </c>
      <c r="F57" s="241">
        <f>'MDA Fed'!$F$8</f>
        <v>0</v>
      </c>
      <c r="G57" s="241">
        <f>'MDA Fed'!$G$8</f>
        <v>0</v>
      </c>
      <c r="H57" s="242"/>
    </row>
    <row r="58" spans="1:8" ht="30" hidden="1" outlineLevel="1" collapsed="1">
      <c r="A58" s="239"/>
      <c r="B58" s="240" t="s">
        <v>164</v>
      </c>
      <c r="C58" s="241">
        <f>'RGVM Fed'!$C$8</f>
        <v>0</v>
      </c>
      <c r="D58" s="241">
        <f>'RGVM Fed'!$D$8</f>
        <v>0</v>
      </c>
      <c r="E58" s="241">
        <f>'RGVM Fed'!$E$8</f>
        <v>0</v>
      </c>
      <c r="F58" s="241">
        <f>'RGVM Fed'!$F$8</f>
        <v>0</v>
      </c>
      <c r="G58" s="241">
        <f>'RGVM Fed'!$G$8</f>
        <v>0</v>
      </c>
      <c r="H58" s="242"/>
    </row>
    <row r="59" spans="1:8" ht="30" hidden="1" outlineLevel="1" collapsed="1">
      <c r="A59" s="239"/>
      <c r="B59" s="240" t="s">
        <v>189</v>
      </c>
      <c r="C59" s="241">
        <f>'SHNF Fed'!$C$8</f>
        <v>0</v>
      </c>
      <c r="D59" s="241">
        <f>'SHNF Fed'!$D$8</f>
        <v>0</v>
      </c>
      <c r="E59" s="241">
        <f>'SHNF Fed'!$E$8</f>
        <v>0</v>
      </c>
      <c r="F59" s="241">
        <f>'SHNF Fed'!$F$8</f>
        <v>0</v>
      </c>
      <c r="G59" s="241">
        <f>'SHNF Fed'!$G$8</f>
        <v>0</v>
      </c>
      <c r="H59" s="242"/>
    </row>
    <row r="60" spans="1:8" hidden="1" outlineLevel="1" collapsed="1">
      <c r="A60" s="239"/>
      <c r="B60" s="240" t="s">
        <v>137</v>
      </c>
      <c r="C60" s="241">
        <f>'SWM Fed'!$C$8</f>
        <v>0</v>
      </c>
      <c r="D60" s="241">
        <f>'SWM Fed'!$D$8</f>
        <v>0</v>
      </c>
      <c r="E60" s="241">
        <f>'SWM Fed'!$E$8</f>
        <v>0</v>
      </c>
      <c r="F60" s="241">
        <f>'SWM Fed'!$F$8</f>
        <v>0</v>
      </c>
      <c r="G60" s="241">
        <f>'SWM Fed'!$G$8</f>
        <v>0</v>
      </c>
      <c r="H60" s="242"/>
    </row>
    <row r="61" spans="1:8" hidden="1" outlineLevel="1" collapsed="1">
      <c r="A61" s="239"/>
      <c r="B61" s="240" t="s">
        <v>8</v>
      </c>
      <c r="C61" s="241">
        <f>'TAMHSC Fed'!$C$8</f>
        <v>0</v>
      </c>
      <c r="D61" s="241">
        <f>'TAMHSC Fed'!$D$8</f>
        <v>0</v>
      </c>
      <c r="E61" s="241">
        <f>'TAMHSC Fed'!$E$8</f>
        <v>0</v>
      </c>
      <c r="F61" s="241">
        <f>'TAMHSC Fed'!$F$8</f>
        <v>0</v>
      </c>
      <c r="G61" s="241">
        <f>'TAMHSC Fed'!$G$8</f>
        <v>0</v>
      </c>
      <c r="H61" s="242"/>
    </row>
    <row r="62" spans="1:8" hidden="1" outlineLevel="1" collapsed="1">
      <c r="A62" s="239"/>
      <c r="B62" s="240" t="s">
        <v>153</v>
      </c>
      <c r="C62" s="241">
        <f>'THC Fed'!$C$8</f>
        <v>0</v>
      </c>
      <c r="D62" s="241">
        <f>'THC Fed'!$D$8</f>
        <v>0</v>
      </c>
      <c r="E62" s="241">
        <f>'THC Fed'!$E$8</f>
        <v>0</v>
      </c>
      <c r="F62" s="241">
        <f>'THC Fed'!$F$8</f>
        <v>0</v>
      </c>
      <c r="G62" s="241">
        <f>'THC Fed'!$G$8</f>
        <v>0</v>
      </c>
      <c r="H62" s="242"/>
    </row>
    <row r="63" spans="1:8" hidden="1" outlineLevel="1" collapsed="1">
      <c r="A63" s="239"/>
      <c r="B63" s="240" t="s">
        <v>10</v>
      </c>
      <c r="C63" s="241">
        <f>'TTUHSC Fed'!$C$8</f>
        <v>0</v>
      </c>
      <c r="D63" s="241">
        <f>'TTUHSC Fed'!$D$8</f>
        <v>0</v>
      </c>
      <c r="E63" s="241">
        <f>'TTUHSC Fed'!$E$8</f>
        <v>0</v>
      </c>
      <c r="F63" s="241">
        <f>'TTUHSC Fed'!$F$8</f>
        <v>0</v>
      </c>
      <c r="G63" s="241">
        <f>'TTUHSC Fed'!$G$8</f>
        <v>0</v>
      </c>
      <c r="H63" s="242"/>
    </row>
    <row r="64" spans="1:8" hidden="1" outlineLevel="1" collapsed="1">
      <c r="A64" s="239"/>
      <c r="B64" s="240" t="s">
        <v>140</v>
      </c>
      <c r="C64" s="241">
        <f>'TTUHSCEP Fed'!$C$8</f>
        <v>0</v>
      </c>
      <c r="D64" s="241">
        <f>'TTUHSCEP Fed'!$D$8</f>
        <v>0</v>
      </c>
      <c r="E64" s="241">
        <f>'TTUHSCEP Fed'!$E$8</f>
        <v>0</v>
      </c>
      <c r="F64" s="241">
        <f>'TTUHSCEP Fed'!$F$8</f>
        <v>0</v>
      </c>
      <c r="G64" s="241">
        <f>'TTUHSCEP Fed'!$G$8</f>
        <v>0</v>
      </c>
      <c r="H64" s="242"/>
    </row>
    <row r="65" spans="1:8" hidden="1" outlineLevel="1" collapsed="1">
      <c r="A65" s="239"/>
      <c r="B65" s="240" t="s">
        <v>180</v>
      </c>
      <c r="C65" s="241">
        <f>'UHM Fed'!$C$8</f>
        <v>0</v>
      </c>
      <c r="D65" s="241">
        <f>'UHM Fed'!$D$8</f>
        <v>0</v>
      </c>
      <c r="E65" s="241">
        <f>'UHM Fed'!$E$8</f>
        <v>0</v>
      </c>
      <c r="F65" s="241">
        <f>'UHM Fed'!$F$8</f>
        <v>0</v>
      </c>
      <c r="G65" s="241">
        <f>'UHM Fed'!$G$8</f>
        <v>0</v>
      </c>
      <c r="H65" s="242"/>
    </row>
    <row r="66" spans="1:8" ht="30" hidden="1" outlineLevel="1" collapsed="1">
      <c r="A66" s="239"/>
      <c r="B66" s="240" t="s">
        <v>194</v>
      </c>
      <c r="C66" s="241">
        <f>'UNTHSC1 Fed'!$C$8</f>
        <v>0</v>
      </c>
      <c r="D66" s="241">
        <f>'UNTHSC1 Fed'!$D$8</f>
        <v>0</v>
      </c>
      <c r="E66" s="241">
        <f>'UNTHSC1 Fed'!$E$8</f>
        <v>0</v>
      </c>
      <c r="F66" s="241">
        <f>'UNTHSC1 Fed'!$F$8</f>
        <v>0</v>
      </c>
      <c r="G66" s="241">
        <f>'UNTHSC1 Fed'!$G$8</f>
        <v>0</v>
      </c>
      <c r="H66" s="242"/>
    </row>
    <row r="67" spans="1:8" hidden="1" outlineLevel="1" collapsed="1">
      <c r="A67" s="239"/>
      <c r="B67" s="240" t="s">
        <v>621</v>
      </c>
      <c r="C67" s="241">
        <f>'BCM Fed'!$C$8</f>
        <v>0</v>
      </c>
      <c r="D67" s="241">
        <f>'BCM Fed'!$D$8</f>
        <v>0</v>
      </c>
      <c r="E67" s="241">
        <f>'BCM Fed'!$E$8</f>
        <v>0</v>
      </c>
      <c r="F67" s="241">
        <f>'BCM Fed'!$F$8</f>
        <v>0</v>
      </c>
      <c r="G67" s="241">
        <f>'BCM Fed'!$G$8</f>
        <v>0</v>
      </c>
      <c r="H67" s="242"/>
    </row>
    <row r="68" spans="1:8" collapsed="1">
      <c r="A68" s="239" t="s">
        <v>209</v>
      </c>
      <c r="B68" s="240" t="s">
        <v>213</v>
      </c>
      <c r="C68" s="241">
        <f>SUM(C53:C67)</f>
        <v>0</v>
      </c>
      <c r="D68" s="241">
        <f>SUM(D53:D67)</f>
        <v>0</v>
      </c>
      <c r="E68" s="241">
        <f>SUM(E53:E67)</f>
        <v>0</v>
      </c>
      <c r="F68" s="241">
        <f>SUM(F53:F67)</f>
        <v>0</v>
      </c>
      <c r="G68" s="241">
        <f>SUM(G53:G67)</f>
        <v>0</v>
      </c>
      <c r="H68" s="242"/>
    </row>
    <row r="69" spans="1:8" hidden="1" outlineLevel="1">
      <c r="A69" s="239"/>
      <c r="B69" s="240" t="s">
        <v>163</v>
      </c>
      <c r="C69" s="241">
        <f>'AUSM Fed'!$C$9</f>
        <v>0</v>
      </c>
      <c r="D69" s="241">
        <f>'AUSM Fed'!$D$9</f>
        <v>0</v>
      </c>
      <c r="E69" s="241">
        <f>'AUSM Fed'!$E$9</f>
        <v>0</v>
      </c>
      <c r="F69" s="241">
        <f>'AUSM Fed'!$F$9</f>
        <v>0</v>
      </c>
      <c r="G69" s="241">
        <f>'AUSM Fed'!$G$9</f>
        <v>0</v>
      </c>
      <c r="H69" s="242"/>
    </row>
    <row r="70" spans="1:8" ht="30" hidden="1" outlineLevel="1" collapsed="1">
      <c r="A70" s="239"/>
      <c r="B70" s="240" t="s">
        <v>4</v>
      </c>
      <c r="C70" s="241">
        <f>'HSH Fed'!$C$9</f>
        <v>0</v>
      </c>
      <c r="D70" s="241">
        <f>'HSH Fed'!$D$9</f>
        <v>0</v>
      </c>
      <c r="E70" s="241">
        <f>'HSH Fed'!$E$9</f>
        <v>0</v>
      </c>
      <c r="F70" s="241">
        <f>'HSH Fed'!$F$9</f>
        <v>0</v>
      </c>
      <c r="G70" s="241">
        <f>'HSH Fed'!$G$9</f>
        <v>0</v>
      </c>
      <c r="H70" s="242"/>
    </row>
    <row r="71" spans="1:8" ht="30" hidden="1" outlineLevel="1" collapsed="1">
      <c r="A71" s="239"/>
      <c r="B71" s="240" t="s">
        <v>5</v>
      </c>
      <c r="C71" s="241">
        <f>'HSSA Fed'!$C$9</f>
        <v>129390</v>
      </c>
      <c r="D71" s="241">
        <f>'HSSA Fed'!$D$9</f>
        <v>129390</v>
      </c>
      <c r="E71" s="241">
        <f>'HSSA Fed'!$E$9</f>
        <v>0</v>
      </c>
      <c r="F71" s="241">
        <f>'HSSA Fed'!$F$9</f>
        <v>0</v>
      </c>
      <c r="G71" s="241">
        <f>'HSSA Fed'!$G$9</f>
        <v>0</v>
      </c>
      <c r="H71" s="242"/>
    </row>
    <row r="72" spans="1:8" hidden="1" outlineLevel="1" collapsed="1">
      <c r="A72" s="239"/>
      <c r="B72" s="240" t="s">
        <v>3</v>
      </c>
      <c r="C72" s="241">
        <f>'MBG Fed'!$C$9</f>
        <v>0</v>
      </c>
      <c r="D72" s="241">
        <f>'MBG Fed'!$D$9</f>
        <v>0</v>
      </c>
      <c r="E72" s="241">
        <f>'MBG Fed'!$E$9</f>
        <v>0</v>
      </c>
      <c r="F72" s="241">
        <f>'MBG Fed'!$F$9</f>
        <v>0</v>
      </c>
      <c r="G72" s="241">
        <f>'MBG Fed'!$G$9</f>
        <v>0</v>
      </c>
      <c r="H72" s="242"/>
    </row>
    <row r="73" spans="1:8" hidden="1" outlineLevel="1" collapsed="1">
      <c r="A73" s="239"/>
      <c r="B73" s="240" t="s">
        <v>6</v>
      </c>
      <c r="C73" s="241">
        <f>'MDA Fed'!$C$9</f>
        <v>0</v>
      </c>
      <c r="D73" s="241">
        <f>'MDA Fed'!$D$9</f>
        <v>0</v>
      </c>
      <c r="E73" s="241">
        <f>'MDA Fed'!$E$9</f>
        <v>0</v>
      </c>
      <c r="F73" s="241">
        <f>'MDA Fed'!$F$9</f>
        <v>0</v>
      </c>
      <c r="G73" s="241">
        <f>'MDA Fed'!$G$9</f>
        <v>0</v>
      </c>
      <c r="H73" s="242"/>
    </row>
    <row r="74" spans="1:8" ht="30" hidden="1" outlineLevel="1" collapsed="1">
      <c r="A74" s="239"/>
      <c r="B74" s="240" t="s">
        <v>164</v>
      </c>
      <c r="C74" s="241">
        <f>'RGVM Fed'!$C$9</f>
        <v>0</v>
      </c>
      <c r="D74" s="241">
        <f>'RGVM Fed'!$D$9</f>
        <v>0</v>
      </c>
      <c r="E74" s="241">
        <f>'RGVM Fed'!$E$9</f>
        <v>0</v>
      </c>
      <c r="F74" s="241">
        <f>'RGVM Fed'!$F$9</f>
        <v>0</v>
      </c>
      <c r="G74" s="241">
        <f>'RGVM Fed'!$G$9</f>
        <v>0</v>
      </c>
      <c r="H74" s="242"/>
    </row>
    <row r="75" spans="1:8" ht="30" hidden="1" outlineLevel="1" collapsed="1">
      <c r="A75" s="239"/>
      <c r="B75" s="240" t="s">
        <v>189</v>
      </c>
      <c r="C75" s="241">
        <f>'SHNF Fed'!$C$9</f>
        <v>0</v>
      </c>
      <c r="D75" s="241">
        <f>'SHNF Fed'!$D$9</f>
        <v>0</v>
      </c>
      <c r="E75" s="241">
        <f>'SHNF Fed'!$E$9</f>
        <v>0</v>
      </c>
      <c r="F75" s="241">
        <f>'SHNF Fed'!$F$9</f>
        <v>0</v>
      </c>
      <c r="G75" s="241">
        <f>'SHNF Fed'!$G$9</f>
        <v>0</v>
      </c>
      <c r="H75" s="242"/>
    </row>
    <row r="76" spans="1:8" hidden="1" outlineLevel="1" collapsed="1">
      <c r="A76" s="239"/>
      <c r="B76" s="240" t="s">
        <v>137</v>
      </c>
      <c r="C76" s="241">
        <f>'SWM Fed'!$C$9</f>
        <v>0</v>
      </c>
      <c r="D76" s="241">
        <f>'SWM Fed'!$D$9</f>
        <v>0</v>
      </c>
      <c r="E76" s="241">
        <f>'SWM Fed'!$E$9</f>
        <v>0</v>
      </c>
      <c r="F76" s="241">
        <f>'SWM Fed'!$F$9</f>
        <v>0</v>
      </c>
      <c r="G76" s="241">
        <f>'SWM Fed'!$G$9</f>
        <v>0</v>
      </c>
      <c r="H76" s="242"/>
    </row>
    <row r="77" spans="1:8" hidden="1" outlineLevel="1" collapsed="1">
      <c r="A77" s="239"/>
      <c r="B77" s="240" t="s">
        <v>8</v>
      </c>
      <c r="C77" s="241">
        <f>'TAMHSC Fed'!$C$9</f>
        <v>0</v>
      </c>
      <c r="D77" s="241">
        <f>'TAMHSC Fed'!$D$9</f>
        <v>0</v>
      </c>
      <c r="E77" s="241">
        <f>'TAMHSC Fed'!$E$9</f>
        <v>0</v>
      </c>
      <c r="F77" s="241">
        <f>'TAMHSC Fed'!$F$9</f>
        <v>0</v>
      </c>
      <c r="G77" s="241">
        <f>'TAMHSC Fed'!$G$9</f>
        <v>0</v>
      </c>
      <c r="H77" s="242"/>
    </row>
    <row r="78" spans="1:8" hidden="1" outlineLevel="1" collapsed="1">
      <c r="A78" s="239"/>
      <c r="B78" s="240" t="s">
        <v>153</v>
      </c>
      <c r="C78" s="241">
        <f>'THC Fed'!$C$9</f>
        <v>0</v>
      </c>
      <c r="D78" s="241">
        <f>'THC Fed'!$D$9</f>
        <v>0</v>
      </c>
      <c r="E78" s="241">
        <f>'THC Fed'!$E$9</f>
        <v>0</v>
      </c>
      <c r="F78" s="241">
        <f>'THC Fed'!$F$9</f>
        <v>0</v>
      </c>
      <c r="G78" s="241">
        <f>'THC Fed'!$G$9</f>
        <v>0</v>
      </c>
      <c r="H78" s="242"/>
    </row>
    <row r="79" spans="1:8" hidden="1" outlineLevel="1" collapsed="1">
      <c r="A79" s="239"/>
      <c r="B79" s="240" t="s">
        <v>10</v>
      </c>
      <c r="C79" s="241">
        <f>'TTUHSC Fed'!$C$9</f>
        <v>0</v>
      </c>
      <c r="D79" s="241">
        <f>'TTUHSC Fed'!$D$9</f>
        <v>0</v>
      </c>
      <c r="E79" s="241">
        <f>'TTUHSC Fed'!$E$9</f>
        <v>0</v>
      </c>
      <c r="F79" s="241">
        <f>'TTUHSC Fed'!$F$9</f>
        <v>0</v>
      </c>
      <c r="G79" s="241">
        <f>'TTUHSC Fed'!$G$9</f>
        <v>0</v>
      </c>
      <c r="H79" s="242"/>
    </row>
    <row r="80" spans="1:8" hidden="1" outlineLevel="1" collapsed="1">
      <c r="A80" s="239"/>
      <c r="B80" s="240" t="s">
        <v>140</v>
      </c>
      <c r="C80" s="241">
        <f>'TTUHSCEP Fed'!$C$9</f>
        <v>28226</v>
      </c>
      <c r="D80" s="241">
        <f>'TTUHSCEP Fed'!$D$9</f>
        <v>28226</v>
      </c>
      <c r="E80" s="241">
        <f>'TTUHSCEP Fed'!$E$9</f>
        <v>0</v>
      </c>
      <c r="F80" s="241">
        <f>'TTUHSCEP Fed'!$F$9</f>
        <v>0</v>
      </c>
      <c r="G80" s="241">
        <f>'TTUHSCEP Fed'!$G$9</f>
        <v>0</v>
      </c>
      <c r="H80" s="242"/>
    </row>
    <row r="81" spans="1:8" hidden="1" outlineLevel="1" collapsed="1">
      <c r="A81" s="239"/>
      <c r="B81" s="240" t="s">
        <v>180</v>
      </c>
      <c r="C81" s="241">
        <f>'UHM Fed'!$C$9</f>
        <v>0</v>
      </c>
      <c r="D81" s="241">
        <f>'UHM Fed'!$D$9</f>
        <v>0</v>
      </c>
      <c r="E81" s="241">
        <f>'UHM Fed'!$E$9</f>
        <v>0</v>
      </c>
      <c r="F81" s="241">
        <f>'UHM Fed'!$F$9</f>
        <v>0</v>
      </c>
      <c r="G81" s="241">
        <f>'UHM Fed'!$G$9</f>
        <v>0</v>
      </c>
      <c r="H81" s="242"/>
    </row>
    <row r="82" spans="1:8" ht="30" hidden="1" outlineLevel="1" collapsed="1">
      <c r="A82" s="239"/>
      <c r="B82" s="240" t="s">
        <v>194</v>
      </c>
      <c r="C82" s="241">
        <f>'UNTHSC1 Fed'!$C$9</f>
        <v>0</v>
      </c>
      <c r="D82" s="241">
        <f>'UNTHSC1 Fed'!$D$9</f>
        <v>0</v>
      </c>
      <c r="E82" s="241">
        <f>'UNTHSC1 Fed'!$E$9</f>
        <v>0</v>
      </c>
      <c r="F82" s="241">
        <f>'UNTHSC1 Fed'!$F$9</f>
        <v>0</v>
      </c>
      <c r="G82" s="241">
        <f>'UNTHSC1 Fed'!$G$9</f>
        <v>0</v>
      </c>
      <c r="H82" s="242"/>
    </row>
    <row r="83" spans="1:8" hidden="1" outlineLevel="1" collapsed="1">
      <c r="A83" s="239"/>
      <c r="B83" s="240" t="s">
        <v>621</v>
      </c>
      <c r="C83" s="241">
        <f>'BCM Fed'!$C$9</f>
        <v>0</v>
      </c>
      <c r="D83" s="241">
        <f>'BCM Fed'!$D$9</f>
        <v>0</v>
      </c>
      <c r="E83" s="241">
        <f>'BCM Fed'!$E$9</f>
        <v>0</v>
      </c>
      <c r="F83" s="241">
        <f>'BCM Fed'!$F$9</f>
        <v>0</v>
      </c>
      <c r="G83" s="241">
        <f>'BCM Fed'!$G$9</f>
        <v>0</v>
      </c>
      <c r="H83" s="242"/>
    </row>
    <row r="84" spans="1:8" collapsed="1">
      <c r="A84" s="239" t="s">
        <v>209</v>
      </c>
      <c r="B84" s="240" t="s">
        <v>214</v>
      </c>
      <c r="C84" s="241">
        <f>SUM(C69:C83)</f>
        <v>157616</v>
      </c>
      <c r="D84" s="241">
        <f>SUM(D69:D83)</f>
        <v>157616</v>
      </c>
      <c r="E84" s="241">
        <f>SUM(E69:E83)</f>
        <v>0</v>
      </c>
      <c r="F84" s="241">
        <f>SUM(F69:F83)</f>
        <v>0</v>
      </c>
      <c r="G84" s="241">
        <f>SUM(G69:G83)</f>
        <v>0</v>
      </c>
      <c r="H84" s="242"/>
    </row>
    <row r="85" spans="1:8" hidden="1" outlineLevel="1">
      <c r="A85" s="239"/>
      <c r="B85" s="240" t="s">
        <v>163</v>
      </c>
      <c r="C85" s="241">
        <f>'AUSM Fed'!$C$10</f>
        <v>0</v>
      </c>
      <c r="D85" s="241">
        <f>'AUSM Fed'!$D$10</f>
        <v>0</v>
      </c>
      <c r="E85" s="241">
        <f>'AUSM Fed'!$E$10</f>
        <v>0</v>
      </c>
      <c r="F85" s="241">
        <f>'AUSM Fed'!$F$10</f>
        <v>0</v>
      </c>
      <c r="G85" s="241">
        <f>'AUSM Fed'!$G$10</f>
        <v>0</v>
      </c>
      <c r="H85" s="242"/>
    </row>
    <row r="86" spans="1:8" ht="30" hidden="1" outlineLevel="1" collapsed="1">
      <c r="A86" s="239"/>
      <c r="B86" s="240" t="s">
        <v>4</v>
      </c>
      <c r="C86" s="241">
        <f>'HSH Fed'!$C$10</f>
        <v>0</v>
      </c>
      <c r="D86" s="241">
        <f>'HSH Fed'!$D$10</f>
        <v>0</v>
      </c>
      <c r="E86" s="241">
        <f>'HSH Fed'!$E$10</f>
        <v>0</v>
      </c>
      <c r="F86" s="241">
        <f>'HSH Fed'!$F$10</f>
        <v>0</v>
      </c>
      <c r="G86" s="241">
        <f>'HSH Fed'!$G$10</f>
        <v>0</v>
      </c>
      <c r="H86" s="242"/>
    </row>
    <row r="87" spans="1:8" ht="30" hidden="1" outlineLevel="1" collapsed="1">
      <c r="A87" s="239"/>
      <c r="B87" s="240" t="s">
        <v>5</v>
      </c>
      <c r="C87" s="241">
        <f>'HSSA Fed'!$C$10</f>
        <v>0</v>
      </c>
      <c r="D87" s="241">
        <f>'HSSA Fed'!$D$10</f>
        <v>0</v>
      </c>
      <c r="E87" s="241">
        <f>'HSSA Fed'!$E$10</f>
        <v>0</v>
      </c>
      <c r="F87" s="241">
        <f>'HSSA Fed'!$F$10</f>
        <v>0</v>
      </c>
      <c r="G87" s="241">
        <f>'HSSA Fed'!$G$10</f>
        <v>0</v>
      </c>
      <c r="H87" s="242"/>
    </row>
    <row r="88" spans="1:8" hidden="1" outlineLevel="1" collapsed="1">
      <c r="A88" s="239"/>
      <c r="B88" s="240" t="s">
        <v>3</v>
      </c>
      <c r="C88" s="241">
        <f>'MBG Fed'!$C$10</f>
        <v>0</v>
      </c>
      <c r="D88" s="241">
        <f>'MBG Fed'!$D$10</f>
        <v>0</v>
      </c>
      <c r="E88" s="241">
        <f>'MBG Fed'!$E$10</f>
        <v>0</v>
      </c>
      <c r="F88" s="241">
        <f>'MBG Fed'!$F$10</f>
        <v>0</v>
      </c>
      <c r="G88" s="241">
        <f>'MBG Fed'!$G$10</f>
        <v>0</v>
      </c>
      <c r="H88" s="242"/>
    </row>
    <row r="89" spans="1:8" hidden="1" outlineLevel="1" collapsed="1">
      <c r="A89" s="239"/>
      <c r="B89" s="240" t="s">
        <v>6</v>
      </c>
      <c r="C89" s="241">
        <f>'MDA Fed'!$C$10</f>
        <v>0</v>
      </c>
      <c r="D89" s="241">
        <f>'MDA Fed'!$D$10</f>
        <v>0</v>
      </c>
      <c r="E89" s="241">
        <f>'MDA Fed'!$E$10</f>
        <v>0</v>
      </c>
      <c r="F89" s="241">
        <f>'MDA Fed'!$F$10</f>
        <v>0</v>
      </c>
      <c r="G89" s="241">
        <f>'MDA Fed'!$G$10</f>
        <v>0</v>
      </c>
      <c r="H89" s="242"/>
    </row>
    <row r="90" spans="1:8" ht="30" hidden="1" outlineLevel="1" collapsed="1">
      <c r="A90" s="239"/>
      <c r="B90" s="240" t="s">
        <v>164</v>
      </c>
      <c r="C90" s="241">
        <f>'RGVM Fed'!$C$10</f>
        <v>0</v>
      </c>
      <c r="D90" s="241">
        <f>'RGVM Fed'!$D$10</f>
        <v>0</v>
      </c>
      <c r="E90" s="241">
        <f>'RGVM Fed'!$E$10</f>
        <v>0</v>
      </c>
      <c r="F90" s="241">
        <f>'RGVM Fed'!$F$10</f>
        <v>0</v>
      </c>
      <c r="G90" s="241">
        <f>'RGVM Fed'!$G$10</f>
        <v>0</v>
      </c>
      <c r="H90" s="242"/>
    </row>
    <row r="91" spans="1:8" ht="30" hidden="1" outlineLevel="1" collapsed="1">
      <c r="A91" s="239"/>
      <c r="B91" s="240" t="s">
        <v>189</v>
      </c>
      <c r="C91" s="241">
        <f>'SHNF Fed'!$C$10</f>
        <v>0</v>
      </c>
      <c r="D91" s="241">
        <f>'SHNF Fed'!$D$10</f>
        <v>0</v>
      </c>
      <c r="E91" s="241">
        <f>'SHNF Fed'!$E$10</f>
        <v>0</v>
      </c>
      <c r="F91" s="241">
        <f>'SHNF Fed'!$F$10</f>
        <v>0</v>
      </c>
      <c r="G91" s="241">
        <f>'SHNF Fed'!$G$10</f>
        <v>0</v>
      </c>
      <c r="H91" s="242"/>
    </row>
    <row r="92" spans="1:8" hidden="1" outlineLevel="1" collapsed="1">
      <c r="A92" s="239"/>
      <c r="B92" s="240" t="s">
        <v>137</v>
      </c>
      <c r="C92" s="241">
        <f>'SWM Fed'!$C$10</f>
        <v>0</v>
      </c>
      <c r="D92" s="241">
        <f>'SWM Fed'!$D$10</f>
        <v>0</v>
      </c>
      <c r="E92" s="241">
        <f>'SWM Fed'!$E$10</f>
        <v>0</v>
      </c>
      <c r="F92" s="241">
        <f>'SWM Fed'!$F$10</f>
        <v>0</v>
      </c>
      <c r="G92" s="241">
        <f>'SWM Fed'!$G$10</f>
        <v>0</v>
      </c>
      <c r="H92" s="242"/>
    </row>
    <row r="93" spans="1:8" hidden="1" outlineLevel="1" collapsed="1">
      <c r="A93" s="239"/>
      <c r="B93" s="240" t="s">
        <v>8</v>
      </c>
      <c r="C93" s="241">
        <f>'TAMHSC Fed'!$C$10</f>
        <v>0</v>
      </c>
      <c r="D93" s="241">
        <f>'TAMHSC Fed'!$D$10</f>
        <v>0</v>
      </c>
      <c r="E93" s="241">
        <f>'TAMHSC Fed'!$E$10</f>
        <v>0</v>
      </c>
      <c r="F93" s="241">
        <f>'TAMHSC Fed'!$F$10</f>
        <v>0</v>
      </c>
      <c r="G93" s="241">
        <f>'TAMHSC Fed'!$G$10</f>
        <v>0</v>
      </c>
      <c r="H93" s="242"/>
    </row>
    <row r="94" spans="1:8" hidden="1" outlineLevel="1" collapsed="1">
      <c r="A94" s="239"/>
      <c r="B94" s="240" t="s">
        <v>153</v>
      </c>
      <c r="C94" s="241">
        <f>'THC Fed'!$C$10</f>
        <v>0</v>
      </c>
      <c r="D94" s="241">
        <f>'THC Fed'!$D$10</f>
        <v>0</v>
      </c>
      <c r="E94" s="241">
        <f>'THC Fed'!$E$10</f>
        <v>0</v>
      </c>
      <c r="F94" s="241">
        <f>'THC Fed'!$F$10</f>
        <v>0</v>
      </c>
      <c r="G94" s="241">
        <f>'THC Fed'!$G$10</f>
        <v>0</v>
      </c>
      <c r="H94" s="242"/>
    </row>
    <row r="95" spans="1:8" hidden="1" outlineLevel="1" collapsed="1">
      <c r="A95" s="239"/>
      <c r="B95" s="240" t="s">
        <v>10</v>
      </c>
      <c r="C95" s="241">
        <f>'TTUHSC Fed'!$C$10</f>
        <v>0</v>
      </c>
      <c r="D95" s="241">
        <f>'TTUHSC Fed'!$D$10</f>
        <v>0</v>
      </c>
      <c r="E95" s="241">
        <f>'TTUHSC Fed'!$E$10</f>
        <v>0</v>
      </c>
      <c r="F95" s="241">
        <f>'TTUHSC Fed'!$F$10</f>
        <v>0</v>
      </c>
      <c r="G95" s="241">
        <f>'TTUHSC Fed'!$G$10</f>
        <v>0</v>
      </c>
      <c r="H95" s="242"/>
    </row>
    <row r="96" spans="1:8" hidden="1" outlineLevel="1" collapsed="1">
      <c r="A96" s="239"/>
      <c r="B96" s="240" t="s">
        <v>140</v>
      </c>
      <c r="C96" s="241">
        <f>'TTUHSCEP Fed'!$C$10</f>
        <v>0</v>
      </c>
      <c r="D96" s="241">
        <f>'TTUHSCEP Fed'!$D$10</f>
        <v>0</v>
      </c>
      <c r="E96" s="241">
        <f>'TTUHSCEP Fed'!$E$10</f>
        <v>0</v>
      </c>
      <c r="F96" s="241">
        <f>'TTUHSCEP Fed'!$F$10</f>
        <v>0</v>
      </c>
      <c r="G96" s="241">
        <f>'TTUHSCEP Fed'!$G$10</f>
        <v>0</v>
      </c>
      <c r="H96" s="242"/>
    </row>
    <row r="97" spans="1:8" hidden="1" outlineLevel="1" collapsed="1">
      <c r="A97" s="239"/>
      <c r="B97" s="240" t="s">
        <v>180</v>
      </c>
      <c r="C97" s="241">
        <f>'UHM Fed'!$C$10</f>
        <v>0</v>
      </c>
      <c r="D97" s="241">
        <f>'UHM Fed'!$D$10</f>
        <v>0</v>
      </c>
      <c r="E97" s="241">
        <f>'UHM Fed'!$E$10</f>
        <v>0</v>
      </c>
      <c r="F97" s="241">
        <f>'UHM Fed'!$F$10</f>
        <v>0</v>
      </c>
      <c r="G97" s="241">
        <f>'UHM Fed'!$G$10</f>
        <v>0</v>
      </c>
      <c r="H97" s="242"/>
    </row>
    <row r="98" spans="1:8" ht="30" hidden="1" outlineLevel="1" collapsed="1">
      <c r="A98" s="239"/>
      <c r="B98" s="240" t="s">
        <v>194</v>
      </c>
      <c r="C98" s="241">
        <f>'UNTHSC1 Fed'!$C$10</f>
        <v>0</v>
      </c>
      <c r="D98" s="241">
        <f>'UNTHSC1 Fed'!$D$10</f>
        <v>0</v>
      </c>
      <c r="E98" s="241">
        <f>'UNTHSC1 Fed'!$E$10</f>
        <v>0</v>
      </c>
      <c r="F98" s="241">
        <f>'UNTHSC1 Fed'!$F$10</f>
        <v>0</v>
      </c>
      <c r="G98" s="241">
        <f>'UNTHSC1 Fed'!$G$10</f>
        <v>0</v>
      </c>
      <c r="H98" s="242"/>
    </row>
    <row r="99" spans="1:8" hidden="1" outlineLevel="1" collapsed="1">
      <c r="A99" s="239"/>
      <c r="B99" s="240" t="s">
        <v>621</v>
      </c>
      <c r="C99" s="241">
        <f>'BCM Fed'!$C$10</f>
        <v>0</v>
      </c>
      <c r="D99" s="241">
        <f>'BCM Fed'!$D$10</f>
        <v>0</v>
      </c>
      <c r="E99" s="241">
        <f>'BCM Fed'!$E$10</f>
        <v>0</v>
      </c>
      <c r="F99" s="241">
        <f>'BCM Fed'!$F$10</f>
        <v>0</v>
      </c>
      <c r="G99" s="241">
        <f>'BCM Fed'!$G$10</f>
        <v>0</v>
      </c>
      <c r="H99" s="242"/>
    </row>
    <row r="100" spans="1:8" collapsed="1">
      <c r="A100" s="239" t="s">
        <v>209</v>
      </c>
      <c r="B100" s="240" t="s">
        <v>215</v>
      </c>
      <c r="C100" s="241">
        <f>SUM(C85:C99)</f>
        <v>0</v>
      </c>
      <c r="D100" s="241">
        <f>SUM(D85:D99)</f>
        <v>0</v>
      </c>
      <c r="E100" s="241">
        <f>SUM(E85:E99)</f>
        <v>0</v>
      </c>
      <c r="F100" s="241">
        <f>SUM(F85:F99)</f>
        <v>0</v>
      </c>
      <c r="G100" s="241">
        <f>SUM(G85:G99)</f>
        <v>0</v>
      </c>
      <c r="H100" s="242"/>
    </row>
    <row r="101" spans="1:8" hidden="1" outlineLevel="1">
      <c r="A101" s="239"/>
      <c r="B101" s="240" t="s">
        <v>163</v>
      </c>
      <c r="C101" s="241">
        <f>'AUSM Fed'!$C$11</f>
        <v>0</v>
      </c>
      <c r="D101" s="241">
        <f>'AUSM Fed'!$D$11</f>
        <v>0</v>
      </c>
      <c r="E101" s="241">
        <f>'AUSM Fed'!$E$11</f>
        <v>0</v>
      </c>
      <c r="F101" s="241">
        <f>'AUSM Fed'!$F$11</f>
        <v>0</v>
      </c>
      <c r="G101" s="241">
        <f>'AUSM Fed'!$G$11</f>
        <v>0</v>
      </c>
      <c r="H101" s="242"/>
    </row>
    <row r="102" spans="1:8" ht="30" hidden="1" outlineLevel="1" collapsed="1">
      <c r="A102" s="239"/>
      <c r="B102" s="240" t="s">
        <v>4</v>
      </c>
      <c r="C102" s="241">
        <f>'HSH Fed'!$C$11</f>
        <v>0</v>
      </c>
      <c r="D102" s="241">
        <f>'HSH Fed'!$D$11</f>
        <v>0</v>
      </c>
      <c r="E102" s="241">
        <f>'HSH Fed'!$E$11</f>
        <v>0</v>
      </c>
      <c r="F102" s="241">
        <f>'HSH Fed'!$F$11</f>
        <v>0</v>
      </c>
      <c r="G102" s="241">
        <f>'HSH Fed'!$G$11</f>
        <v>0</v>
      </c>
      <c r="H102" s="242"/>
    </row>
    <row r="103" spans="1:8" ht="30" hidden="1" outlineLevel="1" collapsed="1">
      <c r="A103" s="239"/>
      <c r="B103" s="240" t="s">
        <v>5</v>
      </c>
      <c r="C103" s="241">
        <f>'HSSA Fed'!$C$11</f>
        <v>0</v>
      </c>
      <c r="D103" s="241">
        <f>'HSSA Fed'!$D$11</f>
        <v>0</v>
      </c>
      <c r="E103" s="241">
        <f>'HSSA Fed'!$E$11</f>
        <v>0</v>
      </c>
      <c r="F103" s="241">
        <f>'HSSA Fed'!$F$11</f>
        <v>0</v>
      </c>
      <c r="G103" s="241">
        <f>'HSSA Fed'!$G$11</f>
        <v>0</v>
      </c>
      <c r="H103" s="242"/>
    </row>
    <row r="104" spans="1:8" hidden="1" outlineLevel="1" collapsed="1">
      <c r="A104" s="239"/>
      <c r="B104" s="240" t="s">
        <v>3</v>
      </c>
      <c r="C104" s="241">
        <f>'MBG Fed'!$C$11</f>
        <v>0</v>
      </c>
      <c r="D104" s="241">
        <f>'MBG Fed'!$D$11</f>
        <v>0</v>
      </c>
      <c r="E104" s="241">
        <f>'MBG Fed'!$E$11</f>
        <v>0</v>
      </c>
      <c r="F104" s="241">
        <f>'MBG Fed'!$F$11</f>
        <v>0</v>
      </c>
      <c r="G104" s="241">
        <f>'MBG Fed'!$G$11</f>
        <v>0</v>
      </c>
      <c r="H104" s="242"/>
    </row>
    <row r="105" spans="1:8" hidden="1" outlineLevel="1" collapsed="1">
      <c r="A105" s="239"/>
      <c r="B105" s="240" t="s">
        <v>6</v>
      </c>
      <c r="C105" s="241">
        <f>'MDA Fed'!$C$11</f>
        <v>214160</v>
      </c>
      <c r="D105" s="241">
        <f>'MDA Fed'!$D$11</f>
        <v>0</v>
      </c>
      <c r="E105" s="241">
        <f>'MDA Fed'!$E$11</f>
        <v>0</v>
      </c>
      <c r="F105" s="241">
        <f>'MDA Fed'!$F$11</f>
        <v>214160</v>
      </c>
      <c r="G105" s="241">
        <f>'MDA Fed'!$G$11</f>
        <v>0</v>
      </c>
      <c r="H105" s="242"/>
    </row>
    <row r="106" spans="1:8" ht="30" hidden="1" outlineLevel="1" collapsed="1">
      <c r="A106" s="239"/>
      <c r="B106" s="240" t="s">
        <v>164</v>
      </c>
      <c r="C106" s="241">
        <f>'RGVM Fed'!$C$11</f>
        <v>0</v>
      </c>
      <c r="D106" s="241">
        <f>'RGVM Fed'!$D$11</f>
        <v>0</v>
      </c>
      <c r="E106" s="241">
        <f>'RGVM Fed'!$E$11</f>
        <v>0</v>
      </c>
      <c r="F106" s="241">
        <f>'RGVM Fed'!$F$11</f>
        <v>0</v>
      </c>
      <c r="G106" s="241">
        <f>'RGVM Fed'!$G$11</f>
        <v>0</v>
      </c>
      <c r="H106" s="242"/>
    </row>
    <row r="107" spans="1:8" ht="30" hidden="1" outlineLevel="1" collapsed="1">
      <c r="A107" s="239"/>
      <c r="B107" s="240" t="s">
        <v>189</v>
      </c>
      <c r="C107" s="241">
        <f>'SHNF Fed'!$C$11</f>
        <v>0</v>
      </c>
      <c r="D107" s="241">
        <f>'SHNF Fed'!$D$11</f>
        <v>0</v>
      </c>
      <c r="E107" s="241">
        <f>'SHNF Fed'!$E$11</f>
        <v>0</v>
      </c>
      <c r="F107" s="241">
        <f>'SHNF Fed'!$F$11</f>
        <v>0</v>
      </c>
      <c r="G107" s="241">
        <f>'SHNF Fed'!$G$11</f>
        <v>0</v>
      </c>
      <c r="H107" s="242"/>
    </row>
    <row r="108" spans="1:8" hidden="1" outlineLevel="1" collapsed="1">
      <c r="A108" s="239"/>
      <c r="B108" s="240" t="s">
        <v>137</v>
      </c>
      <c r="C108" s="241">
        <f>'SWM Fed'!$C$11</f>
        <v>0</v>
      </c>
      <c r="D108" s="241">
        <f>'SWM Fed'!$D$11</f>
        <v>0</v>
      </c>
      <c r="E108" s="241">
        <f>'SWM Fed'!$E$11</f>
        <v>0</v>
      </c>
      <c r="F108" s="241">
        <f>'SWM Fed'!$F$11</f>
        <v>0</v>
      </c>
      <c r="G108" s="241">
        <f>'SWM Fed'!$G$11</f>
        <v>0</v>
      </c>
      <c r="H108" s="242"/>
    </row>
    <row r="109" spans="1:8" hidden="1" outlineLevel="1" collapsed="1">
      <c r="A109" s="239"/>
      <c r="B109" s="240" t="s">
        <v>8</v>
      </c>
      <c r="C109" s="241">
        <f>'TAMHSC Fed'!$C$11</f>
        <v>0</v>
      </c>
      <c r="D109" s="241">
        <f>'TAMHSC Fed'!$D$11</f>
        <v>0</v>
      </c>
      <c r="E109" s="241">
        <f>'TAMHSC Fed'!$E$11</f>
        <v>0</v>
      </c>
      <c r="F109" s="241">
        <f>'TAMHSC Fed'!$F$11</f>
        <v>0</v>
      </c>
      <c r="G109" s="241">
        <f>'TAMHSC Fed'!$G$11</f>
        <v>0</v>
      </c>
      <c r="H109" s="242"/>
    </row>
    <row r="110" spans="1:8" hidden="1" outlineLevel="1" collapsed="1">
      <c r="A110" s="239"/>
      <c r="B110" s="240" t="s">
        <v>153</v>
      </c>
      <c r="C110" s="241">
        <f>'THC Fed'!$C$11</f>
        <v>0</v>
      </c>
      <c r="D110" s="241">
        <f>'THC Fed'!$D$11</f>
        <v>0</v>
      </c>
      <c r="E110" s="241">
        <f>'THC Fed'!$E$11</f>
        <v>0</v>
      </c>
      <c r="F110" s="241">
        <f>'THC Fed'!$F$11</f>
        <v>0</v>
      </c>
      <c r="G110" s="241">
        <f>'THC Fed'!$G$11</f>
        <v>0</v>
      </c>
      <c r="H110" s="242"/>
    </row>
    <row r="111" spans="1:8" hidden="1" outlineLevel="1" collapsed="1">
      <c r="A111" s="239"/>
      <c r="B111" s="240" t="s">
        <v>10</v>
      </c>
      <c r="C111" s="241">
        <f>'TTUHSC Fed'!$C$11</f>
        <v>0</v>
      </c>
      <c r="D111" s="241">
        <f>'TTUHSC Fed'!$D$11</f>
        <v>0</v>
      </c>
      <c r="E111" s="241">
        <f>'TTUHSC Fed'!$E$11</f>
        <v>0</v>
      </c>
      <c r="F111" s="241">
        <f>'TTUHSC Fed'!$F$11</f>
        <v>0</v>
      </c>
      <c r="G111" s="241">
        <f>'TTUHSC Fed'!$G$11</f>
        <v>0</v>
      </c>
      <c r="H111" s="242"/>
    </row>
    <row r="112" spans="1:8" hidden="1" outlineLevel="1" collapsed="1">
      <c r="A112" s="239"/>
      <c r="B112" s="240" t="s">
        <v>140</v>
      </c>
      <c r="C112" s="241">
        <f>'TTUHSCEP Fed'!$C$11</f>
        <v>0</v>
      </c>
      <c r="D112" s="241">
        <f>'TTUHSCEP Fed'!$D$11</f>
        <v>0</v>
      </c>
      <c r="E112" s="241">
        <f>'TTUHSCEP Fed'!$E$11</f>
        <v>0</v>
      </c>
      <c r="F112" s="241">
        <f>'TTUHSCEP Fed'!$F$11</f>
        <v>0</v>
      </c>
      <c r="G112" s="241">
        <f>'TTUHSCEP Fed'!$G$11</f>
        <v>0</v>
      </c>
      <c r="H112" s="242"/>
    </row>
    <row r="113" spans="1:8" hidden="1" outlineLevel="1" collapsed="1">
      <c r="A113" s="239"/>
      <c r="B113" s="240" t="s">
        <v>180</v>
      </c>
      <c r="C113" s="241">
        <f>'UHM Fed'!$C$11</f>
        <v>0</v>
      </c>
      <c r="D113" s="241">
        <f>'UHM Fed'!$D$11</f>
        <v>0</v>
      </c>
      <c r="E113" s="241">
        <f>'UHM Fed'!$E$11</f>
        <v>0</v>
      </c>
      <c r="F113" s="241">
        <f>'UHM Fed'!$F$11</f>
        <v>0</v>
      </c>
      <c r="G113" s="241">
        <f>'UHM Fed'!$G$11</f>
        <v>0</v>
      </c>
      <c r="H113" s="242"/>
    </row>
    <row r="114" spans="1:8" ht="30" hidden="1" outlineLevel="1" collapsed="1">
      <c r="A114" s="239"/>
      <c r="B114" s="240" t="s">
        <v>194</v>
      </c>
      <c r="C114" s="241">
        <f>'UNTHSC1 Fed'!$C$11</f>
        <v>0</v>
      </c>
      <c r="D114" s="241">
        <f>'UNTHSC1 Fed'!$D$11</f>
        <v>0</v>
      </c>
      <c r="E114" s="241">
        <f>'UNTHSC1 Fed'!$E$11</f>
        <v>0</v>
      </c>
      <c r="F114" s="241">
        <f>'UNTHSC1 Fed'!$F$11</f>
        <v>0</v>
      </c>
      <c r="G114" s="241">
        <f>'UNTHSC1 Fed'!$G$11</f>
        <v>0</v>
      </c>
      <c r="H114" s="242"/>
    </row>
    <row r="115" spans="1:8" hidden="1" outlineLevel="1" collapsed="1">
      <c r="A115" s="239"/>
      <c r="B115" s="240" t="s">
        <v>621</v>
      </c>
      <c r="C115" s="241">
        <f>'BCM Fed'!$C$11</f>
        <v>0</v>
      </c>
      <c r="D115" s="241">
        <f>'BCM Fed'!$D$11</f>
        <v>0</v>
      </c>
      <c r="E115" s="241">
        <f>'BCM Fed'!$E$11</f>
        <v>0</v>
      </c>
      <c r="F115" s="241">
        <f>'BCM Fed'!$F$11</f>
        <v>0</v>
      </c>
      <c r="G115" s="241">
        <f>'BCM Fed'!$G$11</f>
        <v>0</v>
      </c>
      <c r="H115" s="242"/>
    </row>
    <row r="116" spans="1:8" collapsed="1">
      <c r="A116" s="239" t="s">
        <v>209</v>
      </c>
      <c r="B116" s="240" t="s">
        <v>216</v>
      </c>
      <c r="C116" s="241">
        <f>SUM(C101:C115)</f>
        <v>214160</v>
      </c>
      <c r="D116" s="241">
        <f>SUM(D101:D115)</f>
        <v>0</v>
      </c>
      <c r="E116" s="241">
        <f>SUM(E101:E115)</f>
        <v>0</v>
      </c>
      <c r="F116" s="241">
        <f>SUM(F101:F115)</f>
        <v>214160</v>
      </c>
      <c r="G116" s="241">
        <f>SUM(G101:G115)</f>
        <v>0</v>
      </c>
      <c r="H116" s="242"/>
    </row>
    <row r="117" spans="1:8" hidden="1" outlineLevel="1">
      <c r="A117" s="239"/>
      <c r="B117" s="240" t="s">
        <v>163</v>
      </c>
      <c r="C117" s="241">
        <f>'AUSM Fed'!$C$12</f>
        <v>0</v>
      </c>
      <c r="D117" s="241">
        <f>'AUSM Fed'!$D$12</f>
        <v>0</v>
      </c>
      <c r="E117" s="241">
        <f>'AUSM Fed'!$E$12</f>
        <v>0</v>
      </c>
      <c r="F117" s="241">
        <f>'AUSM Fed'!$F$12</f>
        <v>0</v>
      </c>
      <c r="G117" s="241">
        <f>'AUSM Fed'!$G$12</f>
        <v>0</v>
      </c>
      <c r="H117" s="242"/>
    </row>
    <row r="118" spans="1:8" ht="30" hidden="1" outlineLevel="1" collapsed="1">
      <c r="A118" s="239"/>
      <c r="B118" s="240" t="s">
        <v>4</v>
      </c>
      <c r="C118" s="241">
        <f>'HSH Fed'!$C$12</f>
        <v>0</v>
      </c>
      <c r="D118" s="241">
        <f>'HSH Fed'!$D$12</f>
        <v>0</v>
      </c>
      <c r="E118" s="241">
        <f>'HSH Fed'!$E$12</f>
        <v>0</v>
      </c>
      <c r="F118" s="241">
        <f>'HSH Fed'!$F$12</f>
        <v>0</v>
      </c>
      <c r="G118" s="241">
        <f>'HSH Fed'!$G$12</f>
        <v>0</v>
      </c>
      <c r="H118" s="242"/>
    </row>
    <row r="119" spans="1:8" ht="30" hidden="1" outlineLevel="1" collapsed="1">
      <c r="A119" s="239"/>
      <c r="B119" s="240" t="s">
        <v>5</v>
      </c>
      <c r="C119" s="241">
        <f>'HSSA Fed'!$C$12</f>
        <v>0</v>
      </c>
      <c r="D119" s="241">
        <f>'HSSA Fed'!$D$12</f>
        <v>0</v>
      </c>
      <c r="E119" s="241">
        <f>'HSSA Fed'!$E$12</f>
        <v>0</v>
      </c>
      <c r="F119" s="241">
        <f>'HSSA Fed'!$F$12</f>
        <v>0</v>
      </c>
      <c r="G119" s="241">
        <f>'HSSA Fed'!$G$12</f>
        <v>0</v>
      </c>
      <c r="H119" s="242"/>
    </row>
    <row r="120" spans="1:8" hidden="1" outlineLevel="1" collapsed="1">
      <c r="A120" s="239"/>
      <c r="B120" s="240" t="s">
        <v>3</v>
      </c>
      <c r="C120" s="241">
        <f>'MBG Fed'!$C$12</f>
        <v>0</v>
      </c>
      <c r="D120" s="241">
        <f>'MBG Fed'!$D$12</f>
        <v>0</v>
      </c>
      <c r="E120" s="241">
        <f>'MBG Fed'!$E$12</f>
        <v>0</v>
      </c>
      <c r="F120" s="241">
        <f>'MBG Fed'!$F$12</f>
        <v>0</v>
      </c>
      <c r="G120" s="241">
        <f>'MBG Fed'!$G$12</f>
        <v>0</v>
      </c>
      <c r="H120" s="242"/>
    </row>
    <row r="121" spans="1:8" hidden="1" outlineLevel="1" collapsed="1">
      <c r="A121" s="239"/>
      <c r="B121" s="240" t="s">
        <v>6</v>
      </c>
      <c r="C121" s="241">
        <f>'MDA Fed'!$C$12</f>
        <v>0</v>
      </c>
      <c r="D121" s="241">
        <f>'MDA Fed'!$D$12</f>
        <v>0</v>
      </c>
      <c r="E121" s="241">
        <f>'MDA Fed'!$E$12</f>
        <v>0</v>
      </c>
      <c r="F121" s="241">
        <f>'MDA Fed'!$F$12</f>
        <v>0</v>
      </c>
      <c r="G121" s="241">
        <f>'MDA Fed'!$G$12</f>
        <v>0</v>
      </c>
      <c r="H121" s="242"/>
    </row>
    <row r="122" spans="1:8" ht="30" hidden="1" outlineLevel="1" collapsed="1">
      <c r="A122" s="239"/>
      <c r="B122" s="240" t="s">
        <v>164</v>
      </c>
      <c r="C122" s="241">
        <f>'RGVM Fed'!$C$12</f>
        <v>0</v>
      </c>
      <c r="D122" s="241">
        <f>'RGVM Fed'!$D$12</f>
        <v>0</v>
      </c>
      <c r="E122" s="241">
        <f>'RGVM Fed'!$E$12</f>
        <v>0</v>
      </c>
      <c r="F122" s="241">
        <f>'RGVM Fed'!$F$12</f>
        <v>0</v>
      </c>
      <c r="G122" s="241">
        <f>'RGVM Fed'!$G$12</f>
        <v>0</v>
      </c>
      <c r="H122" s="242"/>
    </row>
    <row r="123" spans="1:8" ht="30" hidden="1" outlineLevel="1" collapsed="1">
      <c r="A123" s="239"/>
      <c r="B123" s="240" t="s">
        <v>189</v>
      </c>
      <c r="C123" s="241">
        <f>'SHNF Fed'!$C$12</f>
        <v>0</v>
      </c>
      <c r="D123" s="241">
        <f>'SHNF Fed'!$D$12</f>
        <v>0</v>
      </c>
      <c r="E123" s="241">
        <f>'SHNF Fed'!$E$12</f>
        <v>0</v>
      </c>
      <c r="F123" s="241">
        <f>'SHNF Fed'!$F$12</f>
        <v>0</v>
      </c>
      <c r="G123" s="241">
        <f>'SHNF Fed'!$G$12</f>
        <v>0</v>
      </c>
      <c r="H123" s="242"/>
    </row>
    <row r="124" spans="1:8" hidden="1" outlineLevel="1" collapsed="1">
      <c r="A124" s="239"/>
      <c r="B124" s="240" t="s">
        <v>137</v>
      </c>
      <c r="C124" s="241">
        <f>'SWM Fed'!$C$12</f>
        <v>0</v>
      </c>
      <c r="D124" s="241">
        <f>'SWM Fed'!$D$12</f>
        <v>0</v>
      </c>
      <c r="E124" s="241">
        <f>'SWM Fed'!$E$12</f>
        <v>0</v>
      </c>
      <c r="F124" s="241">
        <f>'SWM Fed'!$F$12</f>
        <v>0</v>
      </c>
      <c r="G124" s="241">
        <f>'SWM Fed'!$G$12</f>
        <v>0</v>
      </c>
      <c r="H124" s="242"/>
    </row>
    <row r="125" spans="1:8" hidden="1" outlineLevel="1" collapsed="1">
      <c r="A125" s="239"/>
      <c r="B125" s="240" t="s">
        <v>8</v>
      </c>
      <c r="C125" s="241">
        <f>'TAMHSC Fed'!$C$12</f>
        <v>0</v>
      </c>
      <c r="D125" s="241">
        <f>'TAMHSC Fed'!$D$12</f>
        <v>0</v>
      </c>
      <c r="E125" s="241">
        <f>'TAMHSC Fed'!$E$12</f>
        <v>0</v>
      </c>
      <c r="F125" s="241">
        <f>'TAMHSC Fed'!$F$12</f>
        <v>0</v>
      </c>
      <c r="G125" s="241">
        <f>'TAMHSC Fed'!$G$12</f>
        <v>0</v>
      </c>
      <c r="H125" s="242"/>
    </row>
    <row r="126" spans="1:8" hidden="1" outlineLevel="1" collapsed="1">
      <c r="A126" s="239"/>
      <c r="B126" s="240" t="s">
        <v>153</v>
      </c>
      <c r="C126" s="241">
        <f>'THC Fed'!$C$12</f>
        <v>0</v>
      </c>
      <c r="D126" s="241">
        <f>'THC Fed'!$D$12</f>
        <v>0</v>
      </c>
      <c r="E126" s="241">
        <f>'THC Fed'!$E$12</f>
        <v>0</v>
      </c>
      <c r="F126" s="241">
        <f>'THC Fed'!$F$12</f>
        <v>0</v>
      </c>
      <c r="G126" s="241">
        <f>'THC Fed'!$G$12</f>
        <v>0</v>
      </c>
      <c r="H126" s="242"/>
    </row>
    <row r="127" spans="1:8" hidden="1" outlineLevel="1" collapsed="1">
      <c r="A127" s="239"/>
      <c r="B127" s="240" t="s">
        <v>10</v>
      </c>
      <c r="C127" s="241">
        <f>'TTUHSC Fed'!$C$12</f>
        <v>0</v>
      </c>
      <c r="D127" s="241">
        <f>'TTUHSC Fed'!$D$12</f>
        <v>0</v>
      </c>
      <c r="E127" s="241">
        <f>'TTUHSC Fed'!$E$12</f>
        <v>0</v>
      </c>
      <c r="F127" s="241">
        <f>'TTUHSC Fed'!$F$12</f>
        <v>0</v>
      </c>
      <c r="G127" s="241">
        <f>'TTUHSC Fed'!$G$12</f>
        <v>0</v>
      </c>
      <c r="H127" s="242"/>
    </row>
    <row r="128" spans="1:8" hidden="1" outlineLevel="1" collapsed="1">
      <c r="A128" s="239"/>
      <c r="B128" s="240" t="s">
        <v>140</v>
      </c>
      <c r="C128" s="241">
        <f>'TTUHSCEP Fed'!$C$12</f>
        <v>0</v>
      </c>
      <c r="D128" s="241">
        <f>'TTUHSCEP Fed'!$D$12</f>
        <v>0</v>
      </c>
      <c r="E128" s="241">
        <f>'TTUHSCEP Fed'!$E$12</f>
        <v>0</v>
      </c>
      <c r="F128" s="241">
        <f>'TTUHSCEP Fed'!$F$12</f>
        <v>0</v>
      </c>
      <c r="G128" s="241">
        <f>'TTUHSCEP Fed'!$G$12</f>
        <v>0</v>
      </c>
      <c r="H128" s="242"/>
    </row>
    <row r="129" spans="1:8" hidden="1" outlineLevel="1" collapsed="1">
      <c r="A129" s="239"/>
      <c r="B129" s="240" t="s">
        <v>180</v>
      </c>
      <c r="C129" s="241">
        <f>'UHM Fed'!$C$12</f>
        <v>0</v>
      </c>
      <c r="D129" s="241">
        <f>'UHM Fed'!$D$12</f>
        <v>0</v>
      </c>
      <c r="E129" s="241">
        <f>'UHM Fed'!$E$12</f>
        <v>0</v>
      </c>
      <c r="F129" s="241">
        <f>'UHM Fed'!$F$12</f>
        <v>0</v>
      </c>
      <c r="G129" s="241">
        <f>'UHM Fed'!$G$12</f>
        <v>0</v>
      </c>
      <c r="H129" s="242"/>
    </row>
    <row r="130" spans="1:8" ht="30" hidden="1" outlineLevel="1" collapsed="1">
      <c r="A130" s="239"/>
      <c r="B130" s="240" t="s">
        <v>194</v>
      </c>
      <c r="C130" s="241">
        <f>'UNTHSC1 Fed'!$C$12</f>
        <v>0</v>
      </c>
      <c r="D130" s="241">
        <f>'UNTHSC1 Fed'!$D$12</f>
        <v>0</v>
      </c>
      <c r="E130" s="241">
        <f>'UNTHSC1 Fed'!$E$12</f>
        <v>0</v>
      </c>
      <c r="F130" s="241">
        <f>'UNTHSC1 Fed'!$F$12</f>
        <v>0</v>
      </c>
      <c r="G130" s="241">
        <f>'UNTHSC1 Fed'!$G$12</f>
        <v>0</v>
      </c>
      <c r="H130" s="242"/>
    </row>
    <row r="131" spans="1:8" hidden="1" outlineLevel="1" collapsed="1">
      <c r="A131" s="239"/>
      <c r="B131" s="240" t="s">
        <v>621</v>
      </c>
      <c r="C131" s="241">
        <f>'BCM Fed'!$C$12</f>
        <v>0</v>
      </c>
      <c r="D131" s="241">
        <f>'BCM Fed'!$D$12</f>
        <v>0</v>
      </c>
      <c r="E131" s="241">
        <f>'BCM Fed'!$E$12</f>
        <v>0</v>
      </c>
      <c r="F131" s="241">
        <f>'BCM Fed'!$F$12</f>
        <v>0</v>
      </c>
      <c r="G131" s="241">
        <f>'BCM Fed'!$G$12</f>
        <v>0</v>
      </c>
      <c r="H131" s="242"/>
    </row>
    <row r="132" spans="1:8" ht="30" collapsed="1">
      <c r="A132" s="239" t="s">
        <v>209</v>
      </c>
      <c r="B132" s="240" t="s">
        <v>217</v>
      </c>
      <c r="C132" s="241">
        <f>SUM(C117:C131)</f>
        <v>0</v>
      </c>
      <c r="D132" s="241">
        <f>SUM(D117:D131)</f>
        <v>0</v>
      </c>
      <c r="E132" s="241">
        <f>SUM(E117:E131)</f>
        <v>0</v>
      </c>
      <c r="F132" s="241">
        <f>SUM(F117:F131)</f>
        <v>0</v>
      </c>
      <c r="G132" s="241">
        <f>SUM(G117:G131)</f>
        <v>0</v>
      </c>
      <c r="H132" s="242"/>
    </row>
    <row r="133" spans="1:8" hidden="1" outlineLevel="1">
      <c r="A133" s="239"/>
      <c r="B133" s="240" t="s">
        <v>163</v>
      </c>
      <c r="C133" s="241">
        <f>'AUSM Fed'!$C$13</f>
        <v>62554</v>
      </c>
      <c r="D133" s="241">
        <f>'AUSM Fed'!$D$13</f>
        <v>62554</v>
      </c>
      <c r="E133" s="241">
        <f>'AUSM Fed'!$E$13</f>
        <v>0</v>
      </c>
      <c r="F133" s="241">
        <f>'AUSM Fed'!$F$13</f>
        <v>0</v>
      </c>
      <c r="G133" s="241">
        <f>'AUSM Fed'!$G$13</f>
        <v>0</v>
      </c>
      <c r="H133" s="242"/>
    </row>
    <row r="134" spans="1:8" ht="30" hidden="1" outlineLevel="1" collapsed="1">
      <c r="A134" s="239"/>
      <c r="B134" s="240" t="s">
        <v>4</v>
      </c>
      <c r="C134" s="241">
        <f>'HSH Fed'!$C$13</f>
        <v>9036462</v>
      </c>
      <c r="D134" s="241">
        <f>'HSH Fed'!$D$13</f>
        <v>8052821</v>
      </c>
      <c r="E134" s="241">
        <f>'HSH Fed'!$E$13</f>
        <v>0</v>
      </c>
      <c r="F134" s="241">
        <f>'HSH Fed'!$F$13</f>
        <v>983641</v>
      </c>
      <c r="G134" s="241">
        <f>'HSH Fed'!$G$13</f>
        <v>0</v>
      </c>
      <c r="H134" s="242"/>
    </row>
    <row r="135" spans="1:8" ht="30" hidden="1" outlineLevel="1" collapsed="1">
      <c r="A135" s="239"/>
      <c r="B135" s="240" t="s">
        <v>5</v>
      </c>
      <c r="C135" s="241">
        <f>'HSSA Fed'!$C$13</f>
        <v>4921409</v>
      </c>
      <c r="D135" s="241">
        <f>'HSSA Fed'!$D$13</f>
        <v>4921409</v>
      </c>
      <c r="E135" s="241">
        <f>'HSSA Fed'!$E$13</f>
        <v>0</v>
      </c>
      <c r="F135" s="241">
        <f>'HSSA Fed'!$F$13</f>
        <v>0</v>
      </c>
      <c r="G135" s="241">
        <f>'HSSA Fed'!$G$13</f>
        <v>0</v>
      </c>
      <c r="H135" s="242"/>
    </row>
    <row r="136" spans="1:8" hidden="1" outlineLevel="1" collapsed="1">
      <c r="A136" s="239"/>
      <c r="B136" s="240" t="s">
        <v>3</v>
      </c>
      <c r="C136" s="241">
        <f>'MBG Fed'!$C$13</f>
        <v>62253271</v>
      </c>
      <c r="D136" s="241">
        <f>'MBG Fed'!$D$13</f>
        <v>62253271</v>
      </c>
      <c r="E136" s="241">
        <f>'MBG Fed'!$E$13</f>
        <v>23510880</v>
      </c>
      <c r="F136" s="241">
        <f>'MBG Fed'!$F$13</f>
        <v>23510880</v>
      </c>
      <c r="G136" s="241">
        <f>'MBG Fed'!$G$13</f>
        <v>0</v>
      </c>
      <c r="H136" s="242"/>
    </row>
    <row r="137" spans="1:8" hidden="1" outlineLevel="1" collapsed="1">
      <c r="A137" s="239"/>
      <c r="B137" s="240" t="s">
        <v>6</v>
      </c>
      <c r="C137" s="241">
        <f>'MDA Fed'!$C$13</f>
        <v>83459708</v>
      </c>
      <c r="D137" s="241">
        <f>'MDA Fed'!$D$13</f>
        <v>83459708</v>
      </c>
      <c r="E137" s="241">
        <f>'MDA Fed'!$E$13</f>
        <v>122105859</v>
      </c>
      <c r="F137" s="241">
        <f>'MDA Fed'!$F$13</f>
        <v>122105859</v>
      </c>
      <c r="G137" s="241">
        <f>'MDA Fed'!$G$13</f>
        <v>0</v>
      </c>
      <c r="H137" s="242"/>
    </row>
    <row r="138" spans="1:8" ht="30" hidden="1" outlineLevel="1" collapsed="1">
      <c r="A138" s="239"/>
      <c r="B138" s="240" t="s">
        <v>164</v>
      </c>
      <c r="C138" s="241">
        <f>'RGVM Fed'!$C$13</f>
        <v>104335</v>
      </c>
      <c r="D138" s="241">
        <f>'RGVM Fed'!$D$13</f>
        <v>104335</v>
      </c>
      <c r="E138" s="241">
        <f>'RGVM Fed'!$E$13</f>
        <v>106179</v>
      </c>
      <c r="F138" s="241">
        <f>'RGVM Fed'!$F$13</f>
        <v>106179</v>
      </c>
      <c r="G138" s="241">
        <f>'RGVM Fed'!$G$13</f>
        <v>0</v>
      </c>
      <c r="H138" s="242"/>
    </row>
    <row r="139" spans="1:8" ht="30" hidden="1" outlineLevel="1" collapsed="1">
      <c r="A139" s="239"/>
      <c r="B139" s="240" t="s">
        <v>189</v>
      </c>
      <c r="C139" s="241">
        <f>'SHNF Fed'!$C$13</f>
        <v>0</v>
      </c>
      <c r="D139" s="241">
        <f>'SHNF Fed'!$D$13</f>
        <v>0</v>
      </c>
      <c r="E139" s="241">
        <f>'SHNF Fed'!$E$13</f>
        <v>0</v>
      </c>
      <c r="F139" s="241">
        <f>'SHNF Fed'!$F$13</f>
        <v>0</v>
      </c>
      <c r="G139" s="241">
        <f>'SHNF Fed'!$G$13</f>
        <v>0</v>
      </c>
      <c r="H139" s="242"/>
    </row>
    <row r="140" spans="1:8" hidden="1" outlineLevel="1" collapsed="1">
      <c r="A140" s="239"/>
      <c r="B140" s="240" t="s">
        <v>137</v>
      </c>
      <c r="C140" s="241">
        <f>'SWM Fed'!$C$13</f>
        <v>42284684</v>
      </c>
      <c r="D140" s="241">
        <f>'SWM Fed'!$D$13</f>
        <v>42284684</v>
      </c>
      <c r="E140" s="241">
        <f>'SWM Fed'!$E$13</f>
        <v>93204302</v>
      </c>
      <c r="F140" s="241">
        <f>'SWM Fed'!$F$13</f>
        <v>93204302</v>
      </c>
      <c r="G140" s="241">
        <f>'SWM Fed'!$G$13</f>
        <v>0</v>
      </c>
      <c r="H140" s="242"/>
    </row>
    <row r="141" spans="1:8" hidden="1" outlineLevel="1" collapsed="1">
      <c r="A141" s="239"/>
      <c r="B141" s="240" t="s">
        <v>8</v>
      </c>
      <c r="C141" s="241">
        <f>'TAMHSC Fed'!$C$13</f>
        <v>51190</v>
      </c>
      <c r="D141" s="241">
        <f>'TAMHSC Fed'!$D$13</f>
        <v>0</v>
      </c>
      <c r="E141" s="241">
        <f>'TAMHSC Fed'!$E$13</f>
        <v>448309</v>
      </c>
      <c r="F141" s="241">
        <f>'TAMHSC Fed'!$F$13</f>
        <v>499499</v>
      </c>
      <c r="G141" s="241">
        <f>'TAMHSC Fed'!$G$13</f>
        <v>0</v>
      </c>
      <c r="H141" s="242"/>
    </row>
    <row r="142" spans="1:8" hidden="1" outlineLevel="1" collapsed="1">
      <c r="A142" s="239"/>
      <c r="B142" s="240" t="s">
        <v>153</v>
      </c>
      <c r="C142" s="241">
        <f>'THC Fed'!$C$13</f>
        <v>3883703</v>
      </c>
      <c r="D142" s="241">
        <f>'THC Fed'!$D$13</f>
        <v>2792294</v>
      </c>
      <c r="E142" s="241">
        <f>'THC Fed'!$E$13</f>
        <v>830844</v>
      </c>
      <c r="F142" s="241">
        <f>'THC Fed'!$F$13</f>
        <v>1922253</v>
      </c>
      <c r="G142" s="241">
        <f>'THC Fed'!$G$13</f>
        <v>0</v>
      </c>
      <c r="H142" s="242"/>
    </row>
    <row r="143" spans="1:8" hidden="1" outlineLevel="1" collapsed="1">
      <c r="A143" s="239"/>
      <c r="B143" s="240" t="s">
        <v>10</v>
      </c>
      <c r="C143" s="241">
        <f>'TTUHSC Fed'!$C$13</f>
        <v>2391308</v>
      </c>
      <c r="D143" s="241">
        <f>'TTUHSC Fed'!$D$13</f>
        <v>2080616</v>
      </c>
      <c r="E143" s="241">
        <f>'TTUHSC Fed'!$E$13</f>
        <v>2850166</v>
      </c>
      <c r="F143" s="241">
        <f>'TTUHSC Fed'!$F$13</f>
        <v>2734076</v>
      </c>
      <c r="G143" s="241">
        <f>'TTUHSC Fed'!$G$13</f>
        <v>0</v>
      </c>
      <c r="H143" s="242"/>
    </row>
    <row r="144" spans="1:8" hidden="1" outlineLevel="1" collapsed="1">
      <c r="A144" s="239"/>
      <c r="B144" s="240" t="s">
        <v>140</v>
      </c>
      <c r="C144" s="241">
        <f>'TTUHSCEP Fed'!$C$13</f>
        <v>1497717</v>
      </c>
      <c r="D144" s="241">
        <f>'TTUHSCEP Fed'!$D$13</f>
        <v>676137</v>
      </c>
      <c r="E144" s="241">
        <f>'TTUHSCEP Fed'!$E$13</f>
        <v>15682</v>
      </c>
      <c r="F144" s="241">
        <f>'TTUHSCEP Fed'!$F$13</f>
        <v>837262</v>
      </c>
      <c r="G144" s="241">
        <f>'TTUHSCEP Fed'!$G$13</f>
        <v>0</v>
      </c>
      <c r="H144" s="242"/>
    </row>
    <row r="145" spans="1:8" hidden="1" outlineLevel="1" collapsed="1">
      <c r="A145" s="239"/>
      <c r="B145" s="240" t="s">
        <v>180</v>
      </c>
      <c r="C145" s="241">
        <f>'UHM Fed'!$C$13</f>
        <v>0</v>
      </c>
      <c r="D145" s="241">
        <f>'UHM Fed'!$D$13</f>
        <v>0</v>
      </c>
      <c r="E145" s="241">
        <f>'UHM Fed'!$E$13</f>
        <v>0</v>
      </c>
      <c r="F145" s="241">
        <f>'UHM Fed'!$F$13</f>
        <v>0</v>
      </c>
      <c r="G145" s="241">
        <f>'UHM Fed'!$G$13</f>
        <v>0</v>
      </c>
      <c r="H145" s="242"/>
    </row>
    <row r="146" spans="1:8" ht="30" hidden="1" outlineLevel="1" collapsed="1">
      <c r="A146" s="239"/>
      <c r="B146" s="240" t="s">
        <v>194</v>
      </c>
      <c r="C146" s="241">
        <f>'UNTHSC1 Fed'!$C$13</f>
        <v>0</v>
      </c>
      <c r="D146" s="241">
        <f>'UNTHSC1 Fed'!$D$13</f>
        <v>0</v>
      </c>
      <c r="E146" s="241">
        <f>'UNTHSC1 Fed'!$E$13</f>
        <v>0</v>
      </c>
      <c r="F146" s="241">
        <f>'UNTHSC1 Fed'!$F$13</f>
        <v>0</v>
      </c>
      <c r="G146" s="241">
        <f>'UNTHSC1 Fed'!$G$13</f>
        <v>0</v>
      </c>
      <c r="H146" s="242"/>
    </row>
    <row r="147" spans="1:8" hidden="1" outlineLevel="1" collapsed="1">
      <c r="A147" s="239"/>
      <c r="B147" s="240" t="s">
        <v>621</v>
      </c>
      <c r="C147" s="241">
        <f>'BCM Fed'!$C$13</f>
        <v>3524875</v>
      </c>
      <c r="D147" s="241">
        <f>'BCM Fed'!$D$13</f>
        <v>3371025</v>
      </c>
      <c r="E147" s="241">
        <f>'BCM Fed'!$E$13</f>
        <v>21975985</v>
      </c>
      <c r="F147" s="241">
        <f>'BCM Fed'!$F$13</f>
        <v>11000000</v>
      </c>
      <c r="G147" s="241">
        <f>'BCM Fed'!$G$13</f>
        <v>0</v>
      </c>
      <c r="H147" s="242"/>
    </row>
    <row r="148" spans="1:8" collapsed="1">
      <c r="A148" s="239" t="s">
        <v>209</v>
      </c>
      <c r="B148" s="240" t="s">
        <v>218</v>
      </c>
      <c r="C148" s="241">
        <f>SUM(C133:C147)</f>
        <v>213471216</v>
      </c>
      <c r="D148" s="241">
        <f>SUM(D133:D147)</f>
        <v>210058854</v>
      </c>
      <c r="E148" s="241">
        <f>SUM(E133:E147)</f>
        <v>265048206</v>
      </c>
      <c r="F148" s="241">
        <f>SUM(F133:F147)</f>
        <v>256903951</v>
      </c>
      <c r="G148" s="241">
        <f>SUM(G133:G147)</f>
        <v>0</v>
      </c>
      <c r="H148" s="242"/>
    </row>
    <row r="149" spans="1:8" hidden="1" outlineLevel="1">
      <c r="A149" s="239"/>
      <c r="B149" s="240" t="s">
        <v>163</v>
      </c>
      <c r="C149" s="241">
        <f>'AUSM Fed'!$C$14</f>
        <v>0</v>
      </c>
      <c r="D149" s="241">
        <f>'AUSM Fed'!$D$14</f>
        <v>0</v>
      </c>
      <c r="E149" s="241">
        <f>'AUSM Fed'!$E$14</f>
        <v>0</v>
      </c>
      <c r="F149" s="241">
        <f>'AUSM Fed'!$F$14</f>
        <v>0</v>
      </c>
      <c r="G149" s="241">
        <f>'AUSM Fed'!$G$14</f>
        <v>0</v>
      </c>
      <c r="H149" s="242"/>
    </row>
    <row r="150" spans="1:8" ht="30" hidden="1" outlineLevel="1" collapsed="1">
      <c r="A150" s="239"/>
      <c r="B150" s="240" t="s">
        <v>4</v>
      </c>
      <c r="C150" s="241">
        <f>'HSH Fed'!$C$14</f>
        <v>0</v>
      </c>
      <c r="D150" s="241">
        <f>'HSH Fed'!$D$14</f>
        <v>0</v>
      </c>
      <c r="E150" s="241">
        <f>'HSH Fed'!$E$14</f>
        <v>0</v>
      </c>
      <c r="F150" s="241">
        <f>'HSH Fed'!$F$14</f>
        <v>0</v>
      </c>
      <c r="G150" s="241">
        <f>'HSH Fed'!$G$14</f>
        <v>0</v>
      </c>
      <c r="H150" s="242"/>
    </row>
    <row r="151" spans="1:8" ht="30" hidden="1" outlineLevel="1" collapsed="1">
      <c r="A151" s="239"/>
      <c r="B151" s="240" t="s">
        <v>5</v>
      </c>
      <c r="C151" s="241">
        <f>'HSSA Fed'!$C$14</f>
        <v>0</v>
      </c>
      <c r="D151" s="241">
        <f>'HSSA Fed'!$D$14</f>
        <v>0</v>
      </c>
      <c r="E151" s="241">
        <f>'HSSA Fed'!$E$14</f>
        <v>0</v>
      </c>
      <c r="F151" s="241">
        <f>'HSSA Fed'!$F$14</f>
        <v>0</v>
      </c>
      <c r="G151" s="241">
        <f>'HSSA Fed'!$G$14</f>
        <v>0</v>
      </c>
      <c r="H151" s="242"/>
    </row>
    <row r="152" spans="1:8" hidden="1" outlineLevel="1" collapsed="1">
      <c r="A152" s="239"/>
      <c r="B152" s="240" t="s">
        <v>3</v>
      </c>
      <c r="C152" s="241">
        <f>'MBG Fed'!$C$14</f>
        <v>0</v>
      </c>
      <c r="D152" s="241">
        <f>'MBG Fed'!$D$14</f>
        <v>0</v>
      </c>
      <c r="E152" s="241">
        <f>'MBG Fed'!$E$14</f>
        <v>14188</v>
      </c>
      <c r="F152" s="241">
        <f>'MBG Fed'!$F$14</f>
        <v>14188</v>
      </c>
      <c r="G152" s="241">
        <f>'MBG Fed'!$G$14</f>
        <v>0</v>
      </c>
      <c r="H152" s="242"/>
    </row>
    <row r="153" spans="1:8" hidden="1" outlineLevel="1" collapsed="1">
      <c r="A153" s="239"/>
      <c r="B153" s="240" t="s">
        <v>6</v>
      </c>
      <c r="C153" s="241">
        <f>'MDA Fed'!$C$14</f>
        <v>0</v>
      </c>
      <c r="D153" s="241">
        <f>'MDA Fed'!$D$14</f>
        <v>0</v>
      </c>
      <c r="E153" s="241">
        <f>'MDA Fed'!$E$14</f>
        <v>4507</v>
      </c>
      <c r="F153" s="241">
        <f>'MDA Fed'!$F$14</f>
        <v>4507</v>
      </c>
      <c r="G153" s="241">
        <f>'MDA Fed'!$G$14</f>
        <v>0</v>
      </c>
      <c r="H153" s="242"/>
    </row>
    <row r="154" spans="1:8" ht="30" hidden="1" outlineLevel="1" collapsed="1">
      <c r="A154" s="239"/>
      <c r="B154" s="240" t="s">
        <v>164</v>
      </c>
      <c r="C154" s="241">
        <f>'RGVM Fed'!$C$14</f>
        <v>0</v>
      </c>
      <c r="D154" s="241">
        <f>'RGVM Fed'!$D$14</f>
        <v>0</v>
      </c>
      <c r="E154" s="241">
        <f>'RGVM Fed'!$E$14</f>
        <v>0</v>
      </c>
      <c r="F154" s="241">
        <f>'RGVM Fed'!$F$14</f>
        <v>0</v>
      </c>
      <c r="G154" s="241">
        <f>'RGVM Fed'!$G$14</f>
        <v>0</v>
      </c>
      <c r="H154" s="242"/>
    </row>
    <row r="155" spans="1:8" ht="30" hidden="1" outlineLevel="1" collapsed="1">
      <c r="A155" s="239"/>
      <c r="B155" s="240" t="s">
        <v>189</v>
      </c>
      <c r="C155" s="241">
        <f>'SHNF Fed'!$C$14</f>
        <v>0</v>
      </c>
      <c r="D155" s="241">
        <f>'SHNF Fed'!$D$14</f>
        <v>0</v>
      </c>
      <c r="E155" s="241">
        <f>'SHNF Fed'!$E$14</f>
        <v>0</v>
      </c>
      <c r="F155" s="241">
        <f>'SHNF Fed'!$F$14</f>
        <v>0</v>
      </c>
      <c r="G155" s="241">
        <f>'SHNF Fed'!$G$14</f>
        <v>0</v>
      </c>
      <c r="H155" s="242"/>
    </row>
    <row r="156" spans="1:8" hidden="1" outlineLevel="1" collapsed="1">
      <c r="A156" s="239"/>
      <c r="B156" s="240" t="s">
        <v>137</v>
      </c>
      <c r="C156" s="241">
        <f>'SWM Fed'!$C$14</f>
        <v>0</v>
      </c>
      <c r="D156" s="241">
        <f>'SWM Fed'!$D$14</f>
        <v>0</v>
      </c>
      <c r="E156" s="241">
        <f>'SWM Fed'!$E$14</f>
        <v>0</v>
      </c>
      <c r="F156" s="241">
        <f>'SWM Fed'!$F$14</f>
        <v>0</v>
      </c>
      <c r="G156" s="241">
        <f>'SWM Fed'!$G$14</f>
        <v>0</v>
      </c>
      <c r="H156" s="242"/>
    </row>
    <row r="157" spans="1:8" hidden="1" outlineLevel="1" collapsed="1">
      <c r="A157" s="239"/>
      <c r="B157" s="240" t="s">
        <v>8</v>
      </c>
      <c r="C157" s="241">
        <f>'TAMHSC Fed'!$C$14</f>
        <v>0</v>
      </c>
      <c r="D157" s="241">
        <f>'TAMHSC Fed'!$D$14</f>
        <v>0</v>
      </c>
      <c r="E157" s="241">
        <f>'TAMHSC Fed'!$E$14</f>
        <v>54821</v>
      </c>
      <c r="F157" s="241">
        <f>'TAMHSC Fed'!$F$14</f>
        <v>54821</v>
      </c>
      <c r="G157" s="241">
        <f>'TAMHSC Fed'!$G$14</f>
        <v>0</v>
      </c>
      <c r="H157" s="242"/>
    </row>
    <row r="158" spans="1:8" hidden="1" outlineLevel="1" collapsed="1">
      <c r="A158" s="239"/>
      <c r="B158" s="240" t="s">
        <v>153</v>
      </c>
      <c r="C158" s="241">
        <f>'THC Fed'!$C$14</f>
        <v>0</v>
      </c>
      <c r="D158" s="241">
        <f>'THC Fed'!$D$14</f>
        <v>0</v>
      </c>
      <c r="E158" s="241">
        <f>'THC Fed'!$E$14</f>
        <v>0</v>
      </c>
      <c r="F158" s="241">
        <f>'THC Fed'!$F$14</f>
        <v>0</v>
      </c>
      <c r="G158" s="241">
        <f>'THC Fed'!$G$14</f>
        <v>0</v>
      </c>
      <c r="H158" s="242"/>
    </row>
    <row r="159" spans="1:8" hidden="1" outlineLevel="1" collapsed="1">
      <c r="A159" s="239"/>
      <c r="B159" s="240" t="s">
        <v>10</v>
      </c>
      <c r="C159" s="241">
        <f>'TTUHSC Fed'!$C$14</f>
        <v>0</v>
      </c>
      <c r="D159" s="241">
        <f>'TTUHSC Fed'!$D$14</f>
        <v>0</v>
      </c>
      <c r="E159" s="241">
        <f>'TTUHSC Fed'!$E$14</f>
        <v>1773</v>
      </c>
      <c r="F159" s="241">
        <f>'TTUHSC Fed'!$F$14</f>
        <v>1773</v>
      </c>
      <c r="G159" s="241">
        <f>'TTUHSC Fed'!$G$14</f>
        <v>0</v>
      </c>
      <c r="H159" s="242"/>
    </row>
    <row r="160" spans="1:8" hidden="1" outlineLevel="1" collapsed="1">
      <c r="A160" s="239"/>
      <c r="B160" s="240" t="s">
        <v>140</v>
      </c>
      <c r="C160" s="241">
        <f>'TTUHSCEP Fed'!$C$14</f>
        <v>0</v>
      </c>
      <c r="D160" s="241">
        <f>'TTUHSCEP Fed'!$D$14</f>
        <v>0</v>
      </c>
      <c r="E160" s="241">
        <f>'TTUHSCEP Fed'!$E$14</f>
        <v>3654</v>
      </c>
      <c r="F160" s="241">
        <f>'TTUHSCEP Fed'!$F$14</f>
        <v>3654</v>
      </c>
      <c r="G160" s="241">
        <f>'TTUHSCEP Fed'!$G$14</f>
        <v>0</v>
      </c>
      <c r="H160" s="242"/>
    </row>
    <row r="161" spans="1:8" hidden="1" outlineLevel="1" collapsed="1">
      <c r="A161" s="239"/>
      <c r="B161" s="240" t="s">
        <v>180</v>
      </c>
      <c r="C161" s="241">
        <f>'UHM Fed'!$C$14</f>
        <v>0</v>
      </c>
      <c r="D161" s="241">
        <f>'UHM Fed'!$D$14</f>
        <v>0</v>
      </c>
      <c r="E161" s="241">
        <f>'UHM Fed'!$E$14</f>
        <v>0</v>
      </c>
      <c r="F161" s="241">
        <f>'UHM Fed'!$F$14</f>
        <v>0</v>
      </c>
      <c r="G161" s="241">
        <f>'UHM Fed'!$G$14</f>
        <v>0</v>
      </c>
      <c r="H161" s="242"/>
    </row>
    <row r="162" spans="1:8" ht="30" hidden="1" outlineLevel="1" collapsed="1">
      <c r="A162" s="239"/>
      <c r="B162" s="240" t="s">
        <v>194</v>
      </c>
      <c r="C162" s="241">
        <f>'UNTHSC1 Fed'!$C$14</f>
        <v>0</v>
      </c>
      <c r="D162" s="241">
        <f>'UNTHSC1 Fed'!$D$14</f>
        <v>0</v>
      </c>
      <c r="E162" s="241">
        <f>'UNTHSC1 Fed'!$E$14</f>
        <v>0</v>
      </c>
      <c r="F162" s="241">
        <f>'UNTHSC1 Fed'!$F$14</f>
        <v>0</v>
      </c>
      <c r="G162" s="241">
        <f>'UNTHSC1 Fed'!$G$14</f>
        <v>0</v>
      </c>
      <c r="H162" s="242"/>
    </row>
    <row r="163" spans="1:8" hidden="1" outlineLevel="1" collapsed="1">
      <c r="A163" s="239"/>
      <c r="B163" s="240" t="s">
        <v>621</v>
      </c>
      <c r="C163" s="241">
        <f>'BCM Fed'!$C$14</f>
        <v>0</v>
      </c>
      <c r="D163" s="241">
        <f>'BCM Fed'!$D$14</f>
        <v>0</v>
      </c>
      <c r="E163" s="241">
        <f>'BCM Fed'!$E$14</f>
        <v>0</v>
      </c>
      <c r="F163" s="241">
        <f>'BCM Fed'!$F$14</f>
        <v>0</v>
      </c>
      <c r="G163" s="241">
        <f>'BCM Fed'!$G$14</f>
        <v>0</v>
      </c>
      <c r="H163" s="242"/>
    </row>
    <row r="164" spans="1:8" collapsed="1">
      <c r="A164" s="239" t="s">
        <v>209</v>
      </c>
      <c r="B164" s="240" t="s">
        <v>219</v>
      </c>
      <c r="C164" s="241">
        <f>SUM(C149:C163)</f>
        <v>0</v>
      </c>
      <c r="D164" s="241">
        <f>SUM(D149:D163)</f>
        <v>0</v>
      </c>
      <c r="E164" s="241">
        <f>SUM(E149:E163)</f>
        <v>78943</v>
      </c>
      <c r="F164" s="241">
        <f>SUM(F149:F163)</f>
        <v>78943</v>
      </c>
      <c r="G164" s="241">
        <f>SUM(G149:G163)</f>
        <v>0</v>
      </c>
      <c r="H164" s="242"/>
    </row>
    <row r="165" spans="1:8" hidden="1" outlineLevel="1">
      <c r="A165" s="239"/>
      <c r="B165" s="240" t="s">
        <v>163</v>
      </c>
      <c r="C165" s="241">
        <f>'AUSM Fed'!$C$15</f>
        <v>0</v>
      </c>
      <c r="D165" s="241">
        <f>'AUSM Fed'!$D$15</f>
        <v>0</v>
      </c>
      <c r="E165" s="241">
        <f>'AUSM Fed'!$E$15</f>
        <v>0</v>
      </c>
      <c r="F165" s="241">
        <f>'AUSM Fed'!$F$15</f>
        <v>0</v>
      </c>
      <c r="G165" s="241">
        <f>'AUSM Fed'!$G$15</f>
        <v>0</v>
      </c>
      <c r="H165" s="242"/>
    </row>
    <row r="166" spans="1:8" ht="30" hidden="1" outlineLevel="1" collapsed="1">
      <c r="A166" s="239"/>
      <c r="B166" s="240" t="s">
        <v>4</v>
      </c>
      <c r="C166" s="241">
        <f>'HSH Fed'!$C$15</f>
        <v>799999</v>
      </c>
      <c r="D166" s="241">
        <f>'HSH Fed'!$D$15</f>
        <v>28399</v>
      </c>
      <c r="E166" s="241">
        <f>'HSH Fed'!$E$15</f>
        <v>0</v>
      </c>
      <c r="F166" s="241">
        <f>'HSH Fed'!$F$15</f>
        <v>597753</v>
      </c>
      <c r="G166" s="241">
        <f>'HSH Fed'!$G$15</f>
        <v>0</v>
      </c>
      <c r="H166" s="242"/>
    </row>
    <row r="167" spans="1:8" ht="30" hidden="1" outlineLevel="1" collapsed="1">
      <c r="A167" s="239"/>
      <c r="B167" s="240" t="s">
        <v>5</v>
      </c>
      <c r="C167" s="241">
        <f>'HSSA Fed'!$C$15</f>
        <v>150000</v>
      </c>
      <c r="D167" s="241">
        <f>'HSSA Fed'!$D$15</f>
        <v>23325</v>
      </c>
      <c r="E167" s="241">
        <f>'HSSA Fed'!$E$15</f>
        <v>0</v>
      </c>
      <c r="F167" s="241">
        <f>'HSSA Fed'!$F$15</f>
        <v>108950</v>
      </c>
      <c r="G167" s="241">
        <f>'HSSA Fed'!$G$15</f>
        <v>0</v>
      </c>
      <c r="H167" s="242"/>
    </row>
    <row r="168" spans="1:8" hidden="1" outlineLevel="1" collapsed="1">
      <c r="A168" s="239"/>
      <c r="B168" s="240" t="s">
        <v>3</v>
      </c>
      <c r="C168" s="241">
        <f>'MBG Fed'!$C$15</f>
        <v>95455</v>
      </c>
      <c r="D168" s="241">
        <f>'MBG Fed'!$D$15</f>
        <v>0</v>
      </c>
      <c r="E168" s="241">
        <f>'MBG Fed'!$E$15</f>
        <v>0</v>
      </c>
      <c r="F168" s="241">
        <f>'MBG Fed'!$F$15</f>
        <v>92483</v>
      </c>
      <c r="G168" s="241">
        <f>'MBG Fed'!$G$15</f>
        <v>2972</v>
      </c>
      <c r="H168" s="242"/>
    </row>
    <row r="169" spans="1:8" hidden="1" outlineLevel="1" collapsed="1">
      <c r="A169" s="239"/>
      <c r="B169" s="240" t="s">
        <v>6</v>
      </c>
      <c r="C169" s="241">
        <f>'MDA Fed'!$C$15</f>
        <v>0</v>
      </c>
      <c r="D169" s="241">
        <f>'MDA Fed'!$D$15</f>
        <v>0</v>
      </c>
      <c r="E169" s="241">
        <f>'MDA Fed'!$E$15</f>
        <v>0</v>
      </c>
      <c r="F169" s="241">
        <f>'MDA Fed'!$F$15</f>
        <v>0</v>
      </c>
      <c r="G169" s="241">
        <f>'MDA Fed'!$G$15</f>
        <v>0</v>
      </c>
      <c r="H169" s="242"/>
    </row>
    <row r="170" spans="1:8" ht="30" hidden="1" outlineLevel="1" collapsed="1">
      <c r="A170" s="239"/>
      <c r="B170" s="240" t="s">
        <v>164</v>
      </c>
      <c r="C170" s="241">
        <f>'RGVM Fed'!$C$15</f>
        <v>95455</v>
      </c>
      <c r="D170" s="241">
        <f>'RGVM Fed'!$D$15</f>
        <v>6722</v>
      </c>
      <c r="E170" s="241">
        <f>'RGVM Fed'!$E$15</f>
        <v>0</v>
      </c>
      <c r="F170" s="241">
        <f>'RGVM Fed'!$F$15</f>
        <v>84609</v>
      </c>
      <c r="G170" s="241">
        <f>'RGVM Fed'!$G$15</f>
        <v>0</v>
      </c>
      <c r="H170" s="242"/>
    </row>
    <row r="171" spans="1:8" ht="30" hidden="1" outlineLevel="1" collapsed="1">
      <c r="A171" s="239"/>
      <c r="B171" s="240" t="s">
        <v>189</v>
      </c>
      <c r="C171" s="241">
        <f>'SHNF Fed'!$C$15</f>
        <v>0</v>
      </c>
      <c r="D171" s="241">
        <f>'SHNF Fed'!$D$15</f>
        <v>0</v>
      </c>
      <c r="E171" s="241">
        <f>'SHNF Fed'!$E$15</f>
        <v>0</v>
      </c>
      <c r="F171" s="241">
        <f>'SHNF Fed'!$F$15</f>
        <v>0</v>
      </c>
      <c r="G171" s="241">
        <f>'SHNF Fed'!$G$15</f>
        <v>0</v>
      </c>
      <c r="H171" s="242"/>
    </row>
    <row r="172" spans="1:8" hidden="1" outlineLevel="1" collapsed="1">
      <c r="A172" s="239"/>
      <c r="B172" s="240" t="s">
        <v>137</v>
      </c>
      <c r="C172" s="241">
        <f>'SWM Fed'!$C$15</f>
        <v>0</v>
      </c>
      <c r="D172" s="241">
        <f>'SWM Fed'!$D$15</f>
        <v>0</v>
      </c>
      <c r="E172" s="241">
        <f>'SWM Fed'!$E$15</f>
        <v>0</v>
      </c>
      <c r="F172" s="241">
        <f>'SWM Fed'!$F$15</f>
        <v>0</v>
      </c>
      <c r="G172" s="241">
        <f>'SWM Fed'!$G$15</f>
        <v>0</v>
      </c>
      <c r="H172" s="242"/>
    </row>
    <row r="173" spans="1:8" hidden="1" outlineLevel="1" collapsed="1">
      <c r="A173" s="239"/>
      <c r="B173" s="240" t="s">
        <v>8</v>
      </c>
      <c r="C173" s="241">
        <f>'TAMHSC Fed'!$C$15</f>
        <v>71798</v>
      </c>
      <c r="D173" s="241">
        <f>'TAMHSC Fed'!$D$15</f>
        <v>33426</v>
      </c>
      <c r="E173" s="241">
        <f>'TAMHSC Fed'!$E$15</f>
        <v>111463</v>
      </c>
      <c r="F173" s="241">
        <f>'TAMHSC Fed'!$F$15</f>
        <v>108139</v>
      </c>
      <c r="G173" s="241">
        <f>'TAMHSC Fed'!$G$15</f>
        <v>0</v>
      </c>
      <c r="H173" s="242"/>
    </row>
    <row r="174" spans="1:8" hidden="1" outlineLevel="1" collapsed="1">
      <c r="A174" s="239"/>
      <c r="B174" s="240" t="s">
        <v>153</v>
      </c>
      <c r="C174" s="241">
        <f>'THC Fed'!$C$15</f>
        <v>0</v>
      </c>
      <c r="D174" s="241">
        <f>'THC Fed'!$D$15</f>
        <v>0</v>
      </c>
      <c r="E174" s="241">
        <f>'THC Fed'!$E$15</f>
        <v>0</v>
      </c>
      <c r="F174" s="241">
        <f>'THC Fed'!$F$15</f>
        <v>0</v>
      </c>
      <c r="G174" s="241">
        <f>'THC Fed'!$G$15</f>
        <v>0</v>
      </c>
      <c r="H174" s="242"/>
    </row>
    <row r="175" spans="1:8" hidden="1" outlineLevel="1" collapsed="1">
      <c r="A175" s="239"/>
      <c r="B175" s="240" t="s">
        <v>10</v>
      </c>
      <c r="C175" s="241">
        <f>'TTUHSC Fed'!$C$15</f>
        <v>95455</v>
      </c>
      <c r="D175" s="241">
        <f>'TTUHSC Fed'!$D$15</f>
        <v>0</v>
      </c>
      <c r="E175" s="241">
        <f>'TTUHSC Fed'!$E$15</f>
        <v>0</v>
      </c>
      <c r="F175" s="241">
        <f>'TTUHSC Fed'!$F$15</f>
        <v>69982</v>
      </c>
      <c r="G175" s="241">
        <f>'TTUHSC Fed'!$G$15</f>
        <v>0</v>
      </c>
      <c r="H175" s="242"/>
    </row>
    <row r="176" spans="1:8" hidden="1" outlineLevel="1" collapsed="1">
      <c r="A176" s="239"/>
      <c r="B176" s="240" t="s">
        <v>140</v>
      </c>
      <c r="C176" s="241">
        <f>'TTUHSCEP Fed'!$C$15</f>
        <v>0</v>
      </c>
      <c r="D176" s="241">
        <f>'TTUHSCEP Fed'!$D$15</f>
        <v>0</v>
      </c>
      <c r="E176" s="241">
        <f>'TTUHSCEP Fed'!$E$15</f>
        <v>0</v>
      </c>
      <c r="F176" s="241">
        <f>'TTUHSCEP Fed'!$F$15</f>
        <v>0</v>
      </c>
      <c r="G176" s="241">
        <f>'TTUHSCEP Fed'!$G$15</f>
        <v>0</v>
      </c>
      <c r="H176" s="242"/>
    </row>
    <row r="177" spans="1:8" hidden="1" outlineLevel="1" collapsed="1">
      <c r="A177" s="239"/>
      <c r="B177" s="240" t="s">
        <v>180</v>
      </c>
      <c r="C177" s="241">
        <f>'UHM Fed'!$C$15</f>
        <v>0</v>
      </c>
      <c r="D177" s="241">
        <f>'UHM Fed'!$D$15</f>
        <v>0</v>
      </c>
      <c r="E177" s="241">
        <f>'UHM Fed'!$E$15</f>
        <v>0</v>
      </c>
      <c r="F177" s="241">
        <f>'UHM Fed'!$F$15</f>
        <v>0</v>
      </c>
      <c r="G177" s="241">
        <f>'UHM Fed'!$G$15</f>
        <v>0</v>
      </c>
      <c r="H177" s="242"/>
    </row>
    <row r="178" spans="1:8" ht="30" hidden="1" outlineLevel="1" collapsed="1">
      <c r="A178" s="239"/>
      <c r="B178" s="240" t="s">
        <v>194</v>
      </c>
      <c r="C178" s="241">
        <f>'UNTHSC1 Fed'!$C$15</f>
        <v>90625</v>
      </c>
      <c r="D178" s="241">
        <f>'UNTHSC1 Fed'!$D$15</f>
        <v>5259</v>
      </c>
      <c r="E178" s="241">
        <f>'UNTHSC1 Fed'!$E$15</f>
        <v>0</v>
      </c>
      <c r="F178" s="241">
        <f>'UNTHSC1 Fed'!$F$15</f>
        <v>85366</v>
      </c>
      <c r="G178" s="241">
        <f>'UNTHSC1 Fed'!$G$15</f>
        <v>0</v>
      </c>
      <c r="H178" s="242"/>
    </row>
    <row r="179" spans="1:8" hidden="1" outlineLevel="1" collapsed="1">
      <c r="A179" s="239"/>
      <c r="B179" s="240" t="s">
        <v>621</v>
      </c>
      <c r="C179" s="241">
        <f>'BCM Fed'!$C$15</f>
        <v>227593</v>
      </c>
      <c r="D179" s="241">
        <f>'BCM Fed'!$D$15</f>
        <v>0</v>
      </c>
      <c r="E179" s="241">
        <f>'BCM Fed'!$E$15</f>
        <v>4193717</v>
      </c>
      <c r="F179" s="241">
        <f>'BCM Fed'!$F$15</f>
        <v>2818141</v>
      </c>
      <c r="G179" s="241">
        <f>'BCM Fed'!$G$15</f>
        <v>0</v>
      </c>
      <c r="H179" s="242"/>
    </row>
    <row r="180" spans="1:8" collapsed="1">
      <c r="A180" s="239" t="s">
        <v>209</v>
      </c>
      <c r="B180" s="243"/>
      <c r="C180" s="241">
        <f>SUM(C165:C179)</f>
        <v>1626380</v>
      </c>
      <c r="D180" s="241">
        <f>SUM(D165:D179)</f>
        <v>97131</v>
      </c>
      <c r="E180" s="241">
        <f>SUM(E165:E179)</f>
        <v>4305180</v>
      </c>
      <c r="F180" s="241">
        <f>SUM(F165:F179)</f>
        <v>3965423</v>
      </c>
      <c r="G180" s="241">
        <f>SUM(G165:G179)</f>
        <v>2972</v>
      </c>
      <c r="H180" s="242"/>
    </row>
    <row r="181" spans="1:8" hidden="1" outlineLevel="1">
      <c r="A181" s="239"/>
      <c r="B181" s="243"/>
      <c r="C181" s="241">
        <f>'AUSM Fed'!$C$16</f>
        <v>0</v>
      </c>
      <c r="D181" s="241">
        <f>'AUSM Fed'!$D$16</f>
        <v>0</v>
      </c>
      <c r="E181" s="241">
        <f>'AUSM Fed'!$E$16</f>
        <v>0</v>
      </c>
      <c r="F181" s="241">
        <f>'AUSM Fed'!$F$16</f>
        <v>0</v>
      </c>
      <c r="G181" s="241">
        <f>'AUSM Fed'!$G$16</f>
        <v>0</v>
      </c>
      <c r="H181" s="242"/>
    </row>
    <row r="182" spans="1:8" hidden="1" outlineLevel="1" collapsed="1">
      <c r="A182" s="239"/>
      <c r="B182" s="243"/>
      <c r="C182" s="241">
        <f>'HSH Fed'!$C$16</f>
        <v>0</v>
      </c>
      <c r="D182" s="241">
        <f>'HSH Fed'!$D$16</f>
        <v>0</v>
      </c>
      <c r="E182" s="241">
        <f>'HSH Fed'!$E$16</f>
        <v>0</v>
      </c>
      <c r="F182" s="241">
        <f>'HSH Fed'!$F$16</f>
        <v>0</v>
      </c>
      <c r="G182" s="241">
        <f>'HSH Fed'!$G$16</f>
        <v>0</v>
      </c>
      <c r="H182" s="242"/>
    </row>
    <row r="183" spans="1:8" hidden="1" outlineLevel="1" collapsed="1">
      <c r="A183" s="239"/>
      <c r="B183" s="243"/>
      <c r="C183" s="241">
        <f>'HSSA Fed'!$C$16</f>
        <v>95455</v>
      </c>
      <c r="D183" s="241">
        <f>'HSSA Fed'!$D$16</f>
        <v>0</v>
      </c>
      <c r="E183" s="241">
        <f>'HSSA Fed'!$E$16</f>
        <v>0</v>
      </c>
      <c r="F183" s="241">
        <f>'HSSA Fed'!$F$16</f>
        <v>95455</v>
      </c>
      <c r="G183" s="241">
        <f>'HSSA Fed'!$G$16</f>
        <v>0</v>
      </c>
      <c r="H183" s="242"/>
    </row>
    <row r="184" spans="1:8" hidden="1" outlineLevel="1" collapsed="1">
      <c r="A184" s="239"/>
      <c r="B184" s="243"/>
      <c r="C184" s="241">
        <f>'MBG Fed'!$C$16</f>
        <v>106622</v>
      </c>
      <c r="D184" s="241">
        <f>'MBG Fed'!$D$16</f>
        <v>0</v>
      </c>
      <c r="E184" s="241">
        <f>'MBG Fed'!$E$16</f>
        <v>0</v>
      </c>
      <c r="F184" s="241">
        <f>'MBG Fed'!$F$16</f>
        <v>105820</v>
      </c>
      <c r="G184" s="241">
        <f>'MBG Fed'!$G$16</f>
        <v>802</v>
      </c>
      <c r="H184" s="242"/>
    </row>
    <row r="185" spans="1:8" hidden="1" outlineLevel="1" collapsed="1">
      <c r="A185" s="239"/>
      <c r="B185" s="243"/>
      <c r="C185" s="241">
        <f>'MDA Fed'!$C$16</f>
        <v>0</v>
      </c>
      <c r="D185" s="241">
        <f>'MDA Fed'!$D$16</f>
        <v>0</v>
      </c>
      <c r="E185" s="241">
        <f>'MDA Fed'!$E$16</f>
        <v>0</v>
      </c>
      <c r="F185" s="241">
        <f>'MDA Fed'!$F$16</f>
        <v>0</v>
      </c>
      <c r="G185" s="241">
        <f>'MDA Fed'!$G$16</f>
        <v>0</v>
      </c>
      <c r="H185" s="242"/>
    </row>
    <row r="186" spans="1:8" hidden="1" outlineLevel="1" collapsed="1">
      <c r="A186" s="239"/>
      <c r="B186" s="243"/>
      <c r="C186" s="241">
        <f>'RGVM Fed'!$C$16</f>
        <v>0</v>
      </c>
      <c r="D186" s="241">
        <f>'RGVM Fed'!$D$16</f>
        <v>0</v>
      </c>
      <c r="E186" s="241">
        <f>'RGVM Fed'!$E$16</f>
        <v>0</v>
      </c>
      <c r="F186" s="241">
        <f>'RGVM Fed'!$F$16</f>
        <v>0</v>
      </c>
      <c r="G186" s="241">
        <f>'RGVM Fed'!$G$16</f>
        <v>0</v>
      </c>
      <c r="H186" s="242"/>
    </row>
    <row r="187" spans="1:8" hidden="1" outlineLevel="1" collapsed="1">
      <c r="A187" s="239"/>
      <c r="B187" s="243"/>
      <c r="C187" s="241">
        <f>'SHNF Fed'!$C$16</f>
        <v>0</v>
      </c>
      <c r="D187" s="241">
        <f>'SHNF Fed'!$D$16</f>
        <v>0</v>
      </c>
      <c r="E187" s="241">
        <f>'SHNF Fed'!$E$16</f>
        <v>0</v>
      </c>
      <c r="F187" s="241">
        <f>'SHNF Fed'!$F$16</f>
        <v>0</v>
      </c>
      <c r="G187" s="241">
        <f>'SHNF Fed'!$G$16</f>
        <v>0</v>
      </c>
      <c r="H187" s="242"/>
    </row>
    <row r="188" spans="1:8" hidden="1" outlineLevel="1" collapsed="1">
      <c r="A188" s="239"/>
      <c r="B188" s="243"/>
      <c r="C188" s="241">
        <f>'SWM Fed'!$C$16</f>
        <v>0</v>
      </c>
      <c r="D188" s="241">
        <f>'SWM Fed'!$D$16</f>
        <v>0</v>
      </c>
      <c r="E188" s="241">
        <f>'SWM Fed'!$E$16</f>
        <v>0</v>
      </c>
      <c r="F188" s="241">
        <f>'SWM Fed'!$F$16</f>
        <v>0</v>
      </c>
      <c r="G188" s="241">
        <f>'SWM Fed'!$G$16</f>
        <v>0</v>
      </c>
      <c r="H188" s="242"/>
    </row>
    <row r="189" spans="1:8" hidden="1" outlineLevel="1" collapsed="1">
      <c r="A189" s="239"/>
      <c r="B189" s="243"/>
      <c r="C189" s="241">
        <f>'TAMHSC Fed'!$C$16</f>
        <v>273103146</v>
      </c>
      <c r="D189" s="241">
        <f>'TAMHSC Fed'!$D$16</f>
        <v>138678647</v>
      </c>
      <c r="E189" s="241">
        <f>'TAMHSC Fed'!$E$16</f>
        <v>0</v>
      </c>
      <c r="F189" s="241">
        <f>'TAMHSC Fed'!$F$16</f>
        <v>108547312</v>
      </c>
      <c r="G189" s="241">
        <f>'TAMHSC Fed'!$G$16</f>
        <v>0</v>
      </c>
      <c r="H189" s="242"/>
    </row>
    <row r="190" spans="1:8" hidden="1" outlineLevel="1" collapsed="1">
      <c r="A190" s="239"/>
      <c r="B190" s="243"/>
      <c r="C190" s="241">
        <f>'THC Fed'!$C$16</f>
        <v>0</v>
      </c>
      <c r="D190" s="241">
        <f>'THC Fed'!$D$16</f>
        <v>0</v>
      </c>
      <c r="E190" s="241">
        <f>'THC Fed'!$E$16</f>
        <v>0</v>
      </c>
      <c r="F190" s="241">
        <f>'THC Fed'!$F$16</f>
        <v>0</v>
      </c>
      <c r="G190" s="241">
        <f>'THC Fed'!$G$16</f>
        <v>0</v>
      </c>
      <c r="H190" s="242"/>
    </row>
    <row r="191" spans="1:8" hidden="1" outlineLevel="1" collapsed="1">
      <c r="A191" s="239"/>
      <c r="B191" s="243"/>
      <c r="C191" s="241">
        <f>'TTUHSC Fed'!$C$16</f>
        <v>828571</v>
      </c>
      <c r="D191" s="241">
        <f>'TTUHSC Fed'!$D$16</f>
        <v>77204</v>
      </c>
      <c r="E191" s="241">
        <f>'TTUHSC Fed'!$E$16</f>
        <v>0</v>
      </c>
      <c r="F191" s="241">
        <f>'TTUHSC Fed'!$F$16</f>
        <v>429203</v>
      </c>
      <c r="G191" s="241">
        <f>'TTUHSC Fed'!$G$16</f>
        <v>0</v>
      </c>
      <c r="H191" s="242"/>
    </row>
    <row r="192" spans="1:8" hidden="1" outlineLevel="1" collapsed="1">
      <c r="A192" s="239"/>
      <c r="B192" s="243"/>
      <c r="C192" s="241">
        <f>'TTUHSCEP Fed'!$C$16</f>
        <v>0</v>
      </c>
      <c r="D192" s="241">
        <f>'TTUHSCEP Fed'!$D$16</f>
        <v>0</v>
      </c>
      <c r="E192" s="241">
        <f>'TTUHSCEP Fed'!$E$16</f>
        <v>0</v>
      </c>
      <c r="F192" s="241">
        <f>'TTUHSCEP Fed'!$F$16</f>
        <v>0</v>
      </c>
      <c r="G192" s="241">
        <f>'TTUHSCEP Fed'!$G$16</f>
        <v>0</v>
      </c>
      <c r="H192" s="242"/>
    </row>
    <row r="193" spans="1:8" hidden="1" outlineLevel="1" collapsed="1">
      <c r="A193" s="239"/>
      <c r="B193" s="243"/>
      <c r="C193" s="241">
        <f>'UHM Fed'!$C$16</f>
        <v>0</v>
      </c>
      <c r="D193" s="241">
        <f>'UHM Fed'!$D$16</f>
        <v>0</v>
      </c>
      <c r="E193" s="241">
        <f>'UHM Fed'!$E$16</f>
        <v>0</v>
      </c>
      <c r="F193" s="241">
        <f>'UHM Fed'!$F$16</f>
        <v>0</v>
      </c>
      <c r="G193" s="241">
        <f>'UHM Fed'!$G$16</f>
        <v>0</v>
      </c>
      <c r="H193" s="242"/>
    </row>
    <row r="194" spans="1:8" hidden="1" outlineLevel="1" collapsed="1">
      <c r="A194" s="239"/>
      <c r="B194" s="243"/>
      <c r="C194" s="241">
        <f>'UNTHSC1 Fed'!$C$16</f>
        <v>508611</v>
      </c>
      <c r="D194" s="241">
        <f>'UNTHSC1 Fed'!$D$16</f>
        <v>0</v>
      </c>
      <c r="E194" s="241">
        <f>'UNTHSC1 Fed'!$E$16</f>
        <v>0</v>
      </c>
      <c r="F194" s="241">
        <f>'UNTHSC1 Fed'!$F$16</f>
        <v>97703</v>
      </c>
      <c r="G194" s="241">
        <f>'UNTHSC1 Fed'!$G$16</f>
        <v>410908</v>
      </c>
      <c r="H194" s="242"/>
    </row>
    <row r="195" spans="1:8" hidden="1" outlineLevel="1" collapsed="1">
      <c r="A195" s="239"/>
      <c r="B195" s="243"/>
      <c r="C195" s="241">
        <f>'BCM Fed'!$C$16</f>
        <v>0</v>
      </c>
      <c r="D195" s="241">
        <f>'BCM Fed'!$D$16</f>
        <v>0</v>
      </c>
      <c r="E195" s="241">
        <f>'BCM Fed'!$E$16</f>
        <v>0</v>
      </c>
      <c r="F195" s="241">
        <f>'BCM Fed'!$F$16</f>
        <v>0</v>
      </c>
      <c r="G195" s="241">
        <f>'BCM Fed'!$G$16</f>
        <v>0</v>
      </c>
      <c r="H195" s="242"/>
    </row>
    <row r="196" spans="1:8" collapsed="1">
      <c r="A196" s="239" t="s">
        <v>209</v>
      </c>
      <c r="B196" s="243"/>
      <c r="C196" s="241">
        <f>SUM(C181:C195)</f>
        <v>274642405</v>
      </c>
      <c r="D196" s="241">
        <f>SUM(D181:D195)</f>
        <v>138755851</v>
      </c>
      <c r="E196" s="241">
        <f>SUM(E181:E195)</f>
        <v>0</v>
      </c>
      <c r="F196" s="241">
        <f>SUM(F181:F195)</f>
        <v>109275493</v>
      </c>
      <c r="G196" s="241">
        <f>SUM(G181:G195)</f>
        <v>411710</v>
      </c>
      <c r="H196" s="242"/>
    </row>
    <row r="197" spans="1:8" hidden="1" outlineLevel="1">
      <c r="A197" s="239"/>
      <c r="B197" s="243"/>
      <c r="C197" s="241">
        <f>'AUSM Fed'!$C$17</f>
        <v>0</v>
      </c>
      <c r="D197" s="241">
        <f>'AUSM Fed'!$D$17</f>
        <v>0</v>
      </c>
      <c r="E197" s="241">
        <f>'AUSM Fed'!$E$17</f>
        <v>0</v>
      </c>
      <c r="F197" s="241">
        <f>'AUSM Fed'!$F$17</f>
        <v>0</v>
      </c>
      <c r="G197" s="241">
        <f>'AUSM Fed'!$G$17</f>
        <v>0</v>
      </c>
      <c r="H197" s="242"/>
    </row>
    <row r="198" spans="1:8" hidden="1" outlineLevel="1" collapsed="1">
      <c r="A198" s="239"/>
      <c r="B198" s="243"/>
      <c r="C198" s="241">
        <f>'HSH Fed'!$C$17</f>
        <v>0</v>
      </c>
      <c r="D198" s="241">
        <f>'HSH Fed'!$D$17</f>
        <v>0</v>
      </c>
      <c r="E198" s="241">
        <f>'HSH Fed'!$E$17</f>
        <v>0</v>
      </c>
      <c r="F198" s="241">
        <f>'HSH Fed'!$F$17</f>
        <v>0</v>
      </c>
      <c r="G198" s="241">
        <f>'HSH Fed'!$G$17</f>
        <v>0</v>
      </c>
      <c r="H198" s="242"/>
    </row>
    <row r="199" spans="1:8" hidden="1" outlineLevel="1" collapsed="1">
      <c r="A199" s="239"/>
      <c r="B199" s="243"/>
      <c r="C199" s="241">
        <f>'HSSA Fed'!$C$17</f>
        <v>71236</v>
      </c>
      <c r="D199" s="241">
        <f>'HSSA Fed'!$D$17</f>
        <v>15110</v>
      </c>
      <c r="E199" s="241">
        <f>'HSSA Fed'!$E$17</f>
        <v>0</v>
      </c>
      <c r="F199" s="241">
        <f>'HSSA Fed'!$F$17</f>
        <v>49623</v>
      </c>
      <c r="G199" s="241">
        <f>'HSSA Fed'!$G$17</f>
        <v>0</v>
      </c>
      <c r="H199" s="242"/>
    </row>
    <row r="200" spans="1:8" hidden="1" outlineLevel="1" collapsed="1">
      <c r="A200" s="239"/>
      <c r="B200" s="243"/>
      <c r="C200" s="241">
        <f>'MBG Fed'!$C$17</f>
        <v>229000</v>
      </c>
      <c r="D200" s="241">
        <f>'MBG Fed'!$D$17</f>
        <v>76</v>
      </c>
      <c r="E200" s="241">
        <f>'MBG Fed'!$E$17</f>
        <v>0</v>
      </c>
      <c r="F200" s="241">
        <f>'MBG Fed'!$F$17</f>
        <v>87330</v>
      </c>
      <c r="G200" s="241">
        <f>'MBG Fed'!$G$17</f>
        <v>141594</v>
      </c>
      <c r="H200" s="242"/>
    </row>
    <row r="201" spans="1:8" hidden="1" outlineLevel="1" collapsed="1">
      <c r="A201" s="239"/>
      <c r="B201" s="243"/>
      <c r="C201" s="241">
        <f>'MDA Fed'!$C$17</f>
        <v>0</v>
      </c>
      <c r="D201" s="241">
        <f>'MDA Fed'!$D$17</f>
        <v>0</v>
      </c>
      <c r="E201" s="241">
        <f>'MDA Fed'!$E$17</f>
        <v>0</v>
      </c>
      <c r="F201" s="241">
        <f>'MDA Fed'!$F$17</f>
        <v>0</v>
      </c>
      <c r="G201" s="241">
        <f>'MDA Fed'!$G$17</f>
        <v>0</v>
      </c>
      <c r="H201" s="242"/>
    </row>
    <row r="202" spans="1:8" hidden="1" outlineLevel="1" collapsed="1">
      <c r="A202" s="239"/>
      <c r="B202" s="243"/>
      <c r="C202" s="241">
        <f>'RGVM Fed'!$C$17</f>
        <v>0</v>
      </c>
      <c r="D202" s="241">
        <f>'RGVM Fed'!$D$17</f>
        <v>0</v>
      </c>
      <c r="E202" s="241">
        <f>'RGVM Fed'!$E$17</f>
        <v>0</v>
      </c>
      <c r="F202" s="241">
        <f>'RGVM Fed'!$F$17</f>
        <v>0</v>
      </c>
      <c r="G202" s="241">
        <f>'RGVM Fed'!$G$17</f>
        <v>0</v>
      </c>
      <c r="H202" s="242"/>
    </row>
    <row r="203" spans="1:8" hidden="1" outlineLevel="1" collapsed="1">
      <c r="A203" s="239"/>
      <c r="B203" s="243"/>
      <c r="C203" s="241">
        <f>'SHNF Fed'!$C$17</f>
        <v>0</v>
      </c>
      <c r="D203" s="241">
        <f>'SHNF Fed'!$D$17</f>
        <v>0</v>
      </c>
      <c r="E203" s="241">
        <f>'SHNF Fed'!$E$17</f>
        <v>0</v>
      </c>
      <c r="F203" s="241">
        <f>'SHNF Fed'!$F$17</f>
        <v>0</v>
      </c>
      <c r="G203" s="241">
        <f>'SHNF Fed'!$G$17</f>
        <v>0</v>
      </c>
      <c r="H203" s="242"/>
    </row>
    <row r="204" spans="1:8" hidden="1" outlineLevel="1" collapsed="1">
      <c r="A204" s="239"/>
      <c r="B204" s="243"/>
      <c r="C204" s="241">
        <f>'SWM Fed'!$C$17</f>
        <v>0</v>
      </c>
      <c r="D204" s="241">
        <f>'SWM Fed'!$D$17</f>
        <v>0</v>
      </c>
      <c r="E204" s="241">
        <f>'SWM Fed'!$E$17</f>
        <v>0</v>
      </c>
      <c r="F204" s="241">
        <f>'SWM Fed'!$F$17</f>
        <v>0</v>
      </c>
      <c r="G204" s="241">
        <f>'SWM Fed'!$G$17</f>
        <v>0</v>
      </c>
      <c r="H204" s="242"/>
    </row>
    <row r="205" spans="1:8" hidden="1" outlineLevel="1" collapsed="1">
      <c r="A205" s="239"/>
      <c r="B205" s="243"/>
      <c r="C205" s="241">
        <f>'TAMHSC Fed'!$C$17</f>
        <v>0</v>
      </c>
      <c r="D205" s="241">
        <f>'TAMHSC Fed'!$D$17</f>
        <v>0</v>
      </c>
      <c r="E205" s="241">
        <f>'TAMHSC Fed'!$E$17</f>
        <v>0</v>
      </c>
      <c r="F205" s="241">
        <f>'TAMHSC Fed'!$F$17</f>
        <v>0</v>
      </c>
      <c r="G205" s="241">
        <f>'TAMHSC Fed'!$G$17</f>
        <v>0</v>
      </c>
      <c r="H205" s="242"/>
    </row>
    <row r="206" spans="1:8" hidden="1" outlineLevel="1" collapsed="1">
      <c r="A206" s="239"/>
      <c r="B206" s="243"/>
      <c r="C206" s="241">
        <f>'THC Fed'!$C$17</f>
        <v>0</v>
      </c>
      <c r="D206" s="241">
        <f>'THC Fed'!$D$17</f>
        <v>0</v>
      </c>
      <c r="E206" s="241">
        <f>'THC Fed'!$E$17</f>
        <v>0</v>
      </c>
      <c r="F206" s="241">
        <f>'THC Fed'!$F$17</f>
        <v>0</v>
      </c>
      <c r="G206" s="241">
        <f>'THC Fed'!$G$17</f>
        <v>0</v>
      </c>
      <c r="H206" s="242"/>
    </row>
    <row r="207" spans="1:8" hidden="1" outlineLevel="1" collapsed="1">
      <c r="A207" s="239"/>
      <c r="B207" s="243"/>
      <c r="C207" s="241">
        <f>'TTUHSC Fed'!$C$17</f>
        <v>773990</v>
      </c>
      <c r="D207" s="241">
        <f>'TTUHSC Fed'!$D$17</f>
        <v>185722</v>
      </c>
      <c r="E207" s="241">
        <f>'TTUHSC Fed'!$E$17</f>
        <v>0</v>
      </c>
      <c r="F207" s="241">
        <f>'TTUHSC Fed'!$F$17</f>
        <v>588268</v>
      </c>
      <c r="G207" s="241">
        <f>'TTUHSC Fed'!$G$17</f>
        <v>0</v>
      </c>
      <c r="H207" s="242"/>
    </row>
    <row r="208" spans="1:8" hidden="1" outlineLevel="1" collapsed="1">
      <c r="A208" s="239"/>
      <c r="B208" s="243"/>
      <c r="C208" s="241">
        <f>'TTUHSCEP Fed'!$C$17</f>
        <v>0</v>
      </c>
      <c r="D208" s="241">
        <f>'TTUHSCEP Fed'!$D$17</f>
        <v>0</v>
      </c>
      <c r="E208" s="241">
        <f>'TTUHSCEP Fed'!$E$17</f>
        <v>0</v>
      </c>
      <c r="F208" s="241">
        <f>'TTUHSCEP Fed'!$F$17</f>
        <v>0</v>
      </c>
      <c r="G208" s="241">
        <f>'TTUHSCEP Fed'!$G$17</f>
        <v>0</v>
      </c>
      <c r="H208" s="242"/>
    </row>
    <row r="209" spans="1:8" hidden="1" outlineLevel="1" collapsed="1">
      <c r="A209" s="239"/>
      <c r="B209" s="243"/>
      <c r="C209" s="241">
        <f>'UHM Fed'!$C$17</f>
        <v>0</v>
      </c>
      <c r="D209" s="241">
        <f>'UHM Fed'!$D$17</f>
        <v>0</v>
      </c>
      <c r="E209" s="241">
        <f>'UHM Fed'!$E$17</f>
        <v>0</v>
      </c>
      <c r="F209" s="241">
        <f>'UHM Fed'!$F$17</f>
        <v>0</v>
      </c>
      <c r="G209" s="241">
        <f>'UHM Fed'!$G$17</f>
        <v>0</v>
      </c>
      <c r="H209" s="242"/>
    </row>
    <row r="210" spans="1:8" hidden="1" outlineLevel="1" collapsed="1">
      <c r="A210" s="239"/>
      <c r="B210" s="243"/>
      <c r="C210" s="241">
        <f>'UNTHSC1 Fed'!$C$17</f>
        <v>600000</v>
      </c>
      <c r="D210" s="241">
        <f>'UNTHSC1 Fed'!$D$17</f>
        <v>300125</v>
      </c>
      <c r="E210" s="241">
        <f>'UNTHSC1 Fed'!$E$17</f>
        <v>0</v>
      </c>
      <c r="F210" s="241">
        <f>'UNTHSC1 Fed'!$F$17</f>
        <v>27728.999999999993</v>
      </c>
      <c r="G210" s="241">
        <f>'UNTHSC1 Fed'!$G$17</f>
        <v>272146</v>
      </c>
      <c r="H210" s="242"/>
    </row>
    <row r="211" spans="1:8" hidden="1" outlineLevel="1" collapsed="1">
      <c r="A211" s="239"/>
      <c r="B211" s="243"/>
      <c r="C211" s="241">
        <f>'BCM Fed'!$C$17</f>
        <v>0</v>
      </c>
      <c r="D211" s="241">
        <f>'BCM Fed'!$D$17</f>
        <v>0</v>
      </c>
      <c r="E211" s="241">
        <f>'BCM Fed'!$E$17</f>
        <v>0</v>
      </c>
      <c r="F211" s="241">
        <f>'BCM Fed'!$F$17</f>
        <v>0</v>
      </c>
      <c r="G211" s="241">
        <f>'BCM Fed'!$G$17</f>
        <v>0</v>
      </c>
      <c r="H211" s="242"/>
    </row>
    <row r="212" spans="1:8" collapsed="1">
      <c r="A212" s="239" t="s">
        <v>209</v>
      </c>
      <c r="B212" s="243"/>
      <c r="C212" s="241">
        <f>SUM(C197:C211)</f>
        <v>1674226</v>
      </c>
      <c r="D212" s="241">
        <f>SUM(D197:D211)</f>
        <v>501033</v>
      </c>
      <c r="E212" s="241">
        <f>SUM(E197:E211)</f>
        <v>0</v>
      </c>
      <c r="F212" s="241">
        <f>SUM(F197:F211)</f>
        <v>752950</v>
      </c>
      <c r="G212" s="241">
        <f>SUM(G197:G211)</f>
        <v>413740</v>
      </c>
      <c r="H212" s="242"/>
    </row>
    <row r="213" spans="1:8" hidden="1" outlineLevel="1">
      <c r="A213" s="239"/>
      <c r="B213" s="243"/>
      <c r="C213" s="241">
        <f>'AUSM Fed'!$C$18</f>
        <v>0</v>
      </c>
      <c r="D213" s="241">
        <f>'AUSM Fed'!$D$18</f>
        <v>0</v>
      </c>
      <c r="E213" s="241">
        <f>'AUSM Fed'!$E$18</f>
        <v>0</v>
      </c>
      <c r="F213" s="241">
        <f>'AUSM Fed'!$F$18</f>
        <v>0</v>
      </c>
      <c r="G213" s="241">
        <f>'AUSM Fed'!$G$18</f>
        <v>0</v>
      </c>
      <c r="H213" s="242"/>
    </row>
    <row r="214" spans="1:8" hidden="1" outlineLevel="1" collapsed="1">
      <c r="A214" s="239"/>
      <c r="B214" s="243"/>
      <c r="C214" s="241">
        <f>'HSH Fed'!$C$18</f>
        <v>0</v>
      </c>
      <c r="D214" s="241">
        <f>'HSH Fed'!$D$18</f>
        <v>0</v>
      </c>
      <c r="E214" s="241">
        <f>'HSH Fed'!$E$18</f>
        <v>0</v>
      </c>
      <c r="F214" s="241">
        <f>'HSH Fed'!$F$18</f>
        <v>0</v>
      </c>
      <c r="G214" s="241">
        <f>'HSH Fed'!$G$18</f>
        <v>0</v>
      </c>
      <c r="H214" s="242"/>
    </row>
    <row r="215" spans="1:8" hidden="1" outlineLevel="1" collapsed="1">
      <c r="A215" s="239"/>
      <c r="B215" s="243"/>
      <c r="C215" s="241">
        <f>'HSSA Fed'!$C$18</f>
        <v>78571</v>
      </c>
      <c r="D215" s="241">
        <f>'HSSA Fed'!$D$18</f>
        <v>0</v>
      </c>
      <c r="E215" s="241">
        <f>'HSSA Fed'!$E$18</f>
        <v>0</v>
      </c>
      <c r="F215" s="241">
        <f>'HSSA Fed'!$F$18</f>
        <v>78570</v>
      </c>
      <c r="G215" s="241">
        <f>'HSSA Fed'!$G$18</f>
        <v>0</v>
      </c>
      <c r="H215" s="242"/>
    </row>
    <row r="216" spans="1:8" hidden="1" outlineLevel="1" collapsed="1">
      <c r="A216" s="239"/>
      <c r="B216" s="243"/>
      <c r="C216" s="241">
        <f>'MBG Fed'!$C$18</f>
        <v>24690</v>
      </c>
      <c r="D216" s="241">
        <f>'MBG Fed'!$D$18</f>
        <v>0</v>
      </c>
      <c r="E216" s="241">
        <f>'MBG Fed'!$E$18</f>
        <v>0</v>
      </c>
      <c r="F216" s="241">
        <f>'MBG Fed'!$F$18</f>
        <v>23950</v>
      </c>
      <c r="G216" s="241">
        <f>'MBG Fed'!$G$18</f>
        <v>740</v>
      </c>
      <c r="H216" s="242"/>
    </row>
    <row r="217" spans="1:8" hidden="1" outlineLevel="1" collapsed="1">
      <c r="A217" s="239"/>
      <c r="B217" s="243"/>
      <c r="C217" s="241">
        <f>'MDA Fed'!$C$18</f>
        <v>0</v>
      </c>
      <c r="D217" s="241">
        <f>'MDA Fed'!$D$18</f>
        <v>0</v>
      </c>
      <c r="E217" s="241">
        <f>'MDA Fed'!$E$18</f>
        <v>0</v>
      </c>
      <c r="F217" s="241">
        <f>'MDA Fed'!$F$18</f>
        <v>0</v>
      </c>
      <c r="G217" s="241">
        <f>'MDA Fed'!$G$18</f>
        <v>0</v>
      </c>
      <c r="H217" s="242"/>
    </row>
    <row r="218" spans="1:8" hidden="1" outlineLevel="1" collapsed="1">
      <c r="A218" s="239"/>
      <c r="B218" s="243"/>
      <c r="C218" s="241">
        <f>'RGVM Fed'!$C$18</f>
        <v>0</v>
      </c>
      <c r="D218" s="241">
        <f>'RGVM Fed'!$D$18</f>
        <v>0</v>
      </c>
      <c r="E218" s="241">
        <f>'RGVM Fed'!$E$18</f>
        <v>0</v>
      </c>
      <c r="F218" s="241">
        <f>'RGVM Fed'!$F$18</f>
        <v>0</v>
      </c>
      <c r="G218" s="241">
        <f>'RGVM Fed'!$G$18</f>
        <v>0</v>
      </c>
      <c r="H218" s="242"/>
    </row>
    <row r="219" spans="1:8" hidden="1" outlineLevel="1" collapsed="1">
      <c r="A219" s="239"/>
      <c r="B219" s="243"/>
      <c r="C219" s="241">
        <f>'SHNF Fed'!$C$18</f>
        <v>0</v>
      </c>
      <c r="D219" s="241">
        <f>'SHNF Fed'!$D$18</f>
        <v>0</v>
      </c>
      <c r="E219" s="241">
        <f>'SHNF Fed'!$E$18</f>
        <v>0</v>
      </c>
      <c r="F219" s="241">
        <f>'SHNF Fed'!$F$18</f>
        <v>0</v>
      </c>
      <c r="G219" s="241">
        <f>'SHNF Fed'!$G$18</f>
        <v>0</v>
      </c>
      <c r="H219" s="242"/>
    </row>
    <row r="220" spans="1:8" hidden="1" outlineLevel="1" collapsed="1">
      <c r="A220" s="239"/>
      <c r="B220" s="243"/>
      <c r="C220" s="241">
        <f>'SWM Fed'!$C$18</f>
        <v>0</v>
      </c>
      <c r="D220" s="241">
        <f>'SWM Fed'!$D$18</f>
        <v>0</v>
      </c>
      <c r="E220" s="241">
        <f>'SWM Fed'!$E$18</f>
        <v>0</v>
      </c>
      <c r="F220" s="241">
        <f>'SWM Fed'!$F$18</f>
        <v>0</v>
      </c>
      <c r="G220" s="241">
        <f>'SWM Fed'!$G$18</f>
        <v>0</v>
      </c>
      <c r="H220" s="242"/>
    </row>
    <row r="221" spans="1:8" hidden="1" outlineLevel="1" collapsed="1">
      <c r="A221" s="239"/>
      <c r="B221" s="243"/>
      <c r="C221" s="241">
        <f>'TAMHSC Fed'!$C$18</f>
        <v>0</v>
      </c>
      <c r="D221" s="241">
        <f>'TAMHSC Fed'!$D$18</f>
        <v>0</v>
      </c>
      <c r="E221" s="241">
        <f>'TAMHSC Fed'!$E$18</f>
        <v>0</v>
      </c>
      <c r="F221" s="241">
        <f>'TAMHSC Fed'!$F$18</f>
        <v>0</v>
      </c>
      <c r="G221" s="241">
        <f>'TAMHSC Fed'!$G$18</f>
        <v>0</v>
      </c>
      <c r="H221" s="242"/>
    </row>
    <row r="222" spans="1:8" hidden="1" outlineLevel="1" collapsed="1">
      <c r="A222" s="239"/>
      <c r="B222" s="243"/>
      <c r="C222" s="241">
        <f>'THC Fed'!$C$18</f>
        <v>0</v>
      </c>
      <c r="D222" s="241">
        <f>'THC Fed'!$D$18</f>
        <v>0</v>
      </c>
      <c r="E222" s="241">
        <f>'THC Fed'!$E$18</f>
        <v>0</v>
      </c>
      <c r="F222" s="241">
        <f>'THC Fed'!$F$18</f>
        <v>0</v>
      </c>
      <c r="G222" s="241">
        <f>'THC Fed'!$G$18</f>
        <v>0</v>
      </c>
      <c r="H222" s="242"/>
    </row>
    <row r="223" spans="1:8" hidden="1" outlineLevel="1" collapsed="1">
      <c r="A223" s="239"/>
      <c r="B223" s="243"/>
      <c r="C223" s="241">
        <f>'TTUHSC Fed'!$C$18</f>
        <v>19719</v>
      </c>
      <c r="D223" s="241">
        <f>'TTUHSC Fed'!$D$18</f>
        <v>15024</v>
      </c>
      <c r="E223" s="241">
        <f>'TTUHSC Fed'!$E$18</f>
        <v>0</v>
      </c>
      <c r="F223" s="241">
        <f>'TTUHSC Fed'!$F$18</f>
        <v>4499</v>
      </c>
      <c r="G223" s="241">
        <f>'TTUHSC Fed'!$G$18</f>
        <v>0</v>
      </c>
      <c r="H223" s="242"/>
    </row>
    <row r="224" spans="1:8" hidden="1" outlineLevel="1" collapsed="1">
      <c r="A224" s="239"/>
      <c r="B224" s="243"/>
      <c r="C224" s="241">
        <f>'TTUHSCEP Fed'!$C$18</f>
        <v>0</v>
      </c>
      <c r="D224" s="241">
        <f>'TTUHSCEP Fed'!$D$18</f>
        <v>0</v>
      </c>
      <c r="E224" s="241">
        <f>'TTUHSCEP Fed'!$E$18</f>
        <v>100000</v>
      </c>
      <c r="F224" s="241">
        <f>'TTUHSCEP Fed'!$F$18</f>
        <v>37343</v>
      </c>
      <c r="G224" s="241">
        <f>'TTUHSCEP Fed'!$G$18</f>
        <v>5700</v>
      </c>
      <c r="H224" s="242"/>
    </row>
    <row r="225" spans="1:8" hidden="1" outlineLevel="1" collapsed="1">
      <c r="A225" s="239"/>
      <c r="B225" s="243"/>
      <c r="C225" s="241">
        <f>'UHM Fed'!$C$18</f>
        <v>0</v>
      </c>
      <c r="D225" s="241">
        <f>'UHM Fed'!$D$18</f>
        <v>0</v>
      </c>
      <c r="E225" s="241">
        <f>'UHM Fed'!$E$18</f>
        <v>0</v>
      </c>
      <c r="F225" s="241">
        <f>'UHM Fed'!$F$18</f>
        <v>0</v>
      </c>
      <c r="G225" s="241">
        <f>'UHM Fed'!$G$18</f>
        <v>0</v>
      </c>
      <c r="H225" s="242"/>
    </row>
    <row r="226" spans="1:8" hidden="1" outlineLevel="1" collapsed="1">
      <c r="A226" s="239"/>
      <c r="B226" s="243"/>
      <c r="C226" s="241">
        <f>'UNTHSC1 Fed'!$C$18</f>
        <v>0</v>
      </c>
      <c r="D226" s="241">
        <f>'UNTHSC1 Fed'!$D$18</f>
        <v>0</v>
      </c>
      <c r="E226" s="241">
        <f>'UNTHSC1 Fed'!$E$18</f>
        <v>0</v>
      </c>
      <c r="F226" s="241">
        <f>'UNTHSC1 Fed'!$F$18</f>
        <v>0</v>
      </c>
      <c r="G226" s="241">
        <f>'UNTHSC1 Fed'!$G$18</f>
        <v>0</v>
      </c>
      <c r="H226" s="242"/>
    </row>
    <row r="227" spans="1:8" hidden="1" outlineLevel="1" collapsed="1">
      <c r="A227" s="239"/>
      <c r="B227" s="243"/>
      <c r="C227" s="241">
        <f>'BCM Fed'!$C$18</f>
        <v>0</v>
      </c>
      <c r="D227" s="241">
        <f>'BCM Fed'!$D$18</f>
        <v>0</v>
      </c>
      <c r="E227" s="241">
        <f>'BCM Fed'!$E$18</f>
        <v>0</v>
      </c>
      <c r="F227" s="241">
        <f>'BCM Fed'!$F$18</f>
        <v>0</v>
      </c>
      <c r="G227" s="241">
        <f>'BCM Fed'!$G$18</f>
        <v>0</v>
      </c>
      <c r="H227" s="242"/>
    </row>
    <row r="228" spans="1:8" collapsed="1">
      <c r="A228" s="239" t="s">
        <v>209</v>
      </c>
      <c r="B228" s="240" t="s">
        <v>220</v>
      </c>
      <c r="C228" s="241">
        <f>SUM(C213:C227)</f>
        <v>122980</v>
      </c>
      <c r="D228" s="241">
        <f>SUM(D213:D227)</f>
        <v>15024</v>
      </c>
      <c r="E228" s="241">
        <f>SUM(E213:E227)</f>
        <v>100000</v>
      </c>
      <c r="F228" s="241">
        <f>SUM(F213:F227)</f>
        <v>144362</v>
      </c>
      <c r="G228" s="241">
        <f>SUM(G213:G227)</f>
        <v>6440</v>
      </c>
      <c r="H228" s="242"/>
    </row>
    <row r="229" spans="1:8" hidden="1" outlineLevel="1">
      <c r="A229" s="239"/>
      <c r="B229" s="240" t="s">
        <v>163</v>
      </c>
      <c r="C229" s="241">
        <f>'AUSM Fed'!$C$19</f>
        <v>62554</v>
      </c>
      <c r="D229" s="241">
        <f>'AUSM Fed'!$D$19</f>
        <v>62554</v>
      </c>
      <c r="E229" s="241">
        <f>'AUSM Fed'!$E$19</f>
        <v>0</v>
      </c>
      <c r="F229" s="241">
        <f>'AUSM Fed'!$F$19</f>
        <v>0</v>
      </c>
      <c r="G229" s="241">
        <f>'AUSM Fed'!$G$19</f>
        <v>0</v>
      </c>
      <c r="H229" s="242"/>
    </row>
    <row r="230" spans="1:8" ht="30" hidden="1" outlineLevel="1" collapsed="1">
      <c r="A230" s="239"/>
      <c r="B230" s="240" t="s">
        <v>4</v>
      </c>
      <c r="C230" s="241">
        <f>'HSH Fed'!$C$19</f>
        <v>11832164</v>
      </c>
      <c r="D230" s="241">
        <f>'HSH Fed'!$D$19</f>
        <v>10056343</v>
      </c>
      <c r="E230" s="241">
        <f>'HSH Fed'!$E$19</f>
        <v>0</v>
      </c>
      <c r="F230" s="241">
        <f>'HSH Fed'!$F$19</f>
        <v>1601974</v>
      </c>
      <c r="G230" s="241">
        <f>'HSH Fed'!$G$19</f>
        <v>0</v>
      </c>
      <c r="H230" s="242"/>
    </row>
    <row r="231" spans="1:8" ht="30" hidden="1" outlineLevel="1" collapsed="1">
      <c r="A231" s="239"/>
      <c r="B231" s="240" t="s">
        <v>5</v>
      </c>
      <c r="C231" s="241">
        <f>'HSSA Fed'!$C$19</f>
        <v>6991862</v>
      </c>
      <c r="D231" s="241">
        <f>'HSSA Fed'!$D$19</f>
        <v>6635035</v>
      </c>
      <c r="E231" s="241">
        <f>'HSSA Fed'!$E$19</f>
        <v>0</v>
      </c>
      <c r="F231" s="241">
        <f>'HSSA Fed'!$F$19</f>
        <v>332598</v>
      </c>
      <c r="G231" s="241">
        <f>'HSSA Fed'!$G$19</f>
        <v>0</v>
      </c>
      <c r="H231" s="242"/>
    </row>
    <row r="232" spans="1:8" hidden="1" outlineLevel="1" collapsed="1">
      <c r="A232" s="239"/>
      <c r="B232" s="240" t="s">
        <v>3</v>
      </c>
      <c r="C232" s="241">
        <f>'MBG Fed'!$C$19</f>
        <v>63810790</v>
      </c>
      <c r="D232" s="241">
        <f>'MBG Fed'!$D$19</f>
        <v>63124566</v>
      </c>
      <c r="E232" s="241">
        <f>'MBG Fed'!$E$19</f>
        <v>23525068</v>
      </c>
      <c r="F232" s="241">
        <f>'MBG Fed'!$F$19</f>
        <v>24065184</v>
      </c>
      <c r="G232" s="241">
        <f>'MBG Fed'!$G$19</f>
        <v>146108</v>
      </c>
      <c r="H232" s="242"/>
    </row>
    <row r="233" spans="1:8" hidden="1" outlineLevel="1" collapsed="1">
      <c r="A233" s="239"/>
      <c r="B233" s="240" t="s">
        <v>6</v>
      </c>
      <c r="C233" s="241">
        <f>'MDA Fed'!$C$19</f>
        <v>83959708</v>
      </c>
      <c r="D233" s="241">
        <f>'MDA Fed'!$D$19</f>
        <v>83745548</v>
      </c>
      <c r="E233" s="241">
        <f>'MDA Fed'!$E$19</f>
        <v>122110366</v>
      </c>
      <c r="F233" s="241">
        <f>'MDA Fed'!$F$19</f>
        <v>122324526</v>
      </c>
      <c r="G233" s="241">
        <f>'MDA Fed'!$G$19</f>
        <v>0</v>
      </c>
      <c r="H233" s="242"/>
    </row>
    <row r="234" spans="1:8" ht="30" hidden="1" outlineLevel="1" collapsed="1">
      <c r="A234" s="239"/>
      <c r="B234" s="240" t="s">
        <v>164</v>
      </c>
      <c r="C234" s="241">
        <f>'RGVM Fed'!$C$19</f>
        <v>199790</v>
      </c>
      <c r="D234" s="241">
        <f>'RGVM Fed'!$D$19</f>
        <v>111057</v>
      </c>
      <c r="E234" s="241">
        <f>'RGVM Fed'!$E$19</f>
        <v>106179</v>
      </c>
      <c r="F234" s="241">
        <f>'RGVM Fed'!$F$19</f>
        <v>190788</v>
      </c>
      <c r="G234" s="241">
        <f>'RGVM Fed'!$G$19</f>
        <v>0</v>
      </c>
      <c r="H234" s="242"/>
    </row>
    <row r="235" spans="1:8" ht="30" hidden="1" outlineLevel="1" collapsed="1">
      <c r="A235" s="239"/>
      <c r="B235" s="240" t="s">
        <v>189</v>
      </c>
      <c r="C235" s="241">
        <f>'SHNF Fed'!$C$19</f>
        <v>0</v>
      </c>
      <c r="D235" s="241">
        <f>'SHNF Fed'!$D$19</f>
        <v>0</v>
      </c>
      <c r="E235" s="241">
        <f>'SHNF Fed'!$E$19</f>
        <v>0</v>
      </c>
      <c r="F235" s="241">
        <f>'SHNF Fed'!$F$19</f>
        <v>69000</v>
      </c>
      <c r="G235" s="241">
        <f>'SHNF Fed'!$G$19</f>
        <v>0</v>
      </c>
      <c r="H235" s="242"/>
    </row>
    <row r="236" spans="1:8" hidden="1" outlineLevel="1" collapsed="1">
      <c r="A236" s="239"/>
      <c r="B236" s="240" t="s">
        <v>137</v>
      </c>
      <c r="C236" s="241">
        <f>'SWM Fed'!$C$19</f>
        <v>42887290</v>
      </c>
      <c r="D236" s="241">
        <f>'SWM Fed'!$D$19</f>
        <v>42459638</v>
      </c>
      <c r="E236" s="241">
        <f>'SWM Fed'!$E$19</f>
        <v>93204302</v>
      </c>
      <c r="F236" s="241">
        <f>'SWM Fed'!$F$19</f>
        <v>93631954</v>
      </c>
      <c r="G236" s="241">
        <f>'SWM Fed'!$G$19</f>
        <v>0</v>
      </c>
      <c r="H236" s="242"/>
    </row>
    <row r="237" spans="1:8" hidden="1" outlineLevel="1" collapsed="1">
      <c r="A237" s="239"/>
      <c r="B237" s="240" t="s">
        <v>8</v>
      </c>
      <c r="C237" s="241">
        <f>'TAMHSC Fed'!$C$19</f>
        <v>273226134</v>
      </c>
      <c r="D237" s="241">
        <f>'TAMHSC Fed'!$D$19</f>
        <v>138712073</v>
      </c>
      <c r="E237" s="241">
        <f>'TAMHSC Fed'!$E$19</f>
        <v>614593</v>
      </c>
      <c r="F237" s="241">
        <f>'TAMHSC Fed'!$F$19</f>
        <v>109209771</v>
      </c>
      <c r="G237" s="241">
        <f>'TAMHSC Fed'!$G$19</f>
        <v>0</v>
      </c>
      <c r="H237" s="242"/>
    </row>
    <row r="238" spans="1:8" hidden="1" outlineLevel="1" collapsed="1">
      <c r="A238" s="239"/>
      <c r="B238" s="240" t="s">
        <v>153</v>
      </c>
      <c r="C238" s="241">
        <f>'THC Fed'!$C$19</f>
        <v>3893015</v>
      </c>
      <c r="D238" s="241">
        <f>'THC Fed'!$D$19</f>
        <v>2796950</v>
      </c>
      <c r="E238" s="241">
        <f>'THC Fed'!$E$19</f>
        <v>830844</v>
      </c>
      <c r="F238" s="241">
        <f>'THC Fed'!$F$19</f>
        <v>1926782</v>
      </c>
      <c r="G238" s="241">
        <f>'THC Fed'!$G$19</f>
        <v>0</v>
      </c>
      <c r="H238" s="242"/>
    </row>
    <row r="239" spans="1:8" hidden="1" outlineLevel="1" collapsed="1">
      <c r="A239" s="239"/>
      <c r="B239" s="240" t="s">
        <v>10</v>
      </c>
      <c r="C239" s="241">
        <f>'TTUHSC Fed'!$C$19</f>
        <v>5903674</v>
      </c>
      <c r="D239" s="241">
        <f>'TTUHSC Fed'!$D$19</f>
        <v>3788190</v>
      </c>
      <c r="E239" s="241">
        <f>'TTUHSC Fed'!$E$19</f>
        <v>2851939</v>
      </c>
      <c r="F239" s="241">
        <f>'TTUHSC Fed'!$F$19</f>
        <v>4192808</v>
      </c>
      <c r="G239" s="241">
        <f>'TTUHSC Fed'!$G$19</f>
        <v>0</v>
      </c>
      <c r="H239" s="242"/>
    </row>
    <row r="240" spans="1:8" hidden="1" outlineLevel="1" collapsed="1">
      <c r="A240" s="239"/>
      <c r="B240" s="240" t="s">
        <v>140</v>
      </c>
      <c r="C240" s="241">
        <f>'TTUHSCEP Fed'!$C$19</f>
        <v>1948519</v>
      </c>
      <c r="D240" s="241">
        <f>'TTUHSCEP Fed'!$D$19</f>
        <v>1126939</v>
      </c>
      <c r="E240" s="241">
        <f>'TTUHSCEP Fed'!$E$19</f>
        <v>119336</v>
      </c>
      <c r="F240" s="241">
        <f>'TTUHSCEP Fed'!$F$19</f>
        <v>878259</v>
      </c>
      <c r="G240" s="241">
        <f>'TTUHSCEP Fed'!$G$19</f>
        <v>5700</v>
      </c>
      <c r="H240" s="242"/>
    </row>
    <row r="241" spans="1:50" hidden="1" outlineLevel="1" collapsed="1">
      <c r="A241" s="239"/>
      <c r="B241" s="240" t="s">
        <v>180</v>
      </c>
      <c r="C241" s="241">
        <f>'UHM Fed'!$C$19</f>
        <v>0</v>
      </c>
      <c r="D241" s="241">
        <f>'UHM Fed'!$D$19</f>
        <v>0</v>
      </c>
      <c r="E241" s="241">
        <f>'UHM Fed'!$E$19</f>
        <v>0</v>
      </c>
      <c r="F241" s="241">
        <f>'UHM Fed'!$F$19</f>
        <v>0</v>
      </c>
      <c r="G241" s="241">
        <f>'UHM Fed'!$G$19</f>
        <v>0</v>
      </c>
      <c r="H241" s="242"/>
    </row>
    <row r="242" spans="1:50" ht="30" hidden="1" outlineLevel="1" collapsed="1">
      <c r="A242" s="239"/>
      <c r="B242" s="240" t="s">
        <v>194</v>
      </c>
      <c r="C242" s="241">
        <f>'UNTHSC1 Fed'!$C$19</f>
        <v>1886934</v>
      </c>
      <c r="D242" s="241">
        <f>'UNTHSC1 Fed'!$D$19</f>
        <v>993082</v>
      </c>
      <c r="E242" s="241">
        <f>'UNTHSC1 Fed'!$E$19</f>
        <v>2368601</v>
      </c>
      <c r="F242" s="241">
        <f>'UNTHSC1 Fed'!$F$19</f>
        <v>1316222</v>
      </c>
      <c r="G242" s="241">
        <f>'UNTHSC1 Fed'!$G$19</f>
        <v>1946231</v>
      </c>
      <c r="H242" s="242"/>
    </row>
    <row r="243" spans="1:50" hidden="1" outlineLevel="1" collapsed="1">
      <c r="A243" s="239"/>
      <c r="B243" s="240" t="s">
        <v>621</v>
      </c>
      <c r="C243" s="241">
        <f>'BCM Fed'!$C$19</f>
        <v>3752468</v>
      </c>
      <c r="D243" s="241">
        <f>'BCM Fed'!$D$19</f>
        <v>3371025</v>
      </c>
      <c r="E243" s="241">
        <f>'BCM Fed'!$E$19</f>
        <v>26169702</v>
      </c>
      <c r="F243" s="241">
        <f>'BCM Fed'!$F$19</f>
        <v>13818141</v>
      </c>
      <c r="G243" s="241">
        <f>'BCM Fed'!$G$19</f>
        <v>0</v>
      </c>
      <c r="H243" s="242"/>
    </row>
    <row r="244" spans="1:50" s="248" customFormat="1" collapsed="1">
      <c r="A244" s="235" t="s">
        <v>209</v>
      </c>
      <c r="B244" s="244" t="s">
        <v>221</v>
      </c>
      <c r="C244" s="245">
        <f>SUM(C229:C243)</f>
        <v>500354902</v>
      </c>
      <c r="D244" s="245">
        <f>SUM(D229:D243)</f>
        <v>356983000</v>
      </c>
      <c r="E244" s="245">
        <f>SUM(E229:E243)</f>
        <v>271900930</v>
      </c>
      <c r="F244" s="245">
        <f>SUM(F229:F243)</f>
        <v>373558007</v>
      </c>
      <c r="G244" s="245">
        <f>SUM(G229:G243)</f>
        <v>2098039</v>
      </c>
      <c r="H244" s="246"/>
      <c r="I244" s="247"/>
      <c r="J244" s="247"/>
      <c r="K244" s="247"/>
      <c r="L244" s="247"/>
      <c r="M244" s="247"/>
      <c r="N244" s="247"/>
      <c r="O244" s="247"/>
      <c r="P244" s="247"/>
      <c r="Q244" s="247"/>
      <c r="R244" s="247"/>
      <c r="S244" s="247"/>
      <c r="T244" s="247"/>
      <c r="U244" s="247"/>
      <c r="V244" s="247"/>
      <c r="W244" s="247"/>
      <c r="X244" s="247"/>
      <c r="Y244" s="247"/>
      <c r="Z244" s="247"/>
      <c r="AA244" s="247"/>
      <c r="AB244" s="247"/>
      <c r="AC244" s="247"/>
      <c r="AD244" s="247"/>
      <c r="AE244" s="247"/>
      <c r="AF244" s="247"/>
      <c r="AG244" s="247"/>
      <c r="AH244" s="247"/>
      <c r="AI244" s="247"/>
      <c r="AJ244" s="247"/>
      <c r="AK244" s="247"/>
      <c r="AL244" s="247"/>
      <c r="AM244" s="247"/>
      <c r="AN244" s="247"/>
      <c r="AO244" s="247"/>
      <c r="AP244" s="247"/>
      <c r="AQ244" s="247"/>
      <c r="AR244" s="247"/>
      <c r="AS244" s="247"/>
      <c r="AT244" s="247"/>
      <c r="AU244" s="247"/>
      <c r="AV244" s="247"/>
      <c r="AW244" s="247"/>
      <c r="AX244" s="247"/>
    </row>
    <row r="245" spans="1:50">
      <c r="B245" s="249"/>
      <c r="C245" s="250"/>
      <c r="D245" s="250"/>
      <c r="E245" s="250"/>
      <c r="F245" s="250"/>
      <c r="G245" s="250"/>
    </row>
    <row r="246" spans="1:50" hidden="1" outlineLevel="1">
      <c r="B246" s="249" t="s">
        <v>163</v>
      </c>
      <c r="C246" s="250">
        <f>'AUSM Fed'!$C$21</f>
        <v>0</v>
      </c>
      <c r="D246" s="250">
        <f>'AUSM Fed'!$D$21</f>
        <v>0</v>
      </c>
      <c r="E246" s="250">
        <f>'AUSM Fed'!$E$21</f>
        <v>0</v>
      </c>
      <c r="F246" s="250">
        <f>'AUSM Fed'!$F$21</f>
        <v>0</v>
      </c>
      <c r="G246" s="250">
        <f>'AUSM Fed'!$G$21</f>
        <v>0</v>
      </c>
    </row>
    <row r="247" spans="1:50" ht="30" hidden="1" outlineLevel="1" collapsed="1">
      <c r="B247" s="249" t="s">
        <v>4</v>
      </c>
      <c r="C247" s="250">
        <f>'HSH Fed'!$C$21</f>
        <v>0</v>
      </c>
      <c r="D247" s="250">
        <f>'HSH Fed'!$D$21</f>
        <v>0</v>
      </c>
      <c r="E247" s="250">
        <f>'HSH Fed'!$E$21</f>
        <v>997852</v>
      </c>
      <c r="F247" s="250">
        <f>'HSH Fed'!$F$21</f>
        <v>997852</v>
      </c>
      <c r="G247" s="250">
        <f>'HSH Fed'!$G$21</f>
        <v>0</v>
      </c>
    </row>
    <row r="248" spans="1:50" ht="30" hidden="1" outlineLevel="1" collapsed="1">
      <c r="B248" s="249" t="s">
        <v>5</v>
      </c>
      <c r="C248" s="250">
        <f>'HSSA Fed'!$C$21</f>
        <v>0</v>
      </c>
      <c r="D248" s="250">
        <f>'HSSA Fed'!$D$21</f>
        <v>0</v>
      </c>
      <c r="E248" s="250">
        <f>'HSSA Fed'!$E$21</f>
        <v>772901</v>
      </c>
      <c r="F248" s="250">
        <f>'HSSA Fed'!$F$21</f>
        <v>772901</v>
      </c>
      <c r="G248" s="250">
        <f>'HSSA Fed'!$G$21</f>
        <v>0</v>
      </c>
    </row>
    <row r="249" spans="1:50" hidden="1" outlineLevel="1" collapsed="1">
      <c r="B249" s="249" t="s">
        <v>3</v>
      </c>
      <c r="C249" s="250">
        <f>'MBG Fed'!$C$21</f>
        <v>0</v>
      </c>
      <c r="D249" s="250">
        <f>'MBG Fed'!$D$21</f>
        <v>0</v>
      </c>
      <c r="E249" s="250">
        <f>'MBG Fed'!$E$21</f>
        <v>550876</v>
      </c>
      <c r="F249" s="250">
        <f>'MBG Fed'!$F$21</f>
        <v>550876</v>
      </c>
      <c r="G249" s="250">
        <f>'MBG Fed'!$G$21</f>
        <v>0</v>
      </c>
    </row>
    <row r="250" spans="1:50" hidden="1" outlineLevel="1" collapsed="1">
      <c r="B250" s="249" t="s">
        <v>6</v>
      </c>
      <c r="C250" s="250">
        <f>'MDA Fed'!$C$21</f>
        <v>0</v>
      </c>
      <c r="D250" s="250">
        <f>'MDA Fed'!$D$21</f>
        <v>0</v>
      </c>
      <c r="E250" s="250">
        <f>'MDA Fed'!$E$21</f>
        <v>142920</v>
      </c>
      <c r="F250" s="250">
        <f>'MDA Fed'!$F$21</f>
        <v>142920</v>
      </c>
      <c r="G250" s="250">
        <f>'MDA Fed'!$G$21</f>
        <v>0</v>
      </c>
    </row>
    <row r="251" spans="1:50" ht="30" hidden="1" outlineLevel="1" collapsed="1">
      <c r="B251" s="249" t="s">
        <v>164</v>
      </c>
      <c r="C251" s="250">
        <f>'RGVM Fed'!$C$21</f>
        <v>0</v>
      </c>
      <c r="D251" s="250">
        <f>'RGVM Fed'!$D$21</f>
        <v>0</v>
      </c>
      <c r="E251" s="250">
        <f>'RGVM Fed'!$E$21</f>
        <v>0</v>
      </c>
      <c r="F251" s="250">
        <f>'RGVM Fed'!$F$21</f>
        <v>0</v>
      </c>
      <c r="G251" s="250">
        <f>'RGVM Fed'!$G$21</f>
        <v>0</v>
      </c>
    </row>
    <row r="252" spans="1:50" ht="30" hidden="1" outlineLevel="1" collapsed="1">
      <c r="B252" s="249" t="s">
        <v>189</v>
      </c>
      <c r="C252" s="250">
        <f>'SHNF Fed'!$C$21</f>
        <v>0</v>
      </c>
      <c r="D252" s="250">
        <f>'SHNF Fed'!$D$21</f>
        <v>0</v>
      </c>
      <c r="E252" s="250">
        <f>'SHNF Fed'!$E$21</f>
        <v>0</v>
      </c>
      <c r="F252" s="250">
        <f>'SHNF Fed'!$F$21</f>
        <v>0</v>
      </c>
      <c r="G252" s="250">
        <f>'SHNF Fed'!$G$21</f>
        <v>0</v>
      </c>
    </row>
    <row r="253" spans="1:50" hidden="1" outlineLevel="1" collapsed="1">
      <c r="B253" s="249" t="s">
        <v>137</v>
      </c>
      <c r="C253" s="250">
        <f>'SWM Fed'!$C$21</f>
        <v>0</v>
      </c>
      <c r="D253" s="250">
        <f>'SWM Fed'!$D$21</f>
        <v>0</v>
      </c>
      <c r="E253" s="250">
        <f>'SWM Fed'!$E$21</f>
        <v>301303</v>
      </c>
      <c r="F253" s="250">
        <f>'SWM Fed'!$F$21</f>
        <v>62588</v>
      </c>
      <c r="G253" s="250">
        <f>'SWM Fed'!$G$21</f>
        <v>0</v>
      </c>
    </row>
    <row r="254" spans="1:50" hidden="1" outlineLevel="1" collapsed="1">
      <c r="B254" s="249" t="s">
        <v>8</v>
      </c>
      <c r="C254" s="250">
        <f>'TAMHSC Fed'!$C$21</f>
        <v>0</v>
      </c>
      <c r="D254" s="250">
        <f>'TAMHSC Fed'!$D$21</f>
        <v>0</v>
      </c>
      <c r="E254" s="250">
        <f>'TAMHSC Fed'!$E$21</f>
        <v>0</v>
      </c>
      <c r="F254" s="250">
        <f>'TAMHSC Fed'!$F$21</f>
        <v>0</v>
      </c>
      <c r="G254" s="250">
        <f>'TAMHSC Fed'!$G$21</f>
        <v>0</v>
      </c>
    </row>
    <row r="255" spans="1:50" hidden="1" outlineLevel="1" collapsed="1">
      <c r="B255" s="249" t="s">
        <v>153</v>
      </c>
      <c r="C255" s="250">
        <f>'THC Fed'!$C$21</f>
        <v>0</v>
      </c>
      <c r="D255" s="250">
        <f>'THC Fed'!$D$21</f>
        <v>0</v>
      </c>
      <c r="E255" s="250">
        <f>'THC Fed'!$E$21</f>
        <v>4656</v>
      </c>
      <c r="F255" s="250">
        <f>'THC Fed'!$F$21</f>
        <v>4656</v>
      </c>
      <c r="G255" s="250">
        <f>'THC Fed'!$G$21</f>
        <v>0</v>
      </c>
    </row>
    <row r="256" spans="1:50" hidden="1" outlineLevel="1" collapsed="1">
      <c r="B256" s="249" t="s">
        <v>10</v>
      </c>
      <c r="C256" s="250">
        <f>'TTUHSC Fed'!$C$21</f>
        <v>0</v>
      </c>
      <c r="D256" s="250">
        <f>'TTUHSC Fed'!$D$21</f>
        <v>0</v>
      </c>
      <c r="E256" s="250">
        <f>'TTUHSC Fed'!$E$21</f>
        <v>897315</v>
      </c>
      <c r="F256" s="250">
        <f>'TTUHSC Fed'!$F$21</f>
        <v>897315</v>
      </c>
      <c r="G256" s="250">
        <f>'TTUHSC Fed'!$G$21</f>
        <v>0</v>
      </c>
    </row>
    <row r="257" spans="1:8" hidden="1" outlineLevel="1" collapsed="1">
      <c r="B257" s="249" t="s">
        <v>140</v>
      </c>
      <c r="C257" s="250">
        <f>'TTUHSCEP Fed'!$C$21</f>
        <v>0</v>
      </c>
      <c r="D257" s="250">
        <f>'TTUHSCEP Fed'!$D$21</f>
        <v>0</v>
      </c>
      <c r="E257" s="250">
        <f>'TTUHSCEP Fed'!$E$21</f>
        <v>211288</v>
      </c>
      <c r="F257" s="250">
        <f>'TTUHSCEP Fed'!$F$21</f>
        <v>211050</v>
      </c>
      <c r="G257" s="250">
        <f>'TTUHSCEP Fed'!$G$21</f>
        <v>0</v>
      </c>
    </row>
    <row r="258" spans="1:8" hidden="1" outlineLevel="1" collapsed="1">
      <c r="B258" s="249" t="s">
        <v>180</v>
      </c>
      <c r="C258" s="250">
        <f>'UHM Fed'!$C$21</f>
        <v>0</v>
      </c>
      <c r="D258" s="250">
        <f>'UHM Fed'!$D$21</f>
        <v>0</v>
      </c>
      <c r="E258" s="250">
        <f>'UHM Fed'!$E$21</f>
        <v>0</v>
      </c>
      <c r="F258" s="250">
        <f>'UHM Fed'!$F$21</f>
        <v>0</v>
      </c>
      <c r="G258" s="250">
        <f>'UHM Fed'!$G$21</f>
        <v>0</v>
      </c>
    </row>
    <row r="259" spans="1:8" ht="30" hidden="1" outlineLevel="1" collapsed="1">
      <c r="B259" s="249" t="s">
        <v>194</v>
      </c>
      <c r="C259" s="250">
        <f>'UNTHSC1 Fed'!$C$21</f>
        <v>0</v>
      </c>
      <c r="D259" s="250">
        <f>'UNTHSC1 Fed'!$D$21</f>
        <v>0</v>
      </c>
      <c r="E259" s="250">
        <f>'UNTHSC1 Fed'!$E$21</f>
        <v>0</v>
      </c>
      <c r="F259" s="250">
        <f>'UNTHSC1 Fed'!$F$21</f>
        <v>0</v>
      </c>
      <c r="G259" s="250">
        <f>'UNTHSC1 Fed'!$G$21</f>
        <v>0</v>
      </c>
    </row>
    <row r="260" spans="1:8" hidden="1" outlineLevel="1" collapsed="1">
      <c r="B260" s="249" t="s">
        <v>621</v>
      </c>
      <c r="C260" s="250">
        <f>'BCM Fed'!$C$21</f>
        <v>0</v>
      </c>
      <c r="D260" s="250">
        <f>'BCM Fed'!$D$21</f>
        <v>0</v>
      </c>
      <c r="E260" s="250">
        <f>'BCM Fed'!$E$21</f>
        <v>0</v>
      </c>
      <c r="F260" s="250">
        <f>'BCM Fed'!$F$21</f>
        <v>0</v>
      </c>
      <c r="G260" s="250">
        <f>'BCM Fed'!$G$21</f>
        <v>0</v>
      </c>
    </row>
    <row r="261" spans="1:8" collapsed="1">
      <c r="A261" s="239" t="s">
        <v>222</v>
      </c>
      <c r="B261" s="240" t="s">
        <v>223</v>
      </c>
      <c r="C261" s="241">
        <f>SUM(C246:C260)</f>
        <v>0</v>
      </c>
      <c r="D261" s="241">
        <f>SUM(D246:D260)</f>
        <v>0</v>
      </c>
      <c r="E261" s="241">
        <f>SUM(E246:E260)</f>
        <v>3879111</v>
      </c>
      <c r="F261" s="241">
        <f>SUM(F246:F260)</f>
        <v>3640158</v>
      </c>
      <c r="G261" s="241">
        <f>SUM(G246:G260)</f>
        <v>0</v>
      </c>
      <c r="H261" s="242"/>
    </row>
    <row r="262" spans="1:8" hidden="1" outlineLevel="1">
      <c r="A262" s="239"/>
      <c r="B262" s="240" t="s">
        <v>163</v>
      </c>
      <c r="C262" s="241">
        <f>'AUSM Fed'!$C$22</f>
        <v>0</v>
      </c>
      <c r="D262" s="241">
        <f>'AUSM Fed'!$D$22</f>
        <v>0</v>
      </c>
      <c r="E262" s="241">
        <f>'AUSM Fed'!$E$22</f>
        <v>0</v>
      </c>
      <c r="F262" s="241">
        <f>'AUSM Fed'!$F$22</f>
        <v>0</v>
      </c>
      <c r="G262" s="241">
        <f>'AUSM Fed'!$G$22</f>
        <v>0</v>
      </c>
      <c r="H262" s="242"/>
    </row>
    <row r="263" spans="1:8" ht="30" hidden="1" outlineLevel="1" collapsed="1">
      <c r="A263" s="239"/>
      <c r="B263" s="240" t="s">
        <v>4</v>
      </c>
      <c r="C263" s="241">
        <f>'HSH Fed'!$C$22</f>
        <v>0</v>
      </c>
      <c r="D263" s="241">
        <f>'HSH Fed'!$D$22</f>
        <v>0</v>
      </c>
      <c r="E263" s="241">
        <f>'HSH Fed'!$E$22</f>
        <v>1895260</v>
      </c>
      <c r="F263" s="241">
        <f>'HSH Fed'!$F$22</f>
        <v>1895260</v>
      </c>
      <c r="G263" s="241">
        <f>'HSH Fed'!$G$22</f>
        <v>0</v>
      </c>
      <c r="H263" s="242"/>
    </row>
    <row r="264" spans="1:8" ht="30" hidden="1" outlineLevel="1" collapsed="1">
      <c r="A264" s="239"/>
      <c r="B264" s="240" t="s">
        <v>5</v>
      </c>
      <c r="C264" s="241">
        <f>'HSSA Fed'!$C$22</f>
        <v>0</v>
      </c>
      <c r="D264" s="241">
        <f>'HSSA Fed'!$D$22</f>
        <v>0</v>
      </c>
      <c r="E264" s="241">
        <f>'HSSA Fed'!$E$22</f>
        <v>1450603</v>
      </c>
      <c r="F264" s="241">
        <f>'HSSA Fed'!$F$22</f>
        <v>1253906</v>
      </c>
      <c r="G264" s="241">
        <f>'HSSA Fed'!$G$22</f>
        <v>196697</v>
      </c>
      <c r="H264" s="242"/>
    </row>
    <row r="265" spans="1:8" hidden="1" outlineLevel="1" collapsed="1">
      <c r="A265" s="239"/>
      <c r="B265" s="240" t="s">
        <v>3</v>
      </c>
      <c r="C265" s="241">
        <f>'MBG Fed'!$C$22</f>
        <v>0</v>
      </c>
      <c r="D265" s="241">
        <f>'MBG Fed'!$D$22</f>
        <v>0</v>
      </c>
      <c r="E265" s="241">
        <f>'MBG Fed'!$E$22</f>
        <v>1142510</v>
      </c>
      <c r="F265" s="241">
        <f>'MBG Fed'!$F$22</f>
        <v>719759</v>
      </c>
      <c r="G265" s="241">
        <f>'MBG Fed'!$G$22</f>
        <v>422751</v>
      </c>
      <c r="H265" s="242"/>
    </row>
    <row r="266" spans="1:8" hidden="1" outlineLevel="1" collapsed="1">
      <c r="A266" s="239"/>
      <c r="B266" s="240" t="s">
        <v>6</v>
      </c>
      <c r="C266" s="241">
        <f>'MDA Fed'!$C$22</f>
        <v>0</v>
      </c>
      <c r="D266" s="241">
        <f>'MDA Fed'!$D$22</f>
        <v>0</v>
      </c>
      <c r="E266" s="241">
        <f>'MDA Fed'!$E$22</f>
        <v>335984</v>
      </c>
      <c r="F266" s="241">
        <f>'MDA Fed'!$F$22</f>
        <v>335984</v>
      </c>
      <c r="G266" s="241">
        <f>'MDA Fed'!$G$22</f>
        <v>0</v>
      </c>
      <c r="H266" s="242"/>
    </row>
    <row r="267" spans="1:8" ht="30" hidden="1" outlineLevel="1" collapsed="1">
      <c r="A267" s="239"/>
      <c r="B267" s="240" t="s">
        <v>164</v>
      </c>
      <c r="C267" s="241">
        <f>'RGVM Fed'!$C$22</f>
        <v>0</v>
      </c>
      <c r="D267" s="241">
        <f>'RGVM Fed'!$D$22</f>
        <v>0</v>
      </c>
      <c r="E267" s="241">
        <f>'RGVM Fed'!$E$22</f>
        <v>0</v>
      </c>
      <c r="F267" s="241">
        <f>'RGVM Fed'!$F$22</f>
        <v>0</v>
      </c>
      <c r="G267" s="241">
        <f>'RGVM Fed'!$G$22</f>
        <v>0</v>
      </c>
      <c r="H267" s="242"/>
    </row>
    <row r="268" spans="1:8" ht="30" hidden="1" outlineLevel="1" collapsed="1">
      <c r="A268" s="239"/>
      <c r="B268" s="240" t="s">
        <v>189</v>
      </c>
      <c r="C268" s="241">
        <f>'SHNF Fed'!$C$22</f>
        <v>0</v>
      </c>
      <c r="D268" s="241">
        <f>'SHNF Fed'!$D$22</f>
        <v>0</v>
      </c>
      <c r="E268" s="241">
        <f>'SHNF Fed'!$E$22</f>
        <v>0</v>
      </c>
      <c r="F268" s="241">
        <f>'SHNF Fed'!$F$22</f>
        <v>0</v>
      </c>
      <c r="G268" s="241">
        <f>'SHNF Fed'!$G$22</f>
        <v>0</v>
      </c>
      <c r="H268" s="242"/>
    </row>
    <row r="269" spans="1:8" hidden="1" outlineLevel="1" collapsed="1">
      <c r="A269" s="239"/>
      <c r="B269" s="240" t="s">
        <v>137</v>
      </c>
      <c r="C269" s="241">
        <f>'SWM Fed'!$C$22</f>
        <v>0</v>
      </c>
      <c r="D269" s="241">
        <f>'SWM Fed'!$D$22</f>
        <v>0</v>
      </c>
      <c r="E269" s="241">
        <f>'SWM Fed'!$E$22</f>
        <v>542347</v>
      </c>
      <c r="F269" s="241">
        <f>'SWM Fed'!$F$22</f>
        <v>542347</v>
      </c>
      <c r="G269" s="241">
        <f>'SWM Fed'!$G$22</f>
        <v>0</v>
      </c>
      <c r="H269" s="242"/>
    </row>
    <row r="270" spans="1:8" hidden="1" outlineLevel="1" collapsed="1">
      <c r="A270" s="239"/>
      <c r="B270" s="240" t="s">
        <v>8</v>
      </c>
      <c r="C270" s="241">
        <f>'TAMHSC Fed'!$C$22</f>
        <v>0</v>
      </c>
      <c r="D270" s="241">
        <f>'TAMHSC Fed'!$D$22</f>
        <v>0</v>
      </c>
      <c r="E270" s="241">
        <f>'TAMHSC Fed'!$E$22</f>
        <v>0</v>
      </c>
      <c r="F270" s="241">
        <f>'TAMHSC Fed'!$F$22</f>
        <v>0</v>
      </c>
      <c r="G270" s="241">
        <f>'TAMHSC Fed'!$G$22</f>
        <v>0</v>
      </c>
      <c r="H270" s="242"/>
    </row>
    <row r="271" spans="1:8" hidden="1" outlineLevel="1" collapsed="1">
      <c r="A271" s="239"/>
      <c r="B271" s="240" t="s">
        <v>153</v>
      </c>
      <c r="C271" s="241">
        <f>'THC Fed'!$C$22</f>
        <v>0</v>
      </c>
      <c r="D271" s="241">
        <f>'THC Fed'!$D$22</f>
        <v>0</v>
      </c>
      <c r="E271" s="241">
        <f>'THC Fed'!$E$22</f>
        <v>20803</v>
      </c>
      <c r="F271" s="241">
        <f>'THC Fed'!$F$22</f>
        <v>0</v>
      </c>
      <c r="G271" s="241">
        <f>'THC Fed'!$G$22</f>
        <v>0</v>
      </c>
      <c r="H271" s="242"/>
    </row>
    <row r="272" spans="1:8" hidden="1" outlineLevel="1" collapsed="1">
      <c r="A272" s="239"/>
      <c r="B272" s="240" t="s">
        <v>10</v>
      </c>
      <c r="C272" s="241">
        <f>'TTUHSC Fed'!$C$22</f>
        <v>0</v>
      </c>
      <c r="D272" s="241">
        <f>'TTUHSC Fed'!$D$22</f>
        <v>0</v>
      </c>
      <c r="E272" s="241">
        <f>'TTUHSC Fed'!$E$22</f>
        <v>2227628</v>
      </c>
      <c r="F272" s="241">
        <f>'TTUHSC Fed'!$F$22</f>
        <v>1747024</v>
      </c>
      <c r="G272" s="241">
        <f>'TTUHSC Fed'!$G$22</f>
        <v>0</v>
      </c>
      <c r="H272" s="242"/>
    </row>
    <row r="273" spans="1:8" hidden="1" outlineLevel="1" collapsed="1">
      <c r="A273" s="239"/>
      <c r="B273" s="240" t="s">
        <v>140</v>
      </c>
      <c r="C273" s="241">
        <f>'TTUHSCEP Fed'!$C$22</f>
        <v>0</v>
      </c>
      <c r="D273" s="241">
        <f>'TTUHSCEP Fed'!$D$22</f>
        <v>0</v>
      </c>
      <c r="E273" s="241">
        <f>'TTUHSCEP Fed'!$E$22</f>
        <v>102537</v>
      </c>
      <c r="F273" s="241">
        <f>'TTUHSCEP Fed'!$F$22</f>
        <v>82369</v>
      </c>
      <c r="G273" s="241">
        <f>'TTUHSCEP Fed'!$G$22</f>
        <v>174</v>
      </c>
      <c r="H273" s="242"/>
    </row>
    <row r="274" spans="1:8" hidden="1" outlineLevel="1" collapsed="1">
      <c r="A274" s="239"/>
      <c r="B274" s="240" t="s">
        <v>180</v>
      </c>
      <c r="C274" s="241">
        <f>'UHM Fed'!$C$22</f>
        <v>0</v>
      </c>
      <c r="D274" s="241">
        <f>'UHM Fed'!$D$22</f>
        <v>0</v>
      </c>
      <c r="E274" s="241">
        <f>'UHM Fed'!$E$22</f>
        <v>0</v>
      </c>
      <c r="F274" s="241">
        <f>'UHM Fed'!$F$22</f>
        <v>0</v>
      </c>
      <c r="G274" s="241">
        <f>'UHM Fed'!$G$22</f>
        <v>0</v>
      </c>
      <c r="H274" s="242"/>
    </row>
    <row r="275" spans="1:8" ht="30" hidden="1" outlineLevel="1" collapsed="1">
      <c r="A275" s="239"/>
      <c r="B275" s="240" t="s">
        <v>194</v>
      </c>
      <c r="C275" s="241">
        <f>'UNTHSC1 Fed'!$C$22</f>
        <v>0</v>
      </c>
      <c r="D275" s="241">
        <f>'UNTHSC1 Fed'!$D$22</f>
        <v>0</v>
      </c>
      <c r="E275" s="241">
        <f>'UNTHSC1 Fed'!$E$22</f>
        <v>0</v>
      </c>
      <c r="F275" s="241">
        <f>'UNTHSC1 Fed'!$F$22</f>
        <v>0</v>
      </c>
      <c r="G275" s="241">
        <f>'UNTHSC1 Fed'!$G$22</f>
        <v>0</v>
      </c>
      <c r="H275" s="242"/>
    </row>
    <row r="276" spans="1:8" hidden="1" outlineLevel="1" collapsed="1">
      <c r="A276" s="239"/>
      <c r="B276" s="240" t="s">
        <v>621</v>
      </c>
      <c r="C276" s="241">
        <f>'BCM Fed'!$C$22</f>
        <v>0</v>
      </c>
      <c r="D276" s="241">
        <f>'BCM Fed'!$D$22</f>
        <v>0</v>
      </c>
      <c r="E276" s="241">
        <f>'BCM Fed'!$E$22</f>
        <v>0</v>
      </c>
      <c r="F276" s="241">
        <f>'BCM Fed'!$F$22</f>
        <v>0</v>
      </c>
      <c r="G276" s="241">
        <f>'BCM Fed'!$G$22</f>
        <v>0</v>
      </c>
      <c r="H276" s="242"/>
    </row>
    <row r="277" spans="1:8" collapsed="1">
      <c r="A277" s="239" t="s">
        <v>222</v>
      </c>
      <c r="B277" s="240" t="s">
        <v>211</v>
      </c>
      <c r="C277" s="241">
        <f>SUM(C262:C276)</f>
        <v>0</v>
      </c>
      <c r="D277" s="241">
        <f>SUM(D262:D276)</f>
        <v>0</v>
      </c>
      <c r="E277" s="241">
        <f>SUM(E262:E276)</f>
        <v>7717672</v>
      </c>
      <c r="F277" s="241">
        <f>SUM(F262:F276)</f>
        <v>6576649</v>
      </c>
      <c r="G277" s="241">
        <f>SUM(G262:G276)</f>
        <v>619622</v>
      </c>
      <c r="H277" s="242"/>
    </row>
    <row r="278" spans="1:8" hidden="1" outlineLevel="1">
      <c r="A278" s="239"/>
      <c r="B278" s="240" t="s">
        <v>163</v>
      </c>
      <c r="C278" s="241">
        <f>'AUSM Fed'!$C$23</f>
        <v>0</v>
      </c>
      <c r="D278" s="241">
        <f>'AUSM Fed'!$D$23</f>
        <v>0</v>
      </c>
      <c r="E278" s="241">
        <f>'AUSM Fed'!$E$23</f>
        <v>0</v>
      </c>
      <c r="F278" s="241">
        <f>'AUSM Fed'!$F$23</f>
        <v>0</v>
      </c>
      <c r="G278" s="241">
        <f>'AUSM Fed'!$G$23</f>
        <v>0</v>
      </c>
      <c r="H278" s="242"/>
    </row>
    <row r="279" spans="1:8" ht="30" hidden="1" outlineLevel="1" collapsed="1">
      <c r="A279" s="239"/>
      <c r="B279" s="240" t="s">
        <v>4</v>
      </c>
      <c r="C279" s="241">
        <f>'HSH Fed'!$C$23</f>
        <v>0</v>
      </c>
      <c r="D279" s="241">
        <f>'HSH Fed'!$D$23</f>
        <v>0</v>
      </c>
      <c r="E279" s="241">
        <f>'HSH Fed'!$E$23</f>
        <v>0</v>
      </c>
      <c r="F279" s="241">
        <f>'HSH Fed'!$F$23</f>
        <v>0</v>
      </c>
      <c r="G279" s="241">
        <f>'HSH Fed'!$G$23</f>
        <v>0</v>
      </c>
      <c r="H279" s="242"/>
    </row>
    <row r="280" spans="1:8" ht="30" hidden="1" outlineLevel="1" collapsed="1">
      <c r="A280" s="239"/>
      <c r="B280" s="240" t="s">
        <v>5</v>
      </c>
      <c r="C280" s="241">
        <f>'HSSA Fed'!$C$23</f>
        <v>0</v>
      </c>
      <c r="D280" s="241">
        <f>'HSSA Fed'!$D$23</f>
        <v>0</v>
      </c>
      <c r="E280" s="241">
        <f>'HSSA Fed'!$E$23</f>
        <v>0</v>
      </c>
      <c r="F280" s="241">
        <f>'HSSA Fed'!$F$23</f>
        <v>0</v>
      </c>
      <c r="G280" s="241">
        <f>'HSSA Fed'!$G$23</f>
        <v>0</v>
      </c>
      <c r="H280" s="242"/>
    </row>
    <row r="281" spans="1:8" hidden="1" outlineLevel="1" collapsed="1">
      <c r="A281" s="239"/>
      <c r="B281" s="240" t="s">
        <v>3</v>
      </c>
      <c r="C281" s="241">
        <f>'MBG Fed'!$C$23</f>
        <v>0</v>
      </c>
      <c r="D281" s="241">
        <f>'MBG Fed'!$D$23</f>
        <v>0</v>
      </c>
      <c r="E281" s="241">
        <f>'MBG Fed'!$E$23</f>
        <v>0</v>
      </c>
      <c r="F281" s="241">
        <f>'MBG Fed'!$F$23</f>
        <v>0</v>
      </c>
      <c r="G281" s="241">
        <f>'MBG Fed'!$G$23</f>
        <v>0</v>
      </c>
      <c r="H281" s="242"/>
    </row>
    <row r="282" spans="1:8" hidden="1" outlineLevel="1" collapsed="1">
      <c r="A282" s="239"/>
      <c r="B282" s="240" t="s">
        <v>6</v>
      </c>
      <c r="C282" s="241">
        <f>'MDA Fed'!$C$23</f>
        <v>0</v>
      </c>
      <c r="D282" s="241">
        <f>'MDA Fed'!$D$23</f>
        <v>0</v>
      </c>
      <c r="E282" s="241">
        <f>'MDA Fed'!$E$23</f>
        <v>0</v>
      </c>
      <c r="F282" s="241">
        <f>'MDA Fed'!$F$23</f>
        <v>0</v>
      </c>
      <c r="G282" s="241">
        <f>'MDA Fed'!$G$23</f>
        <v>0</v>
      </c>
      <c r="H282" s="242"/>
    </row>
    <row r="283" spans="1:8" ht="30" hidden="1" outlineLevel="1" collapsed="1">
      <c r="A283" s="239"/>
      <c r="B283" s="240" t="s">
        <v>164</v>
      </c>
      <c r="C283" s="241">
        <f>'RGVM Fed'!$C$23</f>
        <v>0</v>
      </c>
      <c r="D283" s="241">
        <f>'RGVM Fed'!$D$23</f>
        <v>0</v>
      </c>
      <c r="E283" s="241">
        <f>'RGVM Fed'!$E$23</f>
        <v>0</v>
      </c>
      <c r="F283" s="241">
        <f>'RGVM Fed'!$F$23</f>
        <v>0</v>
      </c>
      <c r="G283" s="241">
        <f>'RGVM Fed'!$G$23</f>
        <v>0</v>
      </c>
      <c r="H283" s="242"/>
    </row>
    <row r="284" spans="1:8" ht="30" hidden="1" outlineLevel="1" collapsed="1">
      <c r="A284" s="239"/>
      <c r="B284" s="240" t="s">
        <v>189</v>
      </c>
      <c r="C284" s="241">
        <f>'SHNF Fed'!$C$23</f>
        <v>0</v>
      </c>
      <c r="D284" s="241">
        <f>'SHNF Fed'!$D$23</f>
        <v>0</v>
      </c>
      <c r="E284" s="241">
        <f>'SHNF Fed'!$E$23</f>
        <v>0</v>
      </c>
      <c r="F284" s="241">
        <f>'SHNF Fed'!$F$23</f>
        <v>0</v>
      </c>
      <c r="G284" s="241">
        <f>'SHNF Fed'!$G$23</f>
        <v>0</v>
      </c>
      <c r="H284" s="242"/>
    </row>
    <row r="285" spans="1:8" hidden="1" outlineLevel="1" collapsed="1">
      <c r="A285" s="239"/>
      <c r="B285" s="240" t="s">
        <v>137</v>
      </c>
      <c r="C285" s="241">
        <f>'SWM Fed'!$C$23</f>
        <v>0</v>
      </c>
      <c r="D285" s="241">
        <f>'SWM Fed'!$D$23</f>
        <v>0</v>
      </c>
      <c r="E285" s="241">
        <f>'SWM Fed'!$E$23</f>
        <v>0</v>
      </c>
      <c r="F285" s="241">
        <f>'SWM Fed'!$F$23</f>
        <v>0</v>
      </c>
      <c r="G285" s="241">
        <f>'SWM Fed'!$G$23</f>
        <v>0</v>
      </c>
      <c r="H285" s="242"/>
    </row>
    <row r="286" spans="1:8" hidden="1" outlineLevel="1" collapsed="1">
      <c r="A286" s="239"/>
      <c r="B286" s="240" t="s">
        <v>8</v>
      </c>
      <c r="C286" s="241">
        <f>'TAMHSC Fed'!$C$23</f>
        <v>0</v>
      </c>
      <c r="D286" s="241">
        <f>'TAMHSC Fed'!$D$23</f>
        <v>0</v>
      </c>
      <c r="E286" s="241">
        <f>'TAMHSC Fed'!$E$23</f>
        <v>0</v>
      </c>
      <c r="F286" s="241">
        <f>'TAMHSC Fed'!$F$23</f>
        <v>0</v>
      </c>
      <c r="G286" s="241">
        <f>'TAMHSC Fed'!$G$23</f>
        <v>0</v>
      </c>
      <c r="H286" s="242"/>
    </row>
    <row r="287" spans="1:8" hidden="1" outlineLevel="1" collapsed="1">
      <c r="A287" s="239"/>
      <c r="B287" s="240" t="s">
        <v>153</v>
      </c>
      <c r="C287" s="241">
        <f>'THC Fed'!$C$23</f>
        <v>0</v>
      </c>
      <c r="D287" s="241">
        <f>'THC Fed'!$D$23</f>
        <v>0</v>
      </c>
      <c r="E287" s="241">
        <f>'THC Fed'!$E$23</f>
        <v>0</v>
      </c>
      <c r="F287" s="241">
        <f>'THC Fed'!$F$23</f>
        <v>0</v>
      </c>
      <c r="G287" s="241">
        <f>'THC Fed'!$G$23</f>
        <v>0</v>
      </c>
      <c r="H287" s="242"/>
    </row>
    <row r="288" spans="1:8" hidden="1" outlineLevel="1" collapsed="1">
      <c r="A288" s="239"/>
      <c r="B288" s="240" t="s">
        <v>10</v>
      </c>
      <c r="C288" s="241">
        <f>'TTUHSC Fed'!$C$23</f>
        <v>0</v>
      </c>
      <c r="D288" s="241">
        <f>'TTUHSC Fed'!$D$23</f>
        <v>0</v>
      </c>
      <c r="E288" s="241">
        <f>'TTUHSC Fed'!$E$23</f>
        <v>0</v>
      </c>
      <c r="F288" s="241">
        <f>'TTUHSC Fed'!$F$23</f>
        <v>0</v>
      </c>
      <c r="G288" s="241">
        <f>'TTUHSC Fed'!$G$23</f>
        <v>0</v>
      </c>
      <c r="H288" s="242"/>
    </row>
    <row r="289" spans="1:8" hidden="1" outlineLevel="1" collapsed="1">
      <c r="A289" s="239"/>
      <c r="B289" s="240" t="s">
        <v>140</v>
      </c>
      <c r="C289" s="241">
        <f>'TTUHSCEP Fed'!$C$23</f>
        <v>0</v>
      </c>
      <c r="D289" s="241">
        <f>'TTUHSCEP Fed'!$D$23</f>
        <v>0</v>
      </c>
      <c r="E289" s="241">
        <f>'TTUHSCEP Fed'!$E$23</f>
        <v>0</v>
      </c>
      <c r="F289" s="241">
        <f>'TTUHSCEP Fed'!$F$23</f>
        <v>0</v>
      </c>
      <c r="G289" s="241">
        <f>'TTUHSCEP Fed'!$G$23</f>
        <v>0</v>
      </c>
      <c r="H289" s="242"/>
    </row>
    <row r="290" spans="1:8" hidden="1" outlineLevel="1" collapsed="1">
      <c r="A290" s="239"/>
      <c r="B290" s="240" t="s">
        <v>180</v>
      </c>
      <c r="C290" s="241">
        <f>'UHM Fed'!$C$23</f>
        <v>0</v>
      </c>
      <c r="D290" s="241">
        <f>'UHM Fed'!$D$23</f>
        <v>0</v>
      </c>
      <c r="E290" s="241">
        <f>'UHM Fed'!$E$23</f>
        <v>0</v>
      </c>
      <c r="F290" s="241">
        <f>'UHM Fed'!$F$23</f>
        <v>0</v>
      </c>
      <c r="G290" s="241">
        <f>'UHM Fed'!$G$23</f>
        <v>0</v>
      </c>
      <c r="H290" s="242"/>
    </row>
    <row r="291" spans="1:8" ht="30" hidden="1" outlineLevel="1" collapsed="1">
      <c r="A291" s="239"/>
      <c r="B291" s="240" t="s">
        <v>194</v>
      </c>
      <c r="C291" s="241">
        <f>'UNTHSC1 Fed'!$C$23</f>
        <v>0</v>
      </c>
      <c r="D291" s="241">
        <f>'UNTHSC1 Fed'!$D$23</f>
        <v>0</v>
      </c>
      <c r="E291" s="241">
        <f>'UNTHSC1 Fed'!$E$23</f>
        <v>0</v>
      </c>
      <c r="F291" s="241">
        <f>'UNTHSC1 Fed'!$F$23</f>
        <v>0</v>
      </c>
      <c r="G291" s="241">
        <f>'UNTHSC1 Fed'!$G$23</f>
        <v>0</v>
      </c>
      <c r="H291" s="242"/>
    </row>
    <row r="292" spans="1:8" hidden="1" outlineLevel="1" collapsed="1">
      <c r="A292" s="239"/>
      <c r="B292" s="240" t="s">
        <v>621</v>
      </c>
      <c r="C292" s="241">
        <f>'BCM Fed'!$C$23</f>
        <v>0</v>
      </c>
      <c r="D292" s="241">
        <f>'BCM Fed'!$D$23</f>
        <v>0</v>
      </c>
      <c r="E292" s="241">
        <f>'BCM Fed'!$E$23</f>
        <v>0</v>
      </c>
      <c r="F292" s="241">
        <f>'BCM Fed'!$F$23</f>
        <v>0</v>
      </c>
      <c r="G292" s="241">
        <f>'BCM Fed'!$G$23</f>
        <v>0</v>
      </c>
      <c r="H292" s="242"/>
    </row>
    <row r="293" spans="1:8" collapsed="1">
      <c r="A293" s="239" t="s">
        <v>222</v>
      </c>
      <c r="B293" s="240" t="s">
        <v>212</v>
      </c>
      <c r="C293" s="241">
        <f>SUM(C278:C292)</f>
        <v>0</v>
      </c>
      <c r="D293" s="241">
        <f>SUM(D278:D292)</f>
        <v>0</v>
      </c>
      <c r="E293" s="241">
        <f>SUM(E278:E292)</f>
        <v>0</v>
      </c>
      <c r="F293" s="241">
        <f>SUM(F278:F292)</f>
        <v>0</v>
      </c>
      <c r="G293" s="241">
        <f>SUM(G278:G292)</f>
        <v>0</v>
      </c>
      <c r="H293" s="242"/>
    </row>
    <row r="294" spans="1:8" hidden="1" outlineLevel="1">
      <c r="A294" s="239"/>
      <c r="B294" s="240" t="s">
        <v>163</v>
      </c>
      <c r="C294" s="241">
        <f>'AUSM Fed'!$C$24</f>
        <v>0</v>
      </c>
      <c r="D294" s="241">
        <f>'AUSM Fed'!$D$24</f>
        <v>0</v>
      </c>
      <c r="E294" s="241">
        <f>'AUSM Fed'!$E$24</f>
        <v>0</v>
      </c>
      <c r="F294" s="241">
        <f>'AUSM Fed'!$F$24</f>
        <v>0</v>
      </c>
      <c r="G294" s="241">
        <f>'AUSM Fed'!$G$24</f>
        <v>0</v>
      </c>
      <c r="H294" s="242"/>
    </row>
    <row r="295" spans="1:8" ht="30" hidden="1" outlineLevel="1" collapsed="1">
      <c r="A295" s="239"/>
      <c r="B295" s="240" t="s">
        <v>4</v>
      </c>
      <c r="C295" s="241">
        <f>'HSH Fed'!$C$24</f>
        <v>0</v>
      </c>
      <c r="D295" s="241">
        <f>'HSH Fed'!$D$24</f>
        <v>0</v>
      </c>
      <c r="E295" s="241">
        <f>'HSH Fed'!$E$24</f>
        <v>0</v>
      </c>
      <c r="F295" s="241">
        <f>'HSH Fed'!$F$24</f>
        <v>0</v>
      </c>
      <c r="G295" s="241">
        <f>'HSH Fed'!$G$24</f>
        <v>0</v>
      </c>
      <c r="H295" s="242"/>
    </row>
    <row r="296" spans="1:8" ht="30" hidden="1" outlineLevel="1" collapsed="1">
      <c r="A296" s="239"/>
      <c r="B296" s="240" t="s">
        <v>5</v>
      </c>
      <c r="C296" s="241">
        <f>'HSSA Fed'!$C$24</f>
        <v>0</v>
      </c>
      <c r="D296" s="241">
        <f>'HSSA Fed'!$D$24</f>
        <v>0</v>
      </c>
      <c r="E296" s="241">
        <f>'HSSA Fed'!$E$24</f>
        <v>0</v>
      </c>
      <c r="F296" s="241">
        <f>'HSSA Fed'!$F$24</f>
        <v>0</v>
      </c>
      <c r="G296" s="241">
        <f>'HSSA Fed'!$G$24</f>
        <v>0</v>
      </c>
      <c r="H296" s="242"/>
    </row>
    <row r="297" spans="1:8" hidden="1" outlineLevel="1" collapsed="1">
      <c r="A297" s="239"/>
      <c r="B297" s="240" t="s">
        <v>3</v>
      </c>
      <c r="C297" s="241">
        <f>'MBG Fed'!$C$24</f>
        <v>0</v>
      </c>
      <c r="D297" s="241">
        <f>'MBG Fed'!$D$24</f>
        <v>0</v>
      </c>
      <c r="E297" s="241">
        <f>'MBG Fed'!$E$24</f>
        <v>0</v>
      </c>
      <c r="F297" s="241">
        <f>'MBG Fed'!$F$24</f>
        <v>0</v>
      </c>
      <c r="G297" s="241">
        <f>'MBG Fed'!$G$24</f>
        <v>0</v>
      </c>
      <c r="H297" s="242"/>
    </row>
    <row r="298" spans="1:8" hidden="1" outlineLevel="1" collapsed="1">
      <c r="A298" s="239"/>
      <c r="B298" s="240" t="s">
        <v>6</v>
      </c>
      <c r="C298" s="241">
        <f>'MDA Fed'!$C$24</f>
        <v>0</v>
      </c>
      <c r="D298" s="241">
        <f>'MDA Fed'!$D$24</f>
        <v>0</v>
      </c>
      <c r="E298" s="241">
        <f>'MDA Fed'!$E$24</f>
        <v>0</v>
      </c>
      <c r="F298" s="241">
        <f>'MDA Fed'!$F$24</f>
        <v>0</v>
      </c>
      <c r="G298" s="241">
        <f>'MDA Fed'!$G$24</f>
        <v>0</v>
      </c>
      <c r="H298" s="242"/>
    </row>
    <row r="299" spans="1:8" ht="30" hidden="1" outlineLevel="1" collapsed="1">
      <c r="A299" s="239"/>
      <c r="B299" s="240" t="s">
        <v>164</v>
      </c>
      <c r="C299" s="241">
        <f>'RGVM Fed'!$C$24</f>
        <v>0</v>
      </c>
      <c r="D299" s="241">
        <f>'RGVM Fed'!$D$24</f>
        <v>0</v>
      </c>
      <c r="E299" s="241">
        <f>'RGVM Fed'!$E$24</f>
        <v>0</v>
      </c>
      <c r="F299" s="241">
        <f>'RGVM Fed'!$F$24</f>
        <v>0</v>
      </c>
      <c r="G299" s="241">
        <f>'RGVM Fed'!$G$24</f>
        <v>0</v>
      </c>
      <c r="H299" s="242"/>
    </row>
    <row r="300" spans="1:8" ht="30" hidden="1" outlineLevel="1" collapsed="1">
      <c r="A300" s="239"/>
      <c r="B300" s="240" t="s">
        <v>189</v>
      </c>
      <c r="C300" s="241">
        <f>'SHNF Fed'!$C$24</f>
        <v>0</v>
      </c>
      <c r="D300" s="241">
        <f>'SHNF Fed'!$D$24</f>
        <v>0</v>
      </c>
      <c r="E300" s="241">
        <f>'SHNF Fed'!$E$24</f>
        <v>0</v>
      </c>
      <c r="F300" s="241">
        <f>'SHNF Fed'!$F$24</f>
        <v>0</v>
      </c>
      <c r="G300" s="241">
        <f>'SHNF Fed'!$G$24</f>
        <v>0</v>
      </c>
      <c r="H300" s="242"/>
    </row>
    <row r="301" spans="1:8" hidden="1" outlineLevel="1" collapsed="1">
      <c r="A301" s="239"/>
      <c r="B301" s="240" t="s">
        <v>137</v>
      </c>
      <c r="C301" s="241">
        <f>'SWM Fed'!$C$24</f>
        <v>0</v>
      </c>
      <c r="D301" s="241">
        <f>'SWM Fed'!$D$24</f>
        <v>0</v>
      </c>
      <c r="E301" s="241">
        <f>'SWM Fed'!$E$24</f>
        <v>0</v>
      </c>
      <c r="F301" s="241">
        <f>'SWM Fed'!$F$24</f>
        <v>0</v>
      </c>
      <c r="G301" s="241">
        <f>'SWM Fed'!$G$24</f>
        <v>0</v>
      </c>
      <c r="H301" s="242"/>
    </row>
    <row r="302" spans="1:8" hidden="1" outlineLevel="1" collapsed="1">
      <c r="A302" s="239"/>
      <c r="B302" s="240" t="s">
        <v>8</v>
      </c>
      <c r="C302" s="241">
        <f>'TAMHSC Fed'!$C$24</f>
        <v>0</v>
      </c>
      <c r="D302" s="241">
        <f>'TAMHSC Fed'!$D$24</f>
        <v>0</v>
      </c>
      <c r="E302" s="241">
        <f>'TAMHSC Fed'!$E$24</f>
        <v>0</v>
      </c>
      <c r="F302" s="241">
        <f>'TAMHSC Fed'!$F$24</f>
        <v>0</v>
      </c>
      <c r="G302" s="241">
        <f>'TAMHSC Fed'!$G$24</f>
        <v>0</v>
      </c>
      <c r="H302" s="242"/>
    </row>
    <row r="303" spans="1:8" hidden="1" outlineLevel="1" collapsed="1">
      <c r="A303" s="239"/>
      <c r="B303" s="240" t="s">
        <v>153</v>
      </c>
      <c r="C303" s="241">
        <f>'THC Fed'!$C$24</f>
        <v>0</v>
      </c>
      <c r="D303" s="241">
        <f>'THC Fed'!$D$24</f>
        <v>0</v>
      </c>
      <c r="E303" s="241">
        <f>'THC Fed'!$E$24</f>
        <v>0</v>
      </c>
      <c r="F303" s="241">
        <f>'THC Fed'!$F$24</f>
        <v>0</v>
      </c>
      <c r="G303" s="241">
        <f>'THC Fed'!$G$24</f>
        <v>0</v>
      </c>
      <c r="H303" s="242"/>
    </row>
    <row r="304" spans="1:8" hidden="1" outlineLevel="1" collapsed="1">
      <c r="A304" s="239"/>
      <c r="B304" s="240" t="s">
        <v>10</v>
      </c>
      <c r="C304" s="241">
        <f>'TTUHSC Fed'!$C$24</f>
        <v>0</v>
      </c>
      <c r="D304" s="241">
        <f>'TTUHSC Fed'!$D$24</f>
        <v>0</v>
      </c>
      <c r="E304" s="241">
        <f>'TTUHSC Fed'!$E$24</f>
        <v>0</v>
      </c>
      <c r="F304" s="241">
        <f>'TTUHSC Fed'!$F$24</f>
        <v>0</v>
      </c>
      <c r="G304" s="241">
        <f>'TTUHSC Fed'!$G$24</f>
        <v>0</v>
      </c>
      <c r="H304" s="242"/>
    </row>
    <row r="305" spans="1:8" hidden="1" outlineLevel="1" collapsed="1">
      <c r="A305" s="239"/>
      <c r="B305" s="240" t="s">
        <v>140</v>
      </c>
      <c r="C305" s="241">
        <f>'TTUHSCEP Fed'!$C$24</f>
        <v>0</v>
      </c>
      <c r="D305" s="241">
        <f>'TTUHSCEP Fed'!$D$24</f>
        <v>0</v>
      </c>
      <c r="E305" s="241">
        <f>'TTUHSCEP Fed'!$E$24</f>
        <v>0</v>
      </c>
      <c r="F305" s="241">
        <f>'TTUHSCEP Fed'!$F$24</f>
        <v>0</v>
      </c>
      <c r="G305" s="241">
        <f>'TTUHSCEP Fed'!$G$24</f>
        <v>0</v>
      </c>
      <c r="H305" s="242"/>
    </row>
    <row r="306" spans="1:8" hidden="1" outlineLevel="1" collapsed="1">
      <c r="A306" s="239"/>
      <c r="B306" s="240" t="s">
        <v>180</v>
      </c>
      <c r="C306" s="241">
        <f>'UHM Fed'!$C$24</f>
        <v>0</v>
      </c>
      <c r="D306" s="241">
        <f>'UHM Fed'!$D$24</f>
        <v>0</v>
      </c>
      <c r="E306" s="241">
        <f>'UHM Fed'!$E$24</f>
        <v>0</v>
      </c>
      <c r="F306" s="241">
        <f>'UHM Fed'!$F$24</f>
        <v>0</v>
      </c>
      <c r="G306" s="241">
        <f>'UHM Fed'!$G$24</f>
        <v>0</v>
      </c>
      <c r="H306" s="242"/>
    </row>
    <row r="307" spans="1:8" ht="30" hidden="1" outlineLevel="1" collapsed="1">
      <c r="A307" s="239"/>
      <c r="B307" s="240" t="s">
        <v>194</v>
      </c>
      <c r="C307" s="241">
        <f>'UNTHSC1 Fed'!$C$24</f>
        <v>0</v>
      </c>
      <c r="D307" s="241">
        <f>'UNTHSC1 Fed'!$D$24</f>
        <v>0</v>
      </c>
      <c r="E307" s="241">
        <f>'UNTHSC1 Fed'!$E$24</f>
        <v>0</v>
      </c>
      <c r="F307" s="241">
        <f>'UNTHSC1 Fed'!$F$24</f>
        <v>0</v>
      </c>
      <c r="G307" s="241">
        <f>'UNTHSC1 Fed'!$G$24</f>
        <v>0</v>
      </c>
      <c r="H307" s="242"/>
    </row>
    <row r="308" spans="1:8" hidden="1" outlineLevel="1" collapsed="1">
      <c r="A308" s="239"/>
      <c r="B308" s="240" t="s">
        <v>621</v>
      </c>
      <c r="C308" s="241">
        <f>'BCM Fed'!$C$24</f>
        <v>0</v>
      </c>
      <c r="D308" s="241">
        <f>'BCM Fed'!$D$24</f>
        <v>0</v>
      </c>
      <c r="E308" s="241">
        <f>'BCM Fed'!$E$24</f>
        <v>0</v>
      </c>
      <c r="F308" s="241">
        <f>'BCM Fed'!$F$24</f>
        <v>0</v>
      </c>
      <c r="G308" s="241">
        <f>'BCM Fed'!$G$24</f>
        <v>0</v>
      </c>
      <c r="H308" s="242"/>
    </row>
    <row r="309" spans="1:8" collapsed="1">
      <c r="A309" s="239" t="s">
        <v>222</v>
      </c>
      <c r="B309" s="240" t="s">
        <v>213</v>
      </c>
      <c r="C309" s="241">
        <f>SUM(C294:C308)</f>
        <v>0</v>
      </c>
      <c r="D309" s="241">
        <f>SUM(D294:D308)</f>
        <v>0</v>
      </c>
      <c r="E309" s="241">
        <f>SUM(E294:E308)</f>
        <v>0</v>
      </c>
      <c r="F309" s="241">
        <f>SUM(F294:F308)</f>
        <v>0</v>
      </c>
      <c r="G309" s="241">
        <f>SUM(G294:G308)</f>
        <v>0</v>
      </c>
      <c r="H309" s="242"/>
    </row>
    <row r="310" spans="1:8" hidden="1" outlineLevel="1">
      <c r="A310" s="239"/>
      <c r="B310" s="240" t="s">
        <v>163</v>
      </c>
      <c r="C310" s="241">
        <f>'AUSM Fed'!$C$25</f>
        <v>0</v>
      </c>
      <c r="D310" s="241">
        <f>'AUSM Fed'!$D$25</f>
        <v>0</v>
      </c>
      <c r="E310" s="241">
        <f>'AUSM Fed'!$E$25</f>
        <v>0</v>
      </c>
      <c r="F310" s="241">
        <f>'AUSM Fed'!$F$25</f>
        <v>0</v>
      </c>
      <c r="G310" s="241">
        <f>'AUSM Fed'!$G$25</f>
        <v>0</v>
      </c>
      <c r="H310" s="242"/>
    </row>
    <row r="311" spans="1:8" ht="30" hidden="1" outlineLevel="1" collapsed="1">
      <c r="A311" s="239"/>
      <c r="B311" s="240" t="s">
        <v>4</v>
      </c>
      <c r="C311" s="241">
        <f>'HSH Fed'!$C$25</f>
        <v>0</v>
      </c>
      <c r="D311" s="241">
        <f>'HSH Fed'!$D$25</f>
        <v>0</v>
      </c>
      <c r="E311" s="241">
        <f>'HSH Fed'!$E$25</f>
        <v>0</v>
      </c>
      <c r="F311" s="241">
        <f>'HSH Fed'!$F$25</f>
        <v>0</v>
      </c>
      <c r="G311" s="241">
        <f>'HSH Fed'!$G$25</f>
        <v>0</v>
      </c>
      <c r="H311" s="242"/>
    </row>
    <row r="312" spans="1:8" ht="30" hidden="1" outlineLevel="1" collapsed="1">
      <c r="A312" s="239"/>
      <c r="B312" s="240" t="s">
        <v>5</v>
      </c>
      <c r="C312" s="241">
        <f>'HSSA Fed'!$C$25</f>
        <v>0</v>
      </c>
      <c r="D312" s="241">
        <f>'HSSA Fed'!$D$25</f>
        <v>0</v>
      </c>
      <c r="E312" s="241">
        <f>'HSSA Fed'!$E$25</f>
        <v>168153</v>
      </c>
      <c r="F312" s="241">
        <f>'HSSA Fed'!$F$25</f>
        <v>60739</v>
      </c>
      <c r="G312" s="241">
        <f>'HSSA Fed'!$G$25</f>
        <v>0</v>
      </c>
      <c r="H312" s="242"/>
    </row>
    <row r="313" spans="1:8" hidden="1" outlineLevel="1" collapsed="1">
      <c r="A313" s="239"/>
      <c r="B313" s="240" t="s">
        <v>3</v>
      </c>
      <c r="C313" s="241">
        <f>'MBG Fed'!$C$25</f>
        <v>0</v>
      </c>
      <c r="D313" s="241">
        <f>'MBG Fed'!$D$25</f>
        <v>0</v>
      </c>
      <c r="E313" s="241">
        <f>'MBG Fed'!$E$25</f>
        <v>0</v>
      </c>
      <c r="F313" s="241">
        <f>'MBG Fed'!$F$25</f>
        <v>0</v>
      </c>
      <c r="G313" s="241">
        <f>'MBG Fed'!$G$25</f>
        <v>0</v>
      </c>
      <c r="H313" s="242"/>
    </row>
    <row r="314" spans="1:8" hidden="1" outlineLevel="1" collapsed="1">
      <c r="A314" s="239"/>
      <c r="B314" s="240" t="s">
        <v>6</v>
      </c>
      <c r="C314" s="241">
        <f>'MDA Fed'!$C$25</f>
        <v>0</v>
      </c>
      <c r="D314" s="241">
        <f>'MDA Fed'!$D$25</f>
        <v>0</v>
      </c>
      <c r="E314" s="241">
        <f>'MDA Fed'!$E$25</f>
        <v>0</v>
      </c>
      <c r="F314" s="241">
        <f>'MDA Fed'!$F$25</f>
        <v>0</v>
      </c>
      <c r="G314" s="241">
        <f>'MDA Fed'!$G$25</f>
        <v>0</v>
      </c>
      <c r="H314" s="242"/>
    </row>
    <row r="315" spans="1:8" ht="30" hidden="1" outlineLevel="1" collapsed="1">
      <c r="A315" s="239"/>
      <c r="B315" s="240" t="s">
        <v>164</v>
      </c>
      <c r="C315" s="241">
        <f>'RGVM Fed'!$C$25</f>
        <v>0</v>
      </c>
      <c r="D315" s="241">
        <f>'RGVM Fed'!$D$25</f>
        <v>0</v>
      </c>
      <c r="E315" s="241">
        <f>'RGVM Fed'!$E$25</f>
        <v>0</v>
      </c>
      <c r="F315" s="241">
        <f>'RGVM Fed'!$F$25</f>
        <v>0</v>
      </c>
      <c r="G315" s="241">
        <f>'RGVM Fed'!$G$25</f>
        <v>0</v>
      </c>
      <c r="H315" s="242"/>
    </row>
    <row r="316" spans="1:8" ht="30" hidden="1" outlineLevel="1" collapsed="1">
      <c r="A316" s="239"/>
      <c r="B316" s="240" t="s">
        <v>189</v>
      </c>
      <c r="C316" s="241">
        <f>'SHNF Fed'!$C$25</f>
        <v>0</v>
      </c>
      <c r="D316" s="241">
        <f>'SHNF Fed'!$D$25</f>
        <v>0</v>
      </c>
      <c r="E316" s="241">
        <f>'SHNF Fed'!$E$25</f>
        <v>0</v>
      </c>
      <c r="F316" s="241">
        <f>'SHNF Fed'!$F$25</f>
        <v>0</v>
      </c>
      <c r="G316" s="241">
        <f>'SHNF Fed'!$G$25</f>
        <v>0</v>
      </c>
      <c r="H316" s="242"/>
    </row>
    <row r="317" spans="1:8" hidden="1" outlineLevel="1" collapsed="1">
      <c r="A317" s="239"/>
      <c r="B317" s="240" t="s">
        <v>137</v>
      </c>
      <c r="C317" s="241">
        <f>'SWM Fed'!$C$25</f>
        <v>0</v>
      </c>
      <c r="D317" s="241">
        <f>'SWM Fed'!$D$25</f>
        <v>0</v>
      </c>
      <c r="E317" s="241">
        <f>'SWM Fed'!$E$25</f>
        <v>0</v>
      </c>
      <c r="F317" s="241">
        <f>'SWM Fed'!$F$25</f>
        <v>0</v>
      </c>
      <c r="G317" s="241">
        <f>'SWM Fed'!$G$25</f>
        <v>0</v>
      </c>
      <c r="H317" s="242"/>
    </row>
    <row r="318" spans="1:8" hidden="1" outlineLevel="1" collapsed="1">
      <c r="A318" s="239"/>
      <c r="B318" s="240" t="s">
        <v>8</v>
      </c>
      <c r="C318" s="241">
        <f>'TAMHSC Fed'!$C$25</f>
        <v>0</v>
      </c>
      <c r="D318" s="241">
        <f>'TAMHSC Fed'!$D$25</f>
        <v>0</v>
      </c>
      <c r="E318" s="241">
        <f>'TAMHSC Fed'!$E$25</f>
        <v>0</v>
      </c>
      <c r="F318" s="241">
        <f>'TAMHSC Fed'!$F$25</f>
        <v>0</v>
      </c>
      <c r="G318" s="241">
        <f>'TAMHSC Fed'!$G$25</f>
        <v>0</v>
      </c>
      <c r="H318" s="242"/>
    </row>
    <row r="319" spans="1:8" hidden="1" outlineLevel="1" collapsed="1">
      <c r="A319" s="239"/>
      <c r="B319" s="240" t="s">
        <v>153</v>
      </c>
      <c r="C319" s="241">
        <f>'THC Fed'!$C$25</f>
        <v>0</v>
      </c>
      <c r="D319" s="241">
        <f>'THC Fed'!$D$25</f>
        <v>0</v>
      </c>
      <c r="E319" s="241">
        <f>'THC Fed'!$E$25</f>
        <v>0</v>
      </c>
      <c r="F319" s="241">
        <f>'THC Fed'!$F$25</f>
        <v>0</v>
      </c>
      <c r="G319" s="241">
        <f>'THC Fed'!$G$25</f>
        <v>0</v>
      </c>
      <c r="H319" s="242"/>
    </row>
    <row r="320" spans="1:8" hidden="1" outlineLevel="1" collapsed="1">
      <c r="A320" s="239"/>
      <c r="B320" s="240" t="s">
        <v>10</v>
      </c>
      <c r="C320" s="241">
        <f>'TTUHSC Fed'!$C$25</f>
        <v>0</v>
      </c>
      <c r="D320" s="241">
        <f>'TTUHSC Fed'!$D$25</f>
        <v>0</v>
      </c>
      <c r="E320" s="241">
        <f>'TTUHSC Fed'!$E$25</f>
        <v>0</v>
      </c>
      <c r="F320" s="241">
        <f>'TTUHSC Fed'!$F$25</f>
        <v>0</v>
      </c>
      <c r="G320" s="241">
        <f>'TTUHSC Fed'!$G$25</f>
        <v>0</v>
      </c>
      <c r="H320" s="242"/>
    </row>
    <row r="321" spans="1:8" hidden="1" outlineLevel="1" collapsed="1">
      <c r="A321" s="239"/>
      <c r="B321" s="240" t="s">
        <v>140</v>
      </c>
      <c r="C321" s="241">
        <f>'TTUHSCEP Fed'!$C$25</f>
        <v>0</v>
      </c>
      <c r="D321" s="241">
        <f>'TTUHSCEP Fed'!$D$25</f>
        <v>0</v>
      </c>
      <c r="E321" s="241">
        <f>'TTUHSCEP Fed'!$E$25</f>
        <v>48636</v>
      </c>
      <c r="F321" s="241">
        <f>'TTUHSCEP Fed'!$F$25</f>
        <v>40123</v>
      </c>
      <c r="G321" s="241">
        <f>'TTUHSCEP Fed'!$G$25</f>
        <v>0</v>
      </c>
      <c r="H321" s="242"/>
    </row>
    <row r="322" spans="1:8" hidden="1" outlineLevel="1" collapsed="1">
      <c r="A322" s="239"/>
      <c r="B322" s="240" t="s">
        <v>180</v>
      </c>
      <c r="C322" s="241">
        <f>'UHM Fed'!$C$25</f>
        <v>0</v>
      </c>
      <c r="D322" s="241">
        <f>'UHM Fed'!$D$25</f>
        <v>0</v>
      </c>
      <c r="E322" s="241">
        <f>'UHM Fed'!$E$25</f>
        <v>0</v>
      </c>
      <c r="F322" s="241">
        <f>'UHM Fed'!$F$25</f>
        <v>0</v>
      </c>
      <c r="G322" s="241">
        <f>'UHM Fed'!$G$25</f>
        <v>0</v>
      </c>
      <c r="H322" s="242"/>
    </row>
    <row r="323" spans="1:8" ht="30" hidden="1" outlineLevel="1" collapsed="1">
      <c r="A323" s="239"/>
      <c r="B323" s="240" t="s">
        <v>194</v>
      </c>
      <c r="C323" s="241">
        <f>'UNTHSC1 Fed'!$C$25</f>
        <v>0</v>
      </c>
      <c r="D323" s="241">
        <f>'UNTHSC1 Fed'!$D$25</f>
        <v>0</v>
      </c>
      <c r="E323" s="241">
        <f>'UNTHSC1 Fed'!$E$25</f>
        <v>0</v>
      </c>
      <c r="F323" s="241">
        <f>'UNTHSC1 Fed'!$F$25</f>
        <v>0</v>
      </c>
      <c r="G323" s="241">
        <f>'UNTHSC1 Fed'!$G$25</f>
        <v>0</v>
      </c>
      <c r="H323" s="242"/>
    </row>
    <row r="324" spans="1:8" hidden="1" outlineLevel="1" collapsed="1">
      <c r="A324" s="239"/>
      <c r="B324" s="240" t="s">
        <v>621</v>
      </c>
      <c r="C324" s="241">
        <f>'BCM Fed'!$C$25</f>
        <v>0</v>
      </c>
      <c r="D324" s="241">
        <f>'BCM Fed'!$D$25</f>
        <v>0</v>
      </c>
      <c r="E324" s="241">
        <f>'BCM Fed'!$E$25</f>
        <v>0</v>
      </c>
      <c r="F324" s="241">
        <f>'BCM Fed'!$F$25</f>
        <v>0</v>
      </c>
      <c r="G324" s="241">
        <f>'BCM Fed'!$G$25</f>
        <v>0</v>
      </c>
      <c r="H324" s="242"/>
    </row>
    <row r="325" spans="1:8" collapsed="1">
      <c r="A325" s="239" t="s">
        <v>222</v>
      </c>
      <c r="B325" s="240" t="s">
        <v>214</v>
      </c>
      <c r="C325" s="241">
        <f>SUM(C310:C324)</f>
        <v>0</v>
      </c>
      <c r="D325" s="241">
        <f>SUM(D310:D324)</f>
        <v>0</v>
      </c>
      <c r="E325" s="241">
        <f>SUM(E310:E324)</f>
        <v>216789</v>
      </c>
      <c r="F325" s="241">
        <f>SUM(F310:F324)</f>
        <v>100862</v>
      </c>
      <c r="G325" s="241">
        <f>SUM(G310:G324)</f>
        <v>0</v>
      </c>
      <c r="H325" s="242"/>
    </row>
    <row r="326" spans="1:8" hidden="1" outlineLevel="1">
      <c r="A326" s="239"/>
      <c r="B326" s="240" t="s">
        <v>163</v>
      </c>
      <c r="C326" s="241">
        <f>'AUSM Fed'!$C$26</f>
        <v>0</v>
      </c>
      <c r="D326" s="241">
        <f>'AUSM Fed'!$D$26</f>
        <v>0</v>
      </c>
      <c r="E326" s="241">
        <f>'AUSM Fed'!$E$26</f>
        <v>0</v>
      </c>
      <c r="F326" s="241">
        <f>'AUSM Fed'!$F$26</f>
        <v>0</v>
      </c>
      <c r="G326" s="241">
        <f>'AUSM Fed'!$G$26</f>
        <v>0</v>
      </c>
      <c r="H326" s="242"/>
    </row>
    <row r="327" spans="1:8" ht="30" hidden="1" outlineLevel="1" collapsed="1">
      <c r="A327" s="239"/>
      <c r="B327" s="240" t="s">
        <v>4</v>
      </c>
      <c r="C327" s="241">
        <f>'HSH Fed'!$C$26</f>
        <v>0</v>
      </c>
      <c r="D327" s="241">
        <f>'HSH Fed'!$D$26</f>
        <v>0</v>
      </c>
      <c r="E327" s="241">
        <f>'HSH Fed'!$E$26</f>
        <v>0</v>
      </c>
      <c r="F327" s="241">
        <f>'HSH Fed'!$F$26</f>
        <v>0</v>
      </c>
      <c r="G327" s="241">
        <f>'HSH Fed'!$G$26</f>
        <v>0</v>
      </c>
      <c r="H327" s="242"/>
    </row>
    <row r="328" spans="1:8" ht="30" hidden="1" outlineLevel="1" collapsed="1">
      <c r="A328" s="239"/>
      <c r="B328" s="240" t="s">
        <v>5</v>
      </c>
      <c r="C328" s="241">
        <f>'HSSA Fed'!$C$26</f>
        <v>0</v>
      </c>
      <c r="D328" s="241">
        <f>'HSSA Fed'!$D$26</f>
        <v>0</v>
      </c>
      <c r="E328" s="241">
        <f>'HSSA Fed'!$E$26</f>
        <v>0</v>
      </c>
      <c r="F328" s="241">
        <f>'HSSA Fed'!$F$26</f>
        <v>0</v>
      </c>
      <c r="G328" s="241">
        <f>'HSSA Fed'!$G$26</f>
        <v>0</v>
      </c>
      <c r="H328" s="242"/>
    </row>
    <row r="329" spans="1:8" hidden="1" outlineLevel="1" collapsed="1">
      <c r="A329" s="239"/>
      <c r="B329" s="240" t="s">
        <v>3</v>
      </c>
      <c r="C329" s="241">
        <f>'MBG Fed'!$C$26</f>
        <v>0</v>
      </c>
      <c r="D329" s="241">
        <f>'MBG Fed'!$D$26</f>
        <v>0</v>
      </c>
      <c r="E329" s="241">
        <f>'MBG Fed'!$E$26</f>
        <v>0</v>
      </c>
      <c r="F329" s="241">
        <f>'MBG Fed'!$F$26</f>
        <v>0</v>
      </c>
      <c r="G329" s="241">
        <f>'MBG Fed'!$G$26</f>
        <v>0</v>
      </c>
      <c r="H329" s="242"/>
    </row>
    <row r="330" spans="1:8" hidden="1" outlineLevel="1" collapsed="1">
      <c r="A330" s="239"/>
      <c r="B330" s="240" t="s">
        <v>6</v>
      </c>
      <c r="C330" s="241">
        <f>'MDA Fed'!$C$26</f>
        <v>0</v>
      </c>
      <c r="D330" s="241">
        <f>'MDA Fed'!$D$26</f>
        <v>0</v>
      </c>
      <c r="E330" s="241">
        <f>'MDA Fed'!$E$26</f>
        <v>0</v>
      </c>
      <c r="F330" s="241">
        <f>'MDA Fed'!$F$26</f>
        <v>0</v>
      </c>
      <c r="G330" s="241">
        <f>'MDA Fed'!$G$26</f>
        <v>0</v>
      </c>
      <c r="H330" s="242"/>
    </row>
    <row r="331" spans="1:8" ht="30" hidden="1" outlineLevel="1" collapsed="1">
      <c r="A331" s="239"/>
      <c r="B331" s="240" t="s">
        <v>164</v>
      </c>
      <c r="C331" s="241">
        <f>'RGVM Fed'!$C$26</f>
        <v>0</v>
      </c>
      <c r="D331" s="241">
        <f>'RGVM Fed'!$D$26</f>
        <v>0</v>
      </c>
      <c r="E331" s="241">
        <f>'RGVM Fed'!$E$26</f>
        <v>0</v>
      </c>
      <c r="F331" s="241">
        <f>'RGVM Fed'!$F$26</f>
        <v>0</v>
      </c>
      <c r="G331" s="241">
        <f>'RGVM Fed'!$G$26</f>
        <v>0</v>
      </c>
      <c r="H331" s="242"/>
    </row>
    <row r="332" spans="1:8" ht="30" hidden="1" outlineLevel="1" collapsed="1">
      <c r="A332" s="239"/>
      <c r="B332" s="240" t="s">
        <v>189</v>
      </c>
      <c r="C332" s="241">
        <f>'SHNF Fed'!$C$26</f>
        <v>0</v>
      </c>
      <c r="D332" s="241">
        <f>'SHNF Fed'!$D$26</f>
        <v>0</v>
      </c>
      <c r="E332" s="241">
        <f>'SHNF Fed'!$E$26</f>
        <v>0</v>
      </c>
      <c r="F332" s="241">
        <f>'SHNF Fed'!$F$26</f>
        <v>0</v>
      </c>
      <c r="G332" s="241">
        <f>'SHNF Fed'!$G$26</f>
        <v>0</v>
      </c>
      <c r="H332" s="242"/>
    </row>
    <row r="333" spans="1:8" hidden="1" outlineLevel="1" collapsed="1">
      <c r="A333" s="239"/>
      <c r="B333" s="240" t="s">
        <v>137</v>
      </c>
      <c r="C333" s="241">
        <f>'SWM Fed'!$C$26</f>
        <v>0</v>
      </c>
      <c r="D333" s="241">
        <f>'SWM Fed'!$D$26</f>
        <v>0</v>
      </c>
      <c r="E333" s="241">
        <f>'SWM Fed'!$E$26</f>
        <v>0</v>
      </c>
      <c r="F333" s="241">
        <f>'SWM Fed'!$F$26</f>
        <v>0</v>
      </c>
      <c r="G333" s="241">
        <f>'SWM Fed'!$G$26</f>
        <v>0</v>
      </c>
      <c r="H333" s="242"/>
    </row>
    <row r="334" spans="1:8" hidden="1" outlineLevel="1" collapsed="1">
      <c r="A334" s="239"/>
      <c r="B334" s="240" t="s">
        <v>8</v>
      </c>
      <c r="C334" s="241">
        <f>'TAMHSC Fed'!$C$26</f>
        <v>0</v>
      </c>
      <c r="D334" s="241">
        <f>'TAMHSC Fed'!$D$26</f>
        <v>0</v>
      </c>
      <c r="E334" s="241">
        <f>'TAMHSC Fed'!$E$26</f>
        <v>0</v>
      </c>
      <c r="F334" s="241">
        <f>'TAMHSC Fed'!$F$26</f>
        <v>0</v>
      </c>
      <c r="G334" s="241">
        <f>'TAMHSC Fed'!$G$26</f>
        <v>0</v>
      </c>
      <c r="H334" s="242"/>
    </row>
    <row r="335" spans="1:8" hidden="1" outlineLevel="1" collapsed="1">
      <c r="A335" s="239"/>
      <c r="B335" s="240" t="s">
        <v>153</v>
      </c>
      <c r="C335" s="241">
        <f>'THC Fed'!$C$26</f>
        <v>0</v>
      </c>
      <c r="D335" s="241">
        <f>'THC Fed'!$D$26</f>
        <v>0</v>
      </c>
      <c r="E335" s="241">
        <f>'THC Fed'!$E$26</f>
        <v>0</v>
      </c>
      <c r="F335" s="241">
        <f>'THC Fed'!$F$26</f>
        <v>0</v>
      </c>
      <c r="G335" s="241">
        <f>'THC Fed'!$G$26</f>
        <v>0</v>
      </c>
      <c r="H335" s="242"/>
    </row>
    <row r="336" spans="1:8" hidden="1" outlineLevel="1" collapsed="1">
      <c r="A336" s="239"/>
      <c r="B336" s="240" t="s">
        <v>10</v>
      </c>
      <c r="C336" s="241">
        <f>'TTUHSC Fed'!$C$26</f>
        <v>0</v>
      </c>
      <c r="D336" s="241">
        <f>'TTUHSC Fed'!$D$26</f>
        <v>0</v>
      </c>
      <c r="E336" s="241">
        <f>'TTUHSC Fed'!$E$26</f>
        <v>0</v>
      </c>
      <c r="F336" s="241">
        <f>'TTUHSC Fed'!$F$26</f>
        <v>0</v>
      </c>
      <c r="G336" s="241">
        <f>'TTUHSC Fed'!$G$26</f>
        <v>0</v>
      </c>
      <c r="H336" s="242"/>
    </row>
    <row r="337" spans="1:8" hidden="1" outlineLevel="1" collapsed="1">
      <c r="A337" s="239"/>
      <c r="B337" s="240" t="s">
        <v>140</v>
      </c>
      <c r="C337" s="241">
        <f>'TTUHSCEP Fed'!$C$26</f>
        <v>0</v>
      </c>
      <c r="D337" s="241">
        <f>'TTUHSCEP Fed'!$D$26</f>
        <v>0</v>
      </c>
      <c r="E337" s="241">
        <f>'TTUHSCEP Fed'!$E$26</f>
        <v>0</v>
      </c>
      <c r="F337" s="241">
        <f>'TTUHSCEP Fed'!$F$26</f>
        <v>0</v>
      </c>
      <c r="G337" s="241">
        <f>'TTUHSCEP Fed'!$G$26</f>
        <v>0</v>
      </c>
      <c r="H337" s="242"/>
    </row>
    <row r="338" spans="1:8" hidden="1" outlineLevel="1" collapsed="1">
      <c r="A338" s="239"/>
      <c r="B338" s="240" t="s">
        <v>180</v>
      </c>
      <c r="C338" s="241">
        <f>'UHM Fed'!$C$26</f>
        <v>0</v>
      </c>
      <c r="D338" s="241">
        <f>'UHM Fed'!$D$26</f>
        <v>0</v>
      </c>
      <c r="E338" s="241">
        <f>'UHM Fed'!$E$26</f>
        <v>0</v>
      </c>
      <c r="F338" s="241">
        <f>'UHM Fed'!$F$26</f>
        <v>0</v>
      </c>
      <c r="G338" s="241">
        <f>'UHM Fed'!$G$26</f>
        <v>0</v>
      </c>
      <c r="H338" s="242"/>
    </row>
    <row r="339" spans="1:8" ht="30" hidden="1" outlineLevel="1" collapsed="1">
      <c r="A339" s="239"/>
      <c r="B339" s="240" t="s">
        <v>194</v>
      </c>
      <c r="C339" s="241">
        <f>'UNTHSC1 Fed'!$C$26</f>
        <v>0</v>
      </c>
      <c r="D339" s="241">
        <f>'UNTHSC1 Fed'!$D$26</f>
        <v>0</v>
      </c>
      <c r="E339" s="241">
        <f>'UNTHSC1 Fed'!$E$26</f>
        <v>0</v>
      </c>
      <c r="F339" s="241">
        <f>'UNTHSC1 Fed'!$F$26</f>
        <v>0</v>
      </c>
      <c r="G339" s="241">
        <f>'UNTHSC1 Fed'!$G$26</f>
        <v>0</v>
      </c>
      <c r="H339" s="242"/>
    </row>
    <row r="340" spans="1:8" hidden="1" outlineLevel="1" collapsed="1">
      <c r="A340" s="239"/>
      <c r="B340" s="240" t="s">
        <v>621</v>
      </c>
      <c r="C340" s="241">
        <f>'BCM Fed'!$C$26</f>
        <v>0</v>
      </c>
      <c r="D340" s="241">
        <f>'BCM Fed'!$D$26</f>
        <v>0</v>
      </c>
      <c r="E340" s="241">
        <f>'BCM Fed'!$E$26</f>
        <v>0</v>
      </c>
      <c r="F340" s="241">
        <f>'BCM Fed'!$F$26</f>
        <v>0</v>
      </c>
      <c r="G340" s="241">
        <f>'BCM Fed'!$G$26</f>
        <v>0</v>
      </c>
      <c r="H340" s="242"/>
    </row>
    <row r="341" spans="1:8" collapsed="1">
      <c r="A341" s="239" t="s">
        <v>222</v>
      </c>
      <c r="B341" s="240" t="s">
        <v>215</v>
      </c>
      <c r="C341" s="241">
        <f>SUM(C326:C340)</f>
        <v>0</v>
      </c>
      <c r="D341" s="241">
        <f>SUM(D326:D340)</f>
        <v>0</v>
      </c>
      <c r="E341" s="241">
        <f>SUM(E326:E340)</f>
        <v>0</v>
      </c>
      <c r="F341" s="241">
        <f>SUM(F326:F340)</f>
        <v>0</v>
      </c>
      <c r="G341" s="241">
        <f>SUM(G326:G340)</f>
        <v>0</v>
      </c>
      <c r="H341" s="242"/>
    </row>
    <row r="342" spans="1:8" hidden="1" outlineLevel="1">
      <c r="A342" s="239"/>
      <c r="B342" s="240" t="s">
        <v>163</v>
      </c>
      <c r="C342" s="241">
        <f>'AUSM Fed'!$C$27</f>
        <v>0</v>
      </c>
      <c r="D342" s="241">
        <f>'AUSM Fed'!$D$27</f>
        <v>0</v>
      </c>
      <c r="E342" s="241">
        <f>'AUSM Fed'!$E$27</f>
        <v>0</v>
      </c>
      <c r="F342" s="241">
        <f>'AUSM Fed'!$F$27</f>
        <v>0</v>
      </c>
      <c r="G342" s="241">
        <f>'AUSM Fed'!$G$27</f>
        <v>0</v>
      </c>
      <c r="H342" s="242"/>
    </row>
    <row r="343" spans="1:8" ht="30" hidden="1" outlineLevel="1" collapsed="1">
      <c r="A343" s="239"/>
      <c r="B343" s="240" t="s">
        <v>4</v>
      </c>
      <c r="C343" s="241">
        <f>'HSH Fed'!$C$27</f>
        <v>0</v>
      </c>
      <c r="D343" s="241">
        <f>'HSH Fed'!$D$27</f>
        <v>0</v>
      </c>
      <c r="E343" s="241">
        <f>'HSH Fed'!$E$27</f>
        <v>0</v>
      </c>
      <c r="F343" s="241">
        <f>'HSH Fed'!$F$27</f>
        <v>0</v>
      </c>
      <c r="G343" s="241">
        <f>'HSH Fed'!$G$27</f>
        <v>0</v>
      </c>
      <c r="H343" s="242"/>
    </row>
    <row r="344" spans="1:8" ht="30" hidden="1" outlineLevel="1" collapsed="1">
      <c r="A344" s="239"/>
      <c r="B344" s="240" t="s">
        <v>5</v>
      </c>
      <c r="C344" s="241">
        <f>'HSSA Fed'!$C$27</f>
        <v>0</v>
      </c>
      <c r="D344" s="241">
        <f>'HSSA Fed'!$D$27</f>
        <v>0</v>
      </c>
      <c r="E344" s="241">
        <f>'HSSA Fed'!$E$27</f>
        <v>0</v>
      </c>
      <c r="F344" s="241">
        <f>'HSSA Fed'!$F$27</f>
        <v>0</v>
      </c>
      <c r="G344" s="241">
        <f>'HSSA Fed'!$G$27</f>
        <v>0</v>
      </c>
      <c r="H344" s="242"/>
    </row>
    <row r="345" spans="1:8" hidden="1" outlineLevel="1" collapsed="1">
      <c r="A345" s="239"/>
      <c r="B345" s="240" t="s">
        <v>3</v>
      </c>
      <c r="C345" s="241">
        <f>'MBG Fed'!$C$27</f>
        <v>0</v>
      </c>
      <c r="D345" s="241">
        <f>'MBG Fed'!$D$27</f>
        <v>0</v>
      </c>
      <c r="E345" s="241">
        <f>'MBG Fed'!$E$27</f>
        <v>0</v>
      </c>
      <c r="F345" s="241">
        <f>'MBG Fed'!$F$27</f>
        <v>0</v>
      </c>
      <c r="G345" s="241">
        <f>'MBG Fed'!$G$27</f>
        <v>0</v>
      </c>
      <c r="H345" s="242"/>
    </row>
    <row r="346" spans="1:8" hidden="1" outlineLevel="1" collapsed="1">
      <c r="A346" s="239"/>
      <c r="B346" s="240" t="s">
        <v>6</v>
      </c>
      <c r="C346" s="241">
        <f>'MDA Fed'!$C$27</f>
        <v>0</v>
      </c>
      <c r="D346" s="241">
        <f>'MDA Fed'!$D$27</f>
        <v>0</v>
      </c>
      <c r="E346" s="241">
        <f>'MDA Fed'!$E$27</f>
        <v>0</v>
      </c>
      <c r="F346" s="241">
        <f>'MDA Fed'!$F$27</f>
        <v>0</v>
      </c>
      <c r="G346" s="241">
        <f>'MDA Fed'!$G$27</f>
        <v>0</v>
      </c>
      <c r="H346" s="242"/>
    </row>
    <row r="347" spans="1:8" ht="30" hidden="1" outlineLevel="1" collapsed="1">
      <c r="A347" s="239"/>
      <c r="B347" s="240" t="s">
        <v>164</v>
      </c>
      <c r="C347" s="241">
        <f>'RGVM Fed'!$C$27</f>
        <v>0</v>
      </c>
      <c r="D347" s="241">
        <f>'RGVM Fed'!$D$27</f>
        <v>0</v>
      </c>
      <c r="E347" s="241">
        <f>'RGVM Fed'!$E$27</f>
        <v>0</v>
      </c>
      <c r="F347" s="241">
        <f>'RGVM Fed'!$F$27</f>
        <v>0</v>
      </c>
      <c r="G347" s="241">
        <f>'RGVM Fed'!$G$27</f>
        <v>0</v>
      </c>
      <c r="H347" s="242"/>
    </row>
    <row r="348" spans="1:8" ht="30" hidden="1" outlineLevel="1" collapsed="1">
      <c r="A348" s="239"/>
      <c r="B348" s="240" t="s">
        <v>189</v>
      </c>
      <c r="C348" s="241">
        <f>'SHNF Fed'!$C$27</f>
        <v>0</v>
      </c>
      <c r="D348" s="241">
        <f>'SHNF Fed'!$D$27</f>
        <v>0</v>
      </c>
      <c r="E348" s="241">
        <f>'SHNF Fed'!$E$27</f>
        <v>0</v>
      </c>
      <c r="F348" s="241">
        <f>'SHNF Fed'!$F$27</f>
        <v>0</v>
      </c>
      <c r="G348" s="241">
        <f>'SHNF Fed'!$G$27</f>
        <v>0</v>
      </c>
      <c r="H348" s="242"/>
    </row>
    <row r="349" spans="1:8" hidden="1" outlineLevel="1" collapsed="1">
      <c r="A349" s="239"/>
      <c r="B349" s="240" t="s">
        <v>137</v>
      </c>
      <c r="C349" s="241">
        <f>'SWM Fed'!$C$27</f>
        <v>0</v>
      </c>
      <c r="D349" s="241">
        <f>'SWM Fed'!$D$27</f>
        <v>0</v>
      </c>
      <c r="E349" s="241">
        <f>'SWM Fed'!$E$27</f>
        <v>0</v>
      </c>
      <c r="F349" s="241">
        <f>'SWM Fed'!$F$27</f>
        <v>0</v>
      </c>
      <c r="G349" s="241">
        <f>'SWM Fed'!$G$27</f>
        <v>0</v>
      </c>
      <c r="H349" s="242"/>
    </row>
    <row r="350" spans="1:8" hidden="1" outlineLevel="1" collapsed="1">
      <c r="A350" s="239"/>
      <c r="B350" s="240" t="s">
        <v>8</v>
      </c>
      <c r="C350" s="241">
        <f>'TAMHSC Fed'!$C$27</f>
        <v>0</v>
      </c>
      <c r="D350" s="241">
        <f>'TAMHSC Fed'!$D$27</f>
        <v>0</v>
      </c>
      <c r="E350" s="241">
        <f>'TAMHSC Fed'!$E$27</f>
        <v>0</v>
      </c>
      <c r="F350" s="241">
        <f>'TAMHSC Fed'!$F$27</f>
        <v>0</v>
      </c>
      <c r="G350" s="241">
        <f>'TAMHSC Fed'!$G$27</f>
        <v>0</v>
      </c>
      <c r="H350" s="242"/>
    </row>
    <row r="351" spans="1:8" hidden="1" outlineLevel="1" collapsed="1">
      <c r="A351" s="239"/>
      <c r="B351" s="240" t="s">
        <v>153</v>
      </c>
      <c r="C351" s="241">
        <f>'THC Fed'!$C$27</f>
        <v>0</v>
      </c>
      <c r="D351" s="241">
        <f>'THC Fed'!$D$27</f>
        <v>0</v>
      </c>
      <c r="E351" s="241">
        <f>'THC Fed'!$E$27</f>
        <v>0</v>
      </c>
      <c r="F351" s="241">
        <f>'THC Fed'!$F$27</f>
        <v>0</v>
      </c>
      <c r="G351" s="241">
        <f>'THC Fed'!$G$27</f>
        <v>0</v>
      </c>
      <c r="H351" s="242"/>
    </row>
    <row r="352" spans="1:8" hidden="1" outlineLevel="1" collapsed="1">
      <c r="A352" s="239"/>
      <c r="B352" s="240" t="s">
        <v>10</v>
      </c>
      <c r="C352" s="241">
        <f>'TTUHSC Fed'!$C$27</f>
        <v>0</v>
      </c>
      <c r="D352" s="241">
        <f>'TTUHSC Fed'!$D$27</f>
        <v>0</v>
      </c>
      <c r="E352" s="241">
        <f>'TTUHSC Fed'!$E$27</f>
        <v>0</v>
      </c>
      <c r="F352" s="241">
        <f>'TTUHSC Fed'!$F$27</f>
        <v>0</v>
      </c>
      <c r="G352" s="241">
        <f>'TTUHSC Fed'!$G$27</f>
        <v>0</v>
      </c>
      <c r="H352" s="242"/>
    </row>
    <row r="353" spans="1:8" hidden="1" outlineLevel="1" collapsed="1">
      <c r="A353" s="239"/>
      <c r="B353" s="240" t="s">
        <v>140</v>
      </c>
      <c r="C353" s="241">
        <f>'TTUHSCEP Fed'!$C$27</f>
        <v>0</v>
      </c>
      <c r="D353" s="241">
        <f>'TTUHSCEP Fed'!$D$27</f>
        <v>0</v>
      </c>
      <c r="E353" s="241">
        <f>'TTUHSCEP Fed'!$E$27</f>
        <v>0</v>
      </c>
      <c r="F353" s="241">
        <f>'TTUHSCEP Fed'!$F$27</f>
        <v>0</v>
      </c>
      <c r="G353" s="241">
        <f>'TTUHSCEP Fed'!$G$27</f>
        <v>0</v>
      </c>
      <c r="H353" s="242"/>
    </row>
    <row r="354" spans="1:8" hidden="1" outlineLevel="1" collapsed="1">
      <c r="A354" s="239"/>
      <c r="B354" s="240" t="s">
        <v>180</v>
      </c>
      <c r="C354" s="241">
        <f>'UHM Fed'!$C$27</f>
        <v>0</v>
      </c>
      <c r="D354" s="241">
        <f>'UHM Fed'!$D$27</f>
        <v>0</v>
      </c>
      <c r="E354" s="241">
        <f>'UHM Fed'!$E$27</f>
        <v>0</v>
      </c>
      <c r="F354" s="241">
        <f>'UHM Fed'!$F$27</f>
        <v>0</v>
      </c>
      <c r="G354" s="241">
        <f>'UHM Fed'!$G$27</f>
        <v>0</v>
      </c>
      <c r="H354" s="242"/>
    </row>
    <row r="355" spans="1:8" ht="30" hidden="1" outlineLevel="1" collapsed="1">
      <c r="A355" s="239"/>
      <c r="B355" s="240" t="s">
        <v>194</v>
      </c>
      <c r="C355" s="241">
        <f>'UNTHSC1 Fed'!$C$27</f>
        <v>0</v>
      </c>
      <c r="D355" s="241">
        <f>'UNTHSC1 Fed'!$D$27</f>
        <v>0</v>
      </c>
      <c r="E355" s="241">
        <f>'UNTHSC1 Fed'!$E$27</f>
        <v>0</v>
      </c>
      <c r="F355" s="241">
        <f>'UNTHSC1 Fed'!$F$27</f>
        <v>0</v>
      </c>
      <c r="G355" s="241">
        <f>'UNTHSC1 Fed'!$G$27</f>
        <v>0</v>
      </c>
      <c r="H355" s="242"/>
    </row>
    <row r="356" spans="1:8" hidden="1" outlineLevel="1" collapsed="1">
      <c r="A356" s="239"/>
      <c r="B356" s="240" t="s">
        <v>621</v>
      </c>
      <c r="C356" s="241">
        <f>'BCM Fed'!$C$27</f>
        <v>0</v>
      </c>
      <c r="D356" s="241">
        <f>'BCM Fed'!$D$27</f>
        <v>0</v>
      </c>
      <c r="E356" s="241">
        <f>'BCM Fed'!$E$27</f>
        <v>0</v>
      </c>
      <c r="F356" s="241">
        <f>'BCM Fed'!$F$27</f>
        <v>0</v>
      </c>
      <c r="G356" s="241">
        <f>'BCM Fed'!$G$27</f>
        <v>0</v>
      </c>
      <c r="H356" s="242"/>
    </row>
    <row r="357" spans="1:8" collapsed="1">
      <c r="A357" s="239" t="s">
        <v>222</v>
      </c>
      <c r="B357" s="240" t="s">
        <v>224</v>
      </c>
      <c r="C357" s="241">
        <f>SUM(C342:C356)</f>
        <v>0</v>
      </c>
      <c r="D357" s="241">
        <f>SUM(D342:D356)</f>
        <v>0</v>
      </c>
      <c r="E357" s="241">
        <f>SUM(E342:E356)</f>
        <v>0</v>
      </c>
      <c r="F357" s="241">
        <f>SUM(F342:F356)</f>
        <v>0</v>
      </c>
      <c r="G357" s="241">
        <f>SUM(G342:G356)</f>
        <v>0</v>
      </c>
      <c r="H357" s="242"/>
    </row>
    <row r="358" spans="1:8" hidden="1" outlineLevel="1">
      <c r="A358" s="239"/>
      <c r="B358" s="240" t="s">
        <v>163</v>
      </c>
      <c r="C358" s="241">
        <f>'AUSM Fed'!$C$28</f>
        <v>0</v>
      </c>
      <c r="D358" s="241">
        <f>'AUSM Fed'!$D$28</f>
        <v>0</v>
      </c>
      <c r="E358" s="241">
        <f>'AUSM Fed'!$E$28</f>
        <v>0</v>
      </c>
      <c r="F358" s="241">
        <f>'AUSM Fed'!$F$28</f>
        <v>0</v>
      </c>
      <c r="G358" s="241">
        <f>'AUSM Fed'!$G$28</f>
        <v>0</v>
      </c>
      <c r="H358" s="242"/>
    </row>
    <row r="359" spans="1:8" ht="30" hidden="1" outlineLevel="1" collapsed="1">
      <c r="A359" s="239"/>
      <c r="B359" s="240" t="s">
        <v>4</v>
      </c>
      <c r="C359" s="241">
        <f>'HSH Fed'!$C$28</f>
        <v>0</v>
      </c>
      <c r="D359" s="241">
        <f>'HSH Fed'!$D$28</f>
        <v>0</v>
      </c>
      <c r="E359" s="241">
        <f>'HSH Fed'!$E$28</f>
        <v>0</v>
      </c>
      <c r="F359" s="241">
        <f>'HSH Fed'!$F$28</f>
        <v>0</v>
      </c>
      <c r="G359" s="241">
        <f>'HSH Fed'!$G$28</f>
        <v>0</v>
      </c>
      <c r="H359" s="242"/>
    </row>
    <row r="360" spans="1:8" ht="30" hidden="1" outlineLevel="1" collapsed="1">
      <c r="A360" s="239"/>
      <c r="B360" s="240" t="s">
        <v>5</v>
      </c>
      <c r="C360" s="241">
        <f>'HSSA Fed'!$C$28</f>
        <v>0</v>
      </c>
      <c r="D360" s="241">
        <f>'HSSA Fed'!$D$28</f>
        <v>0</v>
      </c>
      <c r="E360" s="241">
        <f>'HSSA Fed'!$E$28</f>
        <v>0</v>
      </c>
      <c r="F360" s="241">
        <f>'HSSA Fed'!$F$28</f>
        <v>0</v>
      </c>
      <c r="G360" s="241">
        <f>'HSSA Fed'!$G$28</f>
        <v>0</v>
      </c>
      <c r="H360" s="242"/>
    </row>
    <row r="361" spans="1:8" hidden="1" outlineLevel="1" collapsed="1">
      <c r="A361" s="239"/>
      <c r="B361" s="240" t="s">
        <v>3</v>
      </c>
      <c r="C361" s="241">
        <f>'MBG Fed'!$C$28</f>
        <v>0</v>
      </c>
      <c r="D361" s="241">
        <f>'MBG Fed'!$D$28</f>
        <v>0</v>
      </c>
      <c r="E361" s="241">
        <f>'MBG Fed'!$E$28</f>
        <v>0</v>
      </c>
      <c r="F361" s="241">
        <f>'MBG Fed'!$F$28</f>
        <v>0</v>
      </c>
      <c r="G361" s="241">
        <f>'MBG Fed'!$G$28</f>
        <v>0</v>
      </c>
      <c r="H361" s="242"/>
    </row>
    <row r="362" spans="1:8" hidden="1" outlineLevel="1" collapsed="1">
      <c r="A362" s="239"/>
      <c r="B362" s="240" t="s">
        <v>6</v>
      </c>
      <c r="C362" s="241">
        <f>'MDA Fed'!$C$28</f>
        <v>0</v>
      </c>
      <c r="D362" s="241">
        <f>'MDA Fed'!$D$28</f>
        <v>0</v>
      </c>
      <c r="E362" s="241">
        <f>'MDA Fed'!$E$28</f>
        <v>0</v>
      </c>
      <c r="F362" s="241">
        <f>'MDA Fed'!$F$28</f>
        <v>0</v>
      </c>
      <c r="G362" s="241">
        <f>'MDA Fed'!$G$28</f>
        <v>0</v>
      </c>
      <c r="H362" s="242"/>
    </row>
    <row r="363" spans="1:8" ht="30" hidden="1" outlineLevel="1" collapsed="1">
      <c r="A363" s="239"/>
      <c r="B363" s="240" t="s">
        <v>164</v>
      </c>
      <c r="C363" s="241">
        <f>'RGVM Fed'!$C$28</f>
        <v>0</v>
      </c>
      <c r="D363" s="241">
        <f>'RGVM Fed'!$D$28</f>
        <v>0</v>
      </c>
      <c r="E363" s="241">
        <f>'RGVM Fed'!$E$28</f>
        <v>0</v>
      </c>
      <c r="F363" s="241">
        <f>'RGVM Fed'!$F$28</f>
        <v>0</v>
      </c>
      <c r="G363" s="241">
        <f>'RGVM Fed'!$G$28</f>
        <v>0</v>
      </c>
      <c r="H363" s="242"/>
    </row>
    <row r="364" spans="1:8" ht="30" hidden="1" outlineLevel="1" collapsed="1">
      <c r="A364" s="239"/>
      <c r="B364" s="240" t="s">
        <v>189</v>
      </c>
      <c r="C364" s="241">
        <f>'SHNF Fed'!$C$28</f>
        <v>0</v>
      </c>
      <c r="D364" s="241">
        <f>'SHNF Fed'!$D$28</f>
        <v>0</v>
      </c>
      <c r="E364" s="241">
        <f>'SHNF Fed'!$E$28</f>
        <v>0</v>
      </c>
      <c r="F364" s="241">
        <f>'SHNF Fed'!$F$28</f>
        <v>0</v>
      </c>
      <c r="G364" s="241">
        <f>'SHNF Fed'!$G$28</f>
        <v>0</v>
      </c>
      <c r="H364" s="242"/>
    </row>
    <row r="365" spans="1:8" hidden="1" outlineLevel="1" collapsed="1">
      <c r="A365" s="239"/>
      <c r="B365" s="240" t="s">
        <v>137</v>
      </c>
      <c r="C365" s="241">
        <f>'SWM Fed'!$C$28</f>
        <v>0</v>
      </c>
      <c r="D365" s="241">
        <f>'SWM Fed'!$D$28</f>
        <v>0</v>
      </c>
      <c r="E365" s="241">
        <f>'SWM Fed'!$E$28</f>
        <v>0</v>
      </c>
      <c r="F365" s="241">
        <f>'SWM Fed'!$F$28</f>
        <v>0</v>
      </c>
      <c r="G365" s="241">
        <f>'SWM Fed'!$G$28</f>
        <v>0</v>
      </c>
      <c r="H365" s="242"/>
    </row>
    <row r="366" spans="1:8" hidden="1" outlineLevel="1" collapsed="1">
      <c r="A366" s="239"/>
      <c r="B366" s="240" t="s">
        <v>8</v>
      </c>
      <c r="C366" s="241">
        <f>'TAMHSC Fed'!$C$28</f>
        <v>0</v>
      </c>
      <c r="D366" s="241">
        <f>'TAMHSC Fed'!$D$28</f>
        <v>0</v>
      </c>
      <c r="E366" s="241">
        <f>'TAMHSC Fed'!$E$28</f>
        <v>0</v>
      </c>
      <c r="F366" s="241">
        <f>'TAMHSC Fed'!$F$28</f>
        <v>0</v>
      </c>
      <c r="G366" s="241">
        <f>'TAMHSC Fed'!$G$28</f>
        <v>0</v>
      </c>
      <c r="H366" s="242"/>
    </row>
    <row r="367" spans="1:8" hidden="1" outlineLevel="1" collapsed="1">
      <c r="A367" s="239"/>
      <c r="B367" s="240" t="s">
        <v>153</v>
      </c>
      <c r="C367" s="241">
        <f>'THC Fed'!$C$28</f>
        <v>0</v>
      </c>
      <c r="D367" s="241">
        <f>'THC Fed'!$D$28</f>
        <v>0</v>
      </c>
      <c r="E367" s="241">
        <f>'THC Fed'!$E$28</f>
        <v>0</v>
      </c>
      <c r="F367" s="241">
        <f>'THC Fed'!$F$28</f>
        <v>0</v>
      </c>
      <c r="G367" s="241">
        <f>'THC Fed'!$G$28</f>
        <v>0</v>
      </c>
      <c r="H367" s="242"/>
    </row>
    <row r="368" spans="1:8" hidden="1" outlineLevel="1" collapsed="1">
      <c r="A368" s="239"/>
      <c r="B368" s="240" t="s">
        <v>10</v>
      </c>
      <c r="C368" s="241">
        <f>'TTUHSC Fed'!$C$28</f>
        <v>0</v>
      </c>
      <c r="D368" s="241">
        <f>'TTUHSC Fed'!$D$28</f>
        <v>0</v>
      </c>
      <c r="E368" s="241">
        <f>'TTUHSC Fed'!$E$28</f>
        <v>0</v>
      </c>
      <c r="F368" s="241">
        <f>'TTUHSC Fed'!$F$28</f>
        <v>0</v>
      </c>
      <c r="G368" s="241">
        <f>'TTUHSC Fed'!$G$28</f>
        <v>0</v>
      </c>
      <c r="H368" s="242"/>
    </row>
    <row r="369" spans="1:8" hidden="1" outlineLevel="1" collapsed="1">
      <c r="A369" s="239"/>
      <c r="B369" s="240" t="s">
        <v>140</v>
      </c>
      <c r="C369" s="241">
        <f>'TTUHSCEP Fed'!$C$28</f>
        <v>0</v>
      </c>
      <c r="D369" s="241">
        <f>'TTUHSCEP Fed'!$D$28</f>
        <v>0</v>
      </c>
      <c r="E369" s="241">
        <f>'TTUHSCEP Fed'!$E$28</f>
        <v>0</v>
      </c>
      <c r="F369" s="241">
        <f>'TTUHSCEP Fed'!$F$28</f>
        <v>0</v>
      </c>
      <c r="G369" s="241">
        <f>'TTUHSCEP Fed'!$G$28</f>
        <v>0</v>
      </c>
      <c r="H369" s="242"/>
    </row>
    <row r="370" spans="1:8" hidden="1" outlineLevel="1" collapsed="1">
      <c r="A370" s="239"/>
      <c r="B370" s="240" t="s">
        <v>180</v>
      </c>
      <c r="C370" s="241">
        <f>'UHM Fed'!$C$28</f>
        <v>0</v>
      </c>
      <c r="D370" s="241">
        <f>'UHM Fed'!$D$28</f>
        <v>0</v>
      </c>
      <c r="E370" s="241">
        <f>'UHM Fed'!$E$28</f>
        <v>0</v>
      </c>
      <c r="F370" s="241">
        <f>'UHM Fed'!$F$28</f>
        <v>0</v>
      </c>
      <c r="G370" s="241">
        <f>'UHM Fed'!$G$28</f>
        <v>0</v>
      </c>
      <c r="H370" s="242"/>
    </row>
    <row r="371" spans="1:8" ht="30" hidden="1" outlineLevel="1" collapsed="1">
      <c r="A371" s="239"/>
      <c r="B371" s="240" t="s">
        <v>194</v>
      </c>
      <c r="C371" s="241">
        <f>'UNTHSC1 Fed'!$C$28</f>
        <v>0</v>
      </c>
      <c r="D371" s="241">
        <f>'UNTHSC1 Fed'!$D$28</f>
        <v>0</v>
      </c>
      <c r="E371" s="241">
        <f>'UNTHSC1 Fed'!$E$28</f>
        <v>0</v>
      </c>
      <c r="F371" s="241">
        <f>'UNTHSC1 Fed'!$F$28</f>
        <v>0</v>
      </c>
      <c r="G371" s="241">
        <f>'UNTHSC1 Fed'!$G$28</f>
        <v>0</v>
      </c>
      <c r="H371" s="242"/>
    </row>
    <row r="372" spans="1:8" hidden="1" outlineLevel="1" collapsed="1">
      <c r="A372" s="239"/>
      <c r="B372" s="240" t="s">
        <v>621</v>
      </c>
      <c r="C372" s="241">
        <f>'BCM Fed'!$C$28</f>
        <v>0</v>
      </c>
      <c r="D372" s="241">
        <f>'BCM Fed'!$D$28</f>
        <v>0</v>
      </c>
      <c r="E372" s="241">
        <f>'BCM Fed'!$E$28</f>
        <v>0</v>
      </c>
      <c r="F372" s="241">
        <f>'BCM Fed'!$F$28</f>
        <v>0</v>
      </c>
      <c r="G372" s="241">
        <f>'BCM Fed'!$G$28</f>
        <v>0</v>
      </c>
      <c r="H372" s="242"/>
    </row>
    <row r="373" spans="1:8" ht="30" collapsed="1">
      <c r="A373" s="239" t="s">
        <v>222</v>
      </c>
      <c r="B373" s="240" t="s">
        <v>225</v>
      </c>
      <c r="C373" s="241">
        <f>SUM(C358:C372)</f>
        <v>0</v>
      </c>
      <c r="D373" s="241">
        <f>SUM(D358:D372)</f>
        <v>0</v>
      </c>
      <c r="E373" s="241">
        <f>SUM(E358:E372)</f>
        <v>0</v>
      </c>
      <c r="F373" s="241">
        <f>SUM(F358:F372)</f>
        <v>0</v>
      </c>
      <c r="G373" s="241">
        <f>SUM(G358:G372)</f>
        <v>0</v>
      </c>
      <c r="H373" s="242"/>
    </row>
    <row r="374" spans="1:8" hidden="1" outlineLevel="1">
      <c r="A374" s="239"/>
      <c r="B374" s="240" t="s">
        <v>163</v>
      </c>
      <c r="C374" s="241">
        <f>'AUSM Fed'!$C$29</f>
        <v>0</v>
      </c>
      <c r="D374" s="241">
        <f>'AUSM Fed'!$D$29</f>
        <v>0</v>
      </c>
      <c r="E374" s="241">
        <f>'AUSM Fed'!$E$29</f>
        <v>0</v>
      </c>
      <c r="F374" s="241">
        <f>'AUSM Fed'!$F$29</f>
        <v>0</v>
      </c>
      <c r="G374" s="241">
        <f>'AUSM Fed'!$G$29</f>
        <v>0</v>
      </c>
      <c r="H374" s="242"/>
    </row>
    <row r="375" spans="1:8" ht="30" hidden="1" outlineLevel="1" collapsed="1">
      <c r="A375" s="239"/>
      <c r="B375" s="240" t="s">
        <v>4</v>
      </c>
      <c r="C375" s="241">
        <f>'HSH Fed'!$C$29</f>
        <v>0</v>
      </c>
      <c r="D375" s="241">
        <f>'HSH Fed'!$D$29</f>
        <v>0</v>
      </c>
      <c r="E375" s="241">
        <f>'HSH Fed'!$E$29</f>
        <v>0</v>
      </c>
      <c r="F375" s="241">
        <f>'HSH Fed'!$F$29</f>
        <v>0</v>
      </c>
      <c r="G375" s="241">
        <f>'HSH Fed'!$G$29</f>
        <v>0</v>
      </c>
      <c r="H375" s="242"/>
    </row>
    <row r="376" spans="1:8" ht="30" hidden="1" outlineLevel="1" collapsed="1">
      <c r="A376" s="239"/>
      <c r="B376" s="240" t="s">
        <v>5</v>
      </c>
      <c r="C376" s="241">
        <f>'HSSA Fed'!$C$29</f>
        <v>0</v>
      </c>
      <c r="D376" s="241">
        <f>'HSSA Fed'!$D$29</f>
        <v>0</v>
      </c>
      <c r="E376" s="241">
        <f>'HSSA Fed'!$E$29</f>
        <v>0</v>
      </c>
      <c r="F376" s="241">
        <f>'HSSA Fed'!$F$29</f>
        <v>0</v>
      </c>
      <c r="G376" s="241">
        <f>'HSSA Fed'!$G$29</f>
        <v>0</v>
      </c>
      <c r="H376" s="242"/>
    </row>
    <row r="377" spans="1:8" hidden="1" outlineLevel="1" collapsed="1">
      <c r="A377" s="239"/>
      <c r="B377" s="240" t="s">
        <v>3</v>
      </c>
      <c r="C377" s="241">
        <f>'MBG Fed'!$C$29</f>
        <v>0</v>
      </c>
      <c r="D377" s="241">
        <f>'MBG Fed'!$D$29</f>
        <v>0</v>
      </c>
      <c r="E377" s="241">
        <f>'MBG Fed'!$E$29</f>
        <v>0</v>
      </c>
      <c r="F377" s="241">
        <f>'MBG Fed'!$F$29</f>
        <v>0</v>
      </c>
      <c r="G377" s="241">
        <f>'MBG Fed'!$G$29</f>
        <v>0</v>
      </c>
      <c r="H377" s="242"/>
    </row>
    <row r="378" spans="1:8" hidden="1" outlineLevel="1" collapsed="1">
      <c r="A378" s="239"/>
      <c r="B378" s="240" t="s">
        <v>6</v>
      </c>
      <c r="C378" s="241">
        <f>'MDA Fed'!$C$29</f>
        <v>0</v>
      </c>
      <c r="D378" s="241">
        <f>'MDA Fed'!$D$29</f>
        <v>0</v>
      </c>
      <c r="E378" s="241">
        <f>'MDA Fed'!$E$29</f>
        <v>0</v>
      </c>
      <c r="F378" s="241">
        <f>'MDA Fed'!$F$29</f>
        <v>0</v>
      </c>
      <c r="G378" s="241">
        <f>'MDA Fed'!$G$29</f>
        <v>0</v>
      </c>
      <c r="H378" s="242"/>
    </row>
    <row r="379" spans="1:8" ht="30" hidden="1" outlineLevel="1" collapsed="1">
      <c r="A379" s="239"/>
      <c r="B379" s="240" t="s">
        <v>164</v>
      </c>
      <c r="C379" s="241">
        <f>'RGVM Fed'!$C$29</f>
        <v>0</v>
      </c>
      <c r="D379" s="241">
        <f>'RGVM Fed'!$D$29</f>
        <v>0</v>
      </c>
      <c r="E379" s="241">
        <f>'RGVM Fed'!$E$29</f>
        <v>0</v>
      </c>
      <c r="F379" s="241">
        <f>'RGVM Fed'!$F$29</f>
        <v>0</v>
      </c>
      <c r="G379" s="241">
        <f>'RGVM Fed'!$G$29</f>
        <v>0</v>
      </c>
      <c r="H379" s="242"/>
    </row>
    <row r="380" spans="1:8" ht="30" hidden="1" outlineLevel="1" collapsed="1">
      <c r="A380" s="239"/>
      <c r="B380" s="240" t="s">
        <v>189</v>
      </c>
      <c r="C380" s="241">
        <f>'SHNF Fed'!$C$29</f>
        <v>0</v>
      </c>
      <c r="D380" s="241">
        <f>'SHNF Fed'!$D$29</f>
        <v>0</v>
      </c>
      <c r="E380" s="241">
        <f>'SHNF Fed'!$E$29</f>
        <v>0</v>
      </c>
      <c r="F380" s="241">
        <f>'SHNF Fed'!$F$29</f>
        <v>0</v>
      </c>
      <c r="G380" s="241">
        <f>'SHNF Fed'!$G$29</f>
        <v>0</v>
      </c>
      <c r="H380" s="242"/>
    </row>
    <row r="381" spans="1:8" hidden="1" outlineLevel="1" collapsed="1">
      <c r="A381" s="239"/>
      <c r="B381" s="240" t="s">
        <v>137</v>
      </c>
      <c r="C381" s="241">
        <f>'SWM Fed'!$C$29</f>
        <v>0</v>
      </c>
      <c r="D381" s="241">
        <f>'SWM Fed'!$D$29</f>
        <v>0</v>
      </c>
      <c r="E381" s="241">
        <f>'SWM Fed'!$E$29</f>
        <v>0</v>
      </c>
      <c r="F381" s="241">
        <f>'SWM Fed'!$F$29</f>
        <v>0</v>
      </c>
      <c r="G381" s="241">
        <f>'SWM Fed'!$G$29</f>
        <v>0</v>
      </c>
      <c r="H381" s="242"/>
    </row>
    <row r="382" spans="1:8" hidden="1" outlineLevel="1" collapsed="1">
      <c r="A382" s="239"/>
      <c r="B382" s="240" t="s">
        <v>8</v>
      </c>
      <c r="C382" s="241">
        <f>'TAMHSC Fed'!$C$29</f>
        <v>0</v>
      </c>
      <c r="D382" s="241">
        <f>'TAMHSC Fed'!$D$29</f>
        <v>0</v>
      </c>
      <c r="E382" s="241">
        <f>'TAMHSC Fed'!$E$29</f>
        <v>0</v>
      </c>
      <c r="F382" s="241">
        <f>'TAMHSC Fed'!$F$29</f>
        <v>0</v>
      </c>
      <c r="G382" s="241">
        <f>'TAMHSC Fed'!$G$29</f>
        <v>0</v>
      </c>
      <c r="H382" s="242"/>
    </row>
    <row r="383" spans="1:8" hidden="1" outlineLevel="1" collapsed="1">
      <c r="A383" s="239"/>
      <c r="B383" s="240" t="s">
        <v>153</v>
      </c>
      <c r="C383" s="241">
        <f>'THC Fed'!$C$29</f>
        <v>0</v>
      </c>
      <c r="D383" s="241">
        <f>'THC Fed'!$D$29</f>
        <v>0</v>
      </c>
      <c r="E383" s="241">
        <f>'THC Fed'!$E$29</f>
        <v>0</v>
      </c>
      <c r="F383" s="241">
        <f>'THC Fed'!$F$29</f>
        <v>0</v>
      </c>
      <c r="G383" s="241">
        <f>'THC Fed'!$G$29</f>
        <v>0</v>
      </c>
      <c r="H383" s="242"/>
    </row>
    <row r="384" spans="1:8" hidden="1" outlineLevel="1" collapsed="1">
      <c r="A384" s="239"/>
      <c r="B384" s="240" t="s">
        <v>10</v>
      </c>
      <c r="C384" s="241">
        <f>'TTUHSC Fed'!$C$29</f>
        <v>0</v>
      </c>
      <c r="D384" s="241">
        <f>'TTUHSC Fed'!$D$29</f>
        <v>0</v>
      </c>
      <c r="E384" s="241">
        <f>'TTUHSC Fed'!$E$29</f>
        <v>0</v>
      </c>
      <c r="F384" s="241">
        <f>'TTUHSC Fed'!$F$29</f>
        <v>0</v>
      </c>
      <c r="G384" s="241">
        <f>'TTUHSC Fed'!$G$29</f>
        <v>0</v>
      </c>
      <c r="H384" s="242"/>
    </row>
    <row r="385" spans="1:8" hidden="1" outlineLevel="1" collapsed="1">
      <c r="A385" s="239"/>
      <c r="B385" s="240" t="s">
        <v>140</v>
      </c>
      <c r="C385" s="241">
        <f>'TTUHSCEP Fed'!$C$29</f>
        <v>0</v>
      </c>
      <c r="D385" s="241">
        <f>'TTUHSCEP Fed'!$D$29</f>
        <v>0</v>
      </c>
      <c r="E385" s="241">
        <f>'TTUHSCEP Fed'!$E$29</f>
        <v>0</v>
      </c>
      <c r="F385" s="241">
        <f>'TTUHSCEP Fed'!$F$29</f>
        <v>0</v>
      </c>
      <c r="G385" s="241">
        <f>'TTUHSCEP Fed'!$G$29</f>
        <v>0</v>
      </c>
      <c r="H385" s="242"/>
    </row>
    <row r="386" spans="1:8" hidden="1" outlineLevel="1" collapsed="1">
      <c r="A386" s="239"/>
      <c r="B386" s="240" t="s">
        <v>180</v>
      </c>
      <c r="C386" s="241">
        <f>'UHM Fed'!$C$29</f>
        <v>0</v>
      </c>
      <c r="D386" s="241">
        <f>'UHM Fed'!$D$29</f>
        <v>0</v>
      </c>
      <c r="E386" s="241">
        <f>'UHM Fed'!$E$29</f>
        <v>0</v>
      </c>
      <c r="F386" s="241">
        <f>'UHM Fed'!$F$29</f>
        <v>0</v>
      </c>
      <c r="G386" s="241">
        <f>'UHM Fed'!$G$29</f>
        <v>0</v>
      </c>
      <c r="H386" s="242"/>
    </row>
    <row r="387" spans="1:8" ht="30" hidden="1" outlineLevel="1" collapsed="1">
      <c r="A387" s="239"/>
      <c r="B387" s="240" t="s">
        <v>194</v>
      </c>
      <c r="C387" s="241">
        <f>'UNTHSC1 Fed'!$C$29</f>
        <v>0</v>
      </c>
      <c r="D387" s="241">
        <f>'UNTHSC1 Fed'!$D$29</f>
        <v>0</v>
      </c>
      <c r="E387" s="241">
        <f>'UNTHSC1 Fed'!$E$29</f>
        <v>0</v>
      </c>
      <c r="F387" s="241">
        <f>'UNTHSC1 Fed'!$F$29</f>
        <v>0</v>
      </c>
      <c r="G387" s="241">
        <f>'UNTHSC1 Fed'!$G$29</f>
        <v>0</v>
      </c>
      <c r="H387" s="242"/>
    </row>
    <row r="388" spans="1:8" hidden="1" outlineLevel="1" collapsed="1">
      <c r="A388" s="239"/>
      <c r="B388" s="240" t="s">
        <v>621</v>
      </c>
      <c r="C388" s="241">
        <f>'BCM Fed'!$C$29</f>
        <v>0</v>
      </c>
      <c r="D388" s="241">
        <f>'BCM Fed'!$D$29</f>
        <v>0</v>
      </c>
      <c r="E388" s="241">
        <f>'BCM Fed'!$E$29</f>
        <v>0</v>
      </c>
      <c r="F388" s="241">
        <f>'BCM Fed'!$F$29</f>
        <v>0</v>
      </c>
      <c r="G388" s="241">
        <f>'BCM Fed'!$G$29</f>
        <v>0</v>
      </c>
      <c r="H388" s="242"/>
    </row>
    <row r="389" spans="1:8" collapsed="1">
      <c r="A389" s="239" t="s">
        <v>222</v>
      </c>
      <c r="B389" s="240" t="s">
        <v>226</v>
      </c>
      <c r="C389" s="241">
        <f>SUM(C374:C388)</f>
        <v>0</v>
      </c>
      <c r="D389" s="241">
        <f>SUM(D374:D388)</f>
        <v>0</v>
      </c>
      <c r="E389" s="241">
        <f>SUM(E374:E388)</f>
        <v>0</v>
      </c>
      <c r="F389" s="241">
        <f>SUM(F374:F388)</f>
        <v>0</v>
      </c>
      <c r="G389" s="241">
        <f>SUM(G374:G388)</f>
        <v>0</v>
      </c>
      <c r="H389" s="242"/>
    </row>
    <row r="390" spans="1:8" hidden="1" outlineLevel="1">
      <c r="A390" s="239"/>
      <c r="B390" s="240" t="s">
        <v>163</v>
      </c>
      <c r="C390" s="241">
        <f>'AUSM Fed'!$C$30</f>
        <v>0</v>
      </c>
      <c r="D390" s="241">
        <f>'AUSM Fed'!$D$30</f>
        <v>0</v>
      </c>
      <c r="E390" s="241">
        <f>'AUSM Fed'!$E$30</f>
        <v>0</v>
      </c>
      <c r="F390" s="241">
        <f>'AUSM Fed'!$F$30</f>
        <v>0</v>
      </c>
      <c r="G390" s="241">
        <f>'AUSM Fed'!$G$30</f>
        <v>0</v>
      </c>
      <c r="H390" s="242"/>
    </row>
    <row r="391" spans="1:8" ht="30" hidden="1" outlineLevel="1" collapsed="1">
      <c r="A391" s="239"/>
      <c r="B391" s="240" t="s">
        <v>4</v>
      </c>
      <c r="C391" s="241">
        <f>'HSH Fed'!$C$30</f>
        <v>0</v>
      </c>
      <c r="D391" s="241">
        <f>'HSH Fed'!$D$30</f>
        <v>0</v>
      </c>
      <c r="E391" s="241">
        <f>'HSH Fed'!$E$30</f>
        <v>0</v>
      </c>
      <c r="F391" s="241">
        <f>'HSH Fed'!$F$30</f>
        <v>0</v>
      </c>
      <c r="G391" s="241">
        <f>'HSH Fed'!$G$30</f>
        <v>0</v>
      </c>
      <c r="H391" s="242"/>
    </row>
    <row r="392" spans="1:8" ht="30" hidden="1" outlineLevel="1" collapsed="1">
      <c r="A392" s="239"/>
      <c r="B392" s="240" t="s">
        <v>5</v>
      </c>
      <c r="C392" s="241">
        <f>'HSSA Fed'!$C$30</f>
        <v>0</v>
      </c>
      <c r="D392" s="241">
        <f>'HSSA Fed'!$D$30</f>
        <v>0</v>
      </c>
      <c r="E392" s="241">
        <f>'HSSA Fed'!$E$30</f>
        <v>0</v>
      </c>
      <c r="F392" s="241">
        <f>'HSSA Fed'!$F$30</f>
        <v>0</v>
      </c>
      <c r="G392" s="241">
        <f>'HSSA Fed'!$G$30</f>
        <v>0</v>
      </c>
      <c r="H392" s="242"/>
    </row>
    <row r="393" spans="1:8" hidden="1" outlineLevel="1" collapsed="1">
      <c r="A393" s="239"/>
      <c r="B393" s="240" t="s">
        <v>3</v>
      </c>
      <c r="C393" s="241">
        <f>'MBG Fed'!$C$30</f>
        <v>0</v>
      </c>
      <c r="D393" s="241">
        <f>'MBG Fed'!$D$30</f>
        <v>0</v>
      </c>
      <c r="E393" s="241">
        <f>'MBG Fed'!$E$30</f>
        <v>0</v>
      </c>
      <c r="F393" s="241">
        <f>'MBG Fed'!$F$30</f>
        <v>0</v>
      </c>
      <c r="G393" s="241">
        <f>'MBG Fed'!$G$30</f>
        <v>0</v>
      </c>
      <c r="H393" s="242"/>
    </row>
    <row r="394" spans="1:8" hidden="1" outlineLevel="1" collapsed="1">
      <c r="A394" s="239"/>
      <c r="B394" s="240" t="s">
        <v>6</v>
      </c>
      <c r="C394" s="241">
        <f>'MDA Fed'!$C$30</f>
        <v>0</v>
      </c>
      <c r="D394" s="241">
        <f>'MDA Fed'!$D$30</f>
        <v>0</v>
      </c>
      <c r="E394" s="241">
        <f>'MDA Fed'!$E$30</f>
        <v>0</v>
      </c>
      <c r="F394" s="241">
        <f>'MDA Fed'!$F$30</f>
        <v>0</v>
      </c>
      <c r="G394" s="241">
        <f>'MDA Fed'!$G$30</f>
        <v>0</v>
      </c>
      <c r="H394" s="242"/>
    </row>
    <row r="395" spans="1:8" ht="30" hidden="1" outlineLevel="1" collapsed="1">
      <c r="A395" s="239"/>
      <c r="B395" s="240" t="s">
        <v>164</v>
      </c>
      <c r="C395" s="241">
        <f>'RGVM Fed'!$C$30</f>
        <v>0</v>
      </c>
      <c r="D395" s="241">
        <f>'RGVM Fed'!$D$30</f>
        <v>0</v>
      </c>
      <c r="E395" s="241">
        <f>'RGVM Fed'!$E$30</f>
        <v>0</v>
      </c>
      <c r="F395" s="241">
        <f>'RGVM Fed'!$F$30</f>
        <v>0</v>
      </c>
      <c r="G395" s="241">
        <f>'RGVM Fed'!$G$30</f>
        <v>0</v>
      </c>
      <c r="H395" s="242"/>
    </row>
    <row r="396" spans="1:8" ht="30" hidden="1" outlineLevel="1" collapsed="1">
      <c r="A396" s="239"/>
      <c r="B396" s="240" t="s">
        <v>189</v>
      </c>
      <c r="C396" s="241">
        <f>'SHNF Fed'!$C$30</f>
        <v>0</v>
      </c>
      <c r="D396" s="241">
        <f>'SHNF Fed'!$D$30</f>
        <v>0</v>
      </c>
      <c r="E396" s="241">
        <f>'SHNF Fed'!$E$30</f>
        <v>0</v>
      </c>
      <c r="F396" s="241">
        <f>'SHNF Fed'!$F$30</f>
        <v>0</v>
      </c>
      <c r="G396" s="241">
        <f>'SHNF Fed'!$G$30</f>
        <v>0</v>
      </c>
      <c r="H396" s="242"/>
    </row>
    <row r="397" spans="1:8" hidden="1" outlineLevel="1" collapsed="1">
      <c r="A397" s="239"/>
      <c r="B397" s="240" t="s">
        <v>137</v>
      </c>
      <c r="C397" s="241">
        <f>'SWM Fed'!$C$30</f>
        <v>0</v>
      </c>
      <c r="D397" s="241">
        <f>'SWM Fed'!$D$30</f>
        <v>0</v>
      </c>
      <c r="E397" s="241">
        <f>'SWM Fed'!$E$30</f>
        <v>0</v>
      </c>
      <c r="F397" s="241">
        <f>'SWM Fed'!$F$30</f>
        <v>0</v>
      </c>
      <c r="G397" s="241">
        <f>'SWM Fed'!$G$30</f>
        <v>0</v>
      </c>
      <c r="H397" s="242"/>
    </row>
    <row r="398" spans="1:8" hidden="1" outlineLevel="1" collapsed="1">
      <c r="A398" s="239"/>
      <c r="B398" s="240" t="s">
        <v>8</v>
      </c>
      <c r="C398" s="241">
        <f>'TAMHSC Fed'!$C$30</f>
        <v>0</v>
      </c>
      <c r="D398" s="241">
        <f>'TAMHSC Fed'!$D$30</f>
        <v>0</v>
      </c>
      <c r="E398" s="241">
        <f>'TAMHSC Fed'!$E$30</f>
        <v>0</v>
      </c>
      <c r="F398" s="241">
        <f>'TAMHSC Fed'!$F$30</f>
        <v>0</v>
      </c>
      <c r="G398" s="241">
        <f>'TAMHSC Fed'!$G$30</f>
        <v>0</v>
      </c>
      <c r="H398" s="242"/>
    </row>
    <row r="399" spans="1:8" hidden="1" outlineLevel="1" collapsed="1">
      <c r="A399" s="239"/>
      <c r="B399" s="240" t="s">
        <v>153</v>
      </c>
      <c r="C399" s="241">
        <f>'THC Fed'!$C$30</f>
        <v>0</v>
      </c>
      <c r="D399" s="241">
        <f>'THC Fed'!$D$30</f>
        <v>0</v>
      </c>
      <c r="E399" s="241">
        <f>'THC Fed'!$E$30</f>
        <v>0</v>
      </c>
      <c r="F399" s="241">
        <f>'THC Fed'!$F$30</f>
        <v>0</v>
      </c>
      <c r="G399" s="241">
        <f>'THC Fed'!$G$30</f>
        <v>0</v>
      </c>
      <c r="H399" s="242"/>
    </row>
    <row r="400" spans="1:8" hidden="1" outlineLevel="1" collapsed="1">
      <c r="A400" s="239"/>
      <c r="B400" s="240" t="s">
        <v>10</v>
      </c>
      <c r="C400" s="241">
        <f>'TTUHSC Fed'!$C$30</f>
        <v>0</v>
      </c>
      <c r="D400" s="241">
        <f>'TTUHSC Fed'!$D$30</f>
        <v>0</v>
      </c>
      <c r="E400" s="241">
        <f>'TTUHSC Fed'!$E$30</f>
        <v>0</v>
      </c>
      <c r="F400" s="241">
        <f>'TTUHSC Fed'!$F$30</f>
        <v>0</v>
      </c>
      <c r="G400" s="241">
        <f>'TTUHSC Fed'!$G$30</f>
        <v>0</v>
      </c>
      <c r="H400" s="242"/>
    </row>
    <row r="401" spans="1:8" hidden="1" outlineLevel="1" collapsed="1">
      <c r="A401" s="239"/>
      <c r="B401" s="240" t="s">
        <v>140</v>
      </c>
      <c r="C401" s="241">
        <f>'TTUHSCEP Fed'!$C$30</f>
        <v>0</v>
      </c>
      <c r="D401" s="241">
        <f>'TTUHSCEP Fed'!$D$30</f>
        <v>0</v>
      </c>
      <c r="E401" s="241">
        <f>'TTUHSCEP Fed'!$E$30</f>
        <v>0</v>
      </c>
      <c r="F401" s="241">
        <f>'TTUHSCEP Fed'!$F$30</f>
        <v>0</v>
      </c>
      <c r="G401" s="241">
        <f>'TTUHSCEP Fed'!$G$30</f>
        <v>0</v>
      </c>
      <c r="H401" s="242"/>
    </row>
    <row r="402" spans="1:8" hidden="1" outlineLevel="1" collapsed="1">
      <c r="A402" s="239"/>
      <c r="B402" s="240" t="s">
        <v>180</v>
      </c>
      <c r="C402" s="241">
        <f>'UHM Fed'!$C$30</f>
        <v>0</v>
      </c>
      <c r="D402" s="241">
        <f>'UHM Fed'!$D$30</f>
        <v>0</v>
      </c>
      <c r="E402" s="241">
        <f>'UHM Fed'!$E$30</f>
        <v>0</v>
      </c>
      <c r="F402" s="241">
        <f>'UHM Fed'!$F$30</f>
        <v>0</v>
      </c>
      <c r="G402" s="241">
        <f>'UHM Fed'!$G$30</f>
        <v>0</v>
      </c>
      <c r="H402" s="242"/>
    </row>
    <row r="403" spans="1:8" ht="30" hidden="1" outlineLevel="1" collapsed="1">
      <c r="A403" s="239"/>
      <c r="B403" s="240" t="s">
        <v>194</v>
      </c>
      <c r="C403" s="241">
        <f>'UNTHSC1 Fed'!$C$30</f>
        <v>0</v>
      </c>
      <c r="D403" s="241">
        <f>'UNTHSC1 Fed'!$D$30</f>
        <v>0</v>
      </c>
      <c r="E403" s="241">
        <f>'UNTHSC1 Fed'!$E$30</f>
        <v>0</v>
      </c>
      <c r="F403" s="241">
        <f>'UNTHSC1 Fed'!$F$30</f>
        <v>0</v>
      </c>
      <c r="G403" s="241">
        <f>'UNTHSC1 Fed'!$G$30</f>
        <v>0</v>
      </c>
      <c r="H403" s="242"/>
    </row>
    <row r="404" spans="1:8" hidden="1" outlineLevel="1" collapsed="1">
      <c r="A404" s="239"/>
      <c r="B404" s="240" t="s">
        <v>621</v>
      </c>
      <c r="C404" s="241">
        <f>'BCM Fed'!$C$30</f>
        <v>0</v>
      </c>
      <c r="D404" s="241">
        <f>'BCM Fed'!$D$30</f>
        <v>0</v>
      </c>
      <c r="E404" s="241">
        <f>'BCM Fed'!$E$30</f>
        <v>0</v>
      </c>
      <c r="F404" s="241">
        <f>'BCM Fed'!$F$30</f>
        <v>0</v>
      </c>
      <c r="G404" s="241">
        <f>'BCM Fed'!$G$30</f>
        <v>0</v>
      </c>
      <c r="H404" s="242"/>
    </row>
    <row r="405" spans="1:8" collapsed="1">
      <c r="A405" s="239" t="s">
        <v>222</v>
      </c>
      <c r="B405" s="243"/>
      <c r="C405" s="241">
        <f>SUM(C390:C404)</f>
        <v>0</v>
      </c>
      <c r="D405" s="241">
        <f>SUM(D390:D404)</f>
        <v>0</v>
      </c>
      <c r="E405" s="241">
        <f>SUM(E390:E404)</f>
        <v>0</v>
      </c>
      <c r="F405" s="241">
        <f>SUM(F390:F404)</f>
        <v>0</v>
      </c>
      <c r="G405" s="241">
        <f>SUM(G390:G404)</f>
        <v>0</v>
      </c>
      <c r="H405" s="242"/>
    </row>
    <row r="406" spans="1:8" hidden="1" outlineLevel="1">
      <c r="A406" s="239"/>
      <c r="B406" s="243"/>
      <c r="C406" s="241">
        <f>'AUSM Fed'!$C$31</f>
        <v>0</v>
      </c>
      <c r="D406" s="241">
        <f>'AUSM Fed'!$D$31</f>
        <v>0</v>
      </c>
      <c r="E406" s="241">
        <f>'AUSM Fed'!$E$31</f>
        <v>0</v>
      </c>
      <c r="F406" s="241">
        <f>'AUSM Fed'!$F$31</f>
        <v>0</v>
      </c>
      <c r="G406" s="241">
        <f>'AUSM Fed'!$G$31</f>
        <v>0</v>
      </c>
      <c r="H406" s="242"/>
    </row>
    <row r="407" spans="1:8" hidden="1" outlineLevel="1" collapsed="1">
      <c r="A407" s="239"/>
      <c r="B407" s="243"/>
      <c r="C407" s="241">
        <f>'HSH Fed'!$C$31</f>
        <v>0</v>
      </c>
      <c r="D407" s="241">
        <f>'HSH Fed'!$D$31</f>
        <v>0</v>
      </c>
      <c r="E407" s="241">
        <f>'HSH Fed'!$E$31</f>
        <v>0</v>
      </c>
      <c r="F407" s="241">
        <f>'HSH Fed'!$F$31</f>
        <v>0</v>
      </c>
      <c r="G407" s="241">
        <f>'HSH Fed'!$G$31</f>
        <v>0</v>
      </c>
      <c r="H407" s="242"/>
    </row>
    <row r="408" spans="1:8" hidden="1" outlineLevel="1" collapsed="1">
      <c r="A408" s="239"/>
      <c r="B408" s="243"/>
      <c r="C408" s="241">
        <f>'HSSA Fed'!$C$31</f>
        <v>0</v>
      </c>
      <c r="D408" s="241">
        <f>'HSSA Fed'!$D$31</f>
        <v>0</v>
      </c>
      <c r="E408" s="241">
        <f>'HSSA Fed'!$E$31</f>
        <v>0</v>
      </c>
      <c r="F408" s="241">
        <f>'HSSA Fed'!$F$31</f>
        <v>0</v>
      </c>
      <c r="G408" s="241">
        <f>'HSSA Fed'!$G$31</f>
        <v>0</v>
      </c>
      <c r="H408" s="242"/>
    </row>
    <row r="409" spans="1:8" hidden="1" outlineLevel="1" collapsed="1">
      <c r="A409" s="239"/>
      <c r="B409" s="243"/>
      <c r="C409" s="241">
        <f>'MBG Fed'!$C$31</f>
        <v>0</v>
      </c>
      <c r="D409" s="241">
        <f>'MBG Fed'!$D$31</f>
        <v>0</v>
      </c>
      <c r="E409" s="241">
        <f>'MBG Fed'!$E$31</f>
        <v>0</v>
      </c>
      <c r="F409" s="241">
        <f>'MBG Fed'!$F$31</f>
        <v>0</v>
      </c>
      <c r="G409" s="241">
        <f>'MBG Fed'!$G$31</f>
        <v>0</v>
      </c>
      <c r="H409" s="242"/>
    </row>
    <row r="410" spans="1:8" hidden="1" outlineLevel="1" collapsed="1">
      <c r="A410" s="239"/>
      <c r="B410" s="243"/>
      <c r="C410" s="241">
        <f>'MDA Fed'!$C$31</f>
        <v>0</v>
      </c>
      <c r="D410" s="241">
        <f>'MDA Fed'!$D$31</f>
        <v>0</v>
      </c>
      <c r="E410" s="241">
        <f>'MDA Fed'!$E$31</f>
        <v>0</v>
      </c>
      <c r="F410" s="241">
        <f>'MDA Fed'!$F$31</f>
        <v>0</v>
      </c>
      <c r="G410" s="241">
        <f>'MDA Fed'!$G$31</f>
        <v>0</v>
      </c>
      <c r="H410" s="242"/>
    </row>
    <row r="411" spans="1:8" hidden="1" outlineLevel="1" collapsed="1">
      <c r="A411" s="239"/>
      <c r="B411" s="243"/>
      <c r="C411" s="241">
        <f>'RGVM Fed'!$C$31</f>
        <v>0</v>
      </c>
      <c r="D411" s="241">
        <f>'RGVM Fed'!$D$31</f>
        <v>0</v>
      </c>
      <c r="E411" s="241">
        <f>'RGVM Fed'!$E$31</f>
        <v>0</v>
      </c>
      <c r="F411" s="241">
        <f>'RGVM Fed'!$F$31</f>
        <v>0</v>
      </c>
      <c r="G411" s="241">
        <f>'RGVM Fed'!$G$31</f>
        <v>0</v>
      </c>
      <c r="H411" s="242"/>
    </row>
    <row r="412" spans="1:8" hidden="1" outlineLevel="1" collapsed="1">
      <c r="A412" s="239"/>
      <c r="B412" s="243"/>
      <c r="C412" s="241">
        <f>'SHNF Fed'!$C$31</f>
        <v>0</v>
      </c>
      <c r="D412" s="241">
        <f>'SHNF Fed'!$D$31</f>
        <v>0</v>
      </c>
      <c r="E412" s="241">
        <f>'SHNF Fed'!$E$31</f>
        <v>0</v>
      </c>
      <c r="F412" s="241">
        <f>'SHNF Fed'!$F$31</f>
        <v>0</v>
      </c>
      <c r="G412" s="241">
        <f>'SHNF Fed'!$G$31</f>
        <v>0</v>
      </c>
      <c r="H412" s="242"/>
    </row>
    <row r="413" spans="1:8" hidden="1" outlineLevel="1" collapsed="1">
      <c r="A413" s="239"/>
      <c r="B413" s="243"/>
      <c r="C413" s="241">
        <f>'SWM Fed'!$C$31</f>
        <v>0</v>
      </c>
      <c r="D413" s="241">
        <f>'SWM Fed'!$D$31</f>
        <v>0</v>
      </c>
      <c r="E413" s="241">
        <f>'SWM Fed'!$E$31</f>
        <v>0</v>
      </c>
      <c r="F413" s="241">
        <f>'SWM Fed'!$F$31</f>
        <v>0</v>
      </c>
      <c r="G413" s="241">
        <f>'SWM Fed'!$G$31</f>
        <v>0</v>
      </c>
      <c r="H413" s="242"/>
    </row>
    <row r="414" spans="1:8" hidden="1" outlineLevel="1" collapsed="1">
      <c r="A414" s="239"/>
      <c r="B414" s="243"/>
      <c r="C414" s="241">
        <f>'TAMHSC Fed'!$C$31</f>
        <v>0</v>
      </c>
      <c r="D414" s="241">
        <f>'TAMHSC Fed'!$D$31</f>
        <v>0</v>
      </c>
      <c r="E414" s="241">
        <f>'TAMHSC Fed'!$E$31</f>
        <v>0</v>
      </c>
      <c r="F414" s="241">
        <f>'TAMHSC Fed'!$F$31</f>
        <v>0</v>
      </c>
      <c r="G414" s="241">
        <f>'TAMHSC Fed'!$G$31</f>
        <v>0</v>
      </c>
      <c r="H414" s="242"/>
    </row>
    <row r="415" spans="1:8" hidden="1" outlineLevel="1" collapsed="1">
      <c r="A415" s="239"/>
      <c r="B415" s="243"/>
      <c r="C415" s="241">
        <f>'THC Fed'!$C$31</f>
        <v>0</v>
      </c>
      <c r="D415" s="241">
        <f>'THC Fed'!$D$31</f>
        <v>0</v>
      </c>
      <c r="E415" s="241">
        <f>'THC Fed'!$E$31</f>
        <v>0</v>
      </c>
      <c r="F415" s="241">
        <f>'THC Fed'!$F$31</f>
        <v>0</v>
      </c>
      <c r="G415" s="241">
        <f>'THC Fed'!$G$31</f>
        <v>0</v>
      </c>
      <c r="H415" s="242"/>
    </row>
    <row r="416" spans="1:8" hidden="1" outlineLevel="1" collapsed="1">
      <c r="A416" s="239"/>
      <c r="B416" s="243"/>
      <c r="C416" s="241">
        <f>'TTUHSC Fed'!$C$31</f>
        <v>0</v>
      </c>
      <c r="D416" s="241">
        <f>'TTUHSC Fed'!$D$31</f>
        <v>0</v>
      </c>
      <c r="E416" s="241">
        <f>'TTUHSC Fed'!$E$31</f>
        <v>0</v>
      </c>
      <c r="F416" s="241">
        <f>'TTUHSC Fed'!$F$31</f>
        <v>0</v>
      </c>
      <c r="G416" s="241">
        <f>'TTUHSC Fed'!$G$31</f>
        <v>0</v>
      </c>
      <c r="H416" s="242"/>
    </row>
    <row r="417" spans="1:8" hidden="1" outlineLevel="1" collapsed="1">
      <c r="A417" s="239"/>
      <c r="B417" s="243"/>
      <c r="C417" s="241">
        <f>'TTUHSCEP Fed'!$C$31</f>
        <v>0</v>
      </c>
      <c r="D417" s="241">
        <f>'TTUHSCEP Fed'!$D$31</f>
        <v>0</v>
      </c>
      <c r="E417" s="241">
        <f>'TTUHSCEP Fed'!$E$31</f>
        <v>0</v>
      </c>
      <c r="F417" s="241">
        <f>'TTUHSCEP Fed'!$F$31</f>
        <v>0</v>
      </c>
      <c r="G417" s="241">
        <f>'TTUHSCEP Fed'!$G$31</f>
        <v>0</v>
      </c>
      <c r="H417" s="242"/>
    </row>
    <row r="418" spans="1:8" hidden="1" outlineLevel="1" collapsed="1">
      <c r="A418" s="239"/>
      <c r="B418" s="243"/>
      <c r="C418" s="241">
        <f>'UHM Fed'!$C$31</f>
        <v>0</v>
      </c>
      <c r="D418" s="241">
        <f>'UHM Fed'!$D$31</f>
        <v>0</v>
      </c>
      <c r="E418" s="241">
        <f>'UHM Fed'!$E$31</f>
        <v>0</v>
      </c>
      <c r="F418" s="241">
        <f>'UHM Fed'!$F$31</f>
        <v>0</v>
      </c>
      <c r="G418" s="241">
        <f>'UHM Fed'!$G$31</f>
        <v>0</v>
      </c>
      <c r="H418" s="242"/>
    </row>
    <row r="419" spans="1:8" hidden="1" outlineLevel="1" collapsed="1">
      <c r="A419" s="239"/>
      <c r="B419" s="243"/>
      <c r="C419" s="241">
        <f>'UNTHSC1 Fed'!$C$31</f>
        <v>0</v>
      </c>
      <c r="D419" s="241">
        <f>'UNTHSC1 Fed'!$D$31</f>
        <v>0</v>
      </c>
      <c r="E419" s="241">
        <f>'UNTHSC1 Fed'!$E$31</f>
        <v>0</v>
      </c>
      <c r="F419" s="241">
        <f>'UNTHSC1 Fed'!$F$31</f>
        <v>0</v>
      </c>
      <c r="G419" s="241">
        <f>'UNTHSC1 Fed'!$G$31</f>
        <v>0</v>
      </c>
      <c r="H419" s="242"/>
    </row>
    <row r="420" spans="1:8" hidden="1" outlineLevel="1" collapsed="1">
      <c r="A420" s="239"/>
      <c r="B420" s="243"/>
      <c r="C420" s="241">
        <f>'BCM Fed'!$C$31</f>
        <v>0</v>
      </c>
      <c r="D420" s="241">
        <f>'BCM Fed'!$D$31</f>
        <v>0</v>
      </c>
      <c r="E420" s="241">
        <f>'BCM Fed'!$E$31</f>
        <v>0</v>
      </c>
      <c r="F420" s="241">
        <f>'BCM Fed'!$F$31</f>
        <v>0</v>
      </c>
      <c r="G420" s="241">
        <f>'BCM Fed'!$G$31</f>
        <v>0</v>
      </c>
      <c r="H420" s="242"/>
    </row>
    <row r="421" spans="1:8" collapsed="1">
      <c r="A421" s="239" t="s">
        <v>222</v>
      </c>
      <c r="B421" s="243"/>
      <c r="C421" s="241">
        <f>SUM(C406:C420)</f>
        <v>0</v>
      </c>
      <c r="D421" s="241">
        <f>SUM(D406:D420)</f>
        <v>0</v>
      </c>
      <c r="E421" s="241">
        <f>SUM(E406:E420)</f>
        <v>0</v>
      </c>
      <c r="F421" s="241">
        <f>SUM(F406:F420)</f>
        <v>0</v>
      </c>
      <c r="G421" s="241">
        <f>SUM(G406:G420)</f>
        <v>0</v>
      </c>
      <c r="H421" s="242"/>
    </row>
    <row r="422" spans="1:8" hidden="1" outlineLevel="1">
      <c r="A422" s="239"/>
      <c r="B422" s="243"/>
      <c r="C422" s="241">
        <f>'AUSM Fed'!$C$32</f>
        <v>0</v>
      </c>
      <c r="D422" s="241">
        <f>'AUSM Fed'!$D$32</f>
        <v>0</v>
      </c>
      <c r="E422" s="241">
        <f>'AUSM Fed'!$E$32</f>
        <v>0</v>
      </c>
      <c r="F422" s="241">
        <f>'AUSM Fed'!$F$32</f>
        <v>0</v>
      </c>
      <c r="G422" s="241">
        <f>'AUSM Fed'!$G$32</f>
        <v>0</v>
      </c>
      <c r="H422" s="242"/>
    </row>
    <row r="423" spans="1:8" hidden="1" outlineLevel="1" collapsed="1">
      <c r="A423" s="239"/>
      <c r="B423" s="243"/>
      <c r="C423" s="241">
        <f>'HSH Fed'!$C$32</f>
        <v>0</v>
      </c>
      <c r="D423" s="241">
        <f>'HSH Fed'!$D$32</f>
        <v>0</v>
      </c>
      <c r="E423" s="241">
        <f>'HSH Fed'!$E$32</f>
        <v>0</v>
      </c>
      <c r="F423" s="241">
        <f>'HSH Fed'!$F$32</f>
        <v>0</v>
      </c>
      <c r="G423" s="241">
        <f>'HSH Fed'!$G$32</f>
        <v>0</v>
      </c>
      <c r="H423" s="242"/>
    </row>
    <row r="424" spans="1:8" hidden="1" outlineLevel="1" collapsed="1">
      <c r="A424" s="239"/>
      <c r="B424" s="243"/>
      <c r="C424" s="241">
        <f>'HSSA Fed'!$C$32</f>
        <v>0</v>
      </c>
      <c r="D424" s="241">
        <f>'HSSA Fed'!$D$32</f>
        <v>0</v>
      </c>
      <c r="E424" s="241">
        <f>'HSSA Fed'!$E$32</f>
        <v>0</v>
      </c>
      <c r="F424" s="241">
        <f>'HSSA Fed'!$F$32</f>
        <v>0</v>
      </c>
      <c r="G424" s="241">
        <f>'HSSA Fed'!$G$32</f>
        <v>0</v>
      </c>
      <c r="H424" s="242"/>
    </row>
    <row r="425" spans="1:8" hidden="1" outlineLevel="1" collapsed="1">
      <c r="A425" s="239"/>
      <c r="B425" s="243"/>
      <c r="C425" s="241">
        <f>'MBG Fed'!$C$32</f>
        <v>0</v>
      </c>
      <c r="D425" s="241">
        <f>'MBG Fed'!$D$32</f>
        <v>0</v>
      </c>
      <c r="E425" s="241">
        <f>'MBG Fed'!$E$32</f>
        <v>0</v>
      </c>
      <c r="F425" s="241">
        <f>'MBG Fed'!$F$32</f>
        <v>0</v>
      </c>
      <c r="G425" s="241">
        <f>'MBG Fed'!$G$32</f>
        <v>0</v>
      </c>
      <c r="H425" s="242"/>
    </row>
    <row r="426" spans="1:8" hidden="1" outlineLevel="1" collapsed="1">
      <c r="A426" s="239"/>
      <c r="B426" s="243"/>
      <c r="C426" s="241">
        <f>'MDA Fed'!$C$32</f>
        <v>0</v>
      </c>
      <c r="D426" s="241">
        <f>'MDA Fed'!$D$32</f>
        <v>0</v>
      </c>
      <c r="E426" s="241">
        <f>'MDA Fed'!$E$32</f>
        <v>0</v>
      </c>
      <c r="F426" s="241">
        <f>'MDA Fed'!$F$32</f>
        <v>0</v>
      </c>
      <c r="G426" s="241">
        <f>'MDA Fed'!$G$32</f>
        <v>0</v>
      </c>
      <c r="H426" s="242"/>
    </row>
    <row r="427" spans="1:8" hidden="1" outlineLevel="1" collapsed="1">
      <c r="A427" s="239"/>
      <c r="B427" s="243"/>
      <c r="C427" s="241">
        <f>'RGVM Fed'!$C$32</f>
        <v>0</v>
      </c>
      <c r="D427" s="241">
        <f>'RGVM Fed'!$D$32</f>
        <v>0</v>
      </c>
      <c r="E427" s="241">
        <f>'RGVM Fed'!$E$32</f>
        <v>0</v>
      </c>
      <c r="F427" s="241">
        <f>'RGVM Fed'!$F$32</f>
        <v>0</v>
      </c>
      <c r="G427" s="241">
        <f>'RGVM Fed'!$G$32</f>
        <v>0</v>
      </c>
      <c r="H427" s="242"/>
    </row>
    <row r="428" spans="1:8" hidden="1" outlineLevel="1" collapsed="1">
      <c r="A428" s="239"/>
      <c r="B428" s="243"/>
      <c r="C428" s="241">
        <f>'SHNF Fed'!$C$32</f>
        <v>0</v>
      </c>
      <c r="D428" s="241">
        <f>'SHNF Fed'!$D$32</f>
        <v>0</v>
      </c>
      <c r="E428" s="241">
        <f>'SHNF Fed'!$E$32</f>
        <v>0</v>
      </c>
      <c r="F428" s="241">
        <f>'SHNF Fed'!$F$32</f>
        <v>0</v>
      </c>
      <c r="G428" s="241">
        <f>'SHNF Fed'!$G$32</f>
        <v>0</v>
      </c>
      <c r="H428" s="242"/>
    </row>
    <row r="429" spans="1:8" hidden="1" outlineLevel="1" collapsed="1">
      <c r="A429" s="239"/>
      <c r="B429" s="243"/>
      <c r="C429" s="241">
        <f>'SWM Fed'!$C$32</f>
        <v>0</v>
      </c>
      <c r="D429" s="241">
        <f>'SWM Fed'!$D$32</f>
        <v>0</v>
      </c>
      <c r="E429" s="241">
        <f>'SWM Fed'!$E$32</f>
        <v>0</v>
      </c>
      <c r="F429" s="241">
        <f>'SWM Fed'!$F$32</f>
        <v>0</v>
      </c>
      <c r="G429" s="241">
        <f>'SWM Fed'!$G$32</f>
        <v>0</v>
      </c>
      <c r="H429" s="242"/>
    </row>
    <row r="430" spans="1:8" hidden="1" outlineLevel="1" collapsed="1">
      <c r="A430" s="239"/>
      <c r="B430" s="243"/>
      <c r="C430" s="241">
        <f>'TAMHSC Fed'!$C$32</f>
        <v>0</v>
      </c>
      <c r="D430" s="241">
        <f>'TAMHSC Fed'!$D$32</f>
        <v>0</v>
      </c>
      <c r="E430" s="241">
        <f>'TAMHSC Fed'!$E$32</f>
        <v>0</v>
      </c>
      <c r="F430" s="241">
        <f>'TAMHSC Fed'!$F$32</f>
        <v>0</v>
      </c>
      <c r="G430" s="241">
        <f>'TAMHSC Fed'!$G$32</f>
        <v>0</v>
      </c>
      <c r="H430" s="242"/>
    </row>
    <row r="431" spans="1:8" hidden="1" outlineLevel="1" collapsed="1">
      <c r="A431" s="239"/>
      <c r="B431" s="243"/>
      <c r="C431" s="241">
        <f>'THC Fed'!$C$32</f>
        <v>0</v>
      </c>
      <c r="D431" s="241">
        <f>'THC Fed'!$D$32</f>
        <v>0</v>
      </c>
      <c r="E431" s="241">
        <f>'THC Fed'!$E$32</f>
        <v>0</v>
      </c>
      <c r="F431" s="241">
        <f>'THC Fed'!$F$32</f>
        <v>0</v>
      </c>
      <c r="G431" s="241">
        <f>'THC Fed'!$G$32</f>
        <v>0</v>
      </c>
      <c r="H431" s="242"/>
    </row>
    <row r="432" spans="1:8" hidden="1" outlineLevel="1" collapsed="1">
      <c r="A432" s="239"/>
      <c r="B432" s="243"/>
      <c r="C432" s="241">
        <f>'TTUHSC Fed'!$C$32</f>
        <v>0</v>
      </c>
      <c r="D432" s="241">
        <f>'TTUHSC Fed'!$D$32</f>
        <v>0</v>
      </c>
      <c r="E432" s="241">
        <f>'TTUHSC Fed'!$E$32</f>
        <v>0</v>
      </c>
      <c r="F432" s="241">
        <f>'TTUHSC Fed'!$F$32</f>
        <v>0</v>
      </c>
      <c r="G432" s="241">
        <f>'TTUHSC Fed'!$G$32</f>
        <v>0</v>
      </c>
      <c r="H432" s="242"/>
    </row>
    <row r="433" spans="1:8" hidden="1" outlineLevel="1" collapsed="1">
      <c r="A433" s="239"/>
      <c r="B433" s="243"/>
      <c r="C433" s="241">
        <f>'TTUHSCEP Fed'!$C$32</f>
        <v>0</v>
      </c>
      <c r="D433" s="241">
        <f>'TTUHSCEP Fed'!$D$32</f>
        <v>0</v>
      </c>
      <c r="E433" s="241">
        <f>'TTUHSCEP Fed'!$E$32</f>
        <v>0</v>
      </c>
      <c r="F433" s="241">
        <f>'TTUHSCEP Fed'!$F$32</f>
        <v>0</v>
      </c>
      <c r="G433" s="241">
        <f>'TTUHSCEP Fed'!$G$32</f>
        <v>0</v>
      </c>
      <c r="H433" s="242"/>
    </row>
    <row r="434" spans="1:8" hidden="1" outlineLevel="1" collapsed="1">
      <c r="A434" s="239"/>
      <c r="B434" s="243"/>
      <c r="C434" s="241">
        <f>'UHM Fed'!$C$32</f>
        <v>0</v>
      </c>
      <c r="D434" s="241">
        <f>'UHM Fed'!$D$32</f>
        <v>0</v>
      </c>
      <c r="E434" s="241">
        <f>'UHM Fed'!$E$32</f>
        <v>0</v>
      </c>
      <c r="F434" s="241">
        <f>'UHM Fed'!$F$32</f>
        <v>0</v>
      </c>
      <c r="G434" s="241">
        <f>'UHM Fed'!$G$32</f>
        <v>0</v>
      </c>
      <c r="H434" s="242"/>
    </row>
    <row r="435" spans="1:8" hidden="1" outlineLevel="1" collapsed="1">
      <c r="A435" s="239"/>
      <c r="B435" s="243"/>
      <c r="C435" s="241">
        <f>'UNTHSC1 Fed'!$C$32</f>
        <v>0</v>
      </c>
      <c r="D435" s="241">
        <f>'UNTHSC1 Fed'!$D$32</f>
        <v>0</v>
      </c>
      <c r="E435" s="241">
        <f>'UNTHSC1 Fed'!$E$32</f>
        <v>0</v>
      </c>
      <c r="F435" s="241">
        <f>'UNTHSC1 Fed'!$F$32</f>
        <v>0</v>
      </c>
      <c r="G435" s="241">
        <f>'UNTHSC1 Fed'!$G$32</f>
        <v>0</v>
      </c>
      <c r="H435" s="242"/>
    </row>
    <row r="436" spans="1:8" hidden="1" outlineLevel="1" collapsed="1">
      <c r="A436" s="239"/>
      <c r="B436" s="243"/>
      <c r="C436" s="241">
        <f>'BCM Fed'!$C$32</f>
        <v>0</v>
      </c>
      <c r="D436" s="241">
        <f>'BCM Fed'!$D$32</f>
        <v>0</v>
      </c>
      <c r="E436" s="241">
        <f>'BCM Fed'!$E$32</f>
        <v>0</v>
      </c>
      <c r="F436" s="241">
        <f>'BCM Fed'!$F$32</f>
        <v>0</v>
      </c>
      <c r="G436" s="241">
        <f>'BCM Fed'!$G$32</f>
        <v>0</v>
      </c>
      <c r="H436" s="242"/>
    </row>
    <row r="437" spans="1:8" collapsed="1">
      <c r="A437" s="239" t="s">
        <v>222</v>
      </c>
      <c r="B437" s="243"/>
      <c r="C437" s="241">
        <f>SUM(C422:C436)</f>
        <v>0</v>
      </c>
      <c r="D437" s="241">
        <f>SUM(D422:D436)</f>
        <v>0</v>
      </c>
      <c r="E437" s="241">
        <f>SUM(E422:E436)</f>
        <v>0</v>
      </c>
      <c r="F437" s="241">
        <f>SUM(F422:F436)</f>
        <v>0</v>
      </c>
      <c r="G437" s="241">
        <f>SUM(G422:G436)</f>
        <v>0</v>
      </c>
      <c r="H437" s="242"/>
    </row>
    <row r="438" spans="1:8" hidden="1" outlineLevel="1">
      <c r="A438" s="239"/>
      <c r="B438" s="243"/>
      <c r="C438" s="241">
        <f>'AUSM Fed'!$C$33</f>
        <v>0</v>
      </c>
      <c r="D438" s="241">
        <f>'AUSM Fed'!$D$33</f>
        <v>0</v>
      </c>
      <c r="E438" s="241">
        <f>'AUSM Fed'!$E$33</f>
        <v>0</v>
      </c>
      <c r="F438" s="241">
        <f>'AUSM Fed'!$F$33</f>
        <v>0</v>
      </c>
      <c r="G438" s="241">
        <f>'AUSM Fed'!$G$33</f>
        <v>0</v>
      </c>
      <c r="H438" s="242"/>
    </row>
    <row r="439" spans="1:8" hidden="1" outlineLevel="1" collapsed="1">
      <c r="A439" s="239"/>
      <c r="B439" s="243"/>
      <c r="C439" s="241">
        <f>'HSH Fed'!$C$33</f>
        <v>0</v>
      </c>
      <c r="D439" s="241">
        <f>'HSH Fed'!$D$33</f>
        <v>0</v>
      </c>
      <c r="E439" s="241">
        <f>'HSH Fed'!$E$33</f>
        <v>0</v>
      </c>
      <c r="F439" s="241">
        <f>'HSH Fed'!$F$33</f>
        <v>0</v>
      </c>
      <c r="G439" s="241">
        <f>'HSH Fed'!$G$33</f>
        <v>0</v>
      </c>
      <c r="H439" s="242"/>
    </row>
    <row r="440" spans="1:8" hidden="1" outlineLevel="1" collapsed="1">
      <c r="A440" s="239"/>
      <c r="B440" s="243"/>
      <c r="C440" s="241">
        <f>'HSSA Fed'!$C$33</f>
        <v>0</v>
      </c>
      <c r="D440" s="241">
        <f>'HSSA Fed'!$D$33</f>
        <v>0</v>
      </c>
      <c r="E440" s="241">
        <f>'HSSA Fed'!$E$33</f>
        <v>0</v>
      </c>
      <c r="F440" s="241">
        <f>'HSSA Fed'!$F$33</f>
        <v>0</v>
      </c>
      <c r="G440" s="241">
        <f>'HSSA Fed'!$G$33</f>
        <v>0</v>
      </c>
      <c r="H440" s="242"/>
    </row>
    <row r="441" spans="1:8" hidden="1" outlineLevel="1" collapsed="1">
      <c r="A441" s="239"/>
      <c r="B441" s="243"/>
      <c r="C441" s="241">
        <f>'MBG Fed'!$C$33</f>
        <v>0</v>
      </c>
      <c r="D441" s="241">
        <f>'MBG Fed'!$D$33</f>
        <v>0</v>
      </c>
      <c r="E441" s="241">
        <f>'MBG Fed'!$E$33</f>
        <v>0</v>
      </c>
      <c r="F441" s="241">
        <f>'MBG Fed'!$F$33</f>
        <v>0</v>
      </c>
      <c r="G441" s="241">
        <f>'MBG Fed'!$G$33</f>
        <v>0</v>
      </c>
      <c r="H441" s="242"/>
    </row>
    <row r="442" spans="1:8" hidden="1" outlineLevel="1" collapsed="1">
      <c r="A442" s="239"/>
      <c r="B442" s="243"/>
      <c r="C442" s="241">
        <f>'MDA Fed'!$C$33</f>
        <v>0</v>
      </c>
      <c r="D442" s="241">
        <f>'MDA Fed'!$D$33</f>
        <v>0</v>
      </c>
      <c r="E442" s="241">
        <f>'MDA Fed'!$E$33</f>
        <v>0</v>
      </c>
      <c r="F442" s="241">
        <f>'MDA Fed'!$F$33</f>
        <v>0</v>
      </c>
      <c r="G442" s="241">
        <f>'MDA Fed'!$G$33</f>
        <v>0</v>
      </c>
      <c r="H442" s="242"/>
    </row>
    <row r="443" spans="1:8" hidden="1" outlineLevel="1" collapsed="1">
      <c r="A443" s="239"/>
      <c r="B443" s="243"/>
      <c r="C443" s="241">
        <f>'RGVM Fed'!$C$33</f>
        <v>0</v>
      </c>
      <c r="D443" s="241">
        <f>'RGVM Fed'!$D$33</f>
        <v>0</v>
      </c>
      <c r="E443" s="241">
        <f>'RGVM Fed'!$E$33</f>
        <v>0</v>
      </c>
      <c r="F443" s="241">
        <f>'RGVM Fed'!$F$33</f>
        <v>0</v>
      </c>
      <c r="G443" s="241">
        <f>'RGVM Fed'!$G$33</f>
        <v>0</v>
      </c>
      <c r="H443" s="242"/>
    </row>
    <row r="444" spans="1:8" hidden="1" outlineLevel="1" collapsed="1">
      <c r="A444" s="239"/>
      <c r="B444" s="243"/>
      <c r="C444" s="241">
        <f>'SHNF Fed'!$C$33</f>
        <v>0</v>
      </c>
      <c r="D444" s="241">
        <f>'SHNF Fed'!$D$33</f>
        <v>0</v>
      </c>
      <c r="E444" s="241">
        <f>'SHNF Fed'!$E$33</f>
        <v>0</v>
      </c>
      <c r="F444" s="241">
        <f>'SHNF Fed'!$F$33</f>
        <v>0</v>
      </c>
      <c r="G444" s="241">
        <f>'SHNF Fed'!$G$33</f>
        <v>0</v>
      </c>
      <c r="H444" s="242"/>
    </row>
    <row r="445" spans="1:8" hidden="1" outlineLevel="1" collapsed="1">
      <c r="A445" s="239"/>
      <c r="B445" s="243"/>
      <c r="C445" s="241">
        <f>'SWM Fed'!$C$33</f>
        <v>0</v>
      </c>
      <c r="D445" s="241">
        <f>'SWM Fed'!$D$33</f>
        <v>0</v>
      </c>
      <c r="E445" s="241">
        <f>'SWM Fed'!$E$33</f>
        <v>0</v>
      </c>
      <c r="F445" s="241">
        <f>'SWM Fed'!$F$33</f>
        <v>0</v>
      </c>
      <c r="G445" s="241">
        <f>'SWM Fed'!$G$33</f>
        <v>0</v>
      </c>
      <c r="H445" s="242"/>
    </row>
    <row r="446" spans="1:8" hidden="1" outlineLevel="1" collapsed="1">
      <c r="A446" s="239"/>
      <c r="B446" s="243"/>
      <c r="C446" s="241">
        <f>'TAMHSC Fed'!$C$33</f>
        <v>0</v>
      </c>
      <c r="D446" s="241">
        <f>'TAMHSC Fed'!$D$33</f>
        <v>0</v>
      </c>
      <c r="E446" s="241">
        <f>'TAMHSC Fed'!$E$33</f>
        <v>0</v>
      </c>
      <c r="F446" s="241">
        <f>'TAMHSC Fed'!$F$33</f>
        <v>0</v>
      </c>
      <c r="G446" s="241">
        <f>'TAMHSC Fed'!$G$33</f>
        <v>0</v>
      </c>
      <c r="H446" s="242"/>
    </row>
    <row r="447" spans="1:8" hidden="1" outlineLevel="1" collapsed="1">
      <c r="A447" s="239"/>
      <c r="B447" s="243"/>
      <c r="C447" s="241">
        <f>'THC Fed'!$C$33</f>
        <v>0</v>
      </c>
      <c r="D447" s="241">
        <f>'THC Fed'!$D$33</f>
        <v>0</v>
      </c>
      <c r="E447" s="241">
        <f>'THC Fed'!$E$33</f>
        <v>0</v>
      </c>
      <c r="F447" s="241">
        <f>'THC Fed'!$F$33</f>
        <v>0</v>
      </c>
      <c r="G447" s="241">
        <f>'THC Fed'!$G$33</f>
        <v>0</v>
      </c>
      <c r="H447" s="242"/>
    </row>
    <row r="448" spans="1:8" hidden="1" outlineLevel="1" collapsed="1">
      <c r="A448" s="239"/>
      <c r="B448" s="243"/>
      <c r="C448" s="241">
        <f>'TTUHSC Fed'!$C$33</f>
        <v>0</v>
      </c>
      <c r="D448" s="241">
        <f>'TTUHSC Fed'!$D$33</f>
        <v>0</v>
      </c>
      <c r="E448" s="241">
        <f>'TTUHSC Fed'!$E$33</f>
        <v>0</v>
      </c>
      <c r="F448" s="241">
        <f>'TTUHSC Fed'!$F$33</f>
        <v>0</v>
      </c>
      <c r="G448" s="241">
        <f>'TTUHSC Fed'!$G$33</f>
        <v>0</v>
      </c>
      <c r="H448" s="242"/>
    </row>
    <row r="449" spans="1:8" hidden="1" outlineLevel="1" collapsed="1">
      <c r="A449" s="239"/>
      <c r="B449" s="243"/>
      <c r="C449" s="241">
        <f>'TTUHSCEP Fed'!$C$33</f>
        <v>0</v>
      </c>
      <c r="D449" s="241">
        <f>'TTUHSCEP Fed'!$D$33</f>
        <v>0</v>
      </c>
      <c r="E449" s="241">
        <f>'TTUHSCEP Fed'!$E$33</f>
        <v>0</v>
      </c>
      <c r="F449" s="241">
        <f>'TTUHSCEP Fed'!$F$33</f>
        <v>0</v>
      </c>
      <c r="G449" s="241">
        <f>'TTUHSCEP Fed'!$G$33</f>
        <v>0</v>
      </c>
      <c r="H449" s="242"/>
    </row>
    <row r="450" spans="1:8" hidden="1" outlineLevel="1" collapsed="1">
      <c r="A450" s="239"/>
      <c r="B450" s="243"/>
      <c r="C450" s="241">
        <f>'UHM Fed'!$C$33</f>
        <v>0</v>
      </c>
      <c r="D450" s="241">
        <f>'UHM Fed'!$D$33</f>
        <v>0</v>
      </c>
      <c r="E450" s="241">
        <f>'UHM Fed'!$E$33</f>
        <v>0</v>
      </c>
      <c r="F450" s="241">
        <f>'UHM Fed'!$F$33</f>
        <v>0</v>
      </c>
      <c r="G450" s="241">
        <f>'UHM Fed'!$G$33</f>
        <v>0</v>
      </c>
      <c r="H450" s="242"/>
    </row>
    <row r="451" spans="1:8" hidden="1" outlineLevel="1" collapsed="1">
      <c r="A451" s="239"/>
      <c r="B451" s="243"/>
      <c r="C451" s="241">
        <f>'UNTHSC1 Fed'!$C$33</f>
        <v>0</v>
      </c>
      <c r="D451" s="241">
        <f>'UNTHSC1 Fed'!$D$33</f>
        <v>0</v>
      </c>
      <c r="E451" s="241">
        <f>'UNTHSC1 Fed'!$E$33</f>
        <v>0</v>
      </c>
      <c r="F451" s="241">
        <f>'UNTHSC1 Fed'!$F$33</f>
        <v>0</v>
      </c>
      <c r="G451" s="241">
        <f>'UNTHSC1 Fed'!$G$33</f>
        <v>0</v>
      </c>
      <c r="H451" s="242"/>
    </row>
    <row r="452" spans="1:8" hidden="1" outlineLevel="1" collapsed="1">
      <c r="A452" s="239"/>
      <c r="B452" s="243"/>
      <c r="C452" s="241">
        <f>'BCM Fed'!$C$33</f>
        <v>0</v>
      </c>
      <c r="D452" s="241">
        <f>'BCM Fed'!$D$33</f>
        <v>0</v>
      </c>
      <c r="E452" s="241">
        <f>'BCM Fed'!$E$33</f>
        <v>0</v>
      </c>
      <c r="F452" s="241">
        <f>'BCM Fed'!$F$33</f>
        <v>0</v>
      </c>
      <c r="G452" s="241">
        <f>'BCM Fed'!$G$33</f>
        <v>0</v>
      </c>
      <c r="H452" s="242"/>
    </row>
    <row r="453" spans="1:8" collapsed="1">
      <c r="A453" s="239" t="s">
        <v>222</v>
      </c>
      <c r="B453" s="240" t="s">
        <v>220</v>
      </c>
      <c r="C453" s="241">
        <f>SUM(C438:C452)</f>
        <v>0</v>
      </c>
      <c r="D453" s="241">
        <f>SUM(D438:D452)</f>
        <v>0</v>
      </c>
      <c r="E453" s="241">
        <f>SUM(E438:E452)</f>
        <v>0</v>
      </c>
      <c r="F453" s="241">
        <f>SUM(F438:F452)</f>
        <v>0</v>
      </c>
      <c r="G453" s="241">
        <f>SUM(G438:G452)</f>
        <v>0</v>
      </c>
      <c r="H453" s="242"/>
    </row>
    <row r="454" spans="1:8" hidden="1" outlineLevel="1">
      <c r="A454" s="239"/>
      <c r="B454" s="240"/>
      <c r="C454" s="241">
        <f>'AUSM Fed'!$C$34</f>
        <v>0</v>
      </c>
      <c r="D454" s="241">
        <f>'AUSM Fed'!$D$34</f>
        <v>0</v>
      </c>
      <c r="E454" s="241">
        <f>'AUSM Fed'!$E$34</f>
        <v>0</v>
      </c>
      <c r="F454" s="241">
        <f>'AUSM Fed'!$F$34</f>
        <v>0</v>
      </c>
      <c r="G454" s="241">
        <f>'AUSM Fed'!$G$34</f>
        <v>0</v>
      </c>
      <c r="H454" s="242"/>
    </row>
    <row r="455" spans="1:8" hidden="1" outlineLevel="1" collapsed="1">
      <c r="A455" s="239"/>
      <c r="B455" s="240"/>
      <c r="C455" s="241">
        <f>'HSH Fed'!$C$34</f>
        <v>0</v>
      </c>
      <c r="D455" s="241">
        <f>'HSH Fed'!$D$34</f>
        <v>0</v>
      </c>
      <c r="E455" s="241">
        <f>'HSH Fed'!$E$34</f>
        <v>2893112</v>
      </c>
      <c r="F455" s="241">
        <f>'HSH Fed'!$F$34</f>
        <v>2893112</v>
      </c>
      <c r="G455" s="241">
        <f>'HSH Fed'!$G$34</f>
        <v>0</v>
      </c>
      <c r="H455" s="242"/>
    </row>
    <row r="456" spans="1:8" hidden="1" outlineLevel="1" collapsed="1">
      <c r="A456" s="239"/>
      <c r="B456" s="240"/>
      <c r="C456" s="241">
        <f>'HSSA Fed'!$C$34</f>
        <v>0</v>
      </c>
      <c r="D456" s="241">
        <f>'HSSA Fed'!$D$34</f>
        <v>0</v>
      </c>
      <c r="E456" s="241">
        <f>'HSSA Fed'!$E$34</f>
        <v>2391657</v>
      </c>
      <c r="F456" s="241">
        <f>'HSSA Fed'!$F$34</f>
        <v>2087546</v>
      </c>
      <c r="G456" s="241">
        <f>'HSSA Fed'!$G$34</f>
        <v>196697</v>
      </c>
      <c r="H456" s="242"/>
    </row>
    <row r="457" spans="1:8" hidden="1" outlineLevel="1" collapsed="1">
      <c r="A457" s="239"/>
      <c r="B457" s="240"/>
      <c r="C457" s="241">
        <f>'MBG Fed'!$C$34</f>
        <v>0</v>
      </c>
      <c r="D457" s="241">
        <f>'MBG Fed'!$D$34</f>
        <v>0</v>
      </c>
      <c r="E457" s="241">
        <f>'MBG Fed'!$E$34</f>
        <v>1693386</v>
      </c>
      <c r="F457" s="241">
        <f>'MBG Fed'!$F$34</f>
        <v>1270635</v>
      </c>
      <c r="G457" s="241">
        <f>'MBG Fed'!$G$34</f>
        <v>422751</v>
      </c>
      <c r="H457" s="242"/>
    </row>
    <row r="458" spans="1:8" hidden="1" outlineLevel="1" collapsed="1">
      <c r="A458" s="239"/>
      <c r="B458" s="240"/>
      <c r="C458" s="241">
        <f>'MDA Fed'!$C$34</f>
        <v>0</v>
      </c>
      <c r="D458" s="241">
        <f>'MDA Fed'!$D$34</f>
        <v>0</v>
      </c>
      <c r="E458" s="241">
        <f>'MDA Fed'!$E$34</f>
        <v>478904</v>
      </c>
      <c r="F458" s="241">
        <f>'MDA Fed'!$F$34</f>
        <v>478904</v>
      </c>
      <c r="G458" s="241">
        <f>'MDA Fed'!$G$34</f>
        <v>0</v>
      </c>
      <c r="H458" s="242"/>
    </row>
    <row r="459" spans="1:8" hidden="1" outlineLevel="1" collapsed="1">
      <c r="A459" s="239"/>
      <c r="B459" s="240"/>
      <c r="C459" s="241">
        <f>'RGVM Fed'!$C$34</f>
        <v>0</v>
      </c>
      <c r="D459" s="241">
        <f>'RGVM Fed'!$D$34</f>
        <v>0</v>
      </c>
      <c r="E459" s="241">
        <f>'RGVM Fed'!$E$34</f>
        <v>0</v>
      </c>
      <c r="F459" s="241">
        <f>'RGVM Fed'!$F$34</f>
        <v>0</v>
      </c>
      <c r="G459" s="241">
        <f>'RGVM Fed'!$G$34</f>
        <v>0</v>
      </c>
      <c r="H459" s="242"/>
    </row>
    <row r="460" spans="1:8" hidden="1" outlineLevel="1" collapsed="1">
      <c r="A460" s="239"/>
      <c r="B460" s="240"/>
      <c r="C460" s="241">
        <f>'SHNF Fed'!$C$34</f>
        <v>0</v>
      </c>
      <c r="D460" s="241">
        <f>'SHNF Fed'!$D$34</f>
        <v>0</v>
      </c>
      <c r="E460" s="241">
        <f>'SHNF Fed'!$E$34</f>
        <v>0</v>
      </c>
      <c r="F460" s="241">
        <f>'SHNF Fed'!$F$34</f>
        <v>0</v>
      </c>
      <c r="G460" s="241">
        <f>'SHNF Fed'!$G$34</f>
        <v>0</v>
      </c>
      <c r="H460" s="242"/>
    </row>
    <row r="461" spans="1:8" hidden="1" outlineLevel="1" collapsed="1">
      <c r="A461" s="239"/>
      <c r="B461" s="240"/>
      <c r="C461" s="241">
        <f>'SWM Fed'!$C$34</f>
        <v>0</v>
      </c>
      <c r="D461" s="241">
        <f>'SWM Fed'!$D$34</f>
        <v>0</v>
      </c>
      <c r="E461" s="241">
        <f>'SWM Fed'!$E$34</f>
        <v>843650</v>
      </c>
      <c r="F461" s="241">
        <f>'SWM Fed'!$F$34</f>
        <v>604935</v>
      </c>
      <c r="G461" s="241">
        <f>'SWM Fed'!$G$34</f>
        <v>0</v>
      </c>
      <c r="H461" s="242"/>
    </row>
    <row r="462" spans="1:8" hidden="1" outlineLevel="1" collapsed="1">
      <c r="A462" s="239"/>
      <c r="B462" s="240"/>
      <c r="C462" s="241">
        <f>'TAMHSC Fed'!$C$34</f>
        <v>0</v>
      </c>
      <c r="D462" s="241">
        <f>'TAMHSC Fed'!$D$34</f>
        <v>0</v>
      </c>
      <c r="E462" s="241">
        <f>'TAMHSC Fed'!$E$34</f>
        <v>0</v>
      </c>
      <c r="F462" s="241">
        <f>'TAMHSC Fed'!$F$34</f>
        <v>0</v>
      </c>
      <c r="G462" s="241">
        <f>'TAMHSC Fed'!$G$34</f>
        <v>0</v>
      </c>
      <c r="H462" s="242"/>
    </row>
    <row r="463" spans="1:8" hidden="1" outlineLevel="1" collapsed="1">
      <c r="A463" s="239"/>
      <c r="B463" s="240"/>
      <c r="C463" s="241">
        <f>'THC Fed'!$C$34</f>
        <v>0</v>
      </c>
      <c r="D463" s="241">
        <f>'THC Fed'!$D$34</f>
        <v>0</v>
      </c>
      <c r="E463" s="241">
        <f>'THC Fed'!$E$34</f>
        <v>25459</v>
      </c>
      <c r="F463" s="241">
        <f>'THC Fed'!$F$34</f>
        <v>4656</v>
      </c>
      <c r="G463" s="241">
        <f>'THC Fed'!$G$34</f>
        <v>0</v>
      </c>
      <c r="H463" s="242"/>
    </row>
    <row r="464" spans="1:8" hidden="1" outlineLevel="1" collapsed="1">
      <c r="A464" s="239"/>
      <c r="B464" s="240"/>
      <c r="C464" s="241">
        <f>'TTUHSC Fed'!$C$34</f>
        <v>0</v>
      </c>
      <c r="D464" s="241">
        <f>'TTUHSC Fed'!$D$34</f>
        <v>0</v>
      </c>
      <c r="E464" s="241">
        <f>'TTUHSC Fed'!$E$34</f>
        <v>3124943</v>
      </c>
      <c r="F464" s="241">
        <f>'TTUHSC Fed'!$F$34</f>
        <v>2644339</v>
      </c>
      <c r="G464" s="241">
        <f>'TTUHSC Fed'!$G$34</f>
        <v>0</v>
      </c>
      <c r="H464" s="242"/>
    </row>
    <row r="465" spans="1:50" hidden="1" outlineLevel="1" collapsed="1">
      <c r="A465" s="239"/>
      <c r="B465" s="240"/>
      <c r="C465" s="241">
        <f>'TTUHSCEP Fed'!$C$34</f>
        <v>0</v>
      </c>
      <c r="D465" s="241">
        <f>'TTUHSCEP Fed'!$D$34</f>
        <v>0</v>
      </c>
      <c r="E465" s="241">
        <f>'TTUHSCEP Fed'!$E$34</f>
        <v>362461</v>
      </c>
      <c r="F465" s="241">
        <f>'TTUHSCEP Fed'!$F$34</f>
        <v>333542</v>
      </c>
      <c r="G465" s="241">
        <f>'TTUHSCEP Fed'!$G$34</f>
        <v>174</v>
      </c>
      <c r="H465" s="242"/>
    </row>
    <row r="466" spans="1:50" hidden="1" outlineLevel="1" collapsed="1">
      <c r="A466" s="239"/>
      <c r="B466" s="240"/>
      <c r="C466" s="241">
        <f>'UHM Fed'!$C$34</f>
        <v>0</v>
      </c>
      <c r="D466" s="241">
        <f>'UHM Fed'!$D$34</f>
        <v>0</v>
      </c>
      <c r="E466" s="241">
        <f>'UHM Fed'!$E$34</f>
        <v>0</v>
      </c>
      <c r="F466" s="241">
        <f>'UHM Fed'!$F$34</f>
        <v>0</v>
      </c>
      <c r="G466" s="241">
        <f>'UHM Fed'!$G$34</f>
        <v>0</v>
      </c>
      <c r="H466" s="242"/>
    </row>
    <row r="467" spans="1:50" hidden="1" outlineLevel="1" collapsed="1">
      <c r="A467" s="239"/>
      <c r="B467" s="240"/>
      <c r="C467" s="241">
        <f>'UNTHSC1 Fed'!$C$34</f>
        <v>0</v>
      </c>
      <c r="D467" s="241">
        <f>'UNTHSC1 Fed'!$D$34</f>
        <v>0</v>
      </c>
      <c r="E467" s="241">
        <f>'UNTHSC1 Fed'!$E$34</f>
        <v>0</v>
      </c>
      <c r="F467" s="241">
        <f>'UNTHSC1 Fed'!$F$34</f>
        <v>0</v>
      </c>
      <c r="G467" s="241">
        <f>'UNTHSC1 Fed'!$G$34</f>
        <v>0</v>
      </c>
      <c r="H467" s="242"/>
    </row>
    <row r="468" spans="1:50" hidden="1" outlineLevel="1" collapsed="1">
      <c r="A468" s="239"/>
      <c r="B468" s="240"/>
      <c r="C468" s="241">
        <f>'BCM Fed'!$C$34</f>
        <v>0</v>
      </c>
      <c r="D468" s="241">
        <f>'BCM Fed'!$D$34</f>
        <v>0</v>
      </c>
      <c r="E468" s="241">
        <f>'BCM Fed'!$E$34</f>
        <v>0</v>
      </c>
      <c r="F468" s="241">
        <f>'BCM Fed'!$F$34</f>
        <v>0</v>
      </c>
      <c r="G468" s="241">
        <f>'BCM Fed'!$G$34</f>
        <v>0</v>
      </c>
      <c r="H468" s="242"/>
    </row>
    <row r="469" spans="1:50" s="253" customFormat="1" collapsed="1">
      <c r="A469" s="235" t="s">
        <v>222</v>
      </c>
      <c r="B469" s="244" t="s">
        <v>227</v>
      </c>
      <c r="C469" s="245">
        <f>SUM(C454:C468)</f>
        <v>0</v>
      </c>
      <c r="D469" s="245">
        <f>SUM(D454:D468)</f>
        <v>0</v>
      </c>
      <c r="E469" s="245">
        <f>SUM(E454:E468)</f>
        <v>11813572</v>
      </c>
      <c r="F469" s="245">
        <f>SUM(F454:F468)</f>
        <v>10317669</v>
      </c>
      <c r="G469" s="245">
        <f>SUM(G454:G468)</f>
        <v>619622</v>
      </c>
      <c r="H469" s="246"/>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252"/>
      <c r="AF469" s="252"/>
      <c r="AG469" s="252"/>
      <c r="AH469" s="252"/>
      <c r="AI469" s="252"/>
      <c r="AJ469" s="252"/>
      <c r="AK469" s="252"/>
      <c r="AL469" s="252"/>
      <c r="AM469" s="252"/>
      <c r="AN469" s="252"/>
      <c r="AO469" s="252"/>
      <c r="AP469" s="252"/>
      <c r="AQ469" s="252"/>
      <c r="AR469" s="252"/>
      <c r="AS469" s="252"/>
      <c r="AT469" s="252"/>
      <c r="AU469" s="252"/>
      <c r="AV469" s="252"/>
      <c r="AW469" s="252"/>
      <c r="AX469" s="252"/>
    </row>
    <row r="470" spans="1:50">
      <c r="B470" s="249"/>
      <c r="C470" s="250"/>
      <c r="D470" s="250"/>
      <c r="E470" s="250"/>
      <c r="F470" s="250"/>
      <c r="G470" s="250"/>
    </row>
    <row r="471" spans="1:50" hidden="1" outlineLevel="1">
      <c r="B471" s="249" t="s">
        <v>163</v>
      </c>
      <c r="C471" s="250">
        <f>'AUSM Fed'!$C$36</f>
        <v>0</v>
      </c>
      <c r="D471" s="250">
        <f>'AUSM Fed'!$D$36</f>
        <v>0</v>
      </c>
      <c r="E471" s="250">
        <f>'AUSM Fed'!$E$36</f>
        <v>0</v>
      </c>
      <c r="F471" s="250">
        <f>'AUSM Fed'!$F$36</f>
        <v>0</v>
      </c>
      <c r="G471" s="250">
        <f>'AUSM Fed'!$G$36</f>
        <v>0</v>
      </c>
    </row>
    <row r="472" spans="1:50" ht="30" hidden="1" outlineLevel="1" collapsed="1">
      <c r="B472" s="249" t="s">
        <v>4</v>
      </c>
      <c r="C472" s="250">
        <f>'HSH Fed'!$C$36</f>
        <v>0</v>
      </c>
      <c r="D472" s="250">
        <f>'HSH Fed'!$D$36</f>
        <v>0</v>
      </c>
      <c r="E472" s="250">
        <f>'HSH Fed'!$E$36</f>
        <v>2530309</v>
      </c>
      <c r="F472" s="250">
        <f>'HSH Fed'!$F$36</f>
        <v>1223</v>
      </c>
      <c r="G472" s="250">
        <f>'HSH Fed'!$G$36</f>
        <v>0</v>
      </c>
    </row>
    <row r="473" spans="1:50" ht="30" hidden="1" outlineLevel="1" collapsed="1">
      <c r="B473" s="249" t="s">
        <v>5</v>
      </c>
      <c r="C473" s="250">
        <f>'HSSA Fed'!$C$36</f>
        <v>0</v>
      </c>
      <c r="D473" s="250">
        <f>'HSSA Fed'!$D$36</f>
        <v>0</v>
      </c>
      <c r="E473" s="250">
        <f>'HSSA Fed'!$E$36</f>
        <v>2024065</v>
      </c>
      <c r="F473" s="250">
        <f>'HSSA Fed'!$F$36</f>
        <v>0</v>
      </c>
      <c r="G473" s="250">
        <f>'HSSA Fed'!$G$36</f>
        <v>0</v>
      </c>
    </row>
    <row r="474" spans="1:50" hidden="1" outlineLevel="1" collapsed="1">
      <c r="B474" s="249" t="s">
        <v>3</v>
      </c>
      <c r="C474" s="250">
        <f>'MBG Fed'!$C$36</f>
        <v>0</v>
      </c>
      <c r="D474" s="250">
        <f>'MBG Fed'!$D$36</f>
        <v>0</v>
      </c>
      <c r="E474" s="250">
        <f>'MBG Fed'!$E$36</f>
        <v>1525148</v>
      </c>
      <c r="F474" s="250">
        <f>'MBG Fed'!$F$36</f>
        <v>13624</v>
      </c>
      <c r="G474" s="250">
        <f>'MBG Fed'!$G$36</f>
        <v>1511524</v>
      </c>
    </row>
    <row r="475" spans="1:50" hidden="1" outlineLevel="1" collapsed="1">
      <c r="B475" s="249" t="s">
        <v>6</v>
      </c>
      <c r="C475" s="250">
        <f>'MDA Fed'!$C$36</f>
        <v>0</v>
      </c>
      <c r="D475" s="250">
        <f>'MDA Fed'!$D$36</f>
        <v>0</v>
      </c>
      <c r="E475" s="250">
        <f>'MDA Fed'!$E$36</f>
        <v>420764</v>
      </c>
      <c r="F475" s="250">
        <f>'MDA Fed'!$F$36</f>
        <v>0</v>
      </c>
      <c r="G475" s="250">
        <f>'MDA Fed'!$G$36</f>
        <v>0</v>
      </c>
    </row>
    <row r="476" spans="1:50" ht="30" hidden="1" outlineLevel="1" collapsed="1">
      <c r="B476" s="249" t="s">
        <v>164</v>
      </c>
      <c r="C476" s="250">
        <f>'RGVM Fed'!$C$36</f>
        <v>0</v>
      </c>
      <c r="D476" s="250">
        <f>'RGVM Fed'!$D$36</f>
        <v>0</v>
      </c>
      <c r="E476" s="250">
        <f>'RGVM Fed'!$E$36</f>
        <v>0</v>
      </c>
      <c r="F476" s="250">
        <f>'RGVM Fed'!$F$36</f>
        <v>0</v>
      </c>
      <c r="G476" s="250">
        <f>'RGVM Fed'!$G$36</f>
        <v>0</v>
      </c>
    </row>
    <row r="477" spans="1:50" ht="30" hidden="1" outlineLevel="1" collapsed="1">
      <c r="B477" s="249" t="s">
        <v>189</v>
      </c>
      <c r="C477" s="250">
        <f>'SHNF Fed'!$C$36</f>
        <v>0</v>
      </c>
      <c r="D477" s="250">
        <f>'SHNF Fed'!$D$36</f>
        <v>0</v>
      </c>
      <c r="E477" s="250">
        <f>'SHNF Fed'!$E$36</f>
        <v>0</v>
      </c>
      <c r="F477" s="250">
        <f>'SHNF Fed'!$F$36</f>
        <v>0</v>
      </c>
      <c r="G477" s="250">
        <f>'SHNF Fed'!$G$36</f>
        <v>0</v>
      </c>
    </row>
    <row r="478" spans="1:50" hidden="1" outlineLevel="1" collapsed="1">
      <c r="B478" s="249" t="s">
        <v>137</v>
      </c>
      <c r="C478" s="250">
        <f>'SWM Fed'!$C$36</f>
        <v>0</v>
      </c>
      <c r="D478" s="250">
        <f>'SWM Fed'!$D$36</f>
        <v>0</v>
      </c>
      <c r="E478" s="250">
        <f>'SWM Fed'!$E$36</f>
        <v>781213</v>
      </c>
      <c r="F478" s="250">
        <f>'SWM Fed'!$F$36</f>
        <v>0</v>
      </c>
      <c r="G478" s="250">
        <f>'SWM Fed'!$G$36</f>
        <v>0</v>
      </c>
    </row>
    <row r="479" spans="1:50" hidden="1" outlineLevel="1" collapsed="1">
      <c r="B479" s="249" t="s">
        <v>8</v>
      </c>
      <c r="C479" s="250">
        <f>'TAMHSC Fed'!$C$36</f>
        <v>0</v>
      </c>
      <c r="D479" s="250">
        <f>'TAMHSC Fed'!$D$36</f>
        <v>0</v>
      </c>
      <c r="E479" s="250">
        <f>'TAMHSC Fed'!$E$36</f>
        <v>0</v>
      </c>
      <c r="F479" s="250">
        <f>'TAMHSC Fed'!$F$36</f>
        <v>0</v>
      </c>
      <c r="G479" s="250">
        <f>'TAMHSC Fed'!$G$36</f>
        <v>0</v>
      </c>
    </row>
    <row r="480" spans="1:50" hidden="1" outlineLevel="1" collapsed="1">
      <c r="B480" s="249" t="s">
        <v>153</v>
      </c>
      <c r="C480" s="250">
        <f>'THC Fed'!$C$36</f>
        <v>0</v>
      </c>
      <c r="D480" s="250">
        <f>'THC Fed'!$D$36</f>
        <v>0</v>
      </c>
      <c r="E480" s="250">
        <f>'THC Fed'!$E$36</f>
        <v>23571</v>
      </c>
      <c r="F480" s="250">
        <f>'THC Fed'!$F$36</f>
        <v>0</v>
      </c>
      <c r="G480" s="250">
        <f>'THC Fed'!$G$36</f>
        <v>0</v>
      </c>
    </row>
    <row r="481" spans="1:8" hidden="1" outlineLevel="1" collapsed="1">
      <c r="B481" s="249" t="s">
        <v>10</v>
      </c>
      <c r="C481" s="250">
        <f>'TTUHSC Fed'!$C$36</f>
        <v>0</v>
      </c>
      <c r="D481" s="250">
        <f>'TTUHSC Fed'!$D$36</f>
        <v>0</v>
      </c>
      <c r="E481" s="250">
        <f>'TTUHSC Fed'!$E$36</f>
        <v>3031132</v>
      </c>
      <c r="F481" s="250">
        <f>'TTUHSC Fed'!$F$36</f>
        <v>656589</v>
      </c>
      <c r="G481" s="250">
        <f>'TTUHSC Fed'!$G$36</f>
        <v>0</v>
      </c>
    </row>
    <row r="482" spans="1:8" hidden="1" outlineLevel="1" collapsed="1">
      <c r="B482" s="249" t="s">
        <v>140</v>
      </c>
      <c r="C482" s="250">
        <f>'TTUHSCEP Fed'!$C$36</f>
        <v>0</v>
      </c>
      <c r="D482" s="250">
        <f>'TTUHSCEP Fed'!$D$36</f>
        <v>0</v>
      </c>
      <c r="E482" s="250">
        <f>'TTUHSCEP Fed'!$E$36</f>
        <v>290805</v>
      </c>
      <c r="F482" s="250">
        <f>'TTUHSCEP Fed'!$F$36</f>
        <v>234500</v>
      </c>
      <c r="G482" s="250">
        <f>'TTUHSCEP Fed'!$G$36</f>
        <v>0</v>
      </c>
    </row>
    <row r="483" spans="1:8" hidden="1" outlineLevel="1" collapsed="1">
      <c r="B483" s="249" t="s">
        <v>180</v>
      </c>
      <c r="C483" s="250">
        <f>'UHM Fed'!$C$36</f>
        <v>0</v>
      </c>
      <c r="D483" s="250">
        <f>'UHM Fed'!$D$36</f>
        <v>0</v>
      </c>
      <c r="E483" s="250">
        <f>'UHM Fed'!$E$36</f>
        <v>0</v>
      </c>
      <c r="F483" s="250">
        <f>'UHM Fed'!$F$36</f>
        <v>0</v>
      </c>
      <c r="G483" s="250">
        <f>'UHM Fed'!$G$36</f>
        <v>0</v>
      </c>
    </row>
    <row r="484" spans="1:8" ht="30" hidden="1" outlineLevel="1" collapsed="1">
      <c r="B484" s="249" t="s">
        <v>194</v>
      </c>
      <c r="C484" s="250">
        <f>'UNTHSC1 Fed'!$C$36</f>
        <v>0</v>
      </c>
      <c r="D484" s="250">
        <f>'UNTHSC1 Fed'!$D$36</f>
        <v>0</v>
      </c>
      <c r="E484" s="250">
        <f>'UNTHSC1 Fed'!$E$36</f>
        <v>0</v>
      </c>
      <c r="F484" s="250">
        <f>'UNTHSC1 Fed'!$F$36</f>
        <v>0</v>
      </c>
      <c r="G484" s="250">
        <f>'UNTHSC1 Fed'!$G$36</f>
        <v>0</v>
      </c>
    </row>
    <row r="485" spans="1:8" hidden="1" outlineLevel="1" collapsed="1">
      <c r="B485" s="249" t="s">
        <v>621</v>
      </c>
      <c r="C485" s="250">
        <f>'BCM Fed'!$C$36</f>
        <v>0</v>
      </c>
      <c r="D485" s="250">
        <f>'BCM Fed'!$D$36</f>
        <v>0</v>
      </c>
      <c r="E485" s="250">
        <f>'BCM Fed'!$E$36</f>
        <v>0</v>
      </c>
      <c r="F485" s="250">
        <f>'BCM Fed'!$F$36</f>
        <v>0</v>
      </c>
      <c r="G485" s="250">
        <f>'BCM Fed'!$G$36</f>
        <v>0</v>
      </c>
    </row>
    <row r="486" spans="1:8" collapsed="1">
      <c r="A486" s="239" t="s">
        <v>228</v>
      </c>
      <c r="B486" s="240" t="s">
        <v>223</v>
      </c>
      <c r="C486" s="241">
        <f>SUM(C471:C485)</f>
        <v>0</v>
      </c>
      <c r="D486" s="241">
        <f>SUM(D471:D485)</f>
        <v>0</v>
      </c>
      <c r="E486" s="241">
        <f>SUM(E471:E485)</f>
        <v>10627007</v>
      </c>
      <c r="F486" s="241">
        <f>SUM(F471:F485)</f>
        <v>905936</v>
      </c>
      <c r="G486" s="241">
        <f>SUM(G471:G485)</f>
        <v>1511524</v>
      </c>
      <c r="H486" s="242"/>
    </row>
    <row r="487" spans="1:8" hidden="1" outlineLevel="1">
      <c r="A487" s="239"/>
      <c r="B487" s="240" t="s">
        <v>163</v>
      </c>
      <c r="C487" s="241">
        <f>'AUSM Fed'!$C$37</f>
        <v>0</v>
      </c>
      <c r="D487" s="241">
        <f>'AUSM Fed'!$D$37</f>
        <v>0</v>
      </c>
      <c r="E487" s="241">
        <f>'AUSM Fed'!$E$37</f>
        <v>0</v>
      </c>
      <c r="F487" s="241">
        <f>'AUSM Fed'!$F$37</f>
        <v>0</v>
      </c>
      <c r="G487" s="241">
        <f>'AUSM Fed'!$G$37</f>
        <v>0</v>
      </c>
      <c r="H487" s="242"/>
    </row>
    <row r="488" spans="1:8" ht="30" hidden="1" outlineLevel="1" collapsed="1">
      <c r="A488" s="239"/>
      <c r="B488" s="240" t="s">
        <v>4</v>
      </c>
      <c r="C488" s="241">
        <f>'HSH Fed'!$C$37</f>
        <v>0</v>
      </c>
      <c r="D488" s="241">
        <f>'HSH Fed'!$D$37</f>
        <v>0</v>
      </c>
      <c r="E488" s="241">
        <f>'HSH Fed'!$E$37</f>
        <v>2490785</v>
      </c>
      <c r="F488" s="241">
        <f>'HSH Fed'!$F$37</f>
        <v>214554</v>
      </c>
      <c r="G488" s="241">
        <f>'HSH Fed'!$G$37</f>
        <v>0</v>
      </c>
      <c r="H488" s="242"/>
    </row>
    <row r="489" spans="1:8" ht="30" hidden="1" outlineLevel="1" collapsed="1">
      <c r="A489" s="239"/>
      <c r="B489" s="240" t="s">
        <v>5</v>
      </c>
      <c r="C489" s="241">
        <f>'HSSA Fed'!$C$37</f>
        <v>0</v>
      </c>
      <c r="D489" s="241">
        <f>'HSSA Fed'!$D$37</f>
        <v>0</v>
      </c>
      <c r="E489" s="241">
        <f>'HSSA Fed'!$E$37</f>
        <v>1993776</v>
      </c>
      <c r="F489" s="241">
        <f>'HSSA Fed'!$F$37</f>
        <v>0</v>
      </c>
      <c r="G489" s="241">
        <f>'HSSA Fed'!$G$37</f>
        <v>0</v>
      </c>
      <c r="H489" s="242"/>
    </row>
    <row r="490" spans="1:8" hidden="1" outlineLevel="1" collapsed="1">
      <c r="A490" s="239"/>
      <c r="B490" s="240" t="s">
        <v>3</v>
      </c>
      <c r="C490" s="241">
        <f>'MBG Fed'!$C$37</f>
        <v>0</v>
      </c>
      <c r="D490" s="241">
        <f>'MBG Fed'!$D$37</f>
        <v>0</v>
      </c>
      <c r="E490" s="241">
        <f>'MBG Fed'!$E$37</f>
        <v>1496599</v>
      </c>
      <c r="F490" s="241">
        <f>'MBG Fed'!$F$37</f>
        <v>0</v>
      </c>
      <c r="G490" s="241">
        <f>'MBG Fed'!$G$37</f>
        <v>1496599</v>
      </c>
      <c r="H490" s="242"/>
    </row>
    <row r="491" spans="1:8" hidden="1" outlineLevel="1" collapsed="1">
      <c r="A491" s="239"/>
      <c r="B491" s="240" t="s">
        <v>6</v>
      </c>
      <c r="C491" s="241">
        <f>'MDA Fed'!$C$37</f>
        <v>0</v>
      </c>
      <c r="D491" s="241">
        <f>'MDA Fed'!$D$37</f>
        <v>0</v>
      </c>
      <c r="E491" s="241">
        <f>'MDA Fed'!$E$37</f>
        <v>415463</v>
      </c>
      <c r="F491" s="241">
        <f>'MDA Fed'!$F$37</f>
        <v>0</v>
      </c>
      <c r="G491" s="241">
        <f>'MDA Fed'!$G$37</f>
        <v>0</v>
      </c>
      <c r="H491" s="242"/>
    </row>
    <row r="492" spans="1:8" ht="30" hidden="1" outlineLevel="1" collapsed="1">
      <c r="A492" s="239"/>
      <c r="B492" s="240" t="s">
        <v>164</v>
      </c>
      <c r="C492" s="241">
        <f>'RGVM Fed'!$C$37</f>
        <v>0</v>
      </c>
      <c r="D492" s="241">
        <f>'RGVM Fed'!$D$37</f>
        <v>0</v>
      </c>
      <c r="E492" s="241">
        <f>'RGVM Fed'!$E$37</f>
        <v>0</v>
      </c>
      <c r="F492" s="241">
        <f>'RGVM Fed'!$F$37</f>
        <v>0</v>
      </c>
      <c r="G492" s="241">
        <f>'RGVM Fed'!$G$37</f>
        <v>0</v>
      </c>
      <c r="H492" s="242"/>
    </row>
    <row r="493" spans="1:8" ht="30" hidden="1" outlineLevel="1" collapsed="1">
      <c r="A493" s="239"/>
      <c r="B493" s="240" t="s">
        <v>189</v>
      </c>
      <c r="C493" s="241">
        <f>'SHNF Fed'!$C$37</f>
        <v>0</v>
      </c>
      <c r="D493" s="241">
        <f>'SHNF Fed'!$D$37</f>
        <v>0</v>
      </c>
      <c r="E493" s="241">
        <f>'SHNF Fed'!$E$37</f>
        <v>0</v>
      </c>
      <c r="F493" s="241">
        <f>'SHNF Fed'!$F$37</f>
        <v>0</v>
      </c>
      <c r="G493" s="241">
        <f>'SHNF Fed'!$G$37</f>
        <v>0</v>
      </c>
      <c r="H493" s="242"/>
    </row>
    <row r="494" spans="1:8" hidden="1" outlineLevel="1" collapsed="1">
      <c r="A494" s="239"/>
      <c r="B494" s="240" t="s">
        <v>137</v>
      </c>
      <c r="C494" s="241">
        <f>'SWM Fed'!$C$37</f>
        <v>0</v>
      </c>
      <c r="D494" s="241">
        <f>'SWM Fed'!$D$37</f>
        <v>0</v>
      </c>
      <c r="E494" s="241">
        <f>'SWM Fed'!$E$37</f>
        <v>781213</v>
      </c>
      <c r="F494" s="241">
        <f>'SWM Fed'!$F$37</f>
        <v>23810</v>
      </c>
      <c r="G494" s="241">
        <f>'SWM Fed'!$G$37</f>
        <v>0</v>
      </c>
      <c r="H494" s="242"/>
    </row>
    <row r="495" spans="1:8" hidden="1" outlineLevel="1" collapsed="1">
      <c r="A495" s="239"/>
      <c r="B495" s="240" t="s">
        <v>8</v>
      </c>
      <c r="C495" s="241">
        <f>'TAMHSC Fed'!$C$37</f>
        <v>0</v>
      </c>
      <c r="D495" s="241">
        <f>'TAMHSC Fed'!$D$37</f>
        <v>0</v>
      </c>
      <c r="E495" s="241">
        <f>'TAMHSC Fed'!$E$37</f>
        <v>0</v>
      </c>
      <c r="F495" s="241">
        <f>'TAMHSC Fed'!$F$37</f>
        <v>0</v>
      </c>
      <c r="G495" s="241">
        <f>'TAMHSC Fed'!$G$37</f>
        <v>0</v>
      </c>
      <c r="H495" s="242"/>
    </row>
    <row r="496" spans="1:8" hidden="1" outlineLevel="1" collapsed="1">
      <c r="A496" s="239"/>
      <c r="B496" s="240" t="s">
        <v>153</v>
      </c>
      <c r="C496" s="241">
        <f>'THC Fed'!$C$37</f>
        <v>0</v>
      </c>
      <c r="D496" s="241">
        <f>'THC Fed'!$D$37</f>
        <v>0</v>
      </c>
      <c r="E496" s="241">
        <f>'THC Fed'!$E$37</f>
        <v>23570</v>
      </c>
      <c r="F496" s="241">
        <f>'THC Fed'!$F$37</f>
        <v>0</v>
      </c>
      <c r="G496" s="241">
        <f>'THC Fed'!$G$37</f>
        <v>0</v>
      </c>
      <c r="H496" s="242"/>
    </row>
    <row r="497" spans="1:8" hidden="1" outlineLevel="1" collapsed="1">
      <c r="A497" s="239"/>
      <c r="B497" s="240" t="s">
        <v>10</v>
      </c>
      <c r="C497" s="241">
        <f>'TTUHSC Fed'!$C$37</f>
        <v>0</v>
      </c>
      <c r="D497" s="241">
        <f>'TTUHSC Fed'!$D$37</f>
        <v>0</v>
      </c>
      <c r="E497" s="241">
        <f>'TTUHSC Fed'!$E$37</f>
        <v>2758110</v>
      </c>
      <c r="F497" s="241">
        <f>'TTUHSC Fed'!$F$37</f>
        <v>0</v>
      </c>
      <c r="G497" s="241">
        <f>'TTUHSC Fed'!$G$37</f>
        <v>0</v>
      </c>
      <c r="H497" s="242"/>
    </row>
    <row r="498" spans="1:8" hidden="1" outlineLevel="1" collapsed="1">
      <c r="A498" s="239"/>
      <c r="B498" s="240" t="s">
        <v>140</v>
      </c>
      <c r="C498" s="241">
        <f>'TTUHSCEP Fed'!$C$37</f>
        <v>0</v>
      </c>
      <c r="D498" s="241">
        <f>'TTUHSCEP Fed'!$D$37</f>
        <v>0</v>
      </c>
      <c r="E498" s="241">
        <f>'TTUHSCEP Fed'!$E$37</f>
        <v>290805</v>
      </c>
      <c r="F498" s="241">
        <f>'TTUHSCEP Fed'!$F$37</f>
        <v>19585</v>
      </c>
      <c r="G498" s="241">
        <f>'TTUHSCEP Fed'!$G$37</f>
        <v>0</v>
      </c>
      <c r="H498" s="242"/>
    </row>
    <row r="499" spans="1:8" hidden="1" outlineLevel="1" collapsed="1">
      <c r="A499" s="239"/>
      <c r="B499" s="240" t="s">
        <v>180</v>
      </c>
      <c r="C499" s="241">
        <f>'UHM Fed'!$C$37</f>
        <v>0</v>
      </c>
      <c r="D499" s="241">
        <f>'UHM Fed'!$D$37</f>
        <v>0</v>
      </c>
      <c r="E499" s="241">
        <f>'UHM Fed'!$E$37</f>
        <v>0</v>
      </c>
      <c r="F499" s="241">
        <f>'UHM Fed'!$F$37</f>
        <v>0</v>
      </c>
      <c r="G499" s="241">
        <f>'UHM Fed'!$G$37</f>
        <v>0</v>
      </c>
      <c r="H499" s="242"/>
    </row>
    <row r="500" spans="1:8" ht="30" hidden="1" outlineLevel="1" collapsed="1">
      <c r="A500" s="239"/>
      <c r="B500" s="240" t="s">
        <v>194</v>
      </c>
      <c r="C500" s="241">
        <f>'UNTHSC1 Fed'!$C$37</f>
        <v>0</v>
      </c>
      <c r="D500" s="241">
        <f>'UNTHSC1 Fed'!$D$37</f>
        <v>0</v>
      </c>
      <c r="E500" s="241">
        <f>'UNTHSC1 Fed'!$E$37</f>
        <v>0</v>
      </c>
      <c r="F500" s="241">
        <f>'UNTHSC1 Fed'!$F$37</f>
        <v>0</v>
      </c>
      <c r="G500" s="241">
        <f>'UNTHSC1 Fed'!$G$37</f>
        <v>0</v>
      </c>
      <c r="H500" s="242"/>
    </row>
    <row r="501" spans="1:8" hidden="1" outlineLevel="1" collapsed="1">
      <c r="A501" s="239"/>
      <c r="B501" s="240" t="s">
        <v>621</v>
      </c>
      <c r="C501" s="241">
        <f>'BCM Fed'!$C$37</f>
        <v>0</v>
      </c>
      <c r="D501" s="241">
        <f>'BCM Fed'!$D$37</f>
        <v>0</v>
      </c>
      <c r="E501" s="241">
        <f>'BCM Fed'!$E$37</f>
        <v>0</v>
      </c>
      <c r="F501" s="241">
        <f>'BCM Fed'!$F$37</f>
        <v>0</v>
      </c>
      <c r="G501" s="241">
        <f>'BCM Fed'!$G$37</f>
        <v>0</v>
      </c>
      <c r="H501" s="242"/>
    </row>
    <row r="502" spans="1:8" collapsed="1">
      <c r="A502" s="239" t="s">
        <v>228</v>
      </c>
      <c r="B502" s="240" t="s">
        <v>211</v>
      </c>
      <c r="C502" s="241">
        <f>SUM(C487:C501)</f>
        <v>0</v>
      </c>
      <c r="D502" s="241">
        <f>SUM(D487:D501)</f>
        <v>0</v>
      </c>
      <c r="E502" s="241">
        <f>SUM(E487:E501)</f>
        <v>10250321</v>
      </c>
      <c r="F502" s="241">
        <f>SUM(F487:F501)</f>
        <v>257949</v>
      </c>
      <c r="G502" s="241">
        <f>SUM(G487:G501)</f>
        <v>1496599</v>
      </c>
      <c r="H502" s="242"/>
    </row>
    <row r="503" spans="1:8" hidden="1" outlineLevel="1">
      <c r="A503" s="239"/>
      <c r="B503" s="240" t="s">
        <v>163</v>
      </c>
      <c r="C503" s="241">
        <f>'AUSM Fed'!$C$38</f>
        <v>0</v>
      </c>
      <c r="D503" s="241">
        <f>'AUSM Fed'!$D$38</f>
        <v>0</v>
      </c>
      <c r="E503" s="241">
        <f>'AUSM Fed'!$E$38</f>
        <v>0</v>
      </c>
      <c r="F503" s="241">
        <f>'AUSM Fed'!$F$38</f>
        <v>0</v>
      </c>
      <c r="G503" s="241">
        <f>'AUSM Fed'!$G$38</f>
        <v>0</v>
      </c>
      <c r="H503" s="242"/>
    </row>
    <row r="504" spans="1:8" ht="30" hidden="1" outlineLevel="1" collapsed="1">
      <c r="A504" s="239"/>
      <c r="B504" s="240" t="s">
        <v>4</v>
      </c>
      <c r="C504" s="241">
        <f>'HSH Fed'!$C$38</f>
        <v>0</v>
      </c>
      <c r="D504" s="241">
        <f>'HSH Fed'!$D$38</f>
        <v>0</v>
      </c>
      <c r="E504" s="241">
        <f>'HSH Fed'!$E$38</f>
        <v>0</v>
      </c>
      <c r="F504" s="241">
        <f>'HSH Fed'!$F$38</f>
        <v>0</v>
      </c>
      <c r="G504" s="241">
        <f>'HSH Fed'!$G$38</f>
        <v>0</v>
      </c>
      <c r="H504" s="242"/>
    </row>
    <row r="505" spans="1:8" ht="30" hidden="1" outlineLevel="1" collapsed="1">
      <c r="A505" s="239"/>
      <c r="B505" s="240" t="s">
        <v>5</v>
      </c>
      <c r="C505" s="241">
        <f>'HSSA Fed'!$C$38</f>
        <v>0</v>
      </c>
      <c r="D505" s="241">
        <f>'HSSA Fed'!$D$38</f>
        <v>0</v>
      </c>
      <c r="E505" s="241">
        <f>'HSSA Fed'!$E$38</f>
        <v>0</v>
      </c>
      <c r="F505" s="241">
        <f>'HSSA Fed'!$F$38</f>
        <v>0</v>
      </c>
      <c r="G505" s="241">
        <f>'HSSA Fed'!$G$38</f>
        <v>0</v>
      </c>
      <c r="H505" s="242"/>
    </row>
    <row r="506" spans="1:8" hidden="1" outlineLevel="1" collapsed="1">
      <c r="A506" s="239"/>
      <c r="B506" s="240" t="s">
        <v>3</v>
      </c>
      <c r="C506" s="241">
        <f>'MBG Fed'!$C$38</f>
        <v>0</v>
      </c>
      <c r="D506" s="241">
        <f>'MBG Fed'!$D$38</f>
        <v>0</v>
      </c>
      <c r="E506" s="241">
        <f>'MBG Fed'!$E$38</f>
        <v>0</v>
      </c>
      <c r="F506" s="241">
        <f>'MBG Fed'!$F$38</f>
        <v>0</v>
      </c>
      <c r="G506" s="241">
        <f>'MBG Fed'!$G$38</f>
        <v>0</v>
      </c>
      <c r="H506" s="242"/>
    </row>
    <row r="507" spans="1:8" hidden="1" outlineLevel="1" collapsed="1">
      <c r="A507" s="239"/>
      <c r="B507" s="240" t="s">
        <v>6</v>
      </c>
      <c r="C507" s="241">
        <f>'MDA Fed'!$C$38</f>
        <v>0</v>
      </c>
      <c r="D507" s="241">
        <f>'MDA Fed'!$D$38</f>
        <v>0</v>
      </c>
      <c r="E507" s="241">
        <f>'MDA Fed'!$E$38</f>
        <v>0</v>
      </c>
      <c r="F507" s="241">
        <f>'MDA Fed'!$F$38</f>
        <v>0</v>
      </c>
      <c r="G507" s="241">
        <f>'MDA Fed'!$G$38</f>
        <v>0</v>
      </c>
      <c r="H507" s="242"/>
    </row>
    <row r="508" spans="1:8" ht="30" hidden="1" outlineLevel="1" collapsed="1">
      <c r="A508" s="239"/>
      <c r="B508" s="240" t="s">
        <v>164</v>
      </c>
      <c r="C508" s="241">
        <f>'RGVM Fed'!$C$38</f>
        <v>0</v>
      </c>
      <c r="D508" s="241">
        <f>'RGVM Fed'!$D$38</f>
        <v>0</v>
      </c>
      <c r="E508" s="241">
        <f>'RGVM Fed'!$E$38</f>
        <v>0</v>
      </c>
      <c r="F508" s="241">
        <f>'RGVM Fed'!$F$38</f>
        <v>0</v>
      </c>
      <c r="G508" s="241">
        <f>'RGVM Fed'!$G$38</f>
        <v>0</v>
      </c>
      <c r="H508" s="242"/>
    </row>
    <row r="509" spans="1:8" ht="30" hidden="1" outlineLevel="1" collapsed="1">
      <c r="A509" s="239"/>
      <c r="B509" s="240" t="s">
        <v>189</v>
      </c>
      <c r="C509" s="241">
        <f>'SHNF Fed'!$C$38</f>
        <v>0</v>
      </c>
      <c r="D509" s="241">
        <f>'SHNF Fed'!$D$38</f>
        <v>0</v>
      </c>
      <c r="E509" s="241">
        <f>'SHNF Fed'!$E$38</f>
        <v>0</v>
      </c>
      <c r="F509" s="241">
        <f>'SHNF Fed'!$F$38</f>
        <v>0</v>
      </c>
      <c r="G509" s="241">
        <f>'SHNF Fed'!$G$38</f>
        <v>0</v>
      </c>
      <c r="H509" s="242"/>
    </row>
    <row r="510" spans="1:8" hidden="1" outlineLevel="1" collapsed="1">
      <c r="A510" s="239"/>
      <c r="B510" s="240" t="s">
        <v>137</v>
      </c>
      <c r="C510" s="241">
        <f>'SWM Fed'!$C$38</f>
        <v>0</v>
      </c>
      <c r="D510" s="241">
        <f>'SWM Fed'!$D$38</f>
        <v>0</v>
      </c>
      <c r="E510" s="241">
        <f>'SWM Fed'!$E$38</f>
        <v>0</v>
      </c>
      <c r="F510" s="241">
        <f>'SWM Fed'!$F$38</f>
        <v>0</v>
      </c>
      <c r="G510" s="241">
        <f>'SWM Fed'!$G$38</f>
        <v>0</v>
      </c>
      <c r="H510" s="242"/>
    </row>
    <row r="511" spans="1:8" hidden="1" outlineLevel="1" collapsed="1">
      <c r="A511" s="239"/>
      <c r="B511" s="240" t="s">
        <v>8</v>
      </c>
      <c r="C511" s="241">
        <f>'TAMHSC Fed'!$C$38</f>
        <v>0</v>
      </c>
      <c r="D511" s="241">
        <f>'TAMHSC Fed'!$D$38</f>
        <v>0</v>
      </c>
      <c r="E511" s="241">
        <f>'TAMHSC Fed'!$E$38</f>
        <v>0</v>
      </c>
      <c r="F511" s="241">
        <f>'TAMHSC Fed'!$F$38</f>
        <v>0</v>
      </c>
      <c r="G511" s="241">
        <f>'TAMHSC Fed'!$G$38</f>
        <v>0</v>
      </c>
      <c r="H511" s="242"/>
    </row>
    <row r="512" spans="1:8" hidden="1" outlineLevel="1" collapsed="1">
      <c r="A512" s="239"/>
      <c r="B512" s="240" t="s">
        <v>153</v>
      </c>
      <c r="C512" s="241">
        <f>'THC Fed'!$C$38</f>
        <v>0</v>
      </c>
      <c r="D512" s="241">
        <f>'THC Fed'!$D$38</f>
        <v>0</v>
      </c>
      <c r="E512" s="241">
        <f>'THC Fed'!$E$38</f>
        <v>0</v>
      </c>
      <c r="F512" s="241">
        <f>'THC Fed'!$F$38</f>
        <v>0</v>
      </c>
      <c r="G512" s="241">
        <f>'THC Fed'!$G$38</f>
        <v>0</v>
      </c>
      <c r="H512" s="242"/>
    </row>
    <row r="513" spans="1:8" hidden="1" outlineLevel="1" collapsed="1">
      <c r="A513" s="239"/>
      <c r="B513" s="240" t="s">
        <v>10</v>
      </c>
      <c r="C513" s="241">
        <f>'TTUHSC Fed'!$C$38</f>
        <v>0</v>
      </c>
      <c r="D513" s="241">
        <f>'TTUHSC Fed'!$D$38</f>
        <v>0</v>
      </c>
      <c r="E513" s="241">
        <f>'TTUHSC Fed'!$E$38</f>
        <v>0</v>
      </c>
      <c r="F513" s="241">
        <f>'TTUHSC Fed'!$F$38</f>
        <v>0</v>
      </c>
      <c r="G513" s="241">
        <f>'TTUHSC Fed'!$G$38</f>
        <v>0</v>
      </c>
      <c r="H513" s="242"/>
    </row>
    <row r="514" spans="1:8" hidden="1" outlineLevel="1" collapsed="1">
      <c r="A514" s="239"/>
      <c r="B514" s="240" t="s">
        <v>140</v>
      </c>
      <c r="C514" s="241">
        <f>'TTUHSCEP Fed'!$C$38</f>
        <v>0</v>
      </c>
      <c r="D514" s="241">
        <f>'TTUHSCEP Fed'!$D$38</f>
        <v>0</v>
      </c>
      <c r="E514" s="241">
        <f>'TTUHSCEP Fed'!$E$38</f>
        <v>0</v>
      </c>
      <c r="F514" s="241">
        <f>'TTUHSCEP Fed'!$F$38</f>
        <v>0</v>
      </c>
      <c r="G514" s="241">
        <f>'TTUHSCEP Fed'!$G$38</f>
        <v>0</v>
      </c>
      <c r="H514" s="242"/>
    </row>
    <row r="515" spans="1:8" hidden="1" outlineLevel="1" collapsed="1">
      <c r="A515" s="239"/>
      <c r="B515" s="240" t="s">
        <v>180</v>
      </c>
      <c r="C515" s="241">
        <f>'UHM Fed'!$C$38</f>
        <v>0</v>
      </c>
      <c r="D515" s="241">
        <f>'UHM Fed'!$D$38</f>
        <v>0</v>
      </c>
      <c r="E515" s="241">
        <f>'UHM Fed'!$E$38</f>
        <v>0</v>
      </c>
      <c r="F515" s="241">
        <f>'UHM Fed'!$F$38</f>
        <v>0</v>
      </c>
      <c r="G515" s="241">
        <f>'UHM Fed'!$G$38</f>
        <v>0</v>
      </c>
      <c r="H515" s="242"/>
    </row>
    <row r="516" spans="1:8" ht="30" hidden="1" outlineLevel="1" collapsed="1">
      <c r="A516" s="239"/>
      <c r="B516" s="240" t="s">
        <v>194</v>
      </c>
      <c r="C516" s="241">
        <f>'UNTHSC1 Fed'!$C$38</f>
        <v>0</v>
      </c>
      <c r="D516" s="241">
        <f>'UNTHSC1 Fed'!$D$38</f>
        <v>0</v>
      </c>
      <c r="E516" s="241">
        <f>'UNTHSC1 Fed'!$E$38</f>
        <v>0</v>
      </c>
      <c r="F516" s="241">
        <f>'UNTHSC1 Fed'!$F$38</f>
        <v>0</v>
      </c>
      <c r="G516" s="241">
        <f>'UNTHSC1 Fed'!$G$38</f>
        <v>0</v>
      </c>
      <c r="H516" s="242"/>
    </row>
    <row r="517" spans="1:8" hidden="1" outlineLevel="1" collapsed="1">
      <c r="A517" s="239"/>
      <c r="B517" s="240" t="s">
        <v>621</v>
      </c>
      <c r="C517" s="241">
        <f>'BCM Fed'!$C$38</f>
        <v>0</v>
      </c>
      <c r="D517" s="241">
        <f>'BCM Fed'!$D$38</f>
        <v>0</v>
      </c>
      <c r="E517" s="241">
        <f>'BCM Fed'!$E$38</f>
        <v>0</v>
      </c>
      <c r="F517" s="241">
        <f>'BCM Fed'!$F$38</f>
        <v>0</v>
      </c>
      <c r="G517" s="241">
        <f>'BCM Fed'!$G$38</f>
        <v>0</v>
      </c>
      <c r="H517" s="242"/>
    </row>
    <row r="518" spans="1:8" collapsed="1">
      <c r="A518" s="239" t="s">
        <v>228</v>
      </c>
      <c r="B518" s="240" t="s">
        <v>212</v>
      </c>
      <c r="C518" s="241">
        <f>SUM(C503:C517)</f>
        <v>0</v>
      </c>
      <c r="D518" s="241">
        <f>SUM(D503:D517)</f>
        <v>0</v>
      </c>
      <c r="E518" s="241">
        <f>SUM(E503:E517)</f>
        <v>0</v>
      </c>
      <c r="F518" s="241">
        <f>SUM(F503:F517)</f>
        <v>0</v>
      </c>
      <c r="G518" s="241">
        <f>SUM(G503:G517)</f>
        <v>0</v>
      </c>
      <c r="H518" s="242"/>
    </row>
    <row r="519" spans="1:8" hidden="1" outlineLevel="1">
      <c r="A519" s="239"/>
      <c r="B519" s="240" t="s">
        <v>163</v>
      </c>
      <c r="C519" s="241">
        <f>'AUSM Fed'!$C$39</f>
        <v>0</v>
      </c>
      <c r="D519" s="241">
        <f>'AUSM Fed'!$D$39</f>
        <v>0</v>
      </c>
      <c r="E519" s="241">
        <f>'AUSM Fed'!$E$39</f>
        <v>0</v>
      </c>
      <c r="F519" s="241">
        <f>'AUSM Fed'!$F$39</f>
        <v>0</v>
      </c>
      <c r="G519" s="241">
        <f>'AUSM Fed'!$G$39</f>
        <v>0</v>
      </c>
      <c r="H519" s="242"/>
    </row>
    <row r="520" spans="1:8" ht="30" hidden="1" outlineLevel="1" collapsed="1">
      <c r="A520" s="239"/>
      <c r="B520" s="240" t="s">
        <v>4</v>
      </c>
      <c r="C520" s="241">
        <f>'HSH Fed'!$C$39</f>
        <v>0</v>
      </c>
      <c r="D520" s="241">
        <f>'HSH Fed'!$D$39</f>
        <v>0</v>
      </c>
      <c r="E520" s="241">
        <f>'HSH Fed'!$E$39</f>
        <v>0</v>
      </c>
      <c r="F520" s="241">
        <f>'HSH Fed'!$F$39</f>
        <v>0</v>
      </c>
      <c r="G520" s="241">
        <f>'HSH Fed'!$G$39</f>
        <v>0</v>
      </c>
      <c r="H520" s="242"/>
    </row>
    <row r="521" spans="1:8" ht="30" hidden="1" outlineLevel="1" collapsed="1">
      <c r="A521" s="239"/>
      <c r="B521" s="240" t="s">
        <v>5</v>
      </c>
      <c r="C521" s="241">
        <f>'HSSA Fed'!$C$39</f>
        <v>0</v>
      </c>
      <c r="D521" s="241">
        <f>'HSSA Fed'!$D$39</f>
        <v>0</v>
      </c>
      <c r="E521" s="241">
        <f>'HSSA Fed'!$E$39</f>
        <v>0</v>
      </c>
      <c r="F521" s="241">
        <f>'HSSA Fed'!$F$39</f>
        <v>0</v>
      </c>
      <c r="G521" s="241">
        <f>'HSSA Fed'!$G$39</f>
        <v>0</v>
      </c>
      <c r="H521" s="242"/>
    </row>
    <row r="522" spans="1:8" hidden="1" outlineLevel="1" collapsed="1">
      <c r="A522" s="239"/>
      <c r="B522" s="240" t="s">
        <v>3</v>
      </c>
      <c r="C522" s="241">
        <f>'MBG Fed'!$C$39</f>
        <v>0</v>
      </c>
      <c r="D522" s="241">
        <f>'MBG Fed'!$D$39</f>
        <v>0</v>
      </c>
      <c r="E522" s="241">
        <f>'MBG Fed'!$E$39</f>
        <v>0</v>
      </c>
      <c r="F522" s="241">
        <f>'MBG Fed'!$F$39</f>
        <v>0</v>
      </c>
      <c r="G522" s="241">
        <f>'MBG Fed'!$G$39</f>
        <v>0</v>
      </c>
      <c r="H522" s="242"/>
    </row>
    <row r="523" spans="1:8" hidden="1" outlineLevel="1" collapsed="1">
      <c r="A523" s="239"/>
      <c r="B523" s="240" t="s">
        <v>6</v>
      </c>
      <c r="C523" s="241">
        <f>'MDA Fed'!$C$39</f>
        <v>0</v>
      </c>
      <c r="D523" s="241">
        <f>'MDA Fed'!$D$39</f>
        <v>0</v>
      </c>
      <c r="E523" s="241">
        <f>'MDA Fed'!$E$39</f>
        <v>0</v>
      </c>
      <c r="F523" s="241">
        <f>'MDA Fed'!$F$39</f>
        <v>0</v>
      </c>
      <c r="G523" s="241">
        <f>'MDA Fed'!$G$39</f>
        <v>0</v>
      </c>
      <c r="H523" s="242"/>
    </row>
    <row r="524" spans="1:8" ht="30" hidden="1" outlineLevel="1" collapsed="1">
      <c r="A524" s="239"/>
      <c r="B524" s="240" t="s">
        <v>164</v>
      </c>
      <c r="C524" s="241">
        <f>'RGVM Fed'!$C$39</f>
        <v>0</v>
      </c>
      <c r="D524" s="241">
        <f>'RGVM Fed'!$D$39</f>
        <v>0</v>
      </c>
      <c r="E524" s="241">
        <f>'RGVM Fed'!$E$39</f>
        <v>0</v>
      </c>
      <c r="F524" s="241">
        <f>'RGVM Fed'!$F$39</f>
        <v>0</v>
      </c>
      <c r="G524" s="241">
        <f>'RGVM Fed'!$G$39</f>
        <v>0</v>
      </c>
      <c r="H524" s="242"/>
    </row>
    <row r="525" spans="1:8" ht="30" hidden="1" outlineLevel="1" collapsed="1">
      <c r="A525" s="239"/>
      <c r="B525" s="240" t="s">
        <v>189</v>
      </c>
      <c r="C525" s="241">
        <f>'SHNF Fed'!$C$39</f>
        <v>0</v>
      </c>
      <c r="D525" s="241">
        <f>'SHNF Fed'!$D$39</f>
        <v>0</v>
      </c>
      <c r="E525" s="241">
        <f>'SHNF Fed'!$E$39</f>
        <v>0</v>
      </c>
      <c r="F525" s="241">
        <f>'SHNF Fed'!$F$39</f>
        <v>0</v>
      </c>
      <c r="G525" s="241">
        <f>'SHNF Fed'!$G$39</f>
        <v>0</v>
      </c>
      <c r="H525" s="242"/>
    </row>
    <row r="526" spans="1:8" hidden="1" outlineLevel="1" collapsed="1">
      <c r="A526" s="239"/>
      <c r="B526" s="240" t="s">
        <v>137</v>
      </c>
      <c r="C526" s="241">
        <f>'SWM Fed'!$C$39</f>
        <v>0</v>
      </c>
      <c r="D526" s="241">
        <f>'SWM Fed'!$D$39</f>
        <v>0</v>
      </c>
      <c r="E526" s="241">
        <f>'SWM Fed'!$E$39</f>
        <v>0</v>
      </c>
      <c r="F526" s="241">
        <f>'SWM Fed'!$F$39</f>
        <v>0</v>
      </c>
      <c r="G526" s="241">
        <f>'SWM Fed'!$G$39</f>
        <v>0</v>
      </c>
      <c r="H526" s="242"/>
    </row>
    <row r="527" spans="1:8" hidden="1" outlineLevel="1" collapsed="1">
      <c r="A527" s="239"/>
      <c r="B527" s="240" t="s">
        <v>8</v>
      </c>
      <c r="C527" s="241">
        <f>'TAMHSC Fed'!$C$39</f>
        <v>0</v>
      </c>
      <c r="D527" s="241">
        <f>'TAMHSC Fed'!$D$39</f>
        <v>0</v>
      </c>
      <c r="E527" s="241">
        <f>'TAMHSC Fed'!$E$39</f>
        <v>0</v>
      </c>
      <c r="F527" s="241">
        <f>'TAMHSC Fed'!$F$39</f>
        <v>0</v>
      </c>
      <c r="G527" s="241">
        <f>'TAMHSC Fed'!$G$39</f>
        <v>0</v>
      </c>
      <c r="H527" s="242"/>
    </row>
    <row r="528" spans="1:8" hidden="1" outlineLevel="1" collapsed="1">
      <c r="A528" s="239"/>
      <c r="B528" s="240" t="s">
        <v>153</v>
      </c>
      <c r="C528" s="241">
        <f>'THC Fed'!$C$39</f>
        <v>0</v>
      </c>
      <c r="D528" s="241">
        <f>'THC Fed'!$D$39</f>
        <v>0</v>
      </c>
      <c r="E528" s="241">
        <f>'THC Fed'!$E$39</f>
        <v>0</v>
      </c>
      <c r="F528" s="241">
        <f>'THC Fed'!$F$39</f>
        <v>0</v>
      </c>
      <c r="G528" s="241">
        <f>'THC Fed'!$G$39</f>
        <v>0</v>
      </c>
      <c r="H528" s="242"/>
    </row>
    <row r="529" spans="1:8" hidden="1" outlineLevel="1" collapsed="1">
      <c r="A529" s="239"/>
      <c r="B529" s="240" t="s">
        <v>10</v>
      </c>
      <c r="C529" s="241">
        <f>'TTUHSC Fed'!$C$39</f>
        <v>0</v>
      </c>
      <c r="D529" s="241">
        <f>'TTUHSC Fed'!$D$39</f>
        <v>0</v>
      </c>
      <c r="E529" s="241">
        <f>'TTUHSC Fed'!$E$39</f>
        <v>0</v>
      </c>
      <c r="F529" s="241">
        <f>'TTUHSC Fed'!$F$39</f>
        <v>0</v>
      </c>
      <c r="G529" s="241">
        <f>'TTUHSC Fed'!$G$39</f>
        <v>0</v>
      </c>
      <c r="H529" s="242"/>
    </row>
    <row r="530" spans="1:8" hidden="1" outlineLevel="1" collapsed="1">
      <c r="A530" s="239"/>
      <c r="B530" s="240" t="s">
        <v>140</v>
      </c>
      <c r="C530" s="241">
        <f>'TTUHSCEP Fed'!$C$39</f>
        <v>0</v>
      </c>
      <c r="D530" s="241">
        <f>'TTUHSCEP Fed'!$D$39</f>
        <v>0</v>
      </c>
      <c r="E530" s="241">
        <f>'TTUHSCEP Fed'!$E$39</f>
        <v>0</v>
      </c>
      <c r="F530" s="241">
        <f>'TTUHSCEP Fed'!$F$39</f>
        <v>0</v>
      </c>
      <c r="G530" s="241">
        <f>'TTUHSCEP Fed'!$G$39</f>
        <v>0</v>
      </c>
      <c r="H530" s="242"/>
    </row>
    <row r="531" spans="1:8" hidden="1" outlineLevel="1" collapsed="1">
      <c r="A531" s="239"/>
      <c r="B531" s="240" t="s">
        <v>180</v>
      </c>
      <c r="C531" s="241">
        <f>'UHM Fed'!$C$39</f>
        <v>0</v>
      </c>
      <c r="D531" s="241">
        <f>'UHM Fed'!$D$39</f>
        <v>0</v>
      </c>
      <c r="E531" s="241">
        <f>'UHM Fed'!$E$39</f>
        <v>0</v>
      </c>
      <c r="F531" s="241">
        <f>'UHM Fed'!$F$39</f>
        <v>0</v>
      </c>
      <c r="G531" s="241">
        <f>'UHM Fed'!$G$39</f>
        <v>0</v>
      </c>
      <c r="H531" s="242"/>
    </row>
    <row r="532" spans="1:8" ht="30" hidden="1" outlineLevel="1" collapsed="1">
      <c r="A532" s="239"/>
      <c r="B532" s="240" t="s">
        <v>194</v>
      </c>
      <c r="C532" s="241">
        <f>'UNTHSC1 Fed'!$C$39</f>
        <v>0</v>
      </c>
      <c r="D532" s="241">
        <f>'UNTHSC1 Fed'!$D$39</f>
        <v>0</v>
      </c>
      <c r="E532" s="241">
        <f>'UNTHSC1 Fed'!$E$39</f>
        <v>0</v>
      </c>
      <c r="F532" s="241">
        <f>'UNTHSC1 Fed'!$F$39</f>
        <v>0</v>
      </c>
      <c r="G532" s="241">
        <f>'UNTHSC1 Fed'!$G$39</f>
        <v>0</v>
      </c>
      <c r="H532" s="242"/>
    </row>
    <row r="533" spans="1:8" hidden="1" outlineLevel="1" collapsed="1">
      <c r="A533" s="239"/>
      <c r="B533" s="240" t="s">
        <v>621</v>
      </c>
      <c r="C533" s="241">
        <f>'BCM Fed'!$C$39</f>
        <v>0</v>
      </c>
      <c r="D533" s="241">
        <f>'BCM Fed'!$D$39</f>
        <v>0</v>
      </c>
      <c r="E533" s="241">
        <f>'BCM Fed'!$E$39</f>
        <v>0</v>
      </c>
      <c r="F533" s="241">
        <f>'BCM Fed'!$F$39</f>
        <v>0</v>
      </c>
      <c r="G533" s="241">
        <f>'BCM Fed'!$G$39</f>
        <v>0</v>
      </c>
      <c r="H533" s="242"/>
    </row>
    <row r="534" spans="1:8" collapsed="1">
      <c r="A534" s="239" t="s">
        <v>228</v>
      </c>
      <c r="B534" s="240" t="s">
        <v>213</v>
      </c>
      <c r="C534" s="241">
        <f>SUM(C519:C533)</f>
        <v>0</v>
      </c>
      <c r="D534" s="241">
        <f>SUM(D519:D533)</f>
        <v>0</v>
      </c>
      <c r="E534" s="241">
        <f>SUM(E519:E533)</f>
        <v>0</v>
      </c>
      <c r="F534" s="241">
        <f>SUM(F519:F533)</f>
        <v>0</v>
      </c>
      <c r="G534" s="241">
        <f>SUM(G519:G533)</f>
        <v>0</v>
      </c>
      <c r="H534" s="242"/>
    </row>
    <row r="535" spans="1:8" hidden="1" outlineLevel="1">
      <c r="A535" s="239"/>
      <c r="B535" s="240" t="s">
        <v>163</v>
      </c>
      <c r="C535" s="241">
        <f>'AUSM Fed'!$C$40</f>
        <v>0</v>
      </c>
      <c r="D535" s="241">
        <f>'AUSM Fed'!$D$40</f>
        <v>0</v>
      </c>
      <c r="E535" s="241">
        <f>'AUSM Fed'!$E$40</f>
        <v>0</v>
      </c>
      <c r="F535" s="241">
        <f>'AUSM Fed'!$F$40</f>
        <v>0</v>
      </c>
      <c r="G535" s="241">
        <f>'AUSM Fed'!$G$40</f>
        <v>0</v>
      </c>
      <c r="H535" s="242"/>
    </row>
    <row r="536" spans="1:8" ht="30" hidden="1" outlineLevel="1" collapsed="1">
      <c r="A536" s="239"/>
      <c r="B536" s="240" t="s">
        <v>4</v>
      </c>
      <c r="C536" s="241">
        <f>'HSH Fed'!$C$40</f>
        <v>0</v>
      </c>
      <c r="D536" s="241">
        <f>'HSH Fed'!$D$40</f>
        <v>0</v>
      </c>
      <c r="E536" s="241">
        <f>'HSH Fed'!$E$40</f>
        <v>0</v>
      </c>
      <c r="F536" s="241">
        <f>'HSH Fed'!$F$40</f>
        <v>0</v>
      </c>
      <c r="G536" s="241">
        <f>'HSH Fed'!$G$40</f>
        <v>0</v>
      </c>
      <c r="H536" s="242"/>
    </row>
    <row r="537" spans="1:8" ht="30" hidden="1" outlineLevel="1" collapsed="1">
      <c r="A537" s="239"/>
      <c r="B537" s="240" t="s">
        <v>5</v>
      </c>
      <c r="C537" s="241">
        <f>'HSSA Fed'!$C$40</f>
        <v>0</v>
      </c>
      <c r="D537" s="241">
        <f>'HSSA Fed'!$D$40</f>
        <v>0</v>
      </c>
      <c r="E537" s="241">
        <f>'HSSA Fed'!$E$40</f>
        <v>0</v>
      </c>
      <c r="F537" s="241">
        <f>'HSSA Fed'!$F$40</f>
        <v>0</v>
      </c>
      <c r="G537" s="241">
        <f>'HSSA Fed'!$G$40</f>
        <v>0</v>
      </c>
      <c r="H537" s="242"/>
    </row>
    <row r="538" spans="1:8" hidden="1" outlineLevel="1" collapsed="1">
      <c r="A538" s="239"/>
      <c r="B538" s="240" t="s">
        <v>3</v>
      </c>
      <c r="C538" s="241">
        <f>'MBG Fed'!$C$40</f>
        <v>0</v>
      </c>
      <c r="D538" s="241">
        <f>'MBG Fed'!$D$40</f>
        <v>0</v>
      </c>
      <c r="E538" s="241">
        <f>'MBG Fed'!$E$40</f>
        <v>0</v>
      </c>
      <c r="F538" s="241">
        <f>'MBG Fed'!$F$40</f>
        <v>0</v>
      </c>
      <c r="G538" s="241">
        <f>'MBG Fed'!$G$40</f>
        <v>0</v>
      </c>
      <c r="H538" s="242"/>
    </row>
    <row r="539" spans="1:8" hidden="1" outlineLevel="1" collapsed="1">
      <c r="A539" s="239"/>
      <c r="B539" s="240" t="s">
        <v>6</v>
      </c>
      <c r="C539" s="241">
        <f>'MDA Fed'!$C$40</f>
        <v>0</v>
      </c>
      <c r="D539" s="241">
        <f>'MDA Fed'!$D$40</f>
        <v>0</v>
      </c>
      <c r="E539" s="241">
        <f>'MDA Fed'!$E$40</f>
        <v>0</v>
      </c>
      <c r="F539" s="241">
        <f>'MDA Fed'!$F$40</f>
        <v>0</v>
      </c>
      <c r="G539" s="241">
        <f>'MDA Fed'!$G$40</f>
        <v>0</v>
      </c>
      <c r="H539" s="242"/>
    </row>
    <row r="540" spans="1:8" ht="30" hidden="1" outlineLevel="1" collapsed="1">
      <c r="A540" s="239"/>
      <c r="B540" s="240" t="s">
        <v>164</v>
      </c>
      <c r="C540" s="241">
        <f>'RGVM Fed'!$C$40</f>
        <v>0</v>
      </c>
      <c r="D540" s="241">
        <f>'RGVM Fed'!$D$40</f>
        <v>0</v>
      </c>
      <c r="E540" s="241">
        <f>'RGVM Fed'!$E$40</f>
        <v>0</v>
      </c>
      <c r="F540" s="241">
        <f>'RGVM Fed'!$F$40</f>
        <v>0</v>
      </c>
      <c r="G540" s="241">
        <f>'RGVM Fed'!$G$40</f>
        <v>0</v>
      </c>
      <c r="H540" s="242"/>
    </row>
    <row r="541" spans="1:8" ht="30" hidden="1" outlineLevel="1" collapsed="1">
      <c r="A541" s="239"/>
      <c r="B541" s="240" t="s">
        <v>189</v>
      </c>
      <c r="C541" s="241">
        <f>'SHNF Fed'!$C$40</f>
        <v>0</v>
      </c>
      <c r="D541" s="241">
        <f>'SHNF Fed'!$D$40</f>
        <v>0</v>
      </c>
      <c r="E541" s="241">
        <f>'SHNF Fed'!$E$40</f>
        <v>0</v>
      </c>
      <c r="F541" s="241">
        <f>'SHNF Fed'!$F$40</f>
        <v>0</v>
      </c>
      <c r="G541" s="241">
        <f>'SHNF Fed'!$G$40</f>
        <v>0</v>
      </c>
      <c r="H541" s="242"/>
    </row>
    <row r="542" spans="1:8" hidden="1" outlineLevel="1" collapsed="1">
      <c r="A542" s="239"/>
      <c r="B542" s="240" t="s">
        <v>137</v>
      </c>
      <c r="C542" s="241">
        <f>'SWM Fed'!$C$40</f>
        <v>0</v>
      </c>
      <c r="D542" s="241">
        <f>'SWM Fed'!$D$40</f>
        <v>0</v>
      </c>
      <c r="E542" s="241">
        <f>'SWM Fed'!$E$40</f>
        <v>0</v>
      </c>
      <c r="F542" s="241">
        <f>'SWM Fed'!$F$40</f>
        <v>0</v>
      </c>
      <c r="G542" s="241">
        <f>'SWM Fed'!$G$40</f>
        <v>0</v>
      </c>
      <c r="H542" s="242"/>
    </row>
    <row r="543" spans="1:8" hidden="1" outlineLevel="1" collapsed="1">
      <c r="A543" s="239"/>
      <c r="B543" s="240" t="s">
        <v>8</v>
      </c>
      <c r="C543" s="241">
        <f>'TAMHSC Fed'!$C$40</f>
        <v>0</v>
      </c>
      <c r="D543" s="241">
        <f>'TAMHSC Fed'!$D$40</f>
        <v>0</v>
      </c>
      <c r="E543" s="241">
        <f>'TAMHSC Fed'!$E$40</f>
        <v>0</v>
      </c>
      <c r="F543" s="241">
        <f>'TAMHSC Fed'!$F$40</f>
        <v>0</v>
      </c>
      <c r="G543" s="241">
        <f>'TAMHSC Fed'!$G$40</f>
        <v>0</v>
      </c>
      <c r="H543" s="242"/>
    </row>
    <row r="544" spans="1:8" hidden="1" outlineLevel="1" collapsed="1">
      <c r="A544" s="239"/>
      <c r="B544" s="240" t="s">
        <v>153</v>
      </c>
      <c r="C544" s="241">
        <f>'THC Fed'!$C$40</f>
        <v>0</v>
      </c>
      <c r="D544" s="241">
        <f>'THC Fed'!$D$40</f>
        <v>0</v>
      </c>
      <c r="E544" s="241">
        <f>'THC Fed'!$E$40</f>
        <v>0</v>
      </c>
      <c r="F544" s="241">
        <f>'THC Fed'!$F$40</f>
        <v>0</v>
      </c>
      <c r="G544" s="241">
        <f>'THC Fed'!$G$40</f>
        <v>0</v>
      </c>
      <c r="H544" s="242"/>
    </row>
    <row r="545" spans="1:8" hidden="1" outlineLevel="1" collapsed="1">
      <c r="A545" s="239"/>
      <c r="B545" s="240" t="s">
        <v>10</v>
      </c>
      <c r="C545" s="241">
        <f>'TTUHSC Fed'!$C$40</f>
        <v>0</v>
      </c>
      <c r="D545" s="241">
        <f>'TTUHSC Fed'!$D$40</f>
        <v>0</v>
      </c>
      <c r="E545" s="241">
        <f>'TTUHSC Fed'!$E$40</f>
        <v>0</v>
      </c>
      <c r="F545" s="241">
        <f>'TTUHSC Fed'!$F$40</f>
        <v>0</v>
      </c>
      <c r="G545" s="241">
        <f>'TTUHSC Fed'!$G$40</f>
        <v>0</v>
      </c>
      <c r="H545" s="242"/>
    </row>
    <row r="546" spans="1:8" hidden="1" outlineLevel="1" collapsed="1">
      <c r="A546" s="239"/>
      <c r="B546" s="240" t="s">
        <v>140</v>
      </c>
      <c r="C546" s="241">
        <f>'TTUHSCEP Fed'!$C$40</f>
        <v>0</v>
      </c>
      <c r="D546" s="241">
        <f>'TTUHSCEP Fed'!$D$40</f>
        <v>0</v>
      </c>
      <c r="E546" s="241">
        <f>'TTUHSCEP Fed'!$E$40</f>
        <v>48126</v>
      </c>
      <c r="F546" s="241">
        <f>'TTUHSCEP Fed'!$F$40</f>
        <v>36737</v>
      </c>
      <c r="G546" s="241">
        <f>'TTUHSCEP Fed'!$G$40</f>
        <v>0</v>
      </c>
      <c r="H546" s="242"/>
    </row>
    <row r="547" spans="1:8" hidden="1" outlineLevel="1" collapsed="1">
      <c r="A547" s="239"/>
      <c r="B547" s="240" t="s">
        <v>180</v>
      </c>
      <c r="C547" s="241">
        <f>'UHM Fed'!$C$40</f>
        <v>0</v>
      </c>
      <c r="D547" s="241">
        <f>'UHM Fed'!$D$40</f>
        <v>0</v>
      </c>
      <c r="E547" s="241">
        <f>'UHM Fed'!$E$40</f>
        <v>0</v>
      </c>
      <c r="F547" s="241">
        <f>'UHM Fed'!$F$40</f>
        <v>0</v>
      </c>
      <c r="G547" s="241">
        <f>'UHM Fed'!$G$40</f>
        <v>0</v>
      </c>
      <c r="H547" s="242"/>
    </row>
    <row r="548" spans="1:8" ht="30" hidden="1" outlineLevel="1" collapsed="1">
      <c r="A548" s="239"/>
      <c r="B548" s="240" t="s">
        <v>194</v>
      </c>
      <c r="C548" s="241">
        <f>'UNTHSC1 Fed'!$C$40</f>
        <v>0</v>
      </c>
      <c r="D548" s="241">
        <f>'UNTHSC1 Fed'!$D$40</f>
        <v>0</v>
      </c>
      <c r="E548" s="241">
        <f>'UNTHSC1 Fed'!$E$40</f>
        <v>0</v>
      </c>
      <c r="F548" s="241">
        <f>'UNTHSC1 Fed'!$F$40</f>
        <v>0</v>
      </c>
      <c r="G548" s="241">
        <f>'UNTHSC1 Fed'!$G$40</f>
        <v>0</v>
      </c>
      <c r="H548" s="242"/>
    </row>
    <row r="549" spans="1:8" hidden="1" outlineLevel="1" collapsed="1">
      <c r="A549" s="239"/>
      <c r="B549" s="240" t="s">
        <v>621</v>
      </c>
      <c r="C549" s="241">
        <f>'BCM Fed'!$C$40</f>
        <v>0</v>
      </c>
      <c r="D549" s="241">
        <f>'BCM Fed'!$D$40</f>
        <v>0</v>
      </c>
      <c r="E549" s="241">
        <f>'BCM Fed'!$E$40</f>
        <v>0</v>
      </c>
      <c r="F549" s="241">
        <f>'BCM Fed'!$F$40</f>
        <v>0</v>
      </c>
      <c r="G549" s="241">
        <f>'BCM Fed'!$G$40</f>
        <v>0</v>
      </c>
      <c r="H549" s="242"/>
    </row>
    <row r="550" spans="1:8" collapsed="1">
      <c r="A550" s="239" t="s">
        <v>228</v>
      </c>
      <c r="B550" s="240" t="s">
        <v>214</v>
      </c>
      <c r="C550" s="241">
        <f>SUM(C535:C549)</f>
        <v>0</v>
      </c>
      <c r="D550" s="241">
        <f>SUM(D535:D549)</f>
        <v>0</v>
      </c>
      <c r="E550" s="241">
        <f>SUM(E535:E549)</f>
        <v>48126</v>
      </c>
      <c r="F550" s="241">
        <f>SUM(F535:F549)</f>
        <v>36737</v>
      </c>
      <c r="G550" s="241">
        <f>SUM(G535:G549)</f>
        <v>0</v>
      </c>
      <c r="H550" s="242"/>
    </row>
    <row r="551" spans="1:8" hidden="1" outlineLevel="1">
      <c r="A551" s="239"/>
      <c r="B551" s="240" t="s">
        <v>163</v>
      </c>
      <c r="C551" s="241">
        <f>'AUSM Fed'!$C$41</f>
        <v>0</v>
      </c>
      <c r="D551" s="241">
        <f>'AUSM Fed'!$D$41</f>
        <v>0</v>
      </c>
      <c r="E551" s="241">
        <f>'AUSM Fed'!$E$41</f>
        <v>0</v>
      </c>
      <c r="F551" s="241">
        <f>'AUSM Fed'!$F$41</f>
        <v>0</v>
      </c>
      <c r="G551" s="241">
        <f>'AUSM Fed'!$G$41</f>
        <v>0</v>
      </c>
      <c r="H551" s="242"/>
    </row>
    <row r="552" spans="1:8" ht="30" hidden="1" outlineLevel="1" collapsed="1">
      <c r="A552" s="239"/>
      <c r="B552" s="240" t="s">
        <v>4</v>
      </c>
      <c r="C552" s="241">
        <f>'HSH Fed'!$C$41</f>
        <v>0</v>
      </c>
      <c r="D552" s="241">
        <f>'HSH Fed'!$D$41</f>
        <v>0</v>
      </c>
      <c r="E552" s="241">
        <f>'HSH Fed'!$E$41</f>
        <v>0</v>
      </c>
      <c r="F552" s="241">
        <f>'HSH Fed'!$F$41</f>
        <v>0</v>
      </c>
      <c r="G552" s="241">
        <f>'HSH Fed'!$G$41</f>
        <v>0</v>
      </c>
      <c r="H552" s="242"/>
    </row>
    <row r="553" spans="1:8" ht="30" hidden="1" outlineLevel="1" collapsed="1">
      <c r="A553" s="239"/>
      <c r="B553" s="240" t="s">
        <v>5</v>
      </c>
      <c r="C553" s="241">
        <f>'HSSA Fed'!$C$41</f>
        <v>0</v>
      </c>
      <c r="D553" s="241">
        <f>'HSSA Fed'!$D$41</f>
        <v>0</v>
      </c>
      <c r="E553" s="241">
        <f>'HSSA Fed'!$E$41</f>
        <v>0</v>
      </c>
      <c r="F553" s="241">
        <f>'HSSA Fed'!$F$41</f>
        <v>0</v>
      </c>
      <c r="G553" s="241">
        <f>'HSSA Fed'!$G$41</f>
        <v>0</v>
      </c>
      <c r="H553" s="242"/>
    </row>
    <row r="554" spans="1:8" hidden="1" outlineLevel="1" collapsed="1">
      <c r="A554" s="239"/>
      <c r="B554" s="240" t="s">
        <v>3</v>
      </c>
      <c r="C554" s="241">
        <f>'MBG Fed'!$C$41</f>
        <v>0</v>
      </c>
      <c r="D554" s="241">
        <f>'MBG Fed'!$D$41</f>
        <v>0</v>
      </c>
      <c r="E554" s="241">
        <f>'MBG Fed'!$E$41</f>
        <v>0</v>
      </c>
      <c r="F554" s="241">
        <f>'MBG Fed'!$F$41</f>
        <v>0</v>
      </c>
      <c r="G554" s="241">
        <f>'MBG Fed'!$G$41</f>
        <v>0</v>
      </c>
      <c r="H554" s="242"/>
    </row>
    <row r="555" spans="1:8" hidden="1" outlineLevel="1" collapsed="1">
      <c r="A555" s="239"/>
      <c r="B555" s="240" t="s">
        <v>6</v>
      </c>
      <c r="C555" s="241">
        <f>'MDA Fed'!$C$41</f>
        <v>0</v>
      </c>
      <c r="D555" s="241">
        <f>'MDA Fed'!$D$41</f>
        <v>0</v>
      </c>
      <c r="E555" s="241">
        <f>'MDA Fed'!$E$41</f>
        <v>0</v>
      </c>
      <c r="F555" s="241">
        <f>'MDA Fed'!$F$41</f>
        <v>0</v>
      </c>
      <c r="G555" s="241">
        <f>'MDA Fed'!$G$41</f>
        <v>0</v>
      </c>
      <c r="H555" s="242"/>
    </row>
    <row r="556" spans="1:8" ht="30" hidden="1" outlineLevel="1" collapsed="1">
      <c r="A556" s="239"/>
      <c r="B556" s="240" t="s">
        <v>164</v>
      </c>
      <c r="C556" s="241">
        <f>'RGVM Fed'!$C$41</f>
        <v>0</v>
      </c>
      <c r="D556" s="241">
        <f>'RGVM Fed'!$D$41</f>
        <v>0</v>
      </c>
      <c r="E556" s="241">
        <f>'RGVM Fed'!$E$41</f>
        <v>0</v>
      </c>
      <c r="F556" s="241">
        <f>'RGVM Fed'!$F$41</f>
        <v>0</v>
      </c>
      <c r="G556" s="241">
        <f>'RGVM Fed'!$G$41</f>
        <v>0</v>
      </c>
      <c r="H556" s="242"/>
    </row>
    <row r="557" spans="1:8" ht="30" hidden="1" outlineLevel="1" collapsed="1">
      <c r="A557" s="239"/>
      <c r="B557" s="240" t="s">
        <v>189</v>
      </c>
      <c r="C557" s="241">
        <f>'SHNF Fed'!$C$41</f>
        <v>0</v>
      </c>
      <c r="D557" s="241">
        <f>'SHNF Fed'!$D$41</f>
        <v>0</v>
      </c>
      <c r="E557" s="241">
        <f>'SHNF Fed'!$E$41</f>
        <v>0</v>
      </c>
      <c r="F557" s="241">
        <f>'SHNF Fed'!$F$41</f>
        <v>0</v>
      </c>
      <c r="G557" s="241">
        <f>'SHNF Fed'!$G$41</f>
        <v>0</v>
      </c>
      <c r="H557" s="242"/>
    </row>
    <row r="558" spans="1:8" hidden="1" outlineLevel="1" collapsed="1">
      <c r="A558" s="239"/>
      <c r="B558" s="240" t="s">
        <v>137</v>
      </c>
      <c r="C558" s="241">
        <f>'SWM Fed'!$C$41</f>
        <v>0</v>
      </c>
      <c r="D558" s="241">
        <f>'SWM Fed'!$D$41</f>
        <v>0</v>
      </c>
      <c r="E558" s="241">
        <f>'SWM Fed'!$E$41</f>
        <v>0</v>
      </c>
      <c r="F558" s="241">
        <f>'SWM Fed'!$F$41</f>
        <v>0</v>
      </c>
      <c r="G558" s="241">
        <f>'SWM Fed'!$G$41</f>
        <v>0</v>
      </c>
      <c r="H558" s="242"/>
    </row>
    <row r="559" spans="1:8" hidden="1" outlineLevel="1" collapsed="1">
      <c r="A559" s="239"/>
      <c r="B559" s="240" t="s">
        <v>8</v>
      </c>
      <c r="C559" s="241">
        <f>'TAMHSC Fed'!$C$41</f>
        <v>0</v>
      </c>
      <c r="D559" s="241">
        <f>'TAMHSC Fed'!$D$41</f>
        <v>0</v>
      </c>
      <c r="E559" s="241">
        <f>'TAMHSC Fed'!$E$41</f>
        <v>0</v>
      </c>
      <c r="F559" s="241">
        <f>'TAMHSC Fed'!$F$41</f>
        <v>0</v>
      </c>
      <c r="G559" s="241">
        <f>'TAMHSC Fed'!$G$41</f>
        <v>0</v>
      </c>
      <c r="H559" s="242"/>
    </row>
    <row r="560" spans="1:8" hidden="1" outlineLevel="1" collapsed="1">
      <c r="A560" s="239"/>
      <c r="B560" s="240" t="s">
        <v>153</v>
      </c>
      <c r="C560" s="241">
        <f>'THC Fed'!$C$41</f>
        <v>0</v>
      </c>
      <c r="D560" s="241">
        <f>'THC Fed'!$D$41</f>
        <v>0</v>
      </c>
      <c r="E560" s="241">
        <f>'THC Fed'!$E$41</f>
        <v>0</v>
      </c>
      <c r="F560" s="241">
        <f>'THC Fed'!$F$41</f>
        <v>0</v>
      </c>
      <c r="G560" s="241">
        <f>'THC Fed'!$G$41</f>
        <v>0</v>
      </c>
      <c r="H560" s="242"/>
    </row>
    <row r="561" spans="1:8" hidden="1" outlineLevel="1" collapsed="1">
      <c r="A561" s="239"/>
      <c r="B561" s="240" t="s">
        <v>10</v>
      </c>
      <c r="C561" s="241">
        <f>'TTUHSC Fed'!$C$41</f>
        <v>0</v>
      </c>
      <c r="D561" s="241">
        <f>'TTUHSC Fed'!$D$41</f>
        <v>0</v>
      </c>
      <c r="E561" s="241">
        <f>'TTUHSC Fed'!$E$41</f>
        <v>0</v>
      </c>
      <c r="F561" s="241">
        <f>'TTUHSC Fed'!$F$41</f>
        <v>0</v>
      </c>
      <c r="G561" s="241">
        <f>'TTUHSC Fed'!$G$41</f>
        <v>0</v>
      </c>
      <c r="H561" s="242"/>
    </row>
    <row r="562" spans="1:8" hidden="1" outlineLevel="1" collapsed="1">
      <c r="A562" s="239"/>
      <c r="B562" s="240" t="s">
        <v>140</v>
      </c>
      <c r="C562" s="241">
        <f>'TTUHSCEP Fed'!$C$41</f>
        <v>0</v>
      </c>
      <c r="D562" s="241">
        <f>'TTUHSCEP Fed'!$D$41</f>
        <v>0</v>
      </c>
      <c r="E562" s="241">
        <f>'TTUHSCEP Fed'!$E$41</f>
        <v>0</v>
      </c>
      <c r="F562" s="241">
        <f>'TTUHSCEP Fed'!$F$41</f>
        <v>0</v>
      </c>
      <c r="G562" s="241">
        <f>'TTUHSCEP Fed'!$G$41</f>
        <v>0</v>
      </c>
      <c r="H562" s="242"/>
    </row>
    <row r="563" spans="1:8" hidden="1" outlineLevel="1" collapsed="1">
      <c r="A563" s="239"/>
      <c r="B563" s="240" t="s">
        <v>180</v>
      </c>
      <c r="C563" s="241">
        <f>'UHM Fed'!$C$41</f>
        <v>0</v>
      </c>
      <c r="D563" s="241">
        <f>'UHM Fed'!$D$41</f>
        <v>0</v>
      </c>
      <c r="E563" s="241">
        <f>'UHM Fed'!$E$41</f>
        <v>0</v>
      </c>
      <c r="F563" s="241">
        <f>'UHM Fed'!$F$41</f>
        <v>0</v>
      </c>
      <c r="G563" s="241">
        <f>'UHM Fed'!$G$41</f>
        <v>0</v>
      </c>
      <c r="H563" s="242"/>
    </row>
    <row r="564" spans="1:8" ht="30" hidden="1" outlineLevel="1" collapsed="1">
      <c r="A564" s="239"/>
      <c r="B564" s="240" t="s">
        <v>194</v>
      </c>
      <c r="C564" s="241">
        <f>'UNTHSC1 Fed'!$C$41</f>
        <v>0</v>
      </c>
      <c r="D564" s="241">
        <f>'UNTHSC1 Fed'!$D$41</f>
        <v>0</v>
      </c>
      <c r="E564" s="241">
        <f>'UNTHSC1 Fed'!$E$41</f>
        <v>0</v>
      </c>
      <c r="F564" s="241">
        <f>'UNTHSC1 Fed'!$F$41</f>
        <v>0</v>
      </c>
      <c r="G564" s="241">
        <f>'UNTHSC1 Fed'!$G$41</f>
        <v>0</v>
      </c>
      <c r="H564" s="242"/>
    </row>
    <row r="565" spans="1:8" hidden="1" outlineLevel="1" collapsed="1">
      <c r="A565" s="239"/>
      <c r="B565" s="240" t="s">
        <v>621</v>
      </c>
      <c r="C565" s="241">
        <f>'BCM Fed'!$C$41</f>
        <v>0</v>
      </c>
      <c r="D565" s="241">
        <f>'BCM Fed'!$D$41</f>
        <v>0</v>
      </c>
      <c r="E565" s="241">
        <f>'BCM Fed'!$E$41</f>
        <v>0</v>
      </c>
      <c r="F565" s="241">
        <f>'BCM Fed'!$F$41</f>
        <v>0</v>
      </c>
      <c r="G565" s="241">
        <f>'BCM Fed'!$G$41</f>
        <v>0</v>
      </c>
      <c r="H565" s="242"/>
    </row>
    <row r="566" spans="1:8" collapsed="1">
      <c r="A566" s="239" t="s">
        <v>228</v>
      </c>
      <c r="B566" s="240" t="s">
        <v>215</v>
      </c>
      <c r="C566" s="241">
        <f>SUM(C551:C565)</f>
        <v>0</v>
      </c>
      <c r="D566" s="241">
        <f>SUM(D551:D565)</f>
        <v>0</v>
      </c>
      <c r="E566" s="241">
        <f>SUM(E551:E565)</f>
        <v>0</v>
      </c>
      <c r="F566" s="241">
        <f>SUM(F551:F565)</f>
        <v>0</v>
      </c>
      <c r="G566" s="241">
        <f>SUM(G551:G565)</f>
        <v>0</v>
      </c>
      <c r="H566" s="242"/>
    </row>
    <row r="567" spans="1:8" hidden="1" outlineLevel="1">
      <c r="A567" s="239"/>
      <c r="B567" s="240" t="s">
        <v>163</v>
      </c>
      <c r="C567" s="241">
        <f>'AUSM Fed'!$C$42</f>
        <v>0</v>
      </c>
      <c r="D567" s="241">
        <f>'AUSM Fed'!$D$42</f>
        <v>0</v>
      </c>
      <c r="E567" s="241">
        <f>'AUSM Fed'!$E$42</f>
        <v>0</v>
      </c>
      <c r="F567" s="241">
        <f>'AUSM Fed'!$F$42</f>
        <v>0</v>
      </c>
      <c r="G567" s="241">
        <f>'AUSM Fed'!$G$42</f>
        <v>0</v>
      </c>
      <c r="H567" s="242"/>
    </row>
    <row r="568" spans="1:8" ht="30" hidden="1" outlineLevel="1" collapsed="1">
      <c r="A568" s="239"/>
      <c r="B568" s="240" t="s">
        <v>4</v>
      </c>
      <c r="C568" s="241">
        <f>'HSH Fed'!$C$42</f>
        <v>0</v>
      </c>
      <c r="D568" s="241">
        <f>'HSH Fed'!$D$42</f>
        <v>0</v>
      </c>
      <c r="E568" s="241">
        <f>'HSH Fed'!$E$42</f>
        <v>0</v>
      </c>
      <c r="F568" s="241">
        <f>'HSH Fed'!$F$42</f>
        <v>0</v>
      </c>
      <c r="G568" s="241">
        <f>'HSH Fed'!$G$42</f>
        <v>0</v>
      </c>
      <c r="H568" s="242"/>
    </row>
    <row r="569" spans="1:8" ht="30" hidden="1" outlineLevel="1" collapsed="1">
      <c r="A569" s="239"/>
      <c r="B569" s="240" t="s">
        <v>5</v>
      </c>
      <c r="C569" s="241">
        <f>'HSSA Fed'!$C$42</f>
        <v>0</v>
      </c>
      <c r="D569" s="241">
        <f>'HSSA Fed'!$D$42</f>
        <v>0</v>
      </c>
      <c r="E569" s="241">
        <f>'HSSA Fed'!$E$42</f>
        <v>0</v>
      </c>
      <c r="F569" s="241">
        <f>'HSSA Fed'!$F$42</f>
        <v>0</v>
      </c>
      <c r="G569" s="241">
        <f>'HSSA Fed'!$G$42</f>
        <v>0</v>
      </c>
      <c r="H569" s="242"/>
    </row>
    <row r="570" spans="1:8" hidden="1" outlineLevel="1" collapsed="1">
      <c r="A570" s="239"/>
      <c r="B570" s="240" t="s">
        <v>3</v>
      </c>
      <c r="C570" s="241">
        <f>'MBG Fed'!$C$42</f>
        <v>0</v>
      </c>
      <c r="D570" s="241">
        <f>'MBG Fed'!$D$42</f>
        <v>0</v>
      </c>
      <c r="E570" s="241">
        <f>'MBG Fed'!$E$42</f>
        <v>0</v>
      </c>
      <c r="F570" s="241">
        <f>'MBG Fed'!$F$42</f>
        <v>0</v>
      </c>
      <c r="G570" s="241">
        <f>'MBG Fed'!$G$42</f>
        <v>0</v>
      </c>
      <c r="H570" s="242"/>
    </row>
    <row r="571" spans="1:8" hidden="1" outlineLevel="1" collapsed="1">
      <c r="A571" s="239"/>
      <c r="B571" s="240" t="s">
        <v>6</v>
      </c>
      <c r="C571" s="241">
        <f>'MDA Fed'!$C$42</f>
        <v>0</v>
      </c>
      <c r="D571" s="241">
        <f>'MDA Fed'!$D$42</f>
        <v>0</v>
      </c>
      <c r="E571" s="241">
        <f>'MDA Fed'!$E$42</f>
        <v>0</v>
      </c>
      <c r="F571" s="241">
        <f>'MDA Fed'!$F$42</f>
        <v>0</v>
      </c>
      <c r="G571" s="241">
        <f>'MDA Fed'!$G$42</f>
        <v>0</v>
      </c>
      <c r="H571" s="242"/>
    </row>
    <row r="572" spans="1:8" ht="30" hidden="1" outlineLevel="1" collapsed="1">
      <c r="A572" s="239"/>
      <c r="B572" s="240" t="s">
        <v>164</v>
      </c>
      <c r="C572" s="241">
        <f>'RGVM Fed'!$C$42</f>
        <v>0</v>
      </c>
      <c r="D572" s="241">
        <f>'RGVM Fed'!$D$42</f>
        <v>0</v>
      </c>
      <c r="E572" s="241">
        <f>'RGVM Fed'!$E$42</f>
        <v>0</v>
      </c>
      <c r="F572" s="241">
        <f>'RGVM Fed'!$F$42</f>
        <v>0</v>
      </c>
      <c r="G572" s="241">
        <f>'RGVM Fed'!$G$42</f>
        <v>0</v>
      </c>
      <c r="H572" s="242"/>
    </row>
    <row r="573" spans="1:8" ht="30" hidden="1" outlineLevel="1" collapsed="1">
      <c r="A573" s="239"/>
      <c r="B573" s="240" t="s">
        <v>189</v>
      </c>
      <c r="C573" s="241">
        <f>'SHNF Fed'!$C$42</f>
        <v>0</v>
      </c>
      <c r="D573" s="241">
        <f>'SHNF Fed'!$D$42</f>
        <v>0</v>
      </c>
      <c r="E573" s="241">
        <f>'SHNF Fed'!$E$42</f>
        <v>0</v>
      </c>
      <c r="F573" s="241">
        <f>'SHNF Fed'!$F$42</f>
        <v>0</v>
      </c>
      <c r="G573" s="241">
        <f>'SHNF Fed'!$G$42</f>
        <v>0</v>
      </c>
      <c r="H573" s="242"/>
    </row>
    <row r="574" spans="1:8" hidden="1" outlineLevel="1" collapsed="1">
      <c r="A574" s="239"/>
      <c r="B574" s="240" t="s">
        <v>137</v>
      </c>
      <c r="C574" s="241">
        <f>'SWM Fed'!$C$42</f>
        <v>0</v>
      </c>
      <c r="D574" s="241">
        <f>'SWM Fed'!$D$42</f>
        <v>0</v>
      </c>
      <c r="E574" s="241">
        <f>'SWM Fed'!$E$42</f>
        <v>0</v>
      </c>
      <c r="F574" s="241">
        <f>'SWM Fed'!$F$42</f>
        <v>0</v>
      </c>
      <c r="G574" s="241">
        <f>'SWM Fed'!$G$42</f>
        <v>0</v>
      </c>
      <c r="H574" s="242"/>
    </row>
    <row r="575" spans="1:8" hidden="1" outlineLevel="1" collapsed="1">
      <c r="A575" s="239"/>
      <c r="B575" s="240" t="s">
        <v>8</v>
      </c>
      <c r="C575" s="241">
        <f>'TAMHSC Fed'!$C$42</f>
        <v>0</v>
      </c>
      <c r="D575" s="241">
        <f>'TAMHSC Fed'!$D$42</f>
        <v>0</v>
      </c>
      <c r="E575" s="241">
        <f>'TAMHSC Fed'!$E$42</f>
        <v>0</v>
      </c>
      <c r="F575" s="241">
        <f>'TAMHSC Fed'!$F$42</f>
        <v>0</v>
      </c>
      <c r="G575" s="241">
        <f>'TAMHSC Fed'!$G$42</f>
        <v>0</v>
      </c>
      <c r="H575" s="242"/>
    </row>
    <row r="576" spans="1:8" hidden="1" outlineLevel="1" collapsed="1">
      <c r="A576" s="239"/>
      <c r="B576" s="240" t="s">
        <v>153</v>
      </c>
      <c r="C576" s="241">
        <f>'THC Fed'!$C$42</f>
        <v>0</v>
      </c>
      <c r="D576" s="241">
        <f>'THC Fed'!$D$42</f>
        <v>0</v>
      </c>
      <c r="E576" s="241">
        <f>'THC Fed'!$E$42</f>
        <v>0</v>
      </c>
      <c r="F576" s="241">
        <f>'THC Fed'!$F$42</f>
        <v>0</v>
      </c>
      <c r="G576" s="241">
        <f>'THC Fed'!$G$42</f>
        <v>0</v>
      </c>
      <c r="H576" s="242"/>
    </row>
    <row r="577" spans="1:8" hidden="1" outlineLevel="1" collapsed="1">
      <c r="A577" s="239"/>
      <c r="B577" s="240" t="s">
        <v>10</v>
      </c>
      <c r="C577" s="241">
        <f>'TTUHSC Fed'!$C$42</f>
        <v>0</v>
      </c>
      <c r="D577" s="241">
        <f>'TTUHSC Fed'!$D$42</f>
        <v>0</v>
      </c>
      <c r="E577" s="241">
        <f>'TTUHSC Fed'!$E$42</f>
        <v>0</v>
      </c>
      <c r="F577" s="241">
        <f>'TTUHSC Fed'!$F$42</f>
        <v>0</v>
      </c>
      <c r="G577" s="241">
        <f>'TTUHSC Fed'!$G$42</f>
        <v>0</v>
      </c>
      <c r="H577" s="242"/>
    </row>
    <row r="578" spans="1:8" hidden="1" outlineLevel="1" collapsed="1">
      <c r="A578" s="239"/>
      <c r="B578" s="240" t="s">
        <v>140</v>
      </c>
      <c r="C578" s="241">
        <f>'TTUHSCEP Fed'!$C$42</f>
        <v>0</v>
      </c>
      <c r="D578" s="241">
        <f>'TTUHSCEP Fed'!$D$42</f>
        <v>0</v>
      </c>
      <c r="E578" s="241">
        <f>'TTUHSCEP Fed'!$E$42</f>
        <v>0</v>
      </c>
      <c r="F578" s="241">
        <f>'TTUHSCEP Fed'!$F$42</f>
        <v>0</v>
      </c>
      <c r="G578" s="241">
        <f>'TTUHSCEP Fed'!$G$42</f>
        <v>0</v>
      </c>
      <c r="H578" s="242"/>
    </row>
    <row r="579" spans="1:8" hidden="1" outlineLevel="1" collapsed="1">
      <c r="A579" s="239"/>
      <c r="B579" s="240" t="s">
        <v>180</v>
      </c>
      <c r="C579" s="241">
        <f>'UHM Fed'!$C$42</f>
        <v>0</v>
      </c>
      <c r="D579" s="241">
        <f>'UHM Fed'!$D$42</f>
        <v>0</v>
      </c>
      <c r="E579" s="241">
        <f>'UHM Fed'!$E$42</f>
        <v>0</v>
      </c>
      <c r="F579" s="241">
        <f>'UHM Fed'!$F$42</f>
        <v>0</v>
      </c>
      <c r="G579" s="241">
        <f>'UHM Fed'!$G$42</f>
        <v>0</v>
      </c>
      <c r="H579" s="242"/>
    </row>
    <row r="580" spans="1:8" ht="30" hidden="1" outlineLevel="1" collapsed="1">
      <c r="A580" s="239"/>
      <c r="B580" s="240" t="s">
        <v>194</v>
      </c>
      <c r="C580" s="241">
        <f>'UNTHSC1 Fed'!$C$42</f>
        <v>0</v>
      </c>
      <c r="D580" s="241">
        <f>'UNTHSC1 Fed'!$D$42</f>
        <v>0</v>
      </c>
      <c r="E580" s="241">
        <f>'UNTHSC1 Fed'!$E$42</f>
        <v>0</v>
      </c>
      <c r="F580" s="241">
        <f>'UNTHSC1 Fed'!$F$42</f>
        <v>0</v>
      </c>
      <c r="G580" s="241">
        <f>'UNTHSC1 Fed'!$G$42</f>
        <v>0</v>
      </c>
      <c r="H580" s="242"/>
    </row>
    <row r="581" spans="1:8" hidden="1" outlineLevel="1" collapsed="1">
      <c r="A581" s="239"/>
      <c r="B581" s="240" t="s">
        <v>621</v>
      </c>
      <c r="C581" s="241">
        <f>'BCM Fed'!$C$42</f>
        <v>0</v>
      </c>
      <c r="D581" s="241">
        <f>'BCM Fed'!$D$42</f>
        <v>0</v>
      </c>
      <c r="E581" s="241">
        <f>'BCM Fed'!$E$42</f>
        <v>0</v>
      </c>
      <c r="F581" s="241">
        <f>'BCM Fed'!$F$42</f>
        <v>0</v>
      </c>
      <c r="G581" s="241">
        <f>'BCM Fed'!$G$42</f>
        <v>0</v>
      </c>
      <c r="H581" s="242"/>
    </row>
    <row r="582" spans="1:8" collapsed="1">
      <c r="A582" s="239" t="s">
        <v>228</v>
      </c>
      <c r="B582" s="240" t="s">
        <v>224</v>
      </c>
      <c r="C582" s="241">
        <f>SUM(C567:C581)</f>
        <v>0</v>
      </c>
      <c r="D582" s="241">
        <f>SUM(D567:D581)</f>
        <v>0</v>
      </c>
      <c r="E582" s="241">
        <f>SUM(E567:E581)</f>
        <v>0</v>
      </c>
      <c r="F582" s="241">
        <f>SUM(F567:F581)</f>
        <v>0</v>
      </c>
      <c r="G582" s="241">
        <f>SUM(G567:G581)</f>
        <v>0</v>
      </c>
      <c r="H582" s="242"/>
    </row>
    <row r="583" spans="1:8" hidden="1" outlineLevel="1">
      <c r="A583" s="239"/>
      <c r="B583" s="240" t="s">
        <v>163</v>
      </c>
      <c r="C583" s="241">
        <f>'AUSM Fed'!$C$43</f>
        <v>0</v>
      </c>
      <c r="D583" s="241">
        <f>'AUSM Fed'!$D$43</f>
        <v>0</v>
      </c>
      <c r="E583" s="241">
        <f>'AUSM Fed'!$E$43</f>
        <v>0</v>
      </c>
      <c r="F583" s="241">
        <f>'AUSM Fed'!$F$43</f>
        <v>0</v>
      </c>
      <c r="G583" s="241">
        <f>'AUSM Fed'!$G$43</f>
        <v>0</v>
      </c>
      <c r="H583" s="242"/>
    </row>
    <row r="584" spans="1:8" ht="30" hidden="1" outlineLevel="1" collapsed="1">
      <c r="A584" s="239"/>
      <c r="B584" s="240" t="s">
        <v>4</v>
      </c>
      <c r="C584" s="241">
        <f>'HSH Fed'!$C$43</f>
        <v>0</v>
      </c>
      <c r="D584" s="241">
        <f>'HSH Fed'!$D$43</f>
        <v>0</v>
      </c>
      <c r="E584" s="241">
        <f>'HSH Fed'!$E$43</f>
        <v>0</v>
      </c>
      <c r="F584" s="241">
        <f>'HSH Fed'!$F$43</f>
        <v>0</v>
      </c>
      <c r="G584" s="241">
        <f>'HSH Fed'!$G$43</f>
        <v>0</v>
      </c>
      <c r="H584" s="242"/>
    </row>
    <row r="585" spans="1:8" ht="30" hidden="1" outlineLevel="1" collapsed="1">
      <c r="A585" s="239"/>
      <c r="B585" s="240" t="s">
        <v>5</v>
      </c>
      <c r="C585" s="241">
        <f>'HSSA Fed'!$C$43</f>
        <v>0</v>
      </c>
      <c r="D585" s="241">
        <f>'HSSA Fed'!$D$43</f>
        <v>0</v>
      </c>
      <c r="E585" s="241">
        <f>'HSSA Fed'!$E$43</f>
        <v>0</v>
      </c>
      <c r="F585" s="241">
        <f>'HSSA Fed'!$F$43</f>
        <v>0</v>
      </c>
      <c r="G585" s="241">
        <f>'HSSA Fed'!$G$43</f>
        <v>0</v>
      </c>
      <c r="H585" s="242"/>
    </row>
    <row r="586" spans="1:8" hidden="1" outlineLevel="1" collapsed="1">
      <c r="A586" s="239"/>
      <c r="B586" s="240" t="s">
        <v>3</v>
      </c>
      <c r="C586" s="241">
        <f>'MBG Fed'!$C$43</f>
        <v>0</v>
      </c>
      <c r="D586" s="241">
        <f>'MBG Fed'!$D$43</f>
        <v>0</v>
      </c>
      <c r="E586" s="241">
        <f>'MBG Fed'!$E$43</f>
        <v>0</v>
      </c>
      <c r="F586" s="241">
        <f>'MBG Fed'!$F$43</f>
        <v>0</v>
      </c>
      <c r="G586" s="241">
        <f>'MBG Fed'!$G$43</f>
        <v>0</v>
      </c>
      <c r="H586" s="242"/>
    </row>
    <row r="587" spans="1:8" hidden="1" outlineLevel="1" collapsed="1">
      <c r="A587" s="239"/>
      <c r="B587" s="240" t="s">
        <v>6</v>
      </c>
      <c r="C587" s="241">
        <f>'MDA Fed'!$C$43</f>
        <v>0</v>
      </c>
      <c r="D587" s="241">
        <f>'MDA Fed'!$D$43</f>
        <v>0</v>
      </c>
      <c r="E587" s="241">
        <f>'MDA Fed'!$E$43</f>
        <v>0</v>
      </c>
      <c r="F587" s="241">
        <f>'MDA Fed'!$F$43</f>
        <v>0</v>
      </c>
      <c r="G587" s="241">
        <f>'MDA Fed'!$G$43</f>
        <v>0</v>
      </c>
      <c r="H587" s="242"/>
    </row>
    <row r="588" spans="1:8" ht="30" hidden="1" outlineLevel="1" collapsed="1">
      <c r="A588" s="239"/>
      <c r="B588" s="240" t="s">
        <v>164</v>
      </c>
      <c r="C588" s="241">
        <f>'RGVM Fed'!$C$43</f>
        <v>0</v>
      </c>
      <c r="D588" s="241">
        <f>'RGVM Fed'!$D$43</f>
        <v>0</v>
      </c>
      <c r="E588" s="241">
        <f>'RGVM Fed'!$E$43</f>
        <v>0</v>
      </c>
      <c r="F588" s="241">
        <f>'RGVM Fed'!$F$43</f>
        <v>0</v>
      </c>
      <c r="G588" s="241">
        <f>'RGVM Fed'!$G$43</f>
        <v>0</v>
      </c>
      <c r="H588" s="242"/>
    </row>
    <row r="589" spans="1:8" ht="30" hidden="1" outlineLevel="1" collapsed="1">
      <c r="A589" s="239"/>
      <c r="B589" s="240" t="s">
        <v>189</v>
      </c>
      <c r="C589" s="241">
        <f>'SHNF Fed'!$C$43</f>
        <v>0</v>
      </c>
      <c r="D589" s="241">
        <f>'SHNF Fed'!$D$43</f>
        <v>0</v>
      </c>
      <c r="E589" s="241">
        <f>'SHNF Fed'!$E$43</f>
        <v>0</v>
      </c>
      <c r="F589" s="241">
        <f>'SHNF Fed'!$F$43</f>
        <v>0</v>
      </c>
      <c r="G589" s="241">
        <f>'SHNF Fed'!$G$43</f>
        <v>0</v>
      </c>
      <c r="H589" s="242"/>
    </row>
    <row r="590" spans="1:8" hidden="1" outlineLevel="1" collapsed="1">
      <c r="A590" s="239"/>
      <c r="B590" s="240" t="s">
        <v>137</v>
      </c>
      <c r="C590" s="241">
        <f>'SWM Fed'!$C$43</f>
        <v>0</v>
      </c>
      <c r="D590" s="241">
        <f>'SWM Fed'!$D$43</f>
        <v>0</v>
      </c>
      <c r="E590" s="241">
        <f>'SWM Fed'!$E$43</f>
        <v>0</v>
      </c>
      <c r="F590" s="241">
        <f>'SWM Fed'!$F$43</f>
        <v>0</v>
      </c>
      <c r="G590" s="241">
        <f>'SWM Fed'!$G$43</f>
        <v>0</v>
      </c>
      <c r="H590" s="242"/>
    </row>
    <row r="591" spans="1:8" hidden="1" outlineLevel="1" collapsed="1">
      <c r="A591" s="239"/>
      <c r="B591" s="240" t="s">
        <v>8</v>
      </c>
      <c r="C591" s="241">
        <f>'TAMHSC Fed'!$C$43</f>
        <v>0</v>
      </c>
      <c r="D591" s="241">
        <f>'TAMHSC Fed'!$D$43</f>
        <v>0</v>
      </c>
      <c r="E591" s="241">
        <f>'TAMHSC Fed'!$E$43</f>
        <v>0</v>
      </c>
      <c r="F591" s="241">
        <f>'TAMHSC Fed'!$F$43</f>
        <v>0</v>
      </c>
      <c r="G591" s="241">
        <f>'TAMHSC Fed'!$G$43</f>
        <v>0</v>
      </c>
      <c r="H591" s="242"/>
    </row>
    <row r="592" spans="1:8" hidden="1" outlineLevel="1" collapsed="1">
      <c r="A592" s="239"/>
      <c r="B592" s="240" t="s">
        <v>153</v>
      </c>
      <c r="C592" s="241">
        <f>'THC Fed'!$C$43</f>
        <v>0</v>
      </c>
      <c r="D592" s="241">
        <f>'THC Fed'!$D$43</f>
        <v>0</v>
      </c>
      <c r="E592" s="241">
        <f>'THC Fed'!$E$43</f>
        <v>0</v>
      </c>
      <c r="F592" s="241">
        <f>'THC Fed'!$F$43</f>
        <v>0</v>
      </c>
      <c r="G592" s="241">
        <f>'THC Fed'!$G$43</f>
        <v>0</v>
      </c>
      <c r="H592" s="242"/>
    </row>
    <row r="593" spans="1:8" hidden="1" outlineLevel="1" collapsed="1">
      <c r="A593" s="239"/>
      <c r="B593" s="240" t="s">
        <v>10</v>
      </c>
      <c r="C593" s="241">
        <f>'TTUHSC Fed'!$C$43</f>
        <v>0</v>
      </c>
      <c r="D593" s="241">
        <f>'TTUHSC Fed'!$D$43</f>
        <v>0</v>
      </c>
      <c r="E593" s="241">
        <f>'TTUHSC Fed'!$E$43</f>
        <v>0</v>
      </c>
      <c r="F593" s="241">
        <f>'TTUHSC Fed'!$F$43</f>
        <v>0</v>
      </c>
      <c r="G593" s="241">
        <f>'TTUHSC Fed'!$G$43</f>
        <v>0</v>
      </c>
      <c r="H593" s="242"/>
    </row>
    <row r="594" spans="1:8" hidden="1" outlineLevel="1" collapsed="1">
      <c r="A594" s="239"/>
      <c r="B594" s="240" t="s">
        <v>140</v>
      </c>
      <c r="C594" s="241">
        <f>'TTUHSCEP Fed'!$C$43</f>
        <v>0</v>
      </c>
      <c r="D594" s="241">
        <f>'TTUHSCEP Fed'!$D$43</f>
        <v>0</v>
      </c>
      <c r="E594" s="241">
        <f>'TTUHSCEP Fed'!$E$43</f>
        <v>0</v>
      </c>
      <c r="F594" s="241">
        <f>'TTUHSCEP Fed'!$F$43</f>
        <v>0</v>
      </c>
      <c r="G594" s="241">
        <f>'TTUHSCEP Fed'!$G$43</f>
        <v>0</v>
      </c>
      <c r="H594" s="242"/>
    </row>
    <row r="595" spans="1:8" hidden="1" outlineLevel="1" collapsed="1">
      <c r="A595" s="239"/>
      <c r="B595" s="240" t="s">
        <v>180</v>
      </c>
      <c r="C595" s="241">
        <f>'UHM Fed'!$C$43</f>
        <v>0</v>
      </c>
      <c r="D595" s="241">
        <f>'UHM Fed'!$D$43</f>
        <v>0</v>
      </c>
      <c r="E595" s="241">
        <f>'UHM Fed'!$E$43</f>
        <v>0</v>
      </c>
      <c r="F595" s="241">
        <f>'UHM Fed'!$F$43</f>
        <v>0</v>
      </c>
      <c r="G595" s="241">
        <f>'UHM Fed'!$G$43</f>
        <v>0</v>
      </c>
      <c r="H595" s="242"/>
    </row>
    <row r="596" spans="1:8" ht="30" hidden="1" outlineLevel="1" collapsed="1">
      <c r="A596" s="239"/>
      <c r="B596" s="240" t="s">
        <v>194</v>
      </c>
      <c r="C596" s="241">
        <f>'UNTHSC1 Fed'!$C$43</f>
        <v>0</v>
      </c>
      <c r="D596" s="241">
        <f>'UNTHSC1 Fed'!$D$43</f>
        <v>0</v>
      </c>
      <c r="E596" s="241">
        <f>'UNTHSC1 Fed'!$E$43</f>
        <v>0</v>
      </c>
      <c r="F596" s="241">
        <f>'UNTHSC1 Fed'!$F$43</f>
        <v>0</v>
      </c>
      <c r="G596" s="241">
        <f>'UNTHSC1 Fed'!$G$43</f>
        <v>0</v>
      </c>
      <c r="H596" s="242"/>
    </row>
    <row r="597" spans="1:8" hidden="1" outlineLevel="1" collapsed="1">
      <c r="A597" s="239"/>
      <c r="B597" s="240" t="s">
        <v>621</v>
      </c>
      <c r="C597" s="241">
        <f>'BCM Fed'!$C$43</f>
        <v>0</v>
      </c>
      <c r="D597" s="241">
        <f>'BCM Fed'!$D$43</f>
        <v>0</v>
      </c>
      <c r="E597" s="241">
        <f>'BCM Fed'!$E$43</f>
        <v>0</v>
      </c>
      <c r="F597" s="241">
        <f>'BCM Fed'!$F$43</f>
        <v>0</v>
      </c>
      <c r="G597" s="241">
        <f>'BCM Fed'!$G$43</f>
        <v>0</v>
      </c>
      <c r="H597" s="242"/>
    </row>
    <row r="598" spans="1:8" collapsed="1">
      <c r="A598" s="239" t="s">
        <v>228</v>
      </c>
      <c r="B598" s="240" t="s">
        <v>229</v>
      </c>
      <c r="C598" s="241">
        <f>SUM(C583:C597)</f>
        <v>0</v>
      </c>
      <c r="D598" s="241">
        <f>SUM(D583:D597)</f>
        <v>0</v>
      </c>
      <c r="E598" s="241">
        <f>SUM(E583:E597)</f>
        <v>0</v>
      </c>
      <c r="F598" s="241">
        <f>SUM(F583:F597)</f>
        <v>0</v>
      </c>
      <c r="G598" s="241">
        <f>SUM(G583:G597)</f>
        <v>0</v>
      </c>
      <c r="H598" s="242"/>
    </row>
    <row r="599" spans="1:8" hidden="1" outlineLevel="1">
      <c r="A599" s="239"/>
      <c r="B599" s="240" t="s">
        <v>163</v>
      </c>
      <c r="C599" s="241">
        <f>'AUSM Fed'!$C$44</f>
        <v>0</v>
      </c>
      <c r="D599" s="241">
        <f>'AUSM Fed'!$D$44</f>
        <v>0</v>
      </c>
      <c r="E599" s="241">
        <f>'AUSM Fed'!$E$44</f>
        <v>0</v>
      </c>
      <c r="F599" s="241">
        <f>'AUSM Fed'!$F$44</f>
        <v>0</v>
      </c>
      <c r="G599" s="241">
        <f>'AUSM Fed'!$G$44</f>
        <v>0</v>
      </c>
      <c r="H599" s="242"/>
    </row>
    <row r="600" spans="1:8" ht="30" hidden="1" outlineLevel="1" collapsed="1">
      <c r="A600" s="239"/>
      <c r="B600" s="240" t="s">
        <v>4</v>
      </c>
      <c r="C600" s="241">
        <f>'HSH Fed'!$C$44</f>
        <v>0</v>
      </c>
      <c r="D600" s="241">
        <f>'HSH Fed'!$D$44</f>
        <v>0</v>
      </c>
      <c r="E600" s="241">
        <f>'HSH Fed'!$E$44</f>
        <v>0</v>
      </c>
      <c r="F600" s="241">
        <f>'HSH Fed'!$F$44</f>
        <v>0</v>
      </c>
      <c r="G600" s="241">
        <f>'HSH Fed'!$G$44</f>
        <v>0</v>
      </c>
      <c r="H600" s="242"/>
    </row>
    <row r="601" spans="1:8" ht="30" hidden="1" outlineLevel="1" collapsed="1">
      <c r="A601" s="239"/>
      <c r="B601" s="240" t="s">
        <v>5</v>
      </c>
      <c r="C601" s="241">
        <f>'HSSA Fed'!$C$44</f>
        <v>0</v>
      </c>
      <c r="D601" s="241">
        <f>'HSSA Fed'!$D$44</f>
        <v>0</v>
      </c>
      <c r="E601" s="241">
        <f>'HSSA Fed'!$E$44</f>
        <v>0</v>
      </c>
      <c r="F601" s="241">
        <f>'HSSA Fed'!$F$44</f>
        <v>0</v>
      </c>
      <c r="G601" s="241">
        <f>'HSSA Fed'!$G$44</f>
        <v>0</v>
      </c>
      <c r="H601" s="242"/>
    </row>
    <row r="602" spans="1:8" hidden="1" outlineLevel="1" collapsed="1">
      <c r="A602" s="239"/>
      <c r="B602" s="240" t="s">
        <v>3</v>
      </c>
      <c r="C602" s="241">
        <f>'MBG Fed'!$C$44</f>
        <v>0</v>
      </c>
      <c r="D602" s="241">
        <f>'MBG Fed'!$D$44</f>
        <v>0</v>
      </c>
      <c r="E602" s="241">
        <f>'MBG Fed'!$E$44</f>
        <v>0</v>
      </c>
      <c r="F602" s="241">
        <f>'MBG Fed'!$F$44</f>
        <v>0</v>
      </c>
      <c r="G602" s="241">
        <f>'MBG Fed'!$G$44</f>
        <v>0</v>
      </c>
      <c r="H602" s="242"/>
    </row>
    <row r="603" spans="1:8" hidden="1" outlineLevel="1" collapsed="1">
      <c r="A603" s="239"/>
      <c r="B603" s="240" t="s">
        <v>6</v>
      </c>
      <c r="C603" s="241">
        <f>'MDA Fed'!$C$44</f>
        <v>0</v>
      </c>
      <c r="D603" s="241">
        <f>'MDA Fed'!$D$44</f>
        <v>0</v>
      </c>
      <c r="E603" s="241">
        <f>'MDA Fed'!$E$44</f>
        <v>0</v>
      </c>
      <c r="F603" s="241">
        <f>'MDA Fed'!$F$44</f>
        <v>0</v>
      </c>
      <c r="G603" s="241">
        <f>'MDA Fed'!$G$44</f>
        <v>0</v>
      </c>
      <c r="H603" s="242"/>
    </row>
    <row r="604" spans="1:8" ht="30" hidden="1" outlineLevel="1" collapsed="1">
      <c r="A604" s="239"/>
      <c r="B604" s="240" t="s">
        <v>164</v>
      </c>
      <c r="C604" s="241">
        <f>'RGVM Fed'!$C$44</f>
        <v>0</v>
      </c>
      <c r="D604" s="241">
        <f>'RGVM Fed'!$D$44</f>
        <v>0</v>
      </c>
      <c r="E604" s="241">
        <f>'RGVM Fed'!$E$44</f>
        <v>0</v>
      </c>
      <c r="F604" s="241">
        <f>'RGVM Fed'!$F$44</f>
        <v>0</v>
      </c>
      <c r="G604" s="241">
        <f>'RGVM Fed'!$G$44</f>
        <v>0</v>
      </c>
      <c r="H604" s="242"/>
    </row>
    <row r="605" spans="1:8" ht="30" hidden="1" outlineLevel="1" collapsed="1">
      <c r="A605" s="239"/>
      <c r="B605" s="240" t="s">
        <v>189</v>
      </c>
      <c r="C605" s="241">
        <f>'SHNF Fed'!$C$44</f>
        <v>0</v>
      </c>
      <c r="D605" s="241">
        <f>'SHNF Fed'!$D$44</f>
        <v>0</v>
      </c>
      <c r="E605" s="241">
        <f>'SHNF Fed'!$E$44</f>
        <v>0</v>
      </c>
      <c r="F605" s="241">
        <f>'SHNF Fed'!$F$44</f>
        <v>0</v>
      </c>
      <c r="G605" s="241">
        <f>'SHNF Fed'!$G$44</f>
        <v>0</v>
      </c>
      <c r="H605" s="242"/>
    </row>
    <row r="606" spans="1:8" hidden="1" outlineLevel="1" collapsed="1">
      <c r="A606" s="239"/>
      <c r="B606" s="240" t="s">
        <v>137</v>
      </c>
      <c r="C606" s="241">
        <f>'SWM Fed'!$C$44</f>
        <v>0</v>
      </c>
      <c r="D606" s="241">
        <f>'SWM Fed'!$D$44</f>
        <v>0</v>
      </c>
      <c r="E606" s="241">
        <f>'SWM Fed'!$E$44</f>
        <v>0</v>
      </c>
      <c r="F606" s="241">
        <f>'SWM Fed'!$F$44</f>
        <v>0</v>
      </c>
      <c r="G606" s="241">
        <f>'SWM Fed'!$G$44</f>
        <v>0</v>
      </c>
      <c r="H606" s="242"/>
    </row>
    <row r="607" spans="1:8" hidden="1" outlineLevel="1" collapsed="1">
      <c r="A607" s="239"/>
      <c r="B607" s="240" t="s">
        <v>8</v>
      </c>
      <c r="C607" s="241">
        <f>'TAMHSC Fed'!$C$44</f>
        <v>0</v>
      </c>
      <c r="D607" s="241">
        <f>'TAMHSC Fed'!$D$44</f>
        <v>0</v>
      </c>
      <c r="E607" s="241">
        <f>'TAMHSC Fed'!$E$44</f>
        <v>0</v>
      </c>
      <c r="F607" s="241">
        <f>'TAMHSC Fed'!$F$44</f>
        <v>0</v>
      </c>
      <c r="G607" s="241">
        <f>'TAMHSC Fed'!$G$44</f>
        <v>0</v>
      </c>
      <c r="H607" s="242"/>
    </row>
    <row r="608" spans="1:8" hidden="1" outlineLevel="1" collapsed="1">
      <c r="A608" s="239"/>
      <c r="B608" s="240" t="s">
        <v>153</v>
      </c>
      <c r="C608" s="241">
        <f>'THC Fed'!$C$44</f>
        <v>0</v>
      </c>
      <c r="D608" s="241">
        <f>'THC Fed'!$D$44</f>
        <v>0</v>
      </c>
      <c r="E608" s="241">
        <f>'THC Fed'!$E$44</f>
        <v>549321</v>
      </c>
      <c r="F608" s="241">
        <f>'THC Fed'!$F$44</f>
        <v>549321</v>
      </c>
      <c r="G608" s="241">
        <f>'THC Fed'!$G$44</f>
        <v>0</v>
      </c>
      <c r="H608" s="242"/>
    </row>
    <row r="609" spans="1:8" hidden="1" outlineLevel="1" collapsed="1">
      <c r="A609" s="239"/>
      <c r="B609" s="240" t="s">
        <v>10</v>
      </c>
      <c r="C609" s="241">
        <f>'TTUHSC Fed'!$C$44</f>
        <v>0</v>
      </c>
      <c r="D609" s="241">
        <f>'TTUHSC Fed'!$D$44</f>
        <v>0</v>
      </c>
      <c r="E609" s="241">
        <f>'TTUHSC Fed'!$E$44</f>
        <v>3021500</v>
      </c>
      <c r="F609" s="241">
        <f>'TTUHSC Fed'!$F$44</f>
        <v>717880</v>
      </c>
      <c r="G609" s="241">
        <f>'TTUHSC Fed'!$G$44</f>
        <v>0</v>
      </c>
      <c r="H609" s="242"/>
    </row>
    <row r="610" spans="1:8" hidden="1" outlineLevel="1" collapsed="1">
      <c r="A610" s="239"/>
      <c r="B610" s="240" t="s">
        <v>140</v>
      </c>
      <c r="C610" s="241">
        <f>'TTUHSCEP Fed'!$C$44</f>
        <v>0</v>
      </c>
      <c r="D610" s="241">
        <f>'TTUHSCEP Fed'!$D$44</f>
        <v>0</v>
      </c>
      <c r="E610" s="241">
        <f>'TTUHSCEP Fed'!$E$44</f>
        <v>0</v>
      </c>
      <c r="F610" s="241">
        <f>'TTUHSCEP Fed'!$F$44</f>
        <v>0</v>
      </c>
      <c r="G610" s="241">
        <f>'TTUHSCEP Fed'!$G$44</f>
        <v>0</v>
      </c>
      <c r="H610" s="242"/>
    </row>
    <row r="611" spans="1:8" hidden="1" outlineLevel="1" collapsed="1">
      <c r="A611" s="239"/>
      <c r="B611" s="240" t="s">
        <v>180</v>
      </c>
      <c r="C611" s="241">
        <f>'UHM Fed'!$C$44</f>
        <v>0</v>
      </c>
      <c r="D611" s="241">
        <f>'UHM Fed'!$D$44</f>
        <v>0</v>
      </c>
      <c r="E611" s="241">
        <f>'UHM Fed'!$E$44</f>
        <v>0</v>
      </c>
      <c r="F611" s="241">
        <f>'UHM Fed'!$F$44</f>
        <v>0</v>
      </c>
      <c r="G611" s="241">
        <f>'UHM Fed'!$G$44</f>
        <v>0</v>
      </c>
      <c r="H611" s="242"/>
    </row>
    <row r="612" spans="1:8" ht="30" hidden="1" outlineLevel="1" collapsed="1">
      <c r="A612" s="239"/>
      <c r="B612" s="240" t="s">
        <v>194</v>
      </c>
      <c r="C612" s="241">
        <f>'UNTHSC1 Fed'!$C$44</f>
        <v>0</v>
      </c>
      <c r="D612" s="241">
        <f>'UNTHSC1 Fed'!$D$44</f>
        <v>0</v>
      </c>
      <c r="E612" s="241">
        <f>'UNTHSC1 Fed'!$E$44</f>
        <v>0</v>
      </c>
      <c r="F612" s="241">
        <f>'UNTHSC1 Fed'!$F$44</f>
        <v>0</v>
      </c>
      <c r="G612" s="241">
        <f>'UNTHSC1 Fed'!$G$44</f>
        <v>0</v>
      </c>
      <c r="H612" s="242"/>
    </row>
    <row r="613" spans="1:8" hidden="1" outlineLevel="1" collapsed="1">
      <c r="A613" s="239"/>
      <c r="B613" s="240" t="s">
        <v>621</v>
      </c>
      <c r="C613" s="241">
        <f>'BCM Fed'!$C$44</f>
        <v>0</v>
      </c>
      <c r="D613" s="241">
        <f>'BCM Fed'!$D$44</f>
        <v>0</v>
      </c>
      <c r="E613" s="241">
        <f>'BCM Fed'!$E$44</f>
        <v>0</v>
      </c>
      <c r="F613" s="241">
        <f>'BCM Fed'!$F$44</f>
        <v>0</v>
      </c>
      <c r="G613" s="241">
        <f>'BCM Fed'!$G$44</f>
        <v>0</v>
      </c>
      <c r="H613" s="242"/>
    </row>
    <row r="614" spans="1:8" collapsed="1">
      <c r="A614" s="239" t="s">
        <v>228</v>
      </c>
      <c r="B614" s="243"/>
      <c r="C614" s="241">
        <f>SUM(C599:C613)</f>
        <v>0</v>
      </c>
      <c r="D614" s="241">
        <f>SUM(D599:D613)</f>
        <v>0</v>
      </c>
      <c r="E614" s="241">
        <f>SUM(E599:E613)</f>
        <v>3570821</v>
      </c>
      <c r="F614" s="241">
        <f>SUM(F599:F613)</f>
        <v>1267201</v>
      </c>
      <c r="G614" s="241">
        <f>SUM(G599:G613)</f>
        <v>0</v>
      </c>
      <c r="H614" s="242"/>
    </row>
    <row r="615" spans="1:8" hidden="1" outlineLevel="1">
      <c r="A615" s="239"/>
      <c r="B615" s="243"/>
      <c r="C615" s="241">
        <f>'AUSM Fed'!$C$45</f>
        <v>0</v>
      </c>
      <c r="D615" s="241">
        <f>'AUSM Fed'!$D$45</f>
        <v>0</v>
      </c>
      <c r="E615" s="241">
        <f>'AUSM Fed'!$E$45</f>
        <v>0</v>
      </c>
      <c r="F615" s="241">
        <f>'AUSM Fed'!$F$45</f>
        <v>0</v>
      </c>
      <c r="G615" s="241">
        <f>'AUSM Fed'!$G$45</f>
        <v>0</v>
      </c>
      <c r="H615" s="242"/>
    </row>
    <row r="616" spans="1:8" hidden="1" outlineLevel="1" collapsed="1">
      <c r="A616" s="239"/>
      <c r="B616" s="243"/>
      <c r="C616" s="241">
        <f>'HSH Fed'!$C$45</f>
        <v>0</v>
      </c>
      <c r="D616" s="241">
        <f>'HSH Fed'!$D$45</f>
        <v>0</v>
      </c>
      <c r="E616" s="241">
        <f>'HSH Fed'!$E$45</f>
        <v>0</v>
      </c>
      <c r="F616" s="241">
        <f>'HSH Fed'!$F$45</f>
        <v>0</v>
      </c>
      <c r="G616" s="241">
        <f>'HSH Fed'!$G$45</f>
        <v>0</v>
      </c>
      <c r="H616" s="242"/>
    </row>
    <row r="617" spans="1:8" hidden="1" outlineLevel="1" collapsed="1">
      <c r="A617" s="239"/>
      <c r="B617" s="243"/>
      <c r="C617" s="241">
        <f>'HSSA Fed'!$C$45</f>
        <v>0</v>
      </c>
      <c r="D617" s="241">
        <f>'HSSA Fed'!$D$45</f>
        <v>0</v>
      </c>
      <c r="E617" s="241">
        <f>'HSSA Fed'!$E$45</f>
        <v>0</v>
      </c>
      <c r="F617" s="241">
        <f>'HSSA Fed'!$F$45</f>
        <v>0</v>
      </c>
      <c r="G617" s="241">
        <f>'HSSA Fed'!$G$45</f>
        <v>0</v>
      </c>
      <c r="H617" s="242"/>
    </row>
    <row r="618" spans="1:8" hidden="1" outlineLevel="1" collapsed="1">
      <c r="A618" s="239"/>
      <c r="B618" s="243"/>
      <c r="C618" s="241">
        <f>'MBG Fed'!$C$45</f>
        <v>0</v>
      </c>
      <c r="D618" s="241">
        <f>'MBG Fed'!$D$45</f>
        <v>0</v>
      </c>
      <c r="E618" s="241">
        <f>'MBG Fed'!$E$45</f>
        <v>0</v>
      </c>
      <c r="F618" s="241">
        <f>'MBG Fed'!$F$45</f>
        <v>0</v>
      </c>
      <c r="G618" s="241">
        <f>'MBG Fed'!$G$45</f>
        <v>0</v>
      </c>
      <c r="H618" s="242"/>
    </row>
    <row r="619" spans="1:8" hidden="1" outlineLevel="1" collapsed="1">
      <c r="A619" s="239"/>
      <c r="B619" s="243"/>
      <c r="C619" s="241">
        <f>'MDA Fed'!$C$45</f>
        <v>0</v>
      </c>
      <c r="D619" s="241">
        <f>'MDA Fed'!$D$45</f>
        <v>0</v>
      </c>
      <c r="E619" s="241">
        <f>'MDA Fed'!$E$45</f>
        <v>0</v>
      </c>
      <c r="F619" s="241">
        <f>'MDA Fed'!$F$45</f>
        <v>0</v>
      </c>
      <c r="G619" s="241">
        <f>'MDA Fed'!$G$45</f>
        <v>0</v>
      </c>
      <c r="H619" s="242"/>
    </row>
    <row r="620" spans="1:8" hidden="1" outlineLevel="1" collapsed="1">
      <c r="A620" s="239"/>
      <c r="B620" s="243"/>
      <c r="C620" s="241">
        <f>'RGVM Fed'!$C$45</f>
        <v>0</v>
      </c>
      <c r="D620" s="241">
        <f>'RGVM Fed'!$D$45</f>
        <v>0</v>
      </c>
      <c r="E620" s="241">
        <f>'RGVM Fed'!$E$45</f>
        <v>0</v>
      </c>
      <c r="F620" s="241">
        <f>'RGVM Fed'!$F$45</f>
        <v>0</v>
      </c>
      <c r="G620" s="241">
        <f>'RGVM Fed'!$G$45</f>
        <v>0</v>
      </c>
      <c r="H620" s="242"/>
    </row>
    <row r="621" spans="1:8" hidden="1" outlineLevel="1" collapsed="1">
      <c r="A621" s="239"/>
      <c r="B621" s="243"/>
      <c r="C621" s="241">
        <f>'SHNF Fed'!$C$45</f>
        <v>0</v>
      </c>
      <c r="D621" s="241">
        <f>'SHNF Fed'!$D$45</f>
        <v>0</v>
      </c>
      <c r="E621" s="241">
        <f>'SHNF Fed'!$E$45</f>
        <v>0</v>
      </c>
      <c r="F621" s="241">
        <f>'SHNF Fed'!$F$45</f>
        <v>0</v>
      </c>
      <c r="G621" s="241">
        <f>'SHNF Fed'!$G$45</f>
        <v>0</v>
      </c>
      <c r="H621" s="242"/>
    </row>
    <row r="622" spans="1:8" hidden="1" outlineLevel="1" collapsed="1">
      <c r="A622" s="239"/>
      <c r="B622" s="243"/>
      <c r="C622" s="241">
        <f>'SWM Fed'!$C$45</f>
        <v>0</v>
      </c>
      <c r="D622" s="241">
        <f>'SWM Fed'!$D$45</f>
        <v>0</v>
      </c>
      <c r="E622" s="241">
        <f>'SWM Fed'!$E$45</f>
        <v>0</v>
      </c>
      <c r="F622" s="241">
        <f>'SWM Fed'!$F$45</f>
        <v>0</v>
      </c>
      <c r="G622" s="241">
        <f>'SWM Fed'!$G$45</f>
        <v>0</v>
      </c>
      <c r="H622" s="242"/>
    </row>
    <row r="623" spans="1:8" hidden="1" outlineLevel="1" collapsed="1">
      <c r="A623" s="239"/>
      <c r="B623" s="243"/>
      <c r="C623" s="241">
        <f>'TAMHSC Fed'!$C$45</f>
        <v>0</v>
      </c>
      <c r="D623" s="241">
        <f>'TAMHSC Fed'!$D$45</f>
        <v>0</v>
      </c>
      <c r="E623" s="241">
        <f>'TAMHSC Fed'!$E$45</f>
        <v>0</v>
      </c>
      <c r="F623" s="241">
        <f>'TAMHSC Fed'!$F$45</f>
        <v>0</v>
      </c>
      <c r="G623" s="241">
        <f>'TAMHSC Fed'!$G$45</f>
        <v>0</v>
      </c>
      <c r="H623" s="242"/>
    </row>
    <row r="624" spans="1:8" hidden="1" outlineLevel="1" collapsed="1">
      <c r="A624" s="239"/>
      <c r="B624" s="243"/>
      <c r="C624" s="241">
        <f>'THC Fed'!$C$45</f>
        <v>0</v>
      </c>
      <c r="D624" s="241">
        <f>'THC Fed'!$D$45</f>
        <v>0</v>
      </c>
      <c r="E624" s="241">
        <f>'THC Fed'!$E$45</f>
        <v>0</v>
      </c>
      <c r="F624" s="241">
        <f>'THC Fed'!$F$45</f>
        <v>0</v>
      </c>
      <c r="G624" s="241">
        <f>'THC Fed'!$G$45</f>
        <v>0</v>
      </c>
      <c r="H624" s="242"/>
    </row>
    <row r="625" spans="1:8" hidden="1" outlineLevel="1" collapsed="1">
      <c r="A625" s="239"/>
      <c r="B625" s="243"/>
      <c r="C625" s="241">
        <f>'TTUHSC Fed'!$C$45</f>
        <v>0</v>
      </c>
      <c r="D625" s="241">
        <f>'TTUHSC Fed'!$D$45</f>
        <v>0</v>
      </c>
      <c r="E625" s="241">
        <f>'TTUHSC Fed'!$E$45</f>
        <v>0</v>
      </c>
      <c r="F625" s="241">
        <f>'TTUHSC Fed'!$F$45</f>
        <v>0</v>
      </c>
      <c r="G625" s="241">
        <f>'TTUHSC Fed'!$G$45</f>
        <v>0</v>
      </c>
      <c r="H625" s="242"/>
    </row>
    <row r="626" spans="1:8" hidden="1" outlineLevel="1" collapsed="1">
      <c r="A626" s="239"/>
      <c r="B626" s="243"/>
      <c r="C626" s="241">
        <f>'TTUHSCEP Fed'!$C$45</f>
        <v>0</v>
      </c>
      <c r="D626" s="241">
        <f>'TTUHSCEP Fed'!$D$45</f>
        <v>0</v>
      </c>
      <c r="E626" s="241">
        <f>'TTUHSCEP Fed'!$E$45</f>
        <v>0</v>
      </c>
      <c r="F626" s="241">
        <f>'TTUHSCEP Fed'!$F$45</f>
        <v>0</v>
      </c>
      <c r="G626" s="241">
        <f>'TTUHSCEP Fed'!$G$45</f>
        <v>0</v>
      </c>
      <c r="H626" s="242"/>
    </row>
    <row r="627" spans="1:8" hidden="1" outlineLevel="1" collapsed="1">
      <c r="A627" s="239"/>
      <c r="B627" s="243"/>
      <c r="C627" s="241">
        <f>'UHM Fed'!$C$45</f>
        <v>0</v>
      </c>
      <c r="D627" s="241">
        <f>'UHM Fed'!$D$45</f>
        <v>0</v>
      </c>
      <c r="E627" s="241">
        <f>'UHM Fed'!$E$45</f>
        <v>0</v>
      </c>
      <c r="F627" s="241">
        <f>'UHM Fed'!$F$45</f>
        <v>0</v>
      </c>
      <c r="G627" s="241">
        <f>'UHM Fed'!$G$45</f>
        <v>0</v>
      </c>
      <c r="H627" s="242"/>
    </row>
    <row r="628" spans="1:8" hidden="1" outlineLevel="1" collapsed="1">
      <c r="A628" s="239"/>
      <c r="B628" s="243"/>
      <c r="C628" s="241">
        <f>'UNTHSC1 Fed'!$C$45</f>
        <v>0</v>
      </c>
      <c r="D628" s="241">
        <f>'UNTHSC1 Fed'!$D$45</f>
        <v>0</v>
      </c>
      <c r="E628" s="241">
        <f>'UNTHSC1 Fed'!$E$45</f>
        <v>0</v>
      </c>
      <c r="F628" s="241">
        <f>'UNTHSC1 Fed'!$F$45</f>
        <v>0</v>
      </c>
      <c r="G628" s="241">
        <f>'UNTHSC1 Fed'!$G$45</f>
        <v>0</v>
      </c>
      <c r="H628" s="242"/>
    </row>
    <row r="629" spans="1:8" hidden="1" outlineLevel="1" collapsed="1">
      <c r="A629" s="239"/>
      <c r="B629" s="243"/>
      <c r="C629" s="241">
        <f>'BCM Fed'!$C$45</f>
        <v>0</v>
      </c>
      <c r="D629" s="241">
        <f>'BCM Fed'!$D$45</f>
        <v>0</v>
      </c>
      <c r="E629" s="241">
        <f>'BCM Fed'!$E$45</f>
        <v>0</v>
      </c>
      <c r="F629" s="241">
        <f>'BCM Fed'!$F$45</f>
        <v>0</v>
      </c>
      <c r="G629" s="241">
        <f>'BCM Fed'!$G$45</f>
        <v>0</v>
      </c>
      <c r="H629" s="242"/>
    </row>
    <row r="630" spans="1:8" collapsed="1">
      <c r="A630" s="239" t="s">
        <v>228</v>
      </c>
      <c r="B630" s="243"/>
      <c r="C630" s="241">
        <f>SUM(C615:C629)</f>
        <v>0</v>
      </c>
      <c r="D630" s="241">
        <f>SUM(D615:D629)</f>
        <v>0</v>
      </c>
      <c r="E630" s="241">
        <f>SUM(E615:E629)</f>
        <v>0</v>
      </c>
      <c r="F630" s="241">
        <f>SUM(F615:F629)</f>
        <v>0</v>
      </c>
      <c r="G630" s="241">
        <f>SUM(G615:G629)</f>
        <v>0</v>
      </c>
      <c r="H630" s="242"/>
    </row>
    <row r="631" spans="1:8" hidden="1" outlineLevel="1">
      <c r="A631" s="239"/>
      <c r="B631" s="243"/>
      <c r="C631" s="241">
        <f>'AUSM Fed'!$C$46</f>
        <v>0</v>
      </c>
      <c r="D631" s="241">
        <f>'AUSM Fed'!$D$46</f>
        <v>0</v>
      </c>
      <c r="E631" s="241">
        <f>'AUSM Fed'!$E$46</f>
        <v>0</v>
      </c>
      <c r="F631" s="241">
        <f>'AUSM Fed'!$F$46</f>
        <v>0</v>
      </c>
      <c r="G631" s="241">
        <f>'AUSM Fed'!$G$46</f>
        <v>0</v>
      </c>
      <c r="H631" s="242"/>
    </row>
    <row r="632" spans="1:8" hidden="1" outlineLevel="1" collapsed="1">
      <c r="A632" s="239"/>
      <c r="B632" s="243"/>
      <c r="C632" s="241">
        <f>'HSH Fed'!$C$46</f>
        <v>0</v>
      </c>
      <c r="D632" s="241">
        <f>'HSH Fed'!$D$46</f>
        <v>0</v>
      </c>
      <c r="E632" s="241">
        <f>'HSH Fed'!$E$46</f>
        <v>0</v>
      </c>
      <c r="F632" s="241">
        <f>'HSH Fed'!$F$46</f>
        <v>0</v>
      </c>
      <c r="G632" s="241">
        <f>'HSH Fed'!$G$46</f>
        <v>0</v>
      </c>
      <c r="H632" s="242"/>
    </row>
    <row r="633" spans="1:8" hidden="1" outlineLevel="1" collapsed="1">
      <c r="A633" s="239"/>
      <c r="B633" s="243"/>
      <c r="C633" s="241">
        <f>'HSSA Fed'!$C$46</f>
        <v>0</v>
      </c>
      <c r="D633" s="241">
        <f>'HSSA Fed'!$D$46</f>
        <v>0</v>
      </c>
      <c r="E633" s="241">
        <f>'HSSA Fed'!$E$46</f>
        <v>0</v>
      </c>
      <c r="F633" s="241">
        <f>'HSSA Fed'!$F$46</f>
        <v>0</v>
      </c>
      <c r="G633" s="241">
        <f>'HSSA Fed'!$G$46</f>
        <v>0</v>
      </c>
      <c r="H633" s="242"/>
    </row>
    <row r="634" spans="1:8" hidden="1" outlineLevel="1" collapsed="1">
      <c r="A634" s="239"/>
      <c r="B634" s="243"/>
      <c r="C634" s="241">
        <f>'MBG Fed'!$C$46</f>
        <v>0</v>
      </c>
      <c r="D634" s="241">
        <f>'MBG Fed'!$D$46</f>
        <v>0</v>
      </c>
      <c r="E634" s="241">
        <f>'MBG Fed'!$E$46</f>
        <v>0</v>
      </c>
      <c r="F634" s="241">
        <f>'MBG Fed'!$F$46</f>
        <v>0</v>
      </c>
      <c r="G634" s="241">
        <f>'MBG Fed'!$G$46</f>
        <v>0</v>
      </c>
      <c r="H634" s="242"/>
    </row>
    <row r="635" spans="1:8" hidden="1" outlineLevel="1" collapsed="1">
      <c r="A635" s="239"/>
      <c r="B635" s="243"/>
      <c r="C635" s="241">
        <f>'MDA Fed'!$C$46</f>
        <v>0</v>
      </c>
      <c r="D635" s="241">
        <f>'MDA Fed'!$D$46</f>
        <v>0</v>
      </c>
      <c r="E635" s="241">
        <f>'MDA Fed'!$E$46</f>
        <v>0</v>
      </c>
      <c r="F635" s="241">
        <f>'MDA Fed'!$F$46</f>
        <v>0</v>
      </c>
      <c r="G635" s="241">
        <f>'MDA Fed'!$G$46</f>
        <v>0</v>
      </c>
      <c r="H635" s="242"/>
    </row>
    <row r="636" spans="1:8" hidden="1" outlineLevel="1" collapsed="1">
      <c r="A636" s="239"/>
      <c r="B636" s="243"/>
      <c r="C636" s="241">
        <f>'RGVM Fed'!$C$46</f>
        <v>0</v>
      </c>
      <c r="D636" s="241">
        <f>'RGVM Fed'!$D$46</f>
        <v>0</v>
      </c>
      <c r="E636" s="241">
        <f>'RGVM Fed'!$E$46</f>
        <v>0</v>
      </c>
      <c r="F636" s="241">
        <f>'RGVM Fed'!$F$46</f>
        <v>0</v>
      </c>
      <c r="G636" s="241">
        <f>'RGVM Fed'!$G$46</f>
        <v>0</v>
      </c>
      <c r="H636" s="242"/>
    </row>
    <row r="637" spans="1:8" hidden="1" outlineLevel="1" collapsed="1">
      <c r="A637" s="239"/>
      <c r="B637" s="243"/>
      <c r="C637" s="241">
        <f>'SHNF Fed'!$C$46</f>
        <v>0</v>
      </c>
      <c r="D637" s="241">
        <f>'SHNF Fed'!$D$46</f>
        <v>0</v>
      </c>
      <c r="E637" s="241">
        <f>'SHNF Fed'!$E$46</f>
        <v>0</v>
      </c>
      <c r="F637" s="241">
        <f>'SHNF Fed'!$F$46</f>
        <v>0</v>
      </c>
      <c r="G637" s="241">
        <f>'SHNF Fed'!$G$46</f>
        <v>0</v>
      </c>
      <c r="H637" s="242"/>
    </row>
    <row r="638" spans="1:8" hidden="1" outlineLevel="1" collapsed="1">
      <c r="A638" s="239"/>
      <c r="B638" s="243"/>
      <c r="C638" s="241">
        <f>'SWM Fed'!$C$46</f>
        <v>0</v>
      </c>
      <c r="D638" s="241">
        <f>'SWM Fed'!$D$46</f>
        <v>0</v>
      </c>
      <c r="E638" s="241">
        <f>'SWM Fed'!$E$46</f>
        <v>0</v>
      </c>
      <c r="F638" s="241">
        <f>'SWM Fed'!$F$46</f>
        <v>0</v>
      </c>
      <c r="G638" s="241">
        <f>'SWM Fed'!$G$46</f>
        <v>0</v>
      </c>
      <c r="H638" s="242"/>
    </row>
    <row r="639" spans="1:8" hidden="1" outlineLevel="1" collapsed="1">
      <c r="A639" s="239"/>
      <c r="B639" s="243"/>
      <c r="C639" s="241">
        <f>'TAMHSC Fed'!$C$46</f>
        <v>0</v>
      </c>
      <c r="D639" s="241">
        <f>'TAMHSC Fed'!$D$46</f>
        <v>0</v>
      </c>
      <c r="E639" s="241">
        <f>'TAMHSC Fed'!$E$46</f>
        <v>0</v>
      </c>
      <c r="F639" s="241">
        <f>'TAMHSC Fed'!$F$46</f>
        <v>0</v>
      </c>
      <c r="G639" s="241">
        <f>'TAMHSC Fed'!$G$46</f>
        <v>0</v>
      </c>
      <c r="H639" s="242"/>
    </row>
    <row r="640" spans="1:8" hidden="1" outlineLevel="1" collapsed="1">
      <c r="A640" s="239"/>
      <c r="B640" s="243"/>
      <c r="C640" s="241">
        <f>'THC Fed'!$C$46</f>
        <v>0</v>
      </c>
      <c r="D640" s="241">
        <f>'THC Fed'!$D$46</f>
        <v>0</v>
      </c>
      <c r="E640" s="241">
        <f>'THC Fed'!$E$46</f>
        <v>0</v>
      </c>
      <c r="F640" s="241">
        <f>'THC Fed'!$F$46</f>
        <v>0</v>
      </c>
      <c r="G640" s="241">
        <f>'THC Fed'!$G$46</f>
        <v>0</v>
      </c>
      <c r="H640" s="242"/>
    </row>
    <row r="641" spans="1:8" hidden="1" outlineLevel="1" collapsed="1">
      <c r="A641" s="239"/>
      <c r="B641" s="243"/>
      <c r="C641" s="241">
        <f>'TTUHSC Fed'!$C$46</f>
        <v>0</v>
      </c>
      <c r="D641" s="241">
        <f>'TTUHSC Fed'!$D$46</f>
        <v>0</v>
      </c>
      <c r="E641" s="241">
        <f>'TTUHSC Fed'!$E$46</f>
        <v>0</v>
      </c>
      <c r="F641" s="241">
        <f>'TTUHSC Fed'!$F$46</f>
        <v>0</v>
      </c>
      <c r="G641" s="241">
        <f>'TTUHSC Fed'!$G$46</f>
        <v>0</v>
      </c>
      <c r="H641" s="242"/>
    </row>
    <row r="642" spans="1:8" hidden="1" outlineLevel="1" collapsed="1">
      <c r="A642" s="239"/>
      <c r="B642" s="243"/>
      <c r="C642" s="241">
        <f>'TTUHSCEP Fed'!$C$46</f>
        <v>0</v>
      </c>
      <c r="D642" s="241">
        <f>'TTUHSCEP Fed'!$D$46</f>
        <v>0</v>
      </c>
      <c r="E642" s="241">
        <f>'TTUHSCEP Fed'!$E$46</f>
        <v>0</v>
      </c>
      <c r="F642" s="241">
        <f>'TTUHSCEP Fed'!$F$46</f>
        <v>0</v>
      </c>
      <c r="G642" s="241">
        <f>'TTUHSCEP Fed'!$G$46</f>
        <v>0</v>
      </c>
      <c r="H642" s="242"/>
    </row>
    <row r="643" spans="1:8" hidden="1" outlineLevel="1" collapsed="1">
      <c r="A643" s="239"/>
      <c r="B643" s="243"/>
      <c r="C643" s="241">
        <f>'UHM Fed'!$C$46</f>
        <v>0</v>
      </c>
      <c r="D643" s="241">
        <f>'UHM Fed'!$D$46</f>
        <v>0</v>
      </c>
      <c r="E643" s="241">
        <f>'UHM Fed'!$E$46</f>
        <v>0</v>
      </c>
      <c r="F643" s="241">
        <f>'UHM Fed'!$F$46</f>
        <v>0</v>
      </c>
      <c r="G643" s="241">
        <f>'UHM Fed'!$G$46</f>
        <v>0</v>
      </c>
      <c r="H643" s="242"/>
    </row>
    <row r="644" spans="1:8" hidden="1" outlineLevel="1" collapsed="1">
      <c r="A644" s="239"/>
      <c r="B644" s="243"/>
      <c r="C644" s="241">
        <f>'UNTHSC1 Fed'!$C$46</f>
        <v>0</v>
      </c>
      <c r="D644" s="241">
        <f>'UNTHSC1 Fed'!$D$46</f>
        <v>0</v>
      </c>
      <c r="E644" s="241">
        <f>'UNTHSC1 Fed'!$E$46</f>
        <v>0</v>
      </c>
      <c r="F644" s="241">
        <f>'UNTHSC1 Fed'!$F$46</f>
        <v>0</v>
      </c>
      <c r="G644" s="241">
        <f>'UNTHSC1 Fed'!$G$46</f>
        <v>0</v>
      </c>
      <c r="H644" s="242"/>
    </row>
    <row r="645" spans="1:8" hidden="1" outlineLevel="1" collapsed="1">
      <c r="A645" s="239"/>
      <c r="B645" s="243"/>
      <c r="C645" s="241">
        <f>'BCM Fed'!$C$46</f>
        <v>0</v>
      </c>
      <c r="D645" s="241">
        <f>'BCM Fed'!$D$46</f>
        <v>0</v>
      </c>
      <c r="E645" s="241">
        <f>'BCM Fed'!$E$46</f>
        <v>0</v>
      </c>
      <c r="F645" s="241">
        <f>'BCM Fed'!$F$46</f>
        <v>0</v>
      </c>
      <c r="G645" s="241">
        <f>'BCM Fed'!$G$46</f>
        <v>0</v>
      </c>
      <c r="H645" s="242"/>
    </row>
    <row r="646" spans="1:8" collapsed="1">
      <c r="A646" s="239" t="s">
        <v>228</v>
      </c>
      <c r="B646" s="243"/>
      <c r="C646" s="241">
        <f>SUM(C631:C645)</f>
        <v>0</v>
      </c>
      <c r="D646" s="241">
        <f>SUM(D631:D645)</f>
        <v>0</v>
      </c>
      <c r="E646" s="241">
        <f>SUM(E631:E645)</f>
        <v>0</v>
      </c>
      <c r="F646" s="241">
        <f>SUM(F631:F645)</f>
        <v>0</v>
      </c>
      <c r="G646" s="241">
        <f>SUM(G631:G645)</f>
        <v>0</v>
      </c>
      <c r="H646" s="242"/>
    </row>
    <row r="647" spans="1:8" hidden="1" outlineLevel="1">
      <c r="A647" s="239"/>
      <c r="B647" s="243"/>
      <c r="C647" s="241">
        <f>'AUSM Fed'!$C$47</f>
        <v>0</v>
      </c>
      <c r="D647" s="241">
        <f>'AUSM Fed'!$D$47</f>
        <v>0</v>
      </c>
      <c r="E647" s="241">
        <f>'AUSM Fed'!$E$47</f>
        <v>0</v>
      </c>
      <c r="F647" s="241">
        <f>'AUSM Fed'!$F$47</f>
        <v>0</v>
      </c>
      <c r="G647" s="241">
        <f>'AUSM Fed'!$G$47</f>
        <v>0</v>
      </c>
      <c r="H647" s="242"/>
    </row>
    <row r="648" spans="1:8" hidden="1" outlineLevel="1" collapsed="1">
      <c r="A648" s="239"/>
      <c r="B648" s="243"/>
      <c r="C648" s="241">
        <f>'HSH Fed'!$C$47</f>
        <v>0</v>
      </c>
      <c r="D648" s="241">
        <f>'HSH Fed'!$D$47</f>
        <v>0</v>
      </c>
      <c r="E648" s="241">
        <f>'HSH Fed'!$E$47</f>
        <v>0</v>
      </c>
      <c r="F648" s="241">
        <f>'HSH Fed'!$F$47</f>
        <v>0</v>
      </c>
      <c r="G648" s="241">
        <f>'HSH Fed'!$G$47</f>
        <v>0</v>
      </c>
      <c r="H648" s="242"/>
    </row>
    <row r="649" spans="1:8" hidden="1" outlineLevel="1" collapsed="1">
      <c r="A649" s="239"/>
      <c r="B649" s="243"/>
      <c r="C649" s="241">
        <f>'HSSA Fed'!$C$47</f>
        <v>0</v>
      </c>
      <c r="D649" s="241">
        <f>'HSSA Fed'!$D$47</f>
        <v>0</v>
      </c>
      <c r="E649" s="241">
        <f>'HSSA Fed'!$E$47</f>
        <v>0</v>
      </c>
      <c r="F649" s="241">
        <f>'HSSA Fed'!$F$47</f>
        <v>0</v>
      </c>
      <c r="G649" s="241">
        <f>'HSSA Fed'!$G$47</f>
        <v>0</v>
      </c>
      <c r="H649" s="242"/>
    </row>
    <row r="650" spans="1:8" hidden="1" outlineLevel="1" collapsed="1">
      <c r="A650" s="239"/>
      <c r="B650" s="243"/>
      <c r="C650" s="241">
        <f>'MBG Fed'!$C$47</f>
        <v>0</v>
      </c>
      <c r="D650" s="241">
        <f>'MBG Fed'!$D$47</f>
        <v>0</v>
      </c>
      <c r="E650" s="241">
        <f>'MBG Fed'!$E$47</f>
        <v>0</v>
      </c>
      <c r="F650" s="241">
        <f>'MBG Fed'!$F$47</f>
        <v>0</v>
      </c>
      <c r="G650" s="241">
        <f>'MBG Fed'!$G$47</f>
        <v>0</v>
      </c>
      <c r="H650" s="242"/>
    </row>
    <row r="651" spans="1:8" hidden="1" outlineLevel="1" collapsed="1">
      <c r="A651" s="239"/>
      <c r="B651" s="243"/>
      <c r="C651" s="241">
        <f>'MDA Fed'!$C$47</f>
        <v>0</v>
      </c>
      <c r="D651" s="241">
        <f>'MDA Fed'!$D$47</f>
        <v>0</v>
      </c>
      <c r="E651" s="241">
        <f>'MDA Fed'!$E$47</f>
        <v>0</v>
      </c>
      <c r="F651" s="241">
        <f>'MDA Fed'!$F$47</f>
        <v>0</v>
      </c>
      <c r="G651" s="241">
        <f>'MDA Fed'!$G$47</f>
        <v>0</v>
      </c>
      <c r="H651" s="242"/>
    </row>
    <row r="652" spans="1:8" hidden="1" outlineLevel="1" collapsed="1">
      <c r="A652" s="239"/>
      <c r="B652" s="243"/>
      <c r="C652" s="241">
        <f>'RGVM Fed'!$C$47</f>
        <v>0</v>
      </c>
      <c r="D652" s="241">
        <f>'RGVM Fed'!$D$47</f>
        <v>0</v>
      </c>
      <c r="E652" s="241">
        <f>'RGVM Fed'!$E$47</f>
        <v>0</v>
      </c>
      <c r="F652" s="241">
        <f>'RGVM Fed'!$F$47</f>
        <v>0</v>
      </c>
      <c r="G652" s="241">
        <f>'RGVM Fed'!$G$47</f>
        <v>0</v>
      </c>
      <c r="H652" s="242"/>
    </row>
    <row r="653" spans="1:8" hidden="1" outlineLevel="1" collapsed="1">
      <c r="A653" s="239"/>
      <c r="B653" s="243"/>
      <c r="C653" s="241">
        <f>'SHNF Fed'!$C$47</f>
        <v>0</v>
      </c>
      <c r="D653" s="241">
        <f>'SHNF Fed'!$D$47</f>
        <v>0</v>
      </c>
      <c r="E653" s="241">
        <f>'SHNF Fed'!$E$47</f>
        <v>0</v>
      </c>
      <c r="F653" s="241">
        <f>'SHNF Fed'!$F$47</f>
        <v>0</v>
      </c>
      <c r="G653" s="241">
        <f>'SHNF Fed'!$G$47</f>
        <v>0</v>
      </c>
      <c r="H653" s="242"/>
    </row>
    <row r="654" spans="1:8" hidden="1" outlineLevel="1" collapsed="1">
      <c r="A654" s="239"/>
      <c r="B654" s="243"/>
      <c r="C654" s="241">
        <f>'SWM Fed'!$C$47</f>
        <v>0</v>
      </c>
      <c r="D654" s="241">
        <f>'SWM Fed'!$D$47</f>
        <v>0</v>
      </c>
      <c r="E654" s="241">
        <f>'SWM Fed'!$E$47</f>
        <v>0</v>
      </c>
      <c r="F654" s="241">
        <f>'SWM Fed'!$F$47</f>
        <v>0</v>
      </c>
      <c r="G654" s="241">
        <f>'SWM Fed'!$G$47</f>
        <v>0</v>
      </c>
      <c r="H654" s="242"/>
    </row>
    <row r="655" spans="1:8" hidden="1" outlineLevel="1" collapsed="1">
      <c r="A655" s="239"/>
      <c r="B655" s="243"/>
      <c r="C655" s="241">
        <f>'TAMHSC Fed'!$C$47</f>
        <v>0</v>
      </c>
      <c r="D655" s="241">
        <f>'TAMHSC Fed'!$D$47</f>
        <v>0</v>
      </c>
      <c r="E655" s="241">
        <f>'TAMHSC Fed'!$E$47</f>
        <v>0</v>
      </c>
      <c r="F655" s="241">
        <f>'TAMHSC Fed'!$F$47</f>
        <v>0</v>
      </c>
      <c r="G655" s="241">
        <f>'TAMHSC Fed'!$G$47</f>
        <v>0</v>
      </c>
      <c r="H655" s="242"/>
    </row>
    <row r="656" spans="1:8" hidden="1" outlineLevel="1" collapsed="1">
      <c r="A656" s="239"/>
      <c r="B656" s="243"/>
      <c r="C656" s="241">
        <f>'THC Fed'!$C$47</f>
        <v>0</v>
      </c>
      <c r="D656" s="241">
        <f>'THC Fed'!$D$47</f>
        <v>0</v>
      </c>
      <c r="E656" s="241">
        <f>'THC Fed'!$E$47</f>
        <v>0</v>
      </c>
      <c r="F656" s="241">
        <f>'THC Fed'!$F$47</f>
        <v>0</v>
      </c>
      <c r="G656" s="241">
        <f>'THC Fed'!$G$47</f>
        <v>0</v>
      </c>
      <c r="H656" s="242"/>
    </row>
    <row r="657" spans="1:8" hidden="1" outlineLevel="1" collapsed="1">
      <c r="A657" s="239"/>
      <c r="B657" s="243"/>
      <c r="C657" s="241">
        <f>'TTUHSC Fed'!$C$47</f>
        <v>0</v>
      </c>
      <c r="D657" s="241">
        <f>'TTUHSC Fed'!$D$47</f>
        <v>0</v>
      </c>
      <c r="E657" s="241">
        <f>'TTUHSC Fed'!$E$47</f>
        <v>0</v>
      </c>
      <c r="F657" s="241">
        <f>'TTUHSC Fed'!$F$47</f>
        <v>0</v>
      </c>
      <c r="G657" s="241">
        <f>'TTUHSC Fed'!$G$47</f>
        <v>0</v>
      </c>
      <c r="H657" s="242"/>
    </row>
    <row r="658" spans="1:8" hidden="1" outlineLevel="1" collapsed="1">
      <c r="A658" s="239"/>
      <c r="B658" s="243"/>
      <c r="C658" s="241">
        <f>'TTUHSCEP Fed'!$C$47</f>
        <v>0</v>
      </c>
      <c r="D658" s="241">
        <f>'TTUHSCEP Fed'!$D$47</f>
        <v>0</v>
      </c>
      <c r="E658" s="241">
        <f>'TTUHSCEP Fed'!$E$47</f>
        <v>0</v>
      </c>
      <c r="F658" s="241">
        <f>'TTUHSCEP Fed'!$F$47</f>
        <v>0</v>
      </c>
      <c r="G658" s="241">
        <f>'TTUHSCEP Fed'!$G$47</f>
        <v>0</v>
      </c>
      <c r="H658" s="242"/>
    </row>
    <row r="659" spans="1:8" hidden="1" outlineLevel="1" collapsed="1">
      <c r="A659" s="239"/>
      <c r="B659" s="243"/>
      <c r="C659" s="241">
        <f>'UHM Fed'!$C$47</f>
        <v>0</v>
      </c>
      <c r="D659" s="241">
        <f>'UHM Fed'!$D$47</f>
        <v>0</v>
      </c>
      <c r="E659" s="241">
        <f>'UHM Fed'!$E$47</f>
        <v>0</v>
      </c>
      <c r="F659" s="241">
        <f>'UHM Fed'!$F$47</f>
        <v>0</v>
      </c>
      <c r="G659" s="241">
        <f>'UHM Fed'!$G$47</f>
        <v>0</v>
      </c>
      <c r="H659" s="242"/>
    </row>
    <row r="660" spans="1:8" hidden="1" outlineLevel="1" collapsed="1">
      <c r="A660" s="239"/>
      <c r="B660" s="243"/>
      <c r="C660" s="241">
        <f>'UNTHSC1 Fed'!$C$47</f>
        <v>0</v>
      </c>
      <c r="D660" s="241">
        <f>'UNTHSC1 Fed'!$D$47</f>
        <v>0</v>
      </c>
      <c r="E660" s="241">
        <f>'UNTHSC1 Fed'!$E$47</f>
        <v>0</v>
      </c>
      <c r="F660" s="241">
        <f>'UNTHSC1 Fed'!$F$47</f>
        <v>0</v>
      </c>
      <c r="G660" s="241">
        <f>'UNTHSC1 Fed'!$G$47</f>
        <v>0</v>
      </c>
      <c r="H660" s="242"/>
    </row>
    <row r="661" spans="1:8" hidden="1" outlineLevel="1" collapsed="1">
      <c r="A661" s="239"/>
      <c r="B661" s="243"/>
      <c r="C661" s="241">
        <f>'BCM Fed'!$C$47</f>
        <v>0</v>
      </c>
      <c r="D661" s="241">
        <f>'BCM Fed'!$D$47</f>
        <v>0</v>
      </c>
      <c r="E661" s="241">
        <f>'BCM Fed'!$E$47</f>
        <v>0</v>
      </c>
      <c r="F661" s="241">
        <f>'BCM Fed'!$F$47</f>
        <v>0</v>
      </c>
      <c r="G661" s="241">
        <f>'BCM Fed'!$G$47</f>
        <v>0</v>
      </c>
      <c r="H661" s="242"/>
    </row>
    <row r="662" spans="1:8" collapsed="1">
      <c r="A662" s="239" t="s">
        <v>228</v>
      </c>
      <c r="B662" s="243"/>
      <c r="C662" s="241">
        <f>SUM(C647:C661)</f>
        <v>0</v>
      </c>
      <c r="D662" s="241">
        <f>SUM(D647:D661)</f>
        <v>0</v>
      </c>
      <c r="E662" s="241">
        <f>SUM(E647:E661)</f>
        <v>0</v>
      </c>
      <c r="F662" s="241">
        <f>SUM(F647:F661)</f>
        <v>0</v>
      </c>
      <c r="G662" s="241">
        <f>SUM(G647:G661)</f>
        <v>0</v>
      </c>
      <c r="H662" s="242"/>
    </row>
    <row r="663" spans="1:8" hidden="1" outlineLevel="1">
      <c r="A663" s="239"/>
      <c r="B663" s="243"/>
      <c r="C663" s="241">
        <f>'AUSM Fed'!$C$48</f>
        <v>0</v>
      </c>
      <c r="D663" s="241">
        <f>'AUSM Fed'!$D$48</f>
        <v>0</v>
      </c>
      <c r="E663" s="241">
        <f>'AUSM Fed'!$E$48</f>
        <v>0</v>
      </c>
      <c r="F663" s="241">
        <f>'AUSM Fed'!$F$48</f>
        <v>0</v>
      </c>
      <c r="G663" s="241">
        <f>'AUSM Fed'!$G$48</f>
        <v>0</v>
      </c>
      <c r="H663" s="242"/>
    </row>
    <row r="664" spans="1:8" hidden="1" outlineLevel="1" collapsed="1">
      <c r="A664" s="239"/>
      <c r="B664" s="243"/>
      <c r="C664" s="241">
        <f>'HSH Fed'!$C$48</f>
        <v>0</v>
      </c>
      <c r="D664" s="241">
        <f>'HSH Fed'!$D$48</f>
        <v>0</v>
      </c>
      <c r="E664" s="241">
        <f>'HSH Fed'!$E$48</f>
        <v>0</v>
      </c>
      <c r="F664" s="241">
        <f>'HSH Fed'!$F$48</f>
        <v>0</v>
      </c>
      <c r="G664" s="241">
        <f>'HSH Fed'!$G$48</f>
        <v>0</v>
      </c>
      <c r="H664" s="242"/>
    </row>
    <row r="665" spans="1:8" hidden="1" outlineLevel="1" collapsed="1">
      <c r="A665" s="239"/>
      <c r="B665" s="243"/>
      <c r="C665" s="241">
        <f>'HSSA Fed'!$C$48</f>
        <v>0</v>
      </c>
      <c r="D665" s="241">
        <f>'HSSA Fed'!$D$48</f>
        <v>0</v>
      </c>
      <c r="E665" s="241">
        <f>'HSSA Fed'!$E$48</f>
        <v>0</v>
      </c>
      <c r="F665" s="241">
        <f>'HSSA Fed'!$F$48</f>
        <v>0</v>
      </c>
      <c r="G665" s="241">
        <f>'HSSA Fed'!$G$48</f>
        <v>0</v>
      </c>
      <c r="H665" s="242"/>
    </row>
    <row r="666" spans="1:8" hidden="1" outlineLevel="1" collapsed="1">
      <c r="A666" s="239"/>
      <c r="B666" s="243"/>
      <c r="C666" s="241">
        <f>'MBG Fed'!$C$48</f>
        <v>0</v>
      </c>
      <c r="D666" s="241">
        <f>'MBG Fed'!$D$48</f>
        <v>0</v>
      </c>
      <c r="E666" s="241">
        <f>'MBG Fed'!$E$48</f>
        <v>0</v>
      </c>
      <c r="F666" s="241">
        <f>'MBG Fed'!$F$48</f>
        <v>0</v>
      </c>
      <c r="G666" s="241">
        <f>'MBG Fed'!$G$48</f>
        <v>0</v>
      </c>
      <c r="H666" s="242"/>
    </row>
    <row r="667" spans="1:8" hidden="1" outlineLevel="1" collapsed="1">
      <c r="A667" s="239"/>
      <c r="B667" s="243"/>
      <c r="C667" s="241">
        <f>'MDA Fed'!$C$48</f>
        <v>0</v>
      </c>
      <c r="D667" s="241">
        <f>'MDA Fed'!$D$48</f>
        <v>0</v>
      </c>
      <c r="E667" s="241">
        <f>'MDA Fed'!$E$48</f>
        <v>0</v>
      </c>
      <c r="F667" s="241">
        <f>'MDA Fed'!$F$48</f>
        <v>0</v>
      </c>
      <c r="G667" s="241">
        <f>'MDA Fed'!$G$48</f>
        <v>0</v>
      </c>
      <c r="H667" s="242"/>
    </row>
    <row r="668" spans="1:8" hidden="1" outlineLevel="1" collapsed="1">
      <c r="A668" s="239"/>
      <c r="B668" s="243"/>
      <c r="C668" s="241">
        <f>'RGVM Fed'!$C$48</f>
        <v>0</v>
      </c>
      <c r="D668" s="241">
        <f>'RGVM Fed'!$D$48</f>
        <v>0</v>
      </c>
      <c r="E668" s="241">
        <f>'RGVM Fed'!$E$48</f>
        <v>0</v>
      </c>
      <c r="F668" s="241">
        <f>'RGVM Fed'!$F$48</f>
        <v>0</v>
      </c>
      <c r="G668" s="241">
        <f>'RGVM Fed'!$G$48</f>
        <v>0</v>
      </c>
      <c r="H668" s="242"/>
    </row>
    <row r="669" spans="1:8" hidden="1" outlineLevel="1" collapsed="1">
      <c r="A669" s="239"/>
      <c r="B669" s="243"/>
      <c r="C669" s="241">
        <f>'SHNF Fed'!$C$48</f>
        <v>0</v>
      </c>
      <c r="D669" s="241">
        <f>'SHNF Fed'!$D$48</f>
        <v>0</v>
      </c>
      <c r="E669" s="241">
        <f>'SHNF Fed'!$E$48</f>
        <v>0</v>
      </c>
      <c r="F669" s="241">
        <f>'SHNF Fed'!$F$48</f>
        <v>0</v>
      </c>
      <c r="G669" s="241">
        <f>'SHNF Fed'!$G$48</f>
        <v>0</v>
      </c>
      <c r="H669" s="242"/>
    </row>
    <row r="670" spans="1:8" hidden="1" outlineLevel="1" collapsed="1">
      <c r="A670" s="239"/>
      <c r="B670" s="243"/>
      <c r="C670" s="241">
        <f>'SWM Fed'!$C$48</f>
        <v>0</v>
      </c>
      <c r="D670" s="241">
        <f>'SWM Fed'!$D$48</f>
        <v>0</v>
      </c>
      <c r="E670" s="241">
        <f>'SWM Fed'!$E$48</f>
        <v>0</v>
      </c>
      <c r="F670" s="241">
        <f>'SWM Fed'!$F$48</f>
        <v>0</v>
      </c>
      <c r="G670" s="241">
        <f>'SWM Fed'!$G$48</f>
        <v>0</v>
      </c>
      <c r="H670" s="242"/>
    </row>
    <row r="671" spans="1:8" hidden="1" outlineLevel="1" collapsed="1">
      <c r="A671" s="239"/>
      <c r="B671" s="243"/>
      <c r="C671" s="241">
        <f>'TAMHSC Fed'!$C$48</f>
        <v>0</v>
      </c>
      <c r="D671" s="241">
        <f>'TAMHSC Fed'!$D$48</f>
        <v>0</v>
      </c>
      <c r="E671" s="241">
        <f>'TAMHSC Fed'!$E$48</f>
        <v>0</v>
      </c>
      <c r="F671" s="241">
        <f>'TAMHSC Fed'!$F$48</f>
        <v>0</v>
      </c>
      <c r="G671" s="241">
        <f>'TAMHSC Fed'!$G$48</f>
        <v>0</v>
      </c>
      <c r="H671" s="242"/>
    </row>
    <row r="672" spans="1:8" hidden="1" outlineLevel="1" collapsed="1">
      <c r="A672" s="239"/>
      <c r="B672" s="243"/>
      <c r="C672" s="241">
        <f>'THC Fed'!$C$48</f>
        <v>0</v>
      </c>
      <c r="D672" s="241">
        <f>'THC Fed'!$D$48</f>
        <v>0</v>
      </c>
      <c r="E672" s="241">
        <f>'THC Fed'!$E$48</f>
        <v>0</v>
      </c>
      <c r="F672" s="241">
        <f>'THC Fed'!$F$48</f>
        <v>0</v>
      </c>
      <c r="G672" s="241">
        <f>'THC Fed'!$G$48</f>
        <v>0</v>
      </c>
      <c r="H672" s="242"/>
    </row>
    <row r="673" spans="1:8" hidden="1" outlineLevel="1" collapsed="1">
      <c r="A673" s="239"/>
      <c r="B673" s="243"/>
      <c r="C673" s="241">
        <f>'TTUHSC Fed'!$C$48</f>
        <v>0</v>
      </c>
      <c r="D673" s="241">
        <f>'TTUHSC Fed'!$D$48</f>
        <v>0</v>
      </c>
      <c r="E673" s="241">
        <f>'TTUHSC Fed'!$E$48</f>
        <v>0</v>
      </c>
      <c r="F673" s="241">
        <f>'TTUHSC Fed'!$F$48</f>
        <v>0</v>
      </c>
      <c r="G673" s="241">
        <f>'TTUHSC Fed'!$G$48</f>
        <v>0</v>
      </c>
      <c r="H673" s="242"/>
    </row>
    <row r="674" spans="1:8" hidden="1" outlineLevel="1" collapsed="1">
      <c r="A674" s="239"/>
      <c r="B674" s="243"/>
      <c r="C674" s="241">
        <f>'TTUHSCEP Fed'!$C$48</f>
        <v>0</v>
      </c>
      <c r="D674" s="241">
        <f>'TTUHSCEP Fed'!$D$48</f>
        <v>0</v>
      </c>
      <c r="E674" s="241">
        <f>'TTUHSCEP Fed'!$E$48</f>
        <v>0</v>
      </c>
      <c r="F674" s="241">
        <f>'TTUHSCEP Fed'!$F$48</f>
        <v>0</v>
      </c>
      <c r="G674" s="241">
        <f>'TTUHSCEP Fed'!$G$48</f>
        <v>0</v>
      </c>
      <c r="H674" s="242"/>
    </row>
    <row r="675" spans="1:8" hidden="1" outlineLevel="1" collapsed="1">
      <c r="A675" s="239"/>
      <c r="B675" s="243"/>
      <c r="C675" s="241">
        <f>'UHM Fed'!$C$48</f>
        <v>0</v>
      </c>
      <c r="D675" s="241">
        <f>'UHM Fed'!$D$48</f>
        <v>0</v>
      </c>
      <c r="E675" s="241">
        <f>'UHM Fed'!$E$48</f>
        <v>0</v>
      </c>
      <c r="F675" s="241">
        <f>'UHM Fed'!$F$48</f>
        <v>0</v>
      </c>
      <c r="G675" s="241">
        <f>'UHM Fed'!$G$48</f>
        <v>0</v>
      </c>
      <c r="H675" s="242"/>
    </row>
    <row r="676" spans="1:8" hidden="1" outlineLevel="1" collapsed="1">
      <c r="A676" s="239"/>
      <c r="B676" s="243"/>
      <c r="C676" s="241">
        <f>'UNTHSC1 Fed'!$C$48</f>
        <v>0</v>
      </c>
      <c r="D676" s="241">
        <f>'UNTHSC1 Fed'!$D$48</f>
        <v>0</v>
      </c>
      <c r="E676" s="241">
        <f>'UNTHSC1 Fed'!$E$48</f>
        <v>0</v>
      </c>
      <c r="F676" s="241">
        <f>'UNTHSC1 Fed'!$F$48</f>
        <v>0</v>
      </c>
      <c r="G676" s="241">
        <f>'UNTHSC1 Fed'!$G$48</f>
        <v>0</v>
      </c>
      <c r="H676" s="242"/>
    </row>
    <row r="677" spans="1:8" hidden="1" outlineLevel="1" collapsed="1">
      <c r="A677" s="239"/>
      <c r="B677" s="243"/>
      <c r="C677" s="241">
        <f>'BCM Fed'!$C$48</f>
        <v>0</v>
      </c>
      <c r="D677" s="241">
        <f>'BCM Fed'!$D$48</f>
        <v>0</v>
      </c>
      <c r="E677" s="241">
        <f>'BCM Fed'!$E$48</f>
        <v>0</v>
      </c>
      <c r="F677" s="241">
        <f>'BCM Fed'!$F$48</f>
        <v>0</v>
      </c>
      <c r="G677" s="241">
        <f>'BCM Fed'!$G$48</f>
        <v>0</v>
      </c>
      <c r="H677" s="242"/>
    </row>
    <row r="678" spans="1:8" collapsed="1">
      <c r="A678" s="239" t="s">
        <v>228</v>
      </c>
      <c r="B678" s="240" t="s">
        <v>220</v>
      </c>
      <c r="C678" s="241">
        <f>SUM(C663:C677)</f>
        <v>0</v>
      </c>
      <c r="D678" s="241">
        <f>SUM(D663:D677)</f>
        <v>0</v>
      </c>
      <c r="E678" s="241">
        <f>SUM(E663:E677)</f>
        <v>0</v>
      </c>
      <c r="F678" s="241">
        <f>SUM(F663:F677)</f>
        <v>0</v>
      </c>
      <c r="G678" s="241">
        <f>SUM(G663:G677)</f>
        <v>0</v>
      </c>
      <c r="H678" s="242"/>
    </row>
    <row r="679" spans="1:8" hidden="1" outlineLevel="1">
      <c r="A679" s="239"/>
      <c r="B679" s="240"/>
      <c r="C679" s="241">
        <f>'AUSM Fed'!$C$49</f>
        <v>0</v>
      </c>
      <c r="D679" s="241">
        <f>'AUSM Fed'!$D$49</f>
        <v>0</v>
      </c>
      <c r="E679" s="241">
        <f>'AUSM Fed'!$E$49</f>
        <v>0</v>
      </c>
      <c r="F679" s="241">
        <f>'AUSM Fed'!$F$49</f>
        <v>0</v>
      </c>
      <c r="G679" s="241">
        <f>'AUSM Fed'!$G$49</f>
        <v>0</v>
      </c>
      <c r="H679" s="242"/>
    </row>
    <row r="680" spans="1:8" hidden="1" outlineLevel="1" collapsed="1">
      <c r="A680" s="239"/>
      <c r="B680" s="240"/>
      <c r="C680" s="241">
        <f>'HSH Fed'!$C$49</f>
        <v>0</v>
      </c>
      <c r="D680" s="241">
        <f>'HSH Fed'!$D$49</f>
        <v>0</v>
      </c>
      <c r="E680" s="241">
        <f>'HSH Fed'!$E$49</f>
        <v>5021094</v>
      </c>
      <c r="F680" s="241">
        <f>'HSH Fed'!$F$49</f>
        <v>215777</v>
      </c>
      <c r="G680" s="241">
        <f>'HSH Fed'!$G$49</f>
        <v>0</v>
      </c>
      <c r="H680" s="242"/>
    </row>
    <row r="681" spans="1:8" hidden="1" outlineLevel="1" collapsed="1">
      <c r="A681" s="239"/>
      <c r="B681" s="240"/>
      <c r="C681" s="241">
        <f>'HSSA Fed'!$C$49</f>
        <v>0</v>
      </c>
      <c r="D681" s="241">
        <f>'HSSA Fed'!$D$49</f>
        <v>0</v>
      </c>
      <c r="E681" s="241">
        <f>'HSSA Fed'!$E$49</f>
        <v>4017841</v>
      </c>
      <c r="F681" s="241">
        <f>'HSSA Fed'!$F$49</f>
        <v>0</v>
      </c>
      <c r="G681" s="241">
        <f>'HSSA Fed'!$G$49</f>
        <v>0</v>
      </c>
      <c r="H681" s="242"/>
    </row>
    <row r="682" spans="1:8" hidden="1" outlineLevel="1" collapsed="1">
      <c r="A682" s="239"/>
      <c r="B682" s="240"/>
      <c r="C682" s="241">
        <f>'MBG Fed'!$C$49</f>
        <v>0</v>
      </c>
      <c r="D682" s="241">
        <f>'MBG Fed'!$D$49</f>
        <v>0</v>
      </c>
      <c r="E682" s="241">
        <f>'MBG Fed'!$E$49</f>
        <v>3021747</v>
      </c>
      <c r="F682" s="241">
        <f>'MBG Fed'!$F$49</f>
        <v>13624</v>
      </c>
      <c r="G682" s="241">
        <f>'MBG Fed'!$G$49</f>
        <v>3008123</v>
      </c>
      <c r="H682" s="242"/>
    </row>
    <row r="683" spans="1:8" hidden="1" outlineLevel="1" collapsed="1">
      <c r="A683" s="239"/>
      <c r="B683" s="240"/>
      <c r="C683" s="241">
        <f>'MDA Fed'!$C$49</f>
        <v>0</v>
      </c>
      <c r="D683" s="241">
        <f>'MDA Fed'!$D$49</f>
        <v>0</v>
      </c>
      <c r="E683" s="241">
        <f>'MDA Fed'!$E$49</f>
        <v>836227</v>
      </c>
      <c r="F683" s="241">
        <f>'MDA Fed'!$F$49</f>
        <v>0</v>
      </c>
      <c r="G683" s="241">
        <f>'MDA Fed'!$G$49</f>
        <v>0</v>
      </c>
      <c r="H683" s="242"/>
    </row>
    <row r="684" spans="1:8" hidden="1" outlineLevel="1" collapsed="1">
      <c r="A684" s="239"/>
      <c r="B684" s="240"/>
      <c r="C684" s="241">
        <f>'RGVM Fed'!$C$49</f>
        <v>0</v>
      </c>
      <c r="D684" s="241">
        <f>'RGVM Fed'!$D$49</f>
        <v>0</v>
      </c>
      <c r="E684" s="241">
        <f>'RGVM Fed'!$E$49</f>
        <v>0</v>
      </c>
      <c r="F684" s="241">
        <f>'RGVM Fed'!$F$49</f>
        <v>0</v>
      </c>
      <c r="G684" s="241">
        <f>'RGVM Fed'!$G$49</f>
        <v>0</v>
      </c>
      <c r="H684" s="242"/>
    </row>
    <row r="685" spans="1:8" hidden="1" outlineLevel="1" collapsed="1">
      <c r="A685" s="239"/>
      <c r="B685" s="240"/>
      <c r="C685" s="241">
        <f>'SHNF Fed'!$C$49</f>
        <v>0</v>
      </c>
      <c r="D685" s="241">
        <f>'SHNF Fed'!$D$49</f>
        <v>0</v>
      </c>
      <c r="E685" s="241">
        <f>'SHNF Fed'!$E$49</f>
        <v>0</v>
      </c>
      <c r="F685" s="241">
        <f>'SHNF Fed'!$F$49</f>
        <v>0</v>
      </c>
      <c r="G685" s="241">
        <f>'SHNF Fed'!$G$49</f>
        <v>0</v>
      </c>
      <c r="H685" s="242"/>
    </row>
    <row r="686" spans="1:8" hidden="1" outlineLevel="1" collapsed="1">
      <c r="A686" s="239"/>
      <c r="B686" s="240"/>
      <c r="C686" s="241">
        <f>'SWM Fed'!$C$49</f>
        <v>0</v>
      </c>
      <c r="D686" s="241">
        <f>'SWM Fed'!$D$49</f>
        <v>0</v>
      </c>
      <c r="E686" s="241">
        <f>'SWM Fed'!$E$49</f>
        <v>1562426</v>
      </c>
      <c r="F686" s="241">
        <f>'SWM Fed'!$F$49</f>
        <v>23810</v>
      </c>
      <c r="G686" s="241">
        <f>'SWM Fed'!$G$49</f>
        <v>0</v>
      </c>
      <c r="H686" s="242"/>
    </row>
    <row r="687" spans="1:8" hidden="1" outlineLevel="1" collapsed="1">
      <c r="A687" s="239"/>
      <c r="B687" s="240"/>
      <c r="C687" s="241">
        <f>'TAMHSC Fed'!$C$49</f>
        <v>0</v>
      </c>
      <c r="D687" s="241">
        <f>'TAMHSC Fed'!$D$49</f>
        <v>0</v>
      </c>
      <c r="E687" s="241">
        <f>'TAMHSC Fed'!$E$49</f>
        <v>0</v>
      </c>
      <c r="F687" s="241">
        <f>'TAMHSC Fed'!$F$49</f>
        <v>0</v>
      </c>
      <c r="G687" s="241">
        <f>'TAMHSC Fed'!$G$49</f>
        <v>0</v>
      </c>
      <c r="H687" s="242"/>
    </row>
    <row r="688" spans="1:8" hidden="1" outlineLevel="1" collapsed="1">
      <c r="A688" s="239"/>
      <c r="B688" s="240"/>
      <c r="C688" s="241">
        <f>'THC Fed'!$C$49</f>
        <v>0</v>
      </c>
      <c r="D688" s="241">
        <f>'THC Fed'!$D$49</f>
        <v>0</v>
      </c>
      <c r="E688" s="241">
        <f>'THC Fed'!$E$49</f>
        <v>596462</v>
      </c>
      <c r="F688" s="241">
        <f>'THC Fed'!$F$49</f>
        <v>549321</v>
      </c>
      <c r="G688" s="241">
        <f>'THC Fed'!$G$49</f>
        <v>0</v>
      </c>
      <c r="H688" s="242"/>
    </row>
    <row r="689" spans="1:50" hidden="1" outlineLevel="1" collapsed="1">
      <c r="A689" s="239"/>
      <c r="B689" s="240"/>
      <c r="C689" s="241">
        <f>'TTUHSC Fed'!$C$49</f>
        <v>0</v>
      </c>
      <c r="D689" s="241">
        <f>'TTUHSC Fed'!$D$49</f>
        <v>0</v>
      </c>
      <c r="E689" s="241">
        <f>'TTUHSC Fed'!$E$49</f>
        <v>8810742</v>
      </c>
      <c r="F689" s="241">
        <f>'TTUHSC Fed'!$F$49</f>
        <v>1374469</v>
      </c>
      <c r="G689" s="241">
        <f>'TTUHSC Fed'!$G$49</f>
        <v>0</v>
      </c>
      <c r="H689" s="242"/>
    </row>
    <row r="690" spans="1:50" hidden="1" outlineLevel="1" collapsed="1">
      <c r="A690" s="239"/>
      <c r="B690" s="240"/>
      <c r="C690" s="241">
        <f>'TTUHSCEP Fed'!$C$49</f>
        <v>0</v>
      </c>
      <c r="D690" s="241">
        <f>'TTUHSCEP Fed'!$D$49</f>
        <v>0</v>
      </c>
      <c r="E690" s="241">
        <f>'TTUHSCEP Fed'!$E$49</f>
        <v>629736</v>
      </c>
      <c r="F690" s="241">
        <f>'TTUHSCEP Fed'!$F$49</f>
        <v>290822</v>
      </c>
      <c r="G690" s="241">
        <f>'TTUHSCEP Fed'!$G$49</f>
        <v>0</v>
      </c>
      <c r="H690" s="242"/>
    </row>
    <row r="691" spans="1:50" hidden="1" outlineLevel="1" collapsed="1">
      <c r="A691" s="239"/>
      <c r="B691" s="240"/>
      <c r="C691" s="241">
        <f>'UHM Fed'!$C$49</f>
        <v>0</v>
      </c>
      <c r="D691" s="241">
        <f>'UHM Fed'!$D$49</f>
        <v>0</v>
      </c>
      <c r="E691" s="241">
        <f>'UHM Fed'!$E$49</f>
        <v>0</v>
      </c>
      <c r="F691" s="241">
        <f>'UHM Fed'!$F$49</f>
        <v>0</v>
      </c>
      <c r="G691" s="241">
        <f>'UHM Fed'!$G$49</f>
        <v>0</v>
      </c>
      <c r="H691" s="242"/>
    </row>
    <row r="692" spans="1:50" hidden="1" outlineLevel="1" collapsed="1">
      <c r="A692" s="239"/>
      <c r="B692" s="240"/>
      <c r="C692" s="241">
        <f>'UNTHSC1 Fed'!$C$49</f>
        <v>0</v>
      </c>
      <c r="D692" s="241">
        <f>'UNTHSC1 Fed'!$D$49</f>
        <v>0</v>
      </c>
      <c r="E692" s="241">
        <f>'UNTHSC1 Fed'!$E$49</f>
        <v>0</v>
      </c>
      <c r="F692" s="241">
        <f>'UNTHSC1 Fed'!$F$49</f>
        <v>0</v>
      </c>
      <c r="G692" s="241">
        <f>'UNTHSC1 Fed'!$G$49</f>
        <v>0</v>
      </c>
      <c r="H692" s="242"/>
    </row>
    <row r="693" spans="1:50" hidden="1" outlineLevel="1" collapsed="1">
      <c r="A693" s="239"/>
      <c r="B693" s="240"/>
      <c r="C693" s="241">
        <f>'BCM Fed'!$C$49</f>
        <v>0</v>
      </c>
      <c r="D693" s="241">
        <f>'BCM Fed'!$D$49</f>
        <v>0</v>
      </c>
      <c r="E693" s="241">
        <f>'BCM Fed'!$E$49</f>
        <v>0</v>
      </c>
      <c r="F693" s="241">
        <f>'BCM Fed'!$F$49</f>
        <v>0</v>
      </c>
      <c r="G693" s="241">
        <f>'BCM Fed'!$G$49</f>
        <v>0</v>
      </c>
      <c r="H693" s="242"/>
    </row>
    <row r="694" spans="1:50" s="253" customFormat="1" collapsed="1">
      <c r="A694" s="235" t="s">
        <v>228</v>
      </c>
      <c r="B694" s="244" t="s">
        <v>230</v>
      </c>
      <c r="C694" s="245">
        <f>SUM(C679:C693)</f>
        <v>0</v>
      </c>
      <c r="D694" s="245">
        <f>SUM(D679:D693)</f>
        <v>0</v>
      </c>
      <c r="E694" s="245">
        <f>SUM(E679:E693)</f>
        <v>24496275</v>
      </c>
      <c r="F694" s="245">
        <f>SUM(F679:F693)</f>
        <v>2467823</v>
      </c>
      <c r="G694" s="245">
        <f>SUM(G679:G693)</f>
        <v>3008123</v>
      </c>
      <c r="H694" s="246"/>
      <c r="I694" s="252"/>
      <c r="J694" s="252"/>
      <c r="K694" s="252"/>
      <c r="L694" s="252"/>
      <c r="M694" s="252"/>
      <c r="N694" s="252"/>
      <c r="O694" s="252"/>
      <c r="P694" s="252"/>
      <c r="Q694" s="252"/>
      <c r="R694" s="252"/>
      <c r="S694" s="252"/>
      <c r="T694" s="252"/>
      <c r="U694" s="252"/>
      <c r="V694" s="252"/>
      <c r="W694" s="252"/>
      <c r="X694" s="252"/>
      <c r="Y694" s="252"/>
      <c r="Z694" s="252"/>
      <c r="AA694" s="252"/>
      <c r="AB694" s="252"/>
      <c r="AC694" s="252"/>
      <c r="AD694" s="252"/>
      <c r="AE694" s="252"/>
      <c r="AF694" s="252"/>
      <c r="AG694" s="252"/>
      <c r="AH694" s="252"/>
      <c r="AI694" s="252"/>
      <c r="AJ694" s="252"/>
      <c r="AK694" s="252"/>
      <c r="AL694" s="252"/>
      <c r="AM694" s="252"/>
      <c r="AN694" s="252"/>
      <c r="AO694" s="252"/>
      <c r="AP694" s="252"/>
      <c r="AQ694" s="252"/>
      <c r="AR694" s="252"/>
      <c r="AS694" s="252"/>
      <c r="AT694" s="252"/>
      <c r="AU694" s="252"/>
      <c r="AV694" s="252"/>
      <c r="AW694" s="252"/>
      <c r="AX694" s="252"/>
    </row>
    <row r="695" spans="1:50">
      <c r="B695" s="249"/>
      <c r="C695" s="250"/>
      <c r="D695" s="250"/>
      <c r="E695" s="250"/>
      <c r="F695" s="250"/>
      <c r="G695" s="250"/>
    </row>
    <row r="696" spans="1:50" hidden="1" outlineLevel="1">
      <c r="B696" s="249"/>
      <c r="C696" s="250">
        <f>'AUSM Fed'!$C$51</f>
        <v>0</v>
      </c>
      <c r="D696" s="250">
        <f>'AUSM Fed'!$D$51</f>
        <v>0</v>
      </c>
      <c r="E696" s="250">
        <f>'AUSM Fed'!$E$51</f>
        <v>0</v>
      </c>
      <c r="F696" s="250">
        <f>'AUSM Fed'!$F$51</f>
        <v>0</v>
      </c>
      <c r="G696" s="250">
        <f>'AUSM Fed'!$G$51</f>
        <v>0</v>
      </c>
    </row>
    <row r="697" spans="1:50" hidden="1" outlineLevel="1" collapsed="1">
      <c r="B697" s="249"/>
      <c r="C697" s="250">
        <f>'HSH Fed'!$C$51</f>
        <v>0</v>
      </c>
      <c r="D697" s="250">
        <f>'HSH Fed'!$D$51</f>
        <v>0</v>
      </c>
      <c r="E697" s="250">
        <f>'HSH Fed'!$E$51</f>
        <v>0</v>
      </c>
      <c r="F697" s="250">
        <f>'HSH Fed'!$F$51</f>
        <v>0</v>
      </c>
      <c r="G697" s="250">
        <f>'HSH Fed'!$G$51</f>
        <v>0</v>
      </c>
    </row>
    <row r="698" spans="1:50" hidden="1" outlineLevel="1" collapsed="1">
      <c r="B698" s="249"/>
      <c r="C698" s="250">
        <f>'HSSA Fed'!$C$51</f>
        <v>0</v>
      </c>
      <c r="D698" s="250">
        <f>'HSSA Fed'!$D$51</f>
        <v>0</v>
      </c>
      <c r="E698" s="250">
        <f>'HSSA Fed'!$E$51</f>
        <v>0</v>
      </c>
      <c r="F698" s="250">
        <f>'HSSA Fed'!$F$51</f>
        <v>0</v>
      </c>
      <c r="G698" s="250">
        <f>'HSSA Fed'!$G$51</f>
        <v>0</v>
      </c>
    </row>
    <row r="699" spans="1:50" hidden="1" outlineLevel="1" collapsed="1">
      <c r="B699" s="249"/>
      <c r="C699" s="250">
        <f>'MBG Fed'!$C$51</f>
        <v>6433513</v>
      </c>
      <c r="D699" s="250">
        <f>'MBG Fed'!$D$51</f>
        <v>967997</v>
      </c>
      <c r="E699" s="250">
        <f>'MBG Fed'!$E$51</f>
        <v>1697620</v>
      </c>
      <c r="F699" s="250">
        <f>'MBG Fed'!$F$51</f>
        <v>1961781</v>
      </c>
      <c r="G699" s="250">
        <f>'MBG Fed'!$G$51</f>
        <v>5201355</v>
      </c>
    </row>
    <row r="700" spans="1:50" hidden="1" outlineLevel="1" collapsed="1">
      <c r="B700" s="249"/>
      <c r="C700" s="250">
        <f>'MDA Fed'!$C$51</f>
        <v>0</v>
      </c>
      <c r="D700" s="250">
        <f>'MDA Fed'!$D$51</f>
        <v>0</v>
      </c>
      <c r="E700" s="250">
        <f>'MDA Fed'!$E$51</f>
        <v>0</v>
      </c>
      <c r="F700" s="250">
        <f>'MDA Fed'!$F$51</f>
        <v>0</v>
      </c>
      <c r="G700" s="250">
        <f>'MDA Fed'!$G$51</f>
        <v>0</v>
      </c>
    </row>
    <row r="701" spans="1:50" hidden="1" outlineLevel="1" collapsed="1">
      <c r="B701" s="249"/>
      <c r="C701" s="250">
        <f>'RGVM Fed'!$C$51</f>
        <v>0</v>
      </c>
      <c r="D701" s="250">
        <f>'RGVM Fed'!$D$51</f>
        <v>0</v>
      </c>
      <c r="E701" s="250">
        <f>'RGVM Fed'!$E$51</f>
        <v>0</v>
      </c>
      <c r="F701" s="250">
        <f>'RGVM Fed'!$F$51</f>
        <v>0</v>
      </c>
      <c r="G701" s="250">
        <f>'RGVM Fed'!$G$51</f>
        <v>0</v>
      </c>
    </row>
    <row r="702" spans="1:50" hidden="1" outlineLevel="1" collapsed="1">
      <c r="B702" s="249"/>
      <c r="C702" s="250">
        <f>'SHNF Fed'!$C$51</f>
        <v>0</v>
      </c>
      <c r="D702" s="250">
        <f>'SHNF Fed'!$D$51</f>
        <v>0</v>
      </c>
      <c r="E702" s="250">
        <f>'SHNF Fed'!$E$51</f>
        <v>0</v>
      </c>
      <c r="F702" s="250">
        <f>'SHNF Fed'!$F$51</f>
        <v>0</v>
      </c>
      <c r="G702" s="250">
        <f>'SHNF Fed'!$G$51</f>
        <v>0</v>
      </c>
    </row>
    <row r="703" spans="1:50" hidden="1" outlineLevel="1" collapsed="1">
      <c r="B703" s="249"/>
      <c r="C703" s="250">
        <f>'SWM Fed'!$C$51</f>
        <v>0</v>
      </c>
      <c r="D703" s="250">
        <f>'SWM Fed'!$D$51</f>
        <v>0</v>
      </c>
      <c r="E703" s="250">
        <f>'SWM Fed'!$E$51</f>
        <v>0</v>
      </c>
      <c r="F703" s="250">
        <f>'SWM Fed'!$F$51</f>
        <v>0</v>
      </c>
      <c r="G703" s="250">
        <f>'SWM Fed'!$G$51</f>
        <v>0</v>
      </c>
    </row>
    <row r="704" spans="1:50" hidden="1" outlineLevel="1" collapsed="1">
      <c r="B704" s="249"/>
      <c r="C704" s="250">
        <f>'TAMHSC Fed'!$C$51</f>
        <v>0</v>
      </c>
      <c r="D704" s="250">
        <f>'TAMHSC Fed'!$D$51</f>
        <v>0</v>
      </c>
      <c r="E704" s="250">
        <f>'TAMHSC Fed'!$E$51</f>
        <v>0</v>
      </c>
      <c r="F704" s="250">
        <f>'TAMHSC Fed'!$F$51</f>
        <v>0</v>
      </c>
      <c r="G704" s="250">
        <f>'TAMHSC Fed'!$G$51</f>
        <v>0</v>
      </c>
    </row>
    <row r="705" spans="1:8" hidden="1" outlineLevel="1" collapsed="1">
      <c r="B705" s="249"/>
      <c r="C705" s="250">
        <f>'THC Fed'!$C$51</f>
        <v>0</v>
      </c>
      <c r="D705" s="250">
        <f>'THC Fed'!$D$51</f>
        <v>0</v>
      </c>
      <c r="E705" s="250">
        <f>'THC Fed'!$E$51</f>
        <v>0</v>
      </c>
      <c r="F705" s="250">
        <f>'THC Fed'!$F$51</f>
        <v>0</v>
      </c>
      <c r="G705" s="250">
        <f>'THC Fed'!$G$51</f>
        <v>0</v>
      </c>
    </row>
    <row r="706" spans="1:8" hidden="1" outlineLevel="1" collapsed="1">
      <c r="B706" s="249"/>
      <c r="C706" s="250">
        <f>'TTUHSC Fed'!$C$51</f>
        <v>65683</v>
      </c>
      <c r="D706" s="250">
        <f>'TTUHSC Fed'!$D$51</f>
        <v>50798</v>
      </c>
      <c r="E706" s="250">
        <f>'TTUHSC Fed'!$E$51</f>
        <v>0</v>
      </c>
      <c r="F706" s="250">
        <f>'TTUHSC Fed'!$F$51</f>
        <v>14885</v>
      </c>
      <c r="G706" s="250">
        <f>'TTUHSC Fed'!$G$51</f>
        <v>0</v>
      </c>
    </row>
    <row r="707" spans="1:8" hidden="1" outlineLevel="1" collapsed="1">
      <c r="B707" s="249"/>
      <c r="C707" s="250">
        <f>'TTUHSCEP Fed'!$C$51</f>
        <v>0</v>
      </c>
      <c r="D707" s="250">
        <f>'TTUHSCEP Fed'!$D$51</f>
        <v>0</v>
      </c>
      <c r="E707" s="250">
        <f>'TTUHSCEP Fed'!$E$51</f>
        <v>0</v>
      </c>
      <c r="F707" s="250">
        <f>'TTUHSCEP Fed'!$F$51</f>
        <v>0</v>
      </c>
      <c r="G707" s="250">
        <f>'TTUHSCEP Fed'!$G$51</f>
        <v>0</v>
      </c>
    </row>
    <row r="708" spans="1:8" hidden="1" outlineLevel="1" collapsed="1">
      <c r="B708" s="249"/>
      <c r="C708" s="250">
        <f>'UHM Fed'!$C$51</f>
        <v>0</v>
      </c>
      <c r="D708" s="250">
        <f>'UHM Fed'!$D$51</f>
        <v>0</v>
      </c>
      <c r="E708" s="250">
        <f>'UHM Fed'!$E$51</f>
        <v>0</v>
      </c>
      <c r="F708" s="250">
        <f>'UHM Fed'!$F$51</f>
        <v>0</v>
      </c>
      <c r="G708" s="250">
        <f>'UHM Fed'!$G$51</f>
        <v>0</v>
      </c>
    </row>
    <row r="709" spans="1:8" hidden="1" outlineLevel="1" collapsed="1">
      <c r="B709" s="249"/>
      <c r="C709" s="250">
        <f>'UNTHSC1 Fed'!$C$51</f>
        <v>0</v>
      </c>
      <c r="D709" s="250">
        <f>'UNTHSC1 Fed'!$D$51</f>
        <v>0</v>
      </c>
      <c r="E709" s="250">
        <f>'UNTHSC1 Fed'!$E$51</f>
        <v>0</v>
      </c>
      <c r="F709" s="250">
        <f>'UNTHSC1 Fed'!$F$51</f>
        <v>0</v>
      </c>
      <c r="G709" s="250">
        <f>'UNTHSC1 Fed'!$G$51</f>
        <v>0</v>
      </c>
    </row>
    <row r="710" spans="1:8" hidden="1" outlineLevel="1" collapsed="1">
      <c r="B710" s="249"/>
      <c r="C710" s="250">
        <f>'BCM Fed'!$C$51</f>
        <v>0</v>
      </c>
      <c r="D710" s="250">
        <f>'BCM Fed'!$D$51</f>
        <v>0</v>
      </c>
      <c r="E710" s="250">
        <f>'BCM Fed'!$E$51</f>
        <v>0</v>
      </c>
      <c r="F710" s="250">
        <f>'BCM Fed'!$F$51</f>
        <v>0</v>
      </c>
      <c r="G710" s="250">
        <f>'BCM Fed'!$G$51</f>
        <v>0</v>
      </c>
    </row>
    <row r="711" spans="1:8" collapsed="1">
      <c r="A711" s="239" t="s">
        <v>231</v>
      </c>
      <c r="B711" s="243"/>
      <c r="C711" s="241">
        <f>SUM(C696:C710)</f>
        <v>6499196</v>
      </c>
      <c r="D711" s="241">
        <f>SUM(D696:D710)</f>
        <v>1018795</v>
      </c>
      <c r="E711" s="241">
        <f>SUM(E696:E710)</f>
        <v>1697620</v>
      </c>
      <c r="F711" s="241">
        <f>SUM(F696:F710)</f>
        <v>1976666</v>
      </c>
      <c r="G711" s="241">
        <f>SUM(G696:G710)</f>
        <v>5201355</v>
      </c>
      <c r="H711" s="242"/>
    </row>
    <row r="712" spans="1:8" hidden="1" outlineLevel="1">
      <c r="A712" s="239"/>
      <c r="B712" s="243"/>
      <c r="C712" s="241">
        <f>'AUSM Fed'!$C$52</f>
        <v>0</v>
      </c>
      <c r="D712" s="241">
        <f>'AUSM Fed'!$D$52</f>
        <v>0</v>
      </c>
      <c r="E712" s="241">
        <f>'AUSM Fed'!$E$52</f>
        <v>0</v>
      </c>
      <c r="F712" s="241">
        <f>'AUSM Fed'!$F$52</f>
        <v>0</v>
      </c>
      <c r="G712" s="241">
        <f>'AUSM Fed'!$G$52</f>
        <v>0</v>
      </c>
      <c r="H712" s="242"/>
    </row>
    <row r="713" spans="1:8" hidden="1" outlineLevel="1" collapsed="1">
      <c r="A713" s="239"/>
      <c r="B713" s="243"/>
      <c r="C713" s="241">
        <f>'HSH Fed'!$C$52</f>
        <v>0</v>
      </c>
      <c r="D713" s="241">
        <f>'HSH Fed'!$D$52</f>
        <v>0</v>
      </c>
      <c r="E713" s="241">
        <f>'HSH Fed'!$E$52</f>
        <v>0</v>
      </c>
      <c r="F713" s="241">
        <f>'HSH Fed'!$F$52</f>
        <v>0</v>
      </c>
      <c r="G713" s="241">
        <f>'HSH Fed'!$G$52</f>
        <v>0</v>
      </c>
      <c r="H713" s="242"/>
    </row>
    <row r="714" spans="1:8" hidden="1" outlineLevel="1" collapsed="1">
      <c r="A714" s="239"/>
      <c r="B714" s="243"/>
      <c r="C714" s="241">
        <f>'HSSA Fed'!$C$52</f>
        <v>0</v>
      </c>
      <c r="D714" s="241">
        <f>'HSSA Fed'!$D$52</f>
        <v>0</v>
      </c>
      <c r="E714" s="241">
        <f>'HSSA Fed'!$E$52</f>
        <v>0</v>
      </c>
      <c r="F714" s="241">
        <f>'HSSA Fed'!$F$52</f>
        <v>0</v>
      </c>
      <c r="G714" s="241">
        <f>'HSSA Fed'!$G$52</f>
        <v>0</v>
      </c>
      <c r="H714" s="242"/>
    </row>
    <row r="715" spans="1:8" hidden="1" outlineLevel="1" collapsed="1">
      <c r="A715" s="239"/>
      <c r="B715" s="243"/>
      <c r="C715" s="241">
        <f>'MBG Fed'!$C$52</f>
        <v>0</v>
      </c>
      <c r="D715" s="241">
        <f>'MBG Fed'!$D$52</f>
        <v>0</v>
      </c>
      <c r="E715" s="241">
        <f>'MBG Fed'!$E$52</f>
        <v>0</v>
      </c>
      <c r="F715" s="241">
        <f>'MBG Fed'!$F$52</f>
        <v>0</v>
      </c>
      <c r="G715" s="241">
        <f>'MBG Fed'!$G$52</f>
        <v>0</v>
      </c>
      <c r="H715" s="242"/>
    </row>
    <row r="716" spans="1:8" hidden="1" outlineLevel="1" collapsed="1">
      <c r="A716" s="239"/>
      <c r="B716" s="243"/>
      <c r="C716" s="241">
        <f>'MDA Fed'!$C$52</f>
        <v>0</v>
      </c>
      <c r="D716" s="241">
        <f>'MDA Fed'!$D$52</f>
        <v>0</v>
      </c>
      <c r="E716" s="241">
        <f>'MDA Fed'!$E$52</f>
        <v>0</v>
      </c>
      <c r="F716" s="241">
        <f>'MDA Fed'!$F$52</f>
        <v>0</v>
      </c>
      <c r="G716" s="241">
        <f>'MDA Fed'!$G$52</f>
        <v>0</v>
      </c>
      <c r="H716" s="242"/>
    </row>
    <row r="717" spans="1:8" hidden="1" outlineLevel="1" collapsed="1">
      <c r="A717" s="239"/>
      <c r="B717" s="243"/>
      <c r="C717" s="241">
        <f>'RGVM Fed'!$C$52</f>
        <v>0</v>
      </c>
      <c r="D717" s="241">
        <f>'RGVM Fed'!$D$52</f>
        <v>0</v>
      </c>
      <c r="E717" s="241">
        <f>'RGVM Fed'!$E$52</f>
        <v>0</v>
      </c>
      <c r="F717" s="241">
        <f>'RGVM Fed'!$F$52</f>
        <v>0</v>
      </c>
      <c r="G717" s="241">
        <f>'RGVM Fed'!$G$52</f>
        <v>0</v>
      </c>
      <c r="H717" s="242"/>
    </row>
    <row r="718" spans="1:8" hidden="1" outlineLevel="1" collapsed="1">
      <c r="A718" s="239"/>
      <c r="B718" s="243"/>
      <c r="C718" s="241">
        <f>'SHNF Fed'!$C$52</f>
        <v>0</v>
      </c>
      <c r="D718" s="241">
        <f>'SHNF Fed'!$D$52</f>
        <v>0</v>
      </c>
      <c r="E718" s="241">
        <f>'SHNF Fed'!$E$52</f>
        <v>0</v>
      </c>
      <c r="F718" s="241">
        <f>'SHNF Fed'!$F$52</f>
        <v>0</v>
      </c>
      <c r="G718" s="241">
        <f>'SHNF Fed'!$G$52</f>
        <v>0</v>
      </c>
      <c r="H718" s="242"/>
    </row>
    <row r="719" spans="1:8" hidden="1" outlineLevel="1" collapsed="1">
      <c r="A719" s="239"/>
      <c r="B719" s="243"/>
      <c r="C719" s="241">
        <f>'SWM Fed'!$C$52</f>
        <v>0</v>
      </c>
      <c r="D719" s="241">
        <f>'SWM Fed'!$D$52</f>
        <v>0</v>
      </c>
      <c r="E719" s="241">
        <f>'SWM Fed'!$E$52</f>
        <v>0</v>
      </c>
      <c r="F719" s="241">
        <f>'SWM Fed'!$F$52</f>
        <v>0</v>
      </c>
      <c r="G719" s="241">
        <f>'SWM Fed'!$G$52</f>
        <v>0</v>
      </c>
      <c r="H719" s="242"/>
    </row>
    <row r="720" spans="1:8" hidden="1" outlineLevel="1" collapsed="1">
      <c r="A720" s="239"/>
      <c r="B720" s="243"/>
      <c r="C720" s="241">
        <f>'TAMHSC Fed'!$C$52</f>
        <v>0</v>
      </c>
      <c r="D720" s="241">
        <f>'TAMHSC Fed'!$D$52</f>
        <v>0</v>
      </c>
      <c r="E720" s="241">
        <f>'TAMHSC Fed'!$E$52</f>
        <v>0</v>
      </c>
      <c r="F720" s="241">
        <f>'TAMHSC Fed'!$F$52</f>
        <v>0</v>
      </c>
      <c r="G720" s="241">
        <f>'TAMHSC Fed'!$G$52</f>
        <v>0</v>
      </c>
      <c r="H720" s="242"/>
    </row>
    <row r="721" spans="1:8" hidden="1" outlineLevel="1" collapsed="1">
      <c r="A721" s="239"/>
      <c r="B721" s="243"/>
      <c r="C721" s="241">
        <f>'THC Fed'!$C$52</f>
        <v>0</v>
      </c>
      <c r="D721" s="241">
        <f>'THC Fed'!$D$52</f>
        <v>0</v>
      </c>
      <c r="E721" s="241">
        <f>'THC Fed'!$E$52</f>
        <v>0</v>
      </c>
      <c r="F721" s="241">
        <f>'THC Fed'!$F$52</f>
        <v>0</v>
      </c>
      <c r="G721" s="241">
        <f>'THC Fed'!$G$52</f>
        <v>0</v>
      </c>
      <c r="H721" s="242"/>
    </row>
    <row r="722" spans="1:8" hidden="1" outlineLevel="1" collapsed="1">
      <c r="A722" s="239"/>
      <c r="B722" s="243"/>
      <c r="C722" s="241">
        <f>'TTUHSC Fed'!$C$52</f>
        <v>0</v>
      </c>
      <c r="D722" s="241">
        <f>'TTUHSC Fed'!$D$52</f>
        <v>0</v>
      </c>
      <c r="E722" s="241">
        <f>'TTUHSC Fed'!$E$52</f>
        <v>0</v>
      </c>
      <c r="F722" s="241">
        <f>'TTUHSC Fed'!$F$52</f>
        <v>0</v>
      </c>
      <c r="G722" s="241">
        <f>'TTUHSC Fed'!$G$52</f>
        <v>0</v>
      </c>
      <c r="H722" s="242"/>
    </row>
    <row r="723" spans="1:8" hidden="1" outlineLevel="1" collapsed="1">
      <c r="A723" s="239"/>
      <c r="B723" s="243"/>
      <c r="C723" s="241">
        <f>'TTUHSCEP Fed'!$C$52</f>
        <v>0</v>
      </c>
      <c r="D723" s="241">
        <f>'TTUHSCEP Fed'!$D$52</f>
        <v>0</v>
      </c>
      <c r="E723" s="241">
        <f>'TTUHSCEP Fed'!$E$52</f>
        <v>0</v>
      </c>
      <c r="F723" s="241">
        <f>'TTUHSCEP Fed'!$F$52</f>
        <v>0</v>
      </c>
      <c r="G723" s="241">
        <f>'TTUHSCEP Fed'!$G$52</f>
        <v>0</v>
      </c>
      <c r="H723" s="242"/>
    </row>
    <row r="724" spans="1:8" hidden="1" outlineLevel="1" collapsed="1">
      <c r="A724" s="239"/>
      <c r="B724" s="243"/>
      <c r="C724" s="241">
        <f>'UHM Fed'!$C$52</f>
        <v>0</v>
      </c>
      <c r="D724" s="241">
        <f>'UHM Fed'!$D$52</f>
        <v>0</v>
      </c>
      <c r="E724" s="241">
        <f>'UHM Fed'!$E$52</f>
        <v>0</v>
      </c>
      <c r="F724" s="241">
        <f>'UHM Fed'!$F$52</f>
        <v>0</v>
      </c>
      <c r="G724" s="241">
        <f>'UHM Fed'!$G$52</f>
        <v>0</v>
      </c>
      <c r="H724" s="242"/>
    </row>
    <row r="725" spans="1:8" hidden="1" outlineLevel="1" collapsed="1">
      <c r="A725" s="239"/>
      <c r="B725" s="243"/>
      <c r="C725" s="241">
        <f>'UNTHSC1 Fed'!$C$52</f>
        <v>0</v>
      </c>
      <c r="D725" s="241">
        <f>'UNTHSC1 Fed'!$D$52</f>
        <v>0</v>
      </c>
      <c r="E725" s="241">
        <f>'UNTHSC1 Fed'!$E$52</f>
        <v>0</v>
      </c>
      <c r="F725" s="241">
        <f>'UNTHSC1 Fed'!$F$52</f>
        <v>0</v>
      </c>
      <c r="G725" s="241">
        <f>'UNTHSC1 Fed'!$G$52</f>
        <v>0</v>
      </c>
      <c r="H725" s="242"/>
    </row>
    <row r="726" spans="1:8" hidden="1" outlineLevel="1" collapsed="1">
      <c r="A726" s="239"/>
      <c r="B726" s="243"/>
      <c r="C726" s="241">
        <f>'BCM Fed'!$C$52</f>
        <v>0</v>
      </c>
      <c r="D726" s="241">
        <f>'BCM Fed'!$D$52</f>
        <v>0</v>
      </c>
      <c r="E726" s="241">
        <f>'BCM Fed'!$E$52</f>
        <v>0</v>
      </c>
      <c r="F726" s="241">
        <f>'BCM Fed'!$F$52</f>
        <v>0</v>
      </c>
      <c r="G726" s="241">
        <f>'BCM Fed'!$G$52</f>
        <v>0</v>
      </c>
      <c r="H726" s="242"/>
    </row>
    <row r="727" spans="1:8" collapsed="1">
      <c r="A727" s="239" t="s">
        <v>231</v>
      </c>
      <c r="B727" s="243"/>
      <c r="C727" s="241">
        <f>SUM(C712:C726)</f>
        <v>0</v>
      </c>
      <c r="D727" s="241">
        <f>SUM(D712:D726)</f>
        <v>0</v>
      </c>
      <c r="E727" s="241">
        <f>SUM(E712:E726)</f>
        <v>0</v>
      </c>
      <c r="F727" s="241">
        <f>SUM(F712:F726)</f>
        <v>0</v>
      </c>
      <c r="G727" s="241">
        <f>SUM(G712:G726)</f>
        <v>0</v>
      </c>
      <c r="H727" s="242"/>
    </row>
    <row r="728" spans="1:8" hidden="1" outlineLevel="1">
      <c r="A728" s="239"/>
      <c r="B728" s="243"/>
      <c r="C728" s="241">
        <f>'AUSM Fed'!$C$53</f>
        <v>0</v>
      </c>
      <c r="D728" s="241">
        <f>'AUSM Fed'!$D$53</f>
        <v>0</v>
      </c>
      <c r="E728" s="241">
        <f>'AUSM Fed'!$E$53</f>
        <v>0</v>
      </c>
      <c r="F728" s="241">
        <f>'AUSM Fed'!$F$53</f>
        <v>0</v>
      </c>
      <c r="G728" s="241">
        <f>'AUSM Fed'!$G$53</f>
        <v>0</v>
      </c>
      <c r="H728" s="242"/>
    </row>
    <row r="729" spans="1:8" hidden="1" outlineLevel="1" collapsed="1">
      <c r="A729" s="239"/>
      <c r="B729" s="243"/>
      <c r="C729" s="241">
        <f>'HSH Fed'!$C$53</f>
        <v>0</v>
      </c>
      <c r="D729" s="241">
        <f>'HSH Fed'!$D$53</f>
        <v>0</v>
      </c>
      <c r="E729" s="241">
        <f>'HSH Fed'!$E$53</f>
        <v>0</v>
      </c>
      <c r="F729" s="241">
        <f>'HSH Fed'!$F$53</f>
        <v>0</v>
      </c>
      <c r="G729" s="241">
        <f>'HSH Fed'!$G$53</f>
        <v>0</v>
      </c>
      <c r="H729" s="242"/>
    </row>
    <row r="730" spans="1:8" hidden="1" outlineLevel="1" collapsed="1">
      <c r="A730" s="239"/>
      <c r="B730" s="243"/>
      <c r="C730" s="241">
        <f>'HSSA Fed'!$C$53</f>
        <v>0</v>
      </c>
      <c r="D730" s="241">
        <f>'HSSA Fed'!$D$53</f>
        <v>0</v>
      </c>
      <c r="E730" s="241">
        <f>'HSSA Fed'!$E$53</f>
        <v>0</v>
      </c>
      <c r="F730" s="241">
        <f>'HSSA Fed'!$F$53</f>
        <v>0</v>
      </c>
      <c r="G730" s="241">
        <f>'HSSA Fed'!$G$53</f>
        <v>0</v>
      </c>
      <c r="H730" s="242"/>
    </row>
    <row r="731" spans="1:8" hidden="1" outlineLevel="1" collapsed="1">
      <c r="A731" s="239"/>
      <c r="B731" s="243"/>
      <c r="C731" s="241">
        <f>'MBG Fed'!$C$53</f>
        <v>0</v>
      </c>
      <c r="D731" s="241">
        <f>'MBG Fed'!$D$53</f>
        <v>0</v>
      </c>
      <c r="E731" s="241">
        <f>'MBG Fed'!$E$53</f>
        <v>0</v>
      </c>
      <c r="F731" s="241">
        <f>'MBG Fed'!$F$53</f>
        <v>0</v>
      </c>
      <c r="G731" s="241">
        <f>'MBG Fed'!$G$53</f>
        <v>0</v>
      </c>
      <c r="H731" s="242"/>
    </row>
    <row r="732" spans="1:8" hidden="1" outlineLevel="1" collapsed="1">
      <c r="A732" s="239"/>
      <c r="B732" s="243"/>
      <c r="C732" s="241">
        <f>'MDA Fed'!$C$53</f>
        <v>0</v>
      </c>
      <c r="D732" s="241">
        <f>'MDA Fed'!$D$53</f>
        <v>0</v>
      </c>
      <c r="E732" s="241">
        <f>'MDA Fed'!$E$53</f>
        <v>0</v>
      </c>
      <c r="F732" s="241">
        <f>'MDA Fed'!$F$53</f>
        <v>0</v>
      </c>
      <c r="G732" s="241">
        <f>'MDA Fed'!$G$53</f>
        <v>0</v>
      </c>
      <c r="H732" s="242"/>
    </row>
    <row r="733" spans="1:8" hidden="1" outlineLevel="1" collapsed="1">
      <c r="A733" s="239"/>
      <c r="B733" s="243"/>
      <c r="C733" s="241">
        <f>'RGVM Fed'!$C$53</f>
        <v>0</v>
      </c>
      <c r="D733" s="241">
        <f>'RGVM Fed'!$D$53</f>
        <v>0</v>
      </c>
      <c r="E733" s="241">
        <f>'RGVM Fed'!$E$53</f>
        <v>0</v>
      </c>
      <c r="F733" s="241">
        <f>'RGVM Fed'!$F$53</f>
        <v>0</v>
      </c>
      <c r="G733" s="241">
        <f>'RGVM Fed'!$G$53</f>
        <v>0</v>
      </c>
      <c r="H733" s="242"/>
    </row>
    <row r="734" spans="1:8" hidden="1" outlineLevel="1" collapsed="1">
      <c r="A734" s="239"/>
      <c r="B734" s="243"/>
      <c r="C734" s="241">
        <f>'SHNF Fed'!$C$53</f>
        <v>0</v>
      </c>
      <c r="D734" s="241">
        <f>'SHNF Fed'!$D$53</f>
        <v>0</v>
      </c>
      <c r="E734" s="241">
        <f>'SHNF Fed'!$E$53</f>
        <v>0</v>
      </c>
      <c r="F734" s="241">
        <f>'SHNF Fed'!$F$53</f>
        <v>0</v>
      </c>
      <c r="G734" s="241">
        <f>'SHNF Fed'!$G$53</f>
        <v>0</v>
      </c>
      <c r="H734" s="242"/>
    </row>
    <row r="735" spans="1:8" hidden="1" outlineLevel="1" collapsed="1">
      <c r="A735" s="239"/>
      <c r="B735" s="243"/>
      <c r="C735" s="241">
        <f>'SWM Fed'!$C$53</f>
        <v>0</v>
      </c>
      <c r="D735" s="241">
        <f>'SWM Fed'!$D$53</f>
        <v>0</v>
      </c>
      <c r="E735" s="241">
        <f>'SWM Fed'!$E$53</f>
        <v>0</v>
      </c>
      <c r="F735" s="241">
        <f>'SWM Fed'!$F$53</f>
        <v>0</v>
      </c>
      <c r="G735" s="241">
        <f>'SWM Fed'!$G$53</f>
        <v>0</v>
      </c>
      <c r="H735" s="242"/>
    </row>
    <row r="736" spans="1:8" hidden="1" outlineLevel="1" collapsed="1">
      <c r="A736" s="239"/>
      <c r="B736" s="243"/>
      <c r="C736" s="241">
        <f>'TAMHSC Fed'!$C$53</f>
        <v>0</v>
      </c>
      <c r="D736" s="241">
        <f>'TAMHSC Fed'!$D$53</f>
        <v>0</v>
      </c>
      <c r="E736" s="241">
        <f>'TAMHSC Fed'!$E$53</f>
        <v>0</v>
      </c>
      <c r="F736" s="241">
        <f>'TAMHSC Fed'!$F$53</f>
        <v>0</v>
      </c>
      <c r="G736" s="241">
        <f>'TAMHSC Fed'!$G$53</f>
        <v>0</v>
      </c>
      <c r="H736" s="242"/>
    </row>
    <row r="737" spans="1:8" hidden="1" outlineLevel="1" collapsed="1">
      <c r="A737" s="239"/>
      <c r="B737" s="243"/>
      <c r="C737" s="241">
        <f>'THC Fed'!$C$53</f>
        <v>0</v>
      </c>
      <c r="D737" s="241">
        <f>'THC Fed'!$D$53</f>
        <v>0</v>
      </c>
      <c r="E737" s="241">
        <f>'THC Fed'!$E$53</f>
        <v>0</v>
      </c>
      <c r="F737" s="241">
        <f>'THC Fed'!$F$53</f>
        <v>0</v>
      </c>
      <c r="G737" s="241">
        <f>'THC Fed'!$G$53</f>
        <v>0</v>
      </c>
      <c r="H737" s="242"/>
    </row>
    <row r="738" spans="1:8" hidden="1" outlineLevel="1" collapsed="1">
      <c r="A738" s="239"/>
      <c r="B738" s="243"/>
      <c r="C738" s="241">
        <f>'TTUHSC Fed'!$C$53</f>
        <v>0</v>
      </c>
      <c r="D738" s="241">
        <f>'TTUHSC Fed'!$D$53</f>
        <v>0</v>
      </c>
      <c r="E738" s="241">
        <f>'TTUHSC Fed'!$E$53</f>
        <v>0</v>
      </c>
      <c r="F738" s="241">
        <f>'TTUHSC Fed'!$F$53</f>
        <v>0</v>
      </c>
      <c r="G738" s="241">
        <f>'TTUHSC Fed'!$G$53</f>
        <v>0</v>
      </c>
      <c r="H738" s="242"/>
    </row>
    <row r="739" spans="1:8" hidden="1" outlineLevel="1" collapsed="1">
      <c r="A739" s="239"/>
      <c r="B739" s="243"/>
      <c r="C739" s="241">
        <f>'TTUHSCEP Fed'!$C$53</f>
        <v>0</v>
      </c>
      <c r="D739" s="241">
        <f>'TTUHSCEP Fed'!$D$53</f>
        <v>0</v>
      </c>
      <c r="E739" s="241">
        <f>'TTUHSCEP Fed'!$E$53</f>
        <v>0</v>
      </c>
      <c r="F739" s="241">
        <f>'TTUHSCEP Fed'!$F$53</f>
        <v>0</v>
      </c>
      <c r="G739" s="241">
        <f>'TTUHSCEP Fed'!$G$53</f>
        <v>0</v>
      </c>
      <c r="H739" s="242"/>
    </row>
    <row r="740" spans="1:8" hidden="1" outlineLevel="1" collapsed="1">
      <c r="A740" s="239"/>
      <c r="B740" s="243"/>
      <c r="C740" s="241">
        <f>'UHM Fed'!$C$53</f>
        <v>0</v>
      </c>
      <c r="D740" s="241">
        <f>'UHM Fed'!$D$53</f>
        <v>0</v>
      </c>
      <c r="E740" s="241">
        <f>'UHM Fed'!$E$53</f>
        <v>0</v>
      </c>
      <c r="F740" s="241">
        <f>'UHM Fed'!$F$53</f>
        <v>0</v>
      </c>
      <c r="G740" s="241">
        <f>'UHM Fed'!$G$53</f>
        <v>0</v>
      </c>
      <c r="H740" s="242"/>
    </row>
    <row r="741" spans="1:8" hidden="1" outlineLevel="1" collapsed="1">
      <c r="A741" s="239"/>
      <c r="B741" s="243"/>
      <c r="C741" s="241">
        <f>'UNTHSC1 Fed'!$C$53</f>
        <v>0</v>
      </c>
      <c r="D741" s="241">
        <f>'UNTHSC1 Fed'!$D$53</f>
        <v>0</v>
      </c>
      <c r="E741" s="241">
        <f>'UNTHSC1 Fed'!$E$53</f>
        <v>0</v>
      </c>
      <c r="F741" s="241">
        <f>'UNTHSC1 Fed'!$F$53</f>
        <v>0</v>
      </c>
      <c r="G741" s="241">
        <f>'UNTHSC1 Fed'!$G$53</f>
        <v>0</v>
      </c>
      <c r="H741" s="242"/>
    </row>
    <row r="742" spans="1:8" hidden="1" outlineLevel="1" collapsed="1">
      <c r="A742" s="239"/>
      <c r="B742" s="243"/>
      <c r="C742" s="241">
        <f>'BCM Fed'!$C$53</f>
        <v>0</v>
      </c>
      <c r="D742" s="241">
        <f>'BCM Fed'!$D$53</f>
        <v>0</v>
      </c>
      <c r="E742" s="241">
        <f>'BCM Fed'!$E$53</f>
        <v>0</v>
      </c>
      <c r="F742" s="241">
        <f>'BCM Fed'!$F$53</f>
        <v>0</v>
      </c>
      <c r="G742" s="241">
        <f>'BCM Fed'!$G$53</f>
        <v>0</v>
      </c>
      <c r="H742" s="242"/>
    </row>
    <row r="743" spans="1:8" collapsed="1">
      <c r="A743" s="239" t="s">
        <v>231</v>
      </c>
      <c r="B743" s="243"/>
      <c r="C743" s="241">
        <f>SUM(C728:C742)</f>
        <v>0</v>
      </c>
      <c r="D743" s="241">
        <f>SUM(D728:D742)</f>
        <v>0</v>
      </c>
      <c r="E743" s="241">
        <f>SUM(E728:E742)</f>
        <v>0</v>
      </c>
      <c r="F743" s="241">
        <f>SUM(F728:F742)</f>
        <v>0</v>
      </c>
      <c r="G743" s="241">
        <f>SUM(G728:G742)</f>
        <v>0</v>
      </c>
      <c r="H743" s="242"/>
    </row>
    <row r="744" spans="1:8" hidden="1" outlineLevel="1">
      <c r="A744" s="239"/>
      <c r="B744" s="243"/>
      <c r="C744" s="241">
        <f>'AUSM Fed'!$C$54</f>
        <v>0</v>
      </c>
      <c r="D744" s="241">
        <f>'AUSM Fed'!$D$54</f>
        <v>0</v>
      </c>
      <c r="E744" s="241">
        <f>'AUSM Fed'!$E$54</f>
        <v>0</v>
      </c>
      <c r="F744" s="241">
        <f>'AUSM Fed'!$F$54</f>
        <v>0</v>
      </c>
      <c r="G744" s="241">
        <f>'AUSM Fed'!$G$54</f>
        <v>0</v>
      </c>
      <c r="H744" s="242"/>
    </row>
    <row r="745" spans="1:8" hidden="1" outlineLevel="1" collapsed="1">
      <c r="A745" s="239"/>
      <c r="B745" s="243"/>
      <c r="C745" s="241">
        <f>'HSH Fed'!$C$54</f>
        <v>0</v>
      </c>
      <c r="D745" s="241">
        <f>'HSH Fed'!$D$54</f>
        <v>0</v>
      </c>
      <c r="E745" s="241">
        <f>'HSH Fed'!$E$54</f>
        <v>0</v>
      </c>
      <c r="F745" s="241">
        <f>'HSH Fed'!$F$54</f>
        <v>0</v>
      </c>
      <c r="G745" s="241">
        <f>'HSH Fed'!$G$54</f>
        <v>0</v>
      </c>
      <c r="H745" s="242"/>
    </row>
    <row r="746" spans="1:8" hidden="1" outlineLevel="1" collapsed="1">
      <c r="A746" s="239"/>
      <c r="B746" s="243"/>
      <c r="C746" s="241">
        <f>'HSSA Fed'!$C$54</f>
        <v>0</v>
      </c>
      <c r="D746" s="241">
        <f>'HSSA Fed'!$D$54</f>
        <v>0</v>
      </c>
      <c r="E746" s="241">
        <f>'HSSA Fed'!$E$54</f>
        <v>0</v>
      </c>
      <c r="F746" s="241">
        <f>'HSSA Fed'!$F$54</f>
        <v>0</v>
      </c>
      <c r="G746" s="241">
        <f>'HSSA Fed'!$G$54</f>
        <v>0</v>
      </c>
      <c r="H746" s="242"/>
    </row>
    <row r="747" spans="1:8" hidden="1" outlineLevel="1" collapsed="1">
      <c r="A747" s="239"/>
      <c r="B747" s="243"/>
      <c r="C747" s="241">
        <f>'MBG Fed'!$C$54</f>
        <v>0</v>
      </c>
      <c r="D747" s="241">
        <f>'MBG Fed'!$D$54</f>
        <v>0</v>
      </c>
      <c r="E747" s="241">
        <f>'MBG Fed'!$E$54</f>
        <v>0</v>
      </c>
      <c r="F747" s="241">
        <f>'MBG Fed'!$F$54</f>
        <v>0</v>
      </c>
      <c r="G747" s="241">
        <f>'MBG Fed'!$G$54</f>
        <v>0</v>
      </c>
      <c r="H747" s="242"/>
    </row>
    <row r="748" spans="1:8" hidden="1" outlineLevel="1" collapsed="1">
      <c r="A748" s="239"/>
      <c r="B748" s="243"/>
      <c r="C748" s="241">
        <f>'MDA Fed'!$C$54</f>
        <v>0</v>
      </c>
      <c r="D748" s="241">
        <f>'MDA Fed'!$D$54</f>
        <v>0</v>
      </c>
      <c r="E748" s="241">
        <f>'MDA Fed'!$E$54</f>
        <v>0</v>
      </c>
      <c r="F748" s="241">
        <f>'MDA Fed'!$F$54</f>
        <v>0</v>
      </c>
      <c r="G748" s="241">
        <f>'MDA Fed'!$G$54</f>
        <v>0</v>
      </c>
      <c r="H748" s="242"/>
    </row>
    <row r="749" spans="1:8" hidden="1" outlineLevel="1" collapsed="1">
      <c r="A749" s="239"/>
      <c r="B749" s="243"/>
      <c r="C749" s="241">
        <f>'RGVM Fed'!$C$54</f>
        <v>0</v>
      </c>
      <c r="D749" s="241">
        <f>'RGVM Fed'!$D$54</f>
        <v>0</v>
      </c>
      <c r="E749" s="241">
        <f>'RGVM Fed'!$E$54</f>
        <v>0</v>
      </c>
      <c r="F749" s="241">
        <f>'RGVM Fed'!$F$54</f>
        <v>0</v>
      </c>
      <c r="G749" s="241">
        <f>'RGVM Fed'!$G$54</f>
        <v>0</v>
      </c>
      <c r="H749" s="242"/>
    </row>
    <row r="750" spans="1:8" hidden="1" outlineLevel="1" collapsed="1">
      <c r="A750" s="239"/>
      <c r="B750" s="243"/>
      <c r="C750" s="241">
        <f>'SHNF Fed'!$C$54</f>
        <v>0</v>
      </c>
      <c r="D750" s="241">
        <f>'SHNF Fed'!$D$54</f>
        <v>0</v>
      </c>
      <c r="E750" s="241">
        <f>'SHNF Fed'!$E$54</f>
        <v>0</v>
      </c>
      <c r="F750" s="241">
        <f>'SHNF Fed'!$F$54</f>
        <v>0</v>
      </c>
      <c r="G750" s="241">
        <f>'SHNF Fed'!$G$54</f>
        <v>0</v>
      </c>
      <c r="H750" s="242"/>
    </row>
    <row r="751" spans="1:8" hidden="1" outlineLevel="1" collapsed="1">
      <c r="A751" s="239"/>
      <c r="B751" s="243"/>
      <c r="C751" s="241">
        <f>'SWM Fed'!$C$54</f>
        <v>0</v>
      </c>
      <c r="D751" s="241">
        <f>'SWM Fed'!$D$54</f>
        <v>0</v>
      </c>
      <c r="E751" s="241">
        <f>'SWM Fed'!$E$54</f>
        <v>0</v>
      </c>
      <c r="F751" s="241">
        <f>'SWM Fed'!$F$54</f>
        <v>0</v>
      </c>
      <c r="G751" s="241">
        <f>'SWM Fed'!$G$54</f>
        <v>0</v>
      </c>
      <c r="H751" s="242"/>
    </row>
    <row r="752" spans="1:8" hidden="1" outlineLevel="1" collapsed="1">
      <c r="A752" s="239"/>
      <c r="B752" s="243"/>
      <c r="C752" s="241">
        <f>'TAMHSC Fed'!$C$54</f>
        <v>0</v>
      </c>
      <c r="D752" s="241">
        <f>'TAMHSC Fed'!$D$54</f>
        <v>0</v>
      </c>
      <c r="E752" s="241">
        <f>'TAMHSC Fed'!$E$54</f>
        <v>0</v>
      </c>
      <c r="F752" s="241">
        <f>'TAMHSC Fed'!$F$54</f>
        <v>0</v>
      </c>
      <c r="G752" s="241">
        <f>'TAMHSC Fed'!$G$54</f>
        <v>0</v>
      </c>
      <c r="H752" s="242"/>
    </row>
    <row r="753" spans="1:8" hidden="1" outlineLevel="1" collapsed="1">
      <c r="A753" s="239"/>
      <c r="B753" s="243"/>
      <c r="C753" s="241">
        <f>'THC Fed'!$C$54</f>
        <v>0</v>
      </c>
      <c r="D753" s="241">
        <f>'THC Fed'!$D$54</f>
        <v>0</v>
      </c>
      <c r="E753" s="241">
        <f>'THC Fed'!$E$54</f>
        <v>0</v>
      </c>
      <c r="F753" s="241">
        <f>'THC Fed'!$F$54</f>
        <v>0</v>
      </c>
      <c r="G753" s="241">
        <f>'THC Fed'!$G$54</f>
        <v>0</v>
      </c>
      <c r="H753" s="242"/>
    </row>
    <row r="754" spans="1:8" hidden="1" outlineLevel="1" collapsed="1">
      <c r="A754" s="239"/>
      <c r="B754" s="243"/>
      <c r="C754" s="241">
        <f>'TTUHSC Fed'!$C$54</f>
        <v>0</v>
      </c>
      <c r="D754" s="241">
        <f>'TTUHSC Fed'!$D$54</f>
        <v>0</v>
      </c>
      <c r="E754" s="241">
        <f>'TTUHSC Fed'!$E$54</f>
        <v>0</v>
      </c>
      <c r="F754" s="241">
        <f>'TTUHSC Fed'!$F$54</f>
        <v>0</v>
      </c>
      <c r="G754" s="241">
        <f>'TTUHSC Fed'!$G$54</f>
        <v>0</v>
      </c>
      <c r="H754" s="242"/>
    </row>
    <row r="755" spans="1:8" hidden="1" outlineLevel="1" collapsed="1">
      <c r="A755" s="239"/>
      <c r="B755" s="243"/>
      <c r="C755" s="241">
        <f>'TTUHSCEP Fed'!$C$54</f>
        <v>0</v>
      </c>
      <c r="D755" s="241">
        <f>'TTUHSCEP Fed'!$D$54</f>
        <v>0</v>
      </c>
      <c r="E755" s="241">
        <f>'TTUHSCEP Fed'!$E$54</f>
        <v>0</v>
      </c>
      <c r="F755" s="241">
        <f>'TTUHSCEP Fed'!$F$54</f>
        <v>0</v>
      </c>
      <c r="G755" s="241">
        <f>'TTUHSCEP Fed'!$G$54</f>
        <v>0</v>
      </c>
      <c r="H755" s="242"/>
    </row>
    <row r="756" spans="1:8" hidden="1" outlineLevel="1" collapsed="1">
      <c r="A756" s="239"/>
      <c r="B756" s="243"/>
      <c r="C756" s="241">
        <f>'UHM Fed'!$C$54</f>
        <v>0</v>
      </c>
      <c r="D756" s="241">
        <f>'UHM Fed'!$D$54</f>
        <v>0</v>
      </c>
      <c r="E756" s="241">
        <f>'UHM Fed'!$E$54</f>
        <v>0</v>
      </c>
      <c r="F756" s="241">
        <f>'UHM Fed'!$F$54</f>
        <v>0</v>
      </c>
      <c r="G756" s="241">
        <f>'UHM Fed'!$G$54</f>
        <v>0</v>
      </c>
      <c r="H756" s="242"/>
    </row>
    <row r="757" spans="1:8" hidden="1" outlineLevel="1" collapsed="1">
      <c r="A757" s="239"/>
      <c r="B757" s="243"/>
      <c r="C757" s="241">
        <f>'UNTHSC1 Fed'!$C$54</f>
        <v>0</v>
      </c>
      <c r="D757" s="241">
        <f>'UNTHSC1 Fed'!$D$54</f>
        <v>0</v>
      </c>
      <c r="E757" s="241">
        <f>'UNTHSC1 Fed'!$E$54</f>
        <v>0</v>
      </c>
      <c r="F757" s="241">
        <f>'UNTHSC1 Fed'!$F$54</f>
        <v>0</v>
      </c>
      <c r="G757" s="241">
        <f>'UNTHSC1 Fed'!$G$54</f>
        <v>0</v>
      </c>
      <c r="H757" s="242"/>
    </row>
    <row r="758" spans="1:8" hidden="1" outlineLevel="1" collapsed="1">
      <c r="A758" s="239"/>
      <c r="B758" s="243"/>
      <c r="C758" s="241">
        <f>'BCM Fed'!$C$54</f>
        <v>0</v>
      </c>
      <c r="D758" s="241">
        <f>'BCM Fed'!$D$54</f>
        <v>0</v>
      </c>
      <c r="E758" s="241">
        <f>'BCM Fed'!$E$54</f>
        <v>0</v>
      </c>
      <c r="F758" s="241">
        <f>'BCM Fed'!$F$54</f>
        <v>0</v>
      </c>
      <c r="G758" s="241">
        <f>'BCM Fed'!$G$54</f>
        <v>0</v>
      </c>
      <c r="H758" s="242"/>
    </row>
    <row r="759" spans="1:8" collapsed="1">
      <c r="A759" s="239" t="s">
        <v>231</v>
      </c>
      <c r="B759" s="243"/>
      <c r="C759" s="241">
        <f>SUM(C744:C758)</f>
        <v>0</v>
      </c>
      <c r="D759" s="241">
        <f>SUM(D744:D758)</f>
        <v>0</v>
      </c>
      <c r="E759" s="241">
        <f>SUM(E744:E758)</f>
        <v>0</v>
      </c>
      <c r="F759" s="241">
        <f>SUM(F744:F758)</f>
        <v>0</v>
      </c>
      <c r="G759" s="241">
        <f>SUM(G744:G758)</f>
        <v>0</v>
      </c>
      <c r="H759" s="242"/>
    </row>
    <row r="760" spans="1:8" hidden="1" outlineLevel="1">
      <c r="A760" s="239"/>
      <c r="B760" s="243"/>
      <c r="C760" s="241">
        <f>'AUSM Fed'!$C$55</f>
        <v>0</v>
      </c>
      <c r="D760" s="241">
        <f>'AUSM Fed'!$D$55</f>
        <v>0</v>
      </c>
      <c r="E760" s="241">
        <f>'AUSM Fed'!$E$55</f>
        <v>0</v>
      </c>
      <c r="F760" s="241">
        <f>'AUSM Fed'!$F$55</f>
        <v>0</v>
      </c>
      <c r="G760" s="241">
        <f>'AUSM Fed'!$G$55</f>
        <v>0</v>
      </c>
      <c r="H760" s="242"/>
    </row>
    <row r="761" spans="1:8" hidden="1" outlineLevel="1" collapsed="1">
      <c r="A761" s="239"/>
      <c r="B761" s="243"/>
      <c r="C761" s="241">
        <f>'HSH Fed'!$C$55</f>
        <v>0</v>
      </c>
      <c r="D761" s="241">
        <f>'HSH Fed'!$D$55</f>
        <v>0</v>
      </c>
      <c r="E761" s="241">
        <f>'HSH Fed'!$E$55</f>
        <v>0</v>
      </c>
      <c r="F761" s="241">
        <f>'HSH Fed'!$F$55</f>
        <v>0</v>
      </c>
      <c r="G761" s="241">
        <f>'HSH Fed'!$G$55</f>
        <v>0</v>
      </c>
      <c r="H761" s="242"/>
    </row>
    <row r="762" spans="1:8" hidden="1" outlineLevel="1" collapsed="1">
      <c r="A762" s="239"/>
      <c r="B762" s="243"/>
      <c r="C762" s="241">
        <f>'HSSA Fed'!$C$55</f>
        <v>0</v>
      </c>
      <c r="D762" s="241">
        <f>'HSSA Fed'!$D$55</f>
        <v>0</v>
      </c>
      <c r="E762" s="241">
        <f>'HSSA Fed'!$E$55</f>
        <v>0</v>
      </c>
      <c r="F762" s="241">
        <f>'HSSA Fed'!$F$55</f>
        <v>0</v>
      </c>
      <c r="G762" s="241">
        <f>'HSSA Fed'!$G$55</f>
        <v>0</v>
      </c>
      <c r="H762" s="242"/>
    </row>
    <row r="763" spans="1:8" hidden="1" outlineLevel="1" collapsed="1">
      <c r="A763" s="239"/>
      <c r="B763" s="243"/>
      <c r="C763" s="241">
        <f>'MBG Fed'!$C$55</f>
        <v>0</v>
      </c>
      <c r="D763" s="241">
        <f>'MBG Fed'!$D$55</f>
        <v>0</v>
      </c>
      <c r="E763" s="241">
        <f>'MBG Fed'!$E$55</f>
        <v>0</v>
      </c>
      <c r="F763" s="241">
        <f>'MBG Fed'!$F$55</f>
        <v>0</v>
      </c>
      <c r="G763" s="241">
        <f>'MBG Fed'!$G$55</f>
        <v>0</v>
      </c>
      <c r="H763" s="242"/>
    </row>
    <row r="764" spans="1:8" hidden="1" outlineLevel="1" collapsed="1">
      <c r="A764" s="239"/>
      <c r="B764" s="243"/>
      <c r="C764" s="241">
        <f>'MDA Fed'!$C$55</f>
        <v>0</v>
      </c>
      <c r="D764" s="241">
        <f>'MDA Fed'!$D$55</f>
        <v>0</v>
      </c>
      <c r="E764" s="241">
        <f>'MDA Fed'!$E$55</f>
        <v>0</v>
      </c>
      <c r="F764" s="241">
        <f>'MDA Fed'!$F$55</f>
        <v>0</v>
      </c>
      <c r="G764" s="241">
        <f>'MDA Fed'!$G$55</f>
        <v>0</v>
      </c>
      <c r="H764" s="242"/>
    </row>
    <row r="765" spans="1:8" hidden="1" outlineLevel="1" collapsed="1">
      <c r="A765" s="239"/>
      <c r="B765" s="243"/>
      <c r="C765" s="241">
        <f>'RGVM Fed'!$C$55</f>
        <v>0</v>
      </c>
      <c r="D765" s="241">
        <f>'RGVM Fed'!$D$55</f>
        <v>0</v>
      </c>
      <c r="E765" s="241">
        <f>'RGVM Fed'!$E$55</f>
        <v>0</v>
      </c>
      <c r="F765" s="241">
        <f>'RGVM Fed'!$F$55</f>
        <v>0</v>
      </c>
      <c r="G765" s="241">
        <f>'RGVM Fed'!$G$55</f>
        <v>0</v>
      </c>
      <c r="H765" s="242"/>
    </row>
    <row r="766" spans="1:8" hidden="1" outlineLevel="1" collapsed="1">
      <c r="A766" s="239"/>
      <c r="B766" s="243"/>
      <c r="C766" s="241">
        <f>'SHNF Fed'!$C$55</f>
        <v>0</v>
      </c>
      <c r="D766" s="241">
        <f>'SHNF Fed'!$D$55</f>
        <v>0</v>
      </c>
      <c r="E766" s="241">
        <f>'SHNF Fed'!$E$55</f>
        <v>0</v>
      </c>
      <c r="F766" s="241">
        <f>'SHNF Fed'!$F$55</f>
        <v>0</v>
      </c>
      <c r="G766" s="241">
        <f>'SHNF Fed'!$G$55</f>
        <v>0</v>
      </c>
      <c r="H766" s="242"/>
    </row>
    <row r="767" spans="1:8" hidden="1" outlineLevel="1" collapsed="1">
      <c r="A767" s="239"/>
      <c r="B767" s="243"/>
      <c r="C767" s="241">
        <f>'SWM Fed'!$C$55</f>
        <v>0</v>
      </c>
      <c r="D767" s="241">
        <f>'SWM Fed'!$D$55</f>
        <v>0</v>
      </c>
      <c r="E767" s="241">
        <f>'SWM Fed'!$E$55</f>
        <v>0</v>
      </c>
      <c r="F767" s="241">
        <f>'SWM Fed'!$F$55</f>
        <v>0</v>
      </c>
      <c r="G767" s="241">
        <f>'SWM Fed'!$G$55</f>
        <v>0</v>
      </c>
      <c r="H767" s="242"/>
    </row>
    <row r="768" spans="1:8" hidden="1" outlineLevel="1" collapsed="1">
      <c r="A768" s="239"/>
      <c r="B768" s="243"/>
      <c r="C768" s="241">
        <f>'TAMHSC Fed'!$C$55</f>
        <v>0</v>
      </c>
      <c r="D768" s="241">
        <f>'TAMHSC Fed'!$D$55</f>
        <v>0</v>
      </c>
      <c r="E768" s="241">
        <f>'TAMHSC Fed'!$E$55</f>
        <v>0</v>
      </c>
      <c r="F768" s="241">
        <f>'TAMHSC Fed'!$F$55</f>
        <v>0</v>
      </c>
      <c r="G768" s="241">
        <f>'TAMHSC Fed'!$G$55</f>
        <v>0</v>
      </c>
      <c r="H768" s="242"/>
    </row>
    <row r="769" spans="1:8" hidden="1" outlineLevel="1" collapsed="1">
      <c r="A769" s="239"/>
      <c r="B769" s="243"/>
      <c r="C769" s="241">
        <f>'THC Fed'!$C$55</f>
        <v>0</v>
      </c>
      <c r="D769" s="241">
        <f>'THC Fed'!$D$55</f>
        <v>0</v>
      </c>
      <c r="E769" s="241">
        <f>'THC Fed'!$E$55</f>
        <v>0</v>
      </c>
      <c r="F769" s="241">
        <f>'THC Fed'!$F$55</f>
        <v>0</v>
      </c>
      <c r="G769" s="241">
        <f>'THC Fed'!$G$55</f>
        <v>0</v>
      </c>
      <c r="H769" s="242"/>
    </row>
    <row r="770" spans="1:8" hidden="1" outlineLevel="1" collapsed="1">
      <c r="A770" s="239"/>
      <c r="B770" s="243"/>
      <c r="C770" s="241">
        <f>'TTUHSC Fed'!$C$55</f>
        <v>0</v>
      </c>
      <c r="D770" s="241">
        <f>'TTUHSC Fed'!$D$55</f>
        <v>0</v>
      </c>
      <c r="E770" s="241">
        <f>'TTUHSC Fed'!$E$55</f>
        <v>0</v>
      </c>
      <c r="F770" s="241">
        <f>'TTUHSC Fed'!$F$55</f>
        <v>0</v>
      </c>
      <c r="G770" s="241">
        <f>'TTUHSC Fed'!$G$55</f>
        <v>0</v>
      </c>
      <c r="H770" s="242"/>
    </row>
    <row r="771" spans="1:8" hidden="1" outlineLevel="1" collapsed="1">
      <c r="A771" s="239"/>
      <c r="B771" s="243"/>
      <c r="C771" s="241">
        <f>'TTUHSCEP Fed'!$C$55</f>
        <v>0</v>
      </c>
      <c r="D771" s="241">
        <f>'TTUHSCEP Fed'!$D$55</f>
        <v>0</v>
      </c>
      <c r="E771" s="241">
        <f>'TTUHSCEP Fed'!$E$55</f>
        <v>0</v>
      </c>
      <c r="F771" s="241">
        <f>'TTUHSCEP Fed'!$F$55</f>
        <v>0</v>
      </c>
      <c r="G771" s="241">
        <f>'TTUHSCEP Fed'!$G$55</f>
        <v>0</v>
      </c>
      <c r="H771" s="242"/>
    </row>
    <row r="772" spans="1:8" hidden="1" outlineLevel="1" collapsed="1">
      <c r="A772" s="239"/>
      <c r="B772" s="243"/>
      <c r="C772" s="241">
        <f>'UHM Fed'!$C$55</f>
        <v>0</v>
      </c>
      <c r="D772" s="241">
        <f>'UHM Fed'!$D$55</f>
        <v>0</v>
      </c>
      <c r="E772" s="241">
        <f>'UHM Fed'!$E$55</f>
        <v>0</v>
      </c>
      <c r="F772" s="241">
        <f>'UHM Fed'!$F$55</f>
        <v>0</v>
      </c>
      <c r="G772" s="241">
        <f>'UHM Fed'!$G$55</f>
        <v>0</v>
      </c>
      <c r="H772" s="242"/>
    </row>
    <row r="773" spans="1:8" hidden="1" outlineLevel="1" collapsed="1">
      <c r="A773" s="239"/>
      <c r="B773" s="243"/>
      <c r="C773" s="241">
        <f>'UNTHSC1 Fed'!$C$55</f>
        <v>0</v>
      </c>
      <c r="D773" s="241">
        <f>'UNTHSC1 Fed'!$D$55</f>
        <v>0</v>
      </c>
      <c r="E773" s="241">
        <f>'UNTHSC1 Fed'!$E$55</f>
        <v>0</v>
      </c>
      <c r="F773" s="241">
        <f>'UNTHSC1 Fed'!$F$55</f>
        <v>0</v>
      </c>
      <c r="G773" s="241">
        <f>'UNTHSC1 Fed'!$G$55</f>
        <v>0</v>
      </c>
      <c r="H773" s="242"/>
    </row>
    <row r="774" spans="1:8" hidden="1" outlineLevel="1" collapsed="1">
      <c r="A774" s="239"/>
      <c r="B774" s="243"/>
      <c r="C774" s="241">
        <f>'BCM Fed'!$C$55</f>
        <v>0</v>
      </c>
      <c r="D774" s="241">
        <f>'BCM Fed'!$D$55</f>
        <v>0</v>
      </c>
      <c r="E774" s="241">
        <f>'BCM Fed'!$E$55</f>
        <v>0</v>
      </c>
      <c r="F774" s="241">
        <f>'BCM Fed'!$F$55</f>
        <v>0</v>
      </c>
      <c r="G774" s="241">
        <f>'BCM Fed'!$G$55</f>
        <v>0</v>
      </c>
      <c r="H774" s="242"/>
    </row>
    <row r="775" spans="1:8" collapsed="1">
      <c r="A775" s="239" t="s">
        <v>231</v>
      </c>
      <c r="B775" s="243"/>
      <c r="C775" s="241">
        <f>SUM(C760:C774)</f>
        <v>0</v>
      </c>
      <c r="D775" s="241">
        <f>SUM(D760:D774)</f>
        <v>0</v>
      </c>
      <c r="E775" s="241">
        <f>SUM(E760:E774)</f>
        <v>0</v>
      </c>
      <c r="F775" s="241">
        <f>SUM(F760:F774)</f>
        <v>0</v>
      </c>
      <c r="G775" s="241">
        <f>SUM(G760:G774)</f>
        <v>0</v>
      </c>
      <c r="H775" s="242"/>
    </row>
    <row r="776" spans="1:8" hidden="1" outlineLevel="1">
      <c r="A776" s="239"/>
      <c r="B776" s="243"/>
      <c r="C776" s="241">
        <f>'AUSM Fed'!$C$56</f>
        <v>0</v>
      </c>
      <c r="D776" s="241">
        <f>'AUSM Fed'!$D$56</f>
        <v>0</v>
      </c>
      <c r="E776" s="241">
        <f>'AUSM Fed'!$E$56</f>
        <v>0</v>
      </c>
      <c r="F776" s="241">
        <f>'AUSM Fed'!$F$56</f>
        <v>0</v>
      </c>
      <c r="G776" s="241">
        <f>'AUSM Fed'!$G$56</f>
        <v>0</v>
      </c>
      <c r="H776" s="242"/>
    </row>
    <row r="777" spans="1:8" hidden="1" outlineLevel="1" collapsed="1">
      <c r="A777" s="239"/>
      <c r="B777" s="243"/>
      <c r="C777" s="241">
        <f>'HSH Fed'!$C$56</f>
        <v>0</v>
      </c>
      <c r="D777" s="241">
        <f>'HSH Fed'!$D$56</f>
        <v>0</v>
      </c>
      <c r="E777" s="241">
        <f>'HSH Fed'!$E$56</f>
        <v>0</v>
      </c>
      <c r="F777" s="241">
        <f>'HSH Fed'!$F$56</f>
        <v>0</v>
      </c>
      <c r="G777" s="241">
        <f>'HSH Fed'!$G$56</f>
        <v>0</v>
      </c>
      <c r="H777" s="242"/>
    </row>
    <row r="778" spans="1:8" hidden="1" outlineLevel="1" collapsed="1">
      <c r="A778" s="239"/>
      <c r="B778" s="243"/>
      <c r="C778" s="241">
        <f>'HSSA Fed'!$C$56</f>
        <v>0</v>
      </c>
      <c r="D778" s="241">
        <f>'HSSA Fed'!$D$56</f>
        <v>0</v>
      </c>
      <c r="E778" s="241">
        <f>'HSSA Fed'!$E$56</f>
        <v>0</v>
      </c>
      <c r="F778" s="241">
        <f>'HSSA Fed'!$F$56</f>
        <v>0</v>
      </c>
      <c r="G778" s="241">
        <f>'HSSA Fed'!$G$56</f>
        <v>0</v>
      </c>
      <c r="H778" s="242"/>
    </row>
    <row r="779" spans="1:8" hidden="1" outlineLevel="1" collapsed="1">
      <c r="A779" s="239"/>
      <c r="B779" s="243"/>
      <c r="C779" s="241">
        <f>'MBG Fed'!$C$56</f>
        <v>0</v>
      </c>
      <c r="D779" s="241">
        <f>'MBG Fed'!$D$56</f>
        <v>0</v>
      </c>
      <c r="E779" s="241">
        <f>'MBG Fed'!$E$56</f>
        <v>0</v>
      </c>
      <c r="F779" s="241">
        <f>'MBG Fed'!$F$56</f>
        <v>0</v>
      </c>
      <c r="G779" s="241">
        <f>'MBG Fed'!$G$56</f>
        <v>0</v>
      </c>
      <c r="H779" s="242"/>
    </row>
    <row r="780" spans="1:8" hidden="1" outlineLevel="1" collapsed="1">
      <c r="A780" s="239"/>
      <c r="B780" s="243"/>
      <c r="C780" s="241">
        <f>'MDA Fed'!$C$56</f>
        <v>0</v>
      </c>
      <c r="D780" s="241">
        <f>'MDA Fed'!$D$56</f>
        <v>0</v>
      </c>
      <c r="E780" s="241">
        <f>'MDA Fed'!$E$56</f>
        <v>0</v>
      </c>
      <c r="F780" s="241">
        <f>'MDA Fed'!$F$56</f>
        <v>0</v>
      </c>
      <c r="G780" s="241">
        <f>'MDA Fed'!$G$56</f>
        <v>0</v>
      </c>
      <c r="H780" s="242"/>
    </row>
    <row r="781" spans="1:8" hidden="1" outlineLevel="1" collapsed="1">
      <c r="A781" s="239"/>
      <c r="B781" s="243"/>
      <c r="C781" s="241">
        <f>'RGVM Fed'!$C$56</f>
        <v>0</v>
      </c>
      <c r="D781" s="241">
        <f>'RGVM Fed'!$D$56</f>
        <v>0</v>
      </c>
      <c r="E781" s="241">
        <f>'RGVM Fed'!$E$56</f>
        <v>0</v>
      </c>
      <c r="F781" s="241">
        <f>'RGVM Fed'!$F$56</f>
        <v>0</v>
      </c>
      <c r="G781" s="241">
        <f>'RGVM Fed'!$G$56</f>
        <v>0</v>
      </c>
      <c r="H781" s="242"/>
    </row>
    <row r="782" spans="1:8" hidden="1" outlineLevel="1" collapsed="1">
      <c r="A782" s="239"/>
      <c r="B782" s="243"/>
      <c r="C782" s="241">
        <f>'SHNF Fed'!$C$56</f>
        <v>0</v>
      </c>
      <c r="D782" s="241">
        <f>'SHNF Fed'!$D$56</f>
        <v>0</v>
      </c>
      <c r="E782" s="241">
        <f>'SHNF Fed'!$E$56</f>
        <v>0</v>
      </c>
      <c r="F782" s="241">
        <f>'SHNF Fed'!$F$56</f>
        <v>0</v>
      </c>
      <c r="G782" s="241">
        <f>'SHNF Fed'!$G$56</f>
        <v>0</v>
      </c>
      <c r="H782" s="242"/>
    </row>
    <row r="783" spans="1:8" hidden="1" outlineLevel="1" collapsed="1">
      <c r="A783" s="239"/>
      <c r="B783" s="243"/>
      <c r="C783" s="241">
        <f>'SWM Fed'!$C$56</f>
        <v>0</v>
      </c>
      <c r="D783" s="241">
        <f>'SWM Fed'!$D$56</f>
        <v>0</v>
      </c>
      <c r="E783" s="241">
        <f>'SWM Fed'!$E$56</f>
        <v>0</v>
      </c>
      <c r="F783" s="241">
        <f>'SWM Fed'!$F$56</f>
        <v>0</v>
      </c>
      <c r="G783" s="241">
        <f>'SWM Fed'!$G$56</f>
        <v>0</v>
      </c>
      <c r="H783" s="242"/>
    </row>
    <row r="784" spans="1:8" hidden="1" outlineLevel="1" collapsed="1">
      <c r="A784" s="239"/>
      <c r="B784" s="243"/>
      <c r="C784" s="241">
        <f>'TAMHSC Fed'!$C$56</f>
        <v>0</v>
      </c>
      <c r="D784" s="241">
        <f>'TAMHSC Fed'!$D$56</f>
        <v>0</v>
      </c>
      <c r="E784" s="241">
        <f>'TAMHSC Fed'!$E$56</f>
        <v>0</v>
      </c>
      <c r="F784" s="241">
        <f>'TAMHSC Fed'!$F$56</f>
        <v>0</v>
      </c>
      <c r="G784" s="241">
        <f>'TAMHSC Fed'!$G$56</f>
        <v>0</v>
      </c>
      <c r="H784" s="242"/>
    </row>
    <row r="785" spans="1:8" hidden="1" outlineLevel="1" collapsed="1">
      <c r="A785" s="239"/>
      <c r="B785" s="243"/>
      <c r="C785" s="241">
        <f>'THC Fed'!$C$56</f>
        <v>0</v>
      </c>
      <c r="D785" s="241">
        <f>'THC Fed'!$D$56</f>
        <v>0</v>
      </c>
      <c r="E785" s="241">
        <f>'THC Fed'!$E$56</f>
        <v>0</v>
      </c>
      <c r="F785" s="241">
        <f>'THC Fed'!$F$56</f>
        <v>0</v>
      </c>
      <c r="G785" s="241">
        <f>'THC Fed'!$G$56</f>
        <v>0</v>
      </c>
      <c r="H785" s="242"/>
    </row>
    <row r="786" spans="1:8" hidden="1" outlineLevel="1" collapsed="1">
      <c r="A786" s="239"/>
      <c r="B786" s="243"/>
      <c r="C786" s="241">
        <f>'TTUHSC Fed'!$C$56</f>
        <v>0</v>
      </c>
      <c r="D786" s="241">
        <f>'TTUHSC Fed'!$D$56</f>
        <v>0</v>
      </c>
      <c r="E786" s="241">
        <f>'TTUHSC Fed'!$E$56</f>
        <v>0</v>
      </c>
      <c r="F786" s="241">
        <f>'TTUHSC Fed'!$F$56</f>
        <v>0</v>
      </c>
      <c r="G786" s="241">
        <f>'TTUHSC Fed'!$G$56</f>
        <v>0</v>
      </c>
      <c r="H786" s="242"/>
    </row>
    <row r="787" spans="1:8" hidden="1" outlineLevel="1" collapsed="1">
      <c r="A787" s="239"/>
      <c r="B787" s="243"/>
      <c r="C787" s="241">
        <f>'TTUHSCEP Fed'!$C$56</f>
        <v>0</v>
      </c>
      <c r="D787" s="241">
        <f>'TTUHSCEP Fed'!$D$56</f>
        <v>0</v>
      </c>
      <c r="E787" s="241">
        <f>'TTUHSCEP Fed'!$E$56</f>
        <v>0</v>
      </c>
      <c r="F787" s="241">
        <f>'TTUHSCEP Fed'!$F$56</f>
        <v>0</v>
      </c>
      <c r="G787" s="241">
        <f>'TTUHSCEP Fed'!$G$56</f>
        <v>0</v>
      </c>
      <c r="H787" s="242"/>
    </row>
    <row r="788" spans="1:8" hidden="1" outlineLevel="1" collapsed="1">
      <c r="A788" s="239"/>
      <c r="B788" s="243"/>
      <c r="C788" s="241">
        <f>'UHM Fed'!$C$56</f>
        <v>0</v>
      </c>
      <c r="D788" s="241">
        <f>'UHM Fed'!$D$56</f>
        <v>0</v>
      </c>
      <c r="E788" s="241">
        <f>'UHM Fed'!$E$56</f>
        <v>0</v>
      </c>
      <c r="F788" s="241">
        <f>'UHM Fed'!$F$56</f>
        <v>0</v>
      </c>
      <c r="G788" s="241">
        <f>'UHM Fed'!$G$56</f>
        <v>0</v>
      </c>
      <c r="H788" s="242"/>
    </row>
    <row r="789" spans="1:8" hidden="1" outlineLevel="1" collapsed="1">
      <c r="A789" s="239"/>
      <c r="B789" s="243"/>
      <c r="C789" s="241">
        <f>'UNTHSC1 Fed'!$C$56</f>
        <v>0</v>
      </c>
      <c r="D789" s="241">
        <f>'UNTHSC1 Fed'!$D$56</f>
        <v>0</v>
      </c>
      <c r="E789" s="241">
        <f>'UNTHSC1 Fed'!$E$56</f>
        <v>0</v>
      </c>
      <c r="F789" s="241">
        <f>'UNTHSC1 Fed'!$F$56</f>
        <v>0</v>
      </c>
      <c r="G789" s="241">
        <f>'UNTHSC1 Fed'!$G$56</f>
        <v>0</v>
      </c>
      <c r="H789" s="242"/>
    </row>
    <row r="790" spans="1:8" hidden="1" outlineLevel="1" collapsed="1">
      <c r="A790" s="239"/>
      <c r="B790" s="243"/>
      <c r="C790" s="241">
        <f>'BCM Fed'!$C$56</f>
        <v>0</v>
      </c>
      <c r="D790" s="241">
        <f>'BCM Fed'!$D$56</f>
        <v>0</v>
      </c>
      <c r="E790" s="241">
        <f>'BCM Fed'!$E$56</f>
        <v>0</v>
      </c>
      <c r="F790" s="241">
        <f>'BCM Fed'!$F$56</f>
        <v>0</v>
      </c>
      <c r="G790" s="241">
        <f>'BCM Fed'!$G$56</f>
        <v>0</v>
      </c>
      <c r="H790" s="242"/>
    </row>
    <row r="791" spans="1:8" collapsed="1">
      <c r="A791" s="239" t="s">
        <v>231</v>
      </c>
      <c r="B791" s="243"/>
      <c r="C791" s="241">
        <f>SUM(C776:C790)</f>
        <v>0</v>
      </c>
      <c r="D791" s="241">
        <f>SUM(D776:D790)</f>
        <v>0</v>
      </c>
      <c r="E791" s="241">
        <f>SUM(E776:E790)</f>
        <v>0</v>
      </c>
      <c r="F791" s="241">
        <f>SUM(F776:F790)</f>
        <v>0</v>
      </c>
      <c r="G791" s="241">
        <f>SUM(G776:G790)</f>
        <v>0</v>
      </c>
      <c r="H791" s="242"/>
    </row>
    <row r="792" spans="1:8" hidden="1" outlineLevel="1">
      <c r="A792" s="239"/>
      <c r="B792" s="243"/>
      <c r="C792" s="241">
        <f>'AUSM Fed'!$C$57</f>
        <v>0</v>
      </c>
      <c r="D792" s="241">
        <f>'AUSM Fed'!$D$57</f>
        <v>0</v>
      </c>
      <c r="E792" s="241">
        <f>'AUSM Fed'!$E$57</f>
        <v>0</v>
      </c>
      <c r="F792" s="241">
        <f>'AUSM Fed'!$F$57</f>
        <v>0</v>
      </c>
      <c r="G792" s="241">
        <f>'AUSM Fed'!$G$57</f>
        <v>0</v>
      </c>
      <c r="H792" s="242"/>
    </row>
    <row r="793" spans="1:8" hidden="1" outlineLevel="1" collapsed="1">
      <c r="A793" s="239"/>
      <c r="B793" s="243"/>
      <c r="C793" s="241">
        <f>'HSH Fed'!$C$57</f>
        <v>0</v>
      </c>
      <c r="D793" s="241">
        <f>'HSH Fed'!$D$57</f>
        <v>0</v>
      </c>
      <c r="E793" s="241">
        <f>'HSH Fed'!$E$57</f>
        <v>0</v>
      </c>
      <c r="F793" s="241">
        <f>'HSH Fed'!$F$57</f>
        <v>0</v>
      </c>
      <c r="G793" s="241">
        <f>'HSH Fed'!$G$57</f>
        <v>0</v>
      </c>
      <c r="H793" s="242"/>
    </row>
    <row r="794" spans="1:8" hidden="1" outlineLevel="1" collapsed="1">
      <c r="A794" s="239"/>
      <c r="B794" s="243"/>
      <c r="C794" s="241">
        <f>'HSSA Fed'!$C$57</f>
        <v>0</v>
      </c>
      <c r="D794" s="241">
        <f>'HSSA Fed'!$D$57</f>
        <v>0</v>
      </c>
      <c r="E794" s="241">
        <f>'HSSA Fed'!$E$57</f>
        <v>0</v>
      </c>
      <c r="F794" s="241">
        <f>'HSSA Fed'!$F$57</f>
        <v>0</v>
      </c>
      <c r="G794" s="241">
        <f>'HSSA Fed'!$G$57</f>
        <v>0</v>
      </c>
      <c r="H794" s="242"/>
    </row>
    <row r="795" spans="1:8" hidden="1" outlineLevel="1" collapsed="1">
      <c r="A795" s="239"/>
      <c r="B795" s="243"/>
      <c r="C795" s="241">
        <f>'MBG Fed'!$C$57</f>
        <v>0</v>
      </c>
      <c r="D795" s="241">
        <f>'MBG Fed'!$D$57</f>
        <v>0</v>
      </c>
      <c r="E795" s="241">
        <f>'MBG Fed'!$E$57</f>
        <v>0</v>
      </c>
      <c r="F795" s="241">
        <f>'MBG Fed'!$F$57</f>
        <v>0</v>
      </c>
      <c r="G795" s="241">
        <f>'MBG Fed'!$G$57</f>
        <v>0</v>
      </c>
      <c r="H795" s="242"/>
    </row>
    <row r="796" spans="1:8" hidden="1" outlineLevel="1" collapsed="1">
      <c r="A796" s="239"/>
      <c r="B796" s="243"/>
      <c r="C796" s="241">
        <f>'MDA Fed'!$C$57</f>
        <v>0</v>
      </c>
      <c r="D796" s="241">
        <f>'MDA Fed'!$D$57</f>
        <v>0</v>
      </c>
      <c r="E796" s="241">
        <f>'MDA Fed'!$E$57</f>
        <v>0</v>
      </c>
      <c r="F796" s="241">
        <f>'MDA Fed'!$F$57</f>
        <v>0</v>
      </c>
      <c r="G796" s="241">
        <f>'MDA Fed'!$G$57</f>
        <v>0</v>
      </c>
      <c r="H796" s="242"/>
    </row>
    <row r="797" spans="1:8" hidden="1" outlineLevel="1" collapsed="1">
      <c r="A797" s="239"/>
      <c r="B797" s="243"/>
      <c r="C797" s="241">
        <f>'RGVM Fed'!$C$57</f>
        <v>0</v>
      </c>
      <c r="D797" s="241">
        <f>'RGVM Fed'!$D$57</f>
        <v>0</v>
      </c>
      <c r="E797" s="241">
        <f>'RGVM Fed'!$E$57</f>
        <v>0</v>
      </c>
      <c r="F797" s="241">
        <f>'RGVM Fed'!$F$57</f>
        <v>0</v>
      </c>
      <c r="G797" s="241">
        <f>'RGVM Fed'!$G$57</f>
        <v>0</v>
      </c>
      <c r="H797" s="242"/>
    </row>
    <row r="798" spans="1:8" hidden="1" outlineLevel="1" collapsed="1">
      <c r="A798" s="239"/>
      <c r="B798" s="243"/>
      <c r="C798" s="241">
        <f>'SHNF Fed'!$C$57</f>
        <v>0</v>
      </c>
      <c r="D798" s="241">
        <f>'SHNF Fed'!$D$57</f>
        <v>0</v>
      </c>
      <c r="E798" s="241">
        <f>'SHNF Fed'!$E$57</f>
        <v>0</v>
      </c>
      <c r="F798" s="241">
        <f>'SHNF Fed'!$F$57</f>
        <v>0</v>
      </c>
      <c r="G798" s="241">
        <f>'SHNF Fed'!$G$57</f>
        <v>0</v>
      </c>
      <c r="H798" s="242"/>
    </row>
    <row r="799" spans="1:8" hidden="1" outlineLevel="1" collapsed="1">
      <c r="A799" s="239"/>
      <c r="B799" s="243"/>
      <c r="C799" s="241">
        <f>'SWM Fed'!$C$57</f>
        <v>0</v>
      </c>
      <c r="D799" s="241">
        <f>'SWM Fed'!$D$57</f>
        <v>0</v>
      </c>
      <c r="E799" s="241">
        <f>'SWM Fed'!$E$57</f>
        <v>0</v>
      </c>
      <c r="F799" s="241">
        <f>'SWM Fed'!$F$57</f>
        <v>0</v>
      </c>
      <c r="G799" s="241">
        <f>'SWM Fed'!$G$57</f>
        <v>0</v>
      </c>
      <c r="H799" s="242"/>
    </row>
    <row r="800" spans="1:8" hidden="1" outlineLevel="1" collapsed="1">
      <c r="A800" s="239"/>
      <c r="B800" s="243"/>
      <c r="C800" s="241">
        <f>'TAMHSC Fed'!$C$57</f>
        <v>0</v>
      </c>
      <c r="D800" s="241">
        <f>'TAMHSC Fed'!$D$57</f>
        <v>0</v>
      </c>
      <c r="E800" s="241">
        <f>'TAMHSC Fed'!$E$57</f>
        <v>0</v>
      </c>
      <c r="F800" s="241">
        <f>'TAMHSC Fed'!$F$57</f>
        <v>0</v>
      </c>
      <c r="G800" s="241">
        <f>'TAMHSC Fed'!$G$57</f>
        <v>0</v>
      </c>
      <c r="H800" s="242"/>
    </row>
    <row r="801" spans="1:8" hidden="1" outlineLevel="1" collapsed="1">
      <c r="A801" s="239"/>
      <c r="B801" s="243"/>
      <c r="C801" s="241">
        <f>'THC Fed'!$C$57</f>
        <v>0</v>
      </c>
      <c r="D801" s="241">
        <f>'THC Fed'!$D$57</f>
        <v>0</v>
      </c>
      <c r="E801" s="241">
        <f>'THC Fed'!$E$57</f>
        <v>0</v>
      </c>
      <c r="F801" s="241">
        <f>'THC Fed'!$F$57</f>
        <v>0</v>
      </c>
      <c r="G801" s="241">
        <f>'THC Fed'!$G$57</f>
        <v>0</v>
      </c>
      <c r="H801" s="242"/>
    </row>
    <row r="802" spans="1:8" hidden="1" outlineLevel="1" collapsed="1">
      <c r="A802" s="239"/>
      <c r="B802" s="243"/>
      <c r="C802" s="241">
        <f>'TTUHSC Fed'!$C$57</f>
        <v>0</v>
      </c>
      <c r="D802" s="241">
        <f>'TTUHSC Fed'!$D$57</f>
        <v>0</v>
      </c>
      <c r="E802" s="241">
        <f>'TTUHSC Fed'!$E$57</f>
        <v>0</v>
      </c>
      <c r="F802" s="241">
        <f>'TTUHSC Fed'!$F$57</f>
        <v>0</v>
      </c>
      <c r="G802" s="241">
        <f>'TTUHSC Fed'!$G$57</f>
        <v>0</v>
      </c>
      <c r="H802" s="242"/>
    </row>
    <row r="803" spans="1:8" hidden="1" outlineLevel="1" collapsed="1">
      <c r="A803" s="239"/>
      <c r="B803" s="243"/>
      <c r="C803" s="241">
        <f>'TTUHSCEP Fed'!$C$57</f>
        <v>0</v>
      </c>
      <c r="D803" s="241">
        <f>'TTUHSCEP Fed'!$D$57</f>
        <v>0</v>
      </c>
      <c r="E803" s="241">
        <f>'TTUHSCEP Fed'!$E$57</f>
        <v>0</v>
      </c>
      <c r="F803" s="241">
        <f>'TTUHSCEP Fed'!$F$57</f>
        <v>0</v>
      </c>
      <c r="G803" s="241">
        <f>'TTUHSCEP Fed'!$G$57</f>
        <v>0</v>
      </c>
      <c r="H803" s="242"/>
    </row>
    <row r="804" spans="1:8" hidden="1" outlineLevel="1" collapsed="1">
      <c r="A804" s="239"/>
      <c r="B804" s="243"/>
      <c r="C804" s="241">
        <f>'UHM Fed'!$C$57</f>
        <v>0</v>
      </c>
      <c r="D804" s="241">
        <f>'UHM Fed'!$D$57</f>
        <v>0</v>
      </c>
      <c r="E804" s="241">
        <f>'UHM Fed'!$E$57</f>
        <v>0</v>
      </c>
      <c r="F804" s="241">
        <f>'UHM Fed'!$F$57</f>
        <v>0</v>
      </c>
      <c r="G804" s="241">
        <f>'UHM Fed'!$G$57</f>
        <v>0</v>
      </c>
      <c r="H804" s="242"/>
    </row>
    <row r="805" spans="1:8" hidden="1" outlineLevel="1" collapsed="1">
      <c r="A805" s="239"/>
      <c r="B805" s="243"/>
      <c r="C805" s="241">
        <f>'UNTHSC1 Fed'!$C$57</f>
        <v>0</v>
      </c>
      <c r="D805" s="241">
        <f>'UNTHSC1 Fed'!$D$57</f>
        <v>0</v>
      </c>
      <c r="E805" s="241">
        <f>'UNTHSC1 Fed'!$E$57</f>
        <v>0</v>
      </c>
      <c r="F805" s="241">
        <f>'UNTHSC1 Fed'!$F$57</f>
        <v>0</v>
      </c>
      <c r="G805" s="241">
        <f>'UNTHSC1 Fed'!$G$57</f>
        <v>0</v>
      </c>
      <c r="H805" s="242"/>
    </row>
    <row r="806" spans="1:8" hidden="1" outlineLevel="1" collapsed="1">
      <c r="A806" s="239"/>
      <c r="B806" s="243"/>
      <c r="C806" s="241">
        <f>'BCM Fed'!$C$57</f>
        <v>0</v>
      </c>
      <c r="D806" s="241">
        <f>'BCM Fed'!$D$57</f>
        <v>0</v>
      </c>
      <c r="E806" s="241">
        <f>'BCM Fed'!$E$57</f>
        <v>0</v>
      </c>
      <c r="F806" s="241">
        <f>'BCM Fed'!$F$57</f>
        <v>0</v>
      </c>
      <c r="G806" s="241">
        <f>'BCM Fed'!$G$57</f>
        <v>0</v>
      </c>
      <c r="H806" s="242"/>
    </row>
    <row r="807" spans="1:8" collapsed="1">
      <c r="A807" s="239" t="s">
        <v>231</v>
      </c>
      <c r="B807" s="243"/>
      <c r="C807" s="241">
        <f>SUM(C792:C806)</f>
        <v>0</v>
      </c>
      <c r="D807" s="241">
        <f>SUM(D792:D806)</f>
        <v>0</v>
      </c>
      <c r="E807" s="241">
        <f>SUM(E792:E806)</f>
        <v>0</v>
      </c>
      <c r="F807" s="241">
        <f>SUM(F792:F806)</f>
        <v>0</v>
      </c>
      <c r="G807" s="241">
        <f>SUM(G792:G806)</f>
        <v>0</v>
      </c>
      <c r="H807" s="242"/>
    </row>
    <row r="808" spans="1:8" hidden="1" outlineLevel="1">
      <c r="A808" s="239"/>
      <c r="B808" s="243"/>
      <c r="C808" s="241">
        <f>'AUSM Fed'!$C$58</f>
        <v>0</v>
      </c>
      <c r="D808" s="241">
        <f>'AUSM Fed'!$D$58</f>
        <v>0</v>
      </c>
      <c r="E808" s="241">
        <f>'AUSM Fed'!$E$58</f>
        <v>0</v>
      </c>
      <c r="F808" s="241">
        <f>'AUSM Fed'!$F$58</f>
        <v>0</v>
      </c>
      <c r="G808" s="241">
        <f>'AUSM Fed'!$G$58</f>
        <v>0</v>
      </c>
      <c r="H808" s="242"/>
    </row>
    <row r="809" spans="1:8" hidden="1" outlineLevel="1" collapsed="1">
      <c r="A809" s="239"/>
      <c r="B809" s="243"/>
      <c r="C809" s="241">
        <f>'HSH Fed'!$C$58</f>
        <v>0</v>
      </c>
      <c r="D809" s="241">
        <f>'HSH Fed'!$D$58</f>
        <v>0</v>
      </c>
      <c r="E809" s="241">
        <f>'HSH Fed'!$E$58</f>
        <v>0</v>
      </c>
      <c r="F809" s="241">
        <f>'HSH Fed'!$F$58</f>
        <v>0</v>
      </c>
      <c r="G809" s="241">
        <f>'HSH Fed'!$G$58</f>
        <v>0</v>
      </c>
      <c r="H809" s="242"/>
    </row>
    <row r="810" spans="1:8" hidden="1" outlineLevel="1" collapsed="1">
      <c r="A810" s="239"/>
      <c r="B810" s="243"/>
      <c r="C810" s="241">
        <f>'HSSA Fed'!$C$58</f>
        <v>0</v>
      </c>
      <c r="D810" s="241">
        <f>'HSSA Fed'!$D$58</f>
        <v>0</v>
      </c>
      <c r="E810" s="241">
        <f>'HSSA Fed'!$E$58</f>
        <v>0</v>
      </c>
      <c r="F810" s="241">
        <f>'HSSA Fed'!$F$58</f>
        <v>0</v>
      </c>
      <c r="G810" s="241">
        <f>'HSSA Fed'!$G$58</f>
        <v>0</v>
      </c>
      <c r="H810" s="242"/>
    </row>
    <row r="811" spans="1:8" hidden="1" outlineLevel="1" collapsed="1">
      <c r="A811" s="239"/>
      <c r="B811" s="243"/>
      <c r="C811" s="241">
        <f>'MBG Fed'!$C$58</f>
        <v>0</v>
      </c>
      <c r="D811" s="241">
        <f>'MBG Fed'!$D$58</f>
        <v>0</v>
      </c>
      <c r="E811" s="241">
        <f>'MBG Fed'!$E$58</f>
        <v>0</v>
      </c>
      <c r="F811" s="241">
        <f>'MBG Fed'!$F$58</f>
        <v>0</v>
      </c>
      <c r="G811" s="241">
        <f>'MBG Fed'!$G$58</f>
        <v>0</v>
      </c>
      <c r="H811" s="242"/>
    </row>
    <row r="812" spans="1:8" hidden="1" outlineLevel="1" collapsed="1">
      <c r="A812" s="239"/>
      <c r="B812" s="243"/>
      <c r="C812" s="241">
        <f>'MDA Fed'!$C$58</f>
        <v>0</v>
      </c>
      <c r="D812" s="241">
        <f>'MDA Fed'!$D$58</f>
        <v>0</v>
      </c>
      <c r="E812" s="241">
        <f>'MDA Fed'!$E$58</f>
        <v>0</v>
      </c>
      <c r="F812" s="241">
        <f>'MDA Fed'!$F$58</f>
        <v>0</v>
      </c>
      <c r="G812" s="241">
        <f>'MDA Fed'!$G$58</f>
        <v>0</v>
      </c>
      <c r="H812" s="242"/>
    </row>
    <row r="813" spans="1:8" hidden="1" outlineLevel="1" collapsed="1">
      <c r="A813" s="239"/>
      <c r="B813" s="243"/>
      <c r="C813" s="241">
        <f>'RGVM Fed'!$C$58</f>
        <v>0</v>
      </c>
      <c r="D813" s="241">
        <f>'RGVM Fed'!$D$58</f>
        <v>0</v>
      </c>
      <c r="E813" s="241">
        <f>'RGVM Fed'!$E$58</f>
        <v>0</v>
      </c>
      <c r="F813" s="241">
        <f>'RGVM Fed'!$F$58</f>
        <v>0</v>
      </c>
      <c r="G813" s="241">
        <f>'RGVM Fed'!$G$58</f>
        <v>0</v>
      </c>
      <c r="H813" s="242"/>
    </row>
    <row r="814" spans="1:8" hidden="1" outlineLevel="1" collapsed="1">
      <c r="A814" s="239"/>
      <c r="B814" s="243"/>
      <c r="C814" s="241">
        <f>'SHNF Fed'!$C$58</f>
        <v>0</v>
      </c>
      <c r="D814" s="241">
        <f>'SHNF Fed'!$D$58</f>
        <v>0</v>
      </c>
      <c r="E814" s="241">
        <f>'SHNF Fed'!$E$58</f>
        <v>0</v>
      </c>
      <c r="F814" s="241">
        <f>'SHNF Fed'!$F$58</f>
        <v>0</v>
      </c>
      <c r="G814" s="241">
        <f>'SHNF Fed'!$G$58</f>
        <v>0</v>
      </c>
      <c r="H814" s="242"/>
    </row>
    <row r="815" spans="1:8" hidden="1" outlineLevel="1" collapsed="1">
      <c r="A815" s="239"/>
      <c r="B815" s="243"/>
      <c r="C815" s="241">
        <f>'SWM Fed'!$C$58</f>
        <v>0</v>
      </c>
      <c r="D815" s="241">
        <f>'SWM Fed'!$D$58</f>
        <v>0</v>
      </c>
      <c r="E815" s="241">
        <f>'SWM Fed'!$E$58</f>
        <v>0</v>
      </c>
      <c r="F815" s="241">
        <f>'SWM Fed'!$F$58</f>
        <v>0</v>
      </c>
      <c r="G815" s="241">
        <f>'SWM Fed'!$G$58</f>
        <v>0</v>
      </c>
      <c r="H815" s="242"/>
    </row>
    <row r="816" spans="1:8" hidden="1" outlineLevel="1" collapsed="1">
      <c r="A816" s="239"/>
      <c r="B816" s="243"/>
      <c r="C816" s="241">
        <f>'TAMHSC Fed'!$C$58</f>
        <v>0</v>
      </c>
      <c r="D816" s="241">
        <f>'TAMHSC Fed'!$D$58</f>
        <v>0</v>
      </c>
      <c r="E816" s="241">
        <f>'TAMHSC Fed'!$E$58</f>
        <v>0</v>
      </c>
      <c r="F816" s="241">
        <f>'TAMHSC Fed'!$F$58</f>
        <v>0</v>
      </c>
      <c r="G816" s="241">
        <f>'TAMHSC Fed'!$G$58</f>
        <v>0</v>
      </c>
      <c r="H816" s="242"/>
    </row>
    <row r="817" spans="1:8" hidden="1" outlineLevel="1" collapsed="1">
      <c r="A817" s="239"/>
      <c r="B817" s="243"/>
      <c r="C817" s="241">
        <f>'THC Fed'!$C$58</f>
        <v>0</v>
      </c>
      <c r="D817" s="241">
        <f>'THC Fed'!$D$58</f>
        <v>0</v>
      </c>
      <c r="E817" s="241">
        <f>'THC Fed'!$E$58</f>
        <v>0</v>
      </c>
      <c r="F817" s="241">
        <f>'THC Fed'!$F$58</f>
        <v>0</v>
      </c>
      <c r="G817" s="241">
        <f>'THC Fed'!$G$58</f>
        <v>0</v>
      </c>
      <c r="H817" s="242"/>
    </row>
    <row r="818" spans="1:8" hidden="1" outlineLevel="1" collapsed="1">
      <c r="A818" s="239"/>
      <c r="B818" s="243"/>
      <c r="C818" s="241">
        <f>'TTUHSC Fed'!$C$58</f>
        <v>0</v>
      </c>
      <c r="D818" s="241">
        <f>'TTUHSC Fed'!$D$58</f>
        <v>0</v>
      </c>
      <c r="E818" s="241">
        <f>'TTUHSC Fed'!$E$58</f>
        <v>0</v>
      </c>
      <c r="F818" s="241">
        <f>'TTUHSC Fed'!$F$58</f>
        <v>0</v>
      </c>
      <c r="G818" s="241">
        <f>'TTUHSC Fed'!$G$58</f>
        <v>0</v>
      </c>
      <c r="H818" s="242"/>
    </row>
    <row r="819" spans="1:8" hidden="1" outlineLevel="1" collapsed="1">
      <c r="A819" s="239"/>
      <c r="B819" s="243"/>
      <c r="C819" s="241">
        <f>'TTUHSCEP Fed'!$C$58</f>
        <v>0</v>
      </c>
      <c r="D819" s="241">
        <f>'TTUHSCEP Fed'!$D$58</f>
        <v>0</v>
      </c>
      <c r="E819" s="241">
        <f>'TTUHSCEP Fed'!$E$58</f>
        <v>0</v>
      </c>
      <c r="F819" s="241">
        <f>'TTUHSCEP Fed'!$F$58</f>
        <v>0</v>
      </c>
      <c r="G819" s="241">
        <f>'TTUHSCEP Fed'!$G$58</f>
        <v>0</v>
      </c>
      <c r="H819" s="242"/>
    </row>
    <row r="820" spans="1:8" hidden="1" outlineLevel="1" collapsed="1">
      <c r="A820" s="239"/>
      <c r="B820" s="243"/>
      <c r="C820" s="241">
        <f>'UHM Fed'!$C$58</f>
        <v>0</v>
      </c>
      <c r="D820" s="241">
        <f>'UHM Fed'!$D$58</f>
        <v>0</v>
      </c>
      <c r="E820" s="241">
        <f>'UHM Fed'!$E$58</f>
        <v>0</v>
      </c>
      <c r="F820" s="241">
        <f>'UHM Fed'!$F$58</f>
        <v>0</v>
      </c>
      <c r="G820" s="241">
        <f>'UHM Fed'!$G$58</f>
        <v>0</v>
      </c>
      <c r="H820" s="242"/>
    </row>
    <row r="821" spans="1:8" hidden="1" outlineLevel="1" collapsed="1">
      <c r="A821" s="239"/>
      <c r="B821" s="243"/>
      <c r="C821" s="241">
        <f>'UNTHSC1 Fed'!$C$58</f>
        <v>0</v>
      </c>
      <c r="D821" s="241">
        <f>'UNTHSC1 Fed'!$D$58</f>
        <v>0</v>
      </c>
      <c r="E821" s="241">
        <f>'UNTHSC1 Fed'!$E$58</f>
        <v>0</v>
      </c>
      <c r="F821" s="241">
        <f>'UNTHSC1 Fed'!$F$58</f>
        <v>0</v>
      </c>
      <c r="G821" s="241">
        <f>'UNTHSC1 Fed'!$G$58</f>
        <v>0</v>
      </c>
      <c r="H821" s="242"/>
    </row>
    <row r="822" spans="1:8" hidden="1" outlineLevel="1" collapsed="1">
      <c r="A822" s="239"/>
      <c r="B822" s="243"/>
      <c r="C822" s="241">
        <f>'BCM Fed'!$C$58</f>
        <v>0</v>
      </c>
      <c r="D822" s="241">
        <f>'BCM Fed'!$D$58</f>
        <v>0</v>
      </c>
      <c r="E822" s="241">
        <f>'BCM Fed'!$E$58</f>
        <v>0</v>
      </c>
      <c r="F822" s="241">
        <f>'BCM Fed'!$F$58</f>
        <v>0</v>
      </c>
      <c r="G822" s="241">
        <f>'BCM Fed'!$G$58</f>
        <v>0</v>
      </c>
      <c r="H822" s="242"/>
    </row>
    <row r="823" spans="1:8" collapsed="1">
      <c r="A823" s="239" t="s">
        <v>231</v>
      </c>
      <c r="B823" s="243"/>
      <c r="C823" s="241">
        <f>SUM(C808:C822)</f>
        <v>0</v>
      </c>
      <c r="D823" s="241">
        <f>SUM(D808:D822)</f>
        <v>0</v>
      </c>
      <c r="E823" s="241">
        <f>SUM(E808:E822)</f>
        <v>0</v>
      </c>
      <c r="F823" s="241">
        <f>SUM(F808:F822)</f>
        <v>0</v>
      </c>
      <c r="G823" s="241">
        <f>SUM(G808:G822)</f>
        <v>0</v>
      </c>
      <c r="H823" s="242"/>
    </row>
    <row r="824" spans="1:8" hidden="1" outlineLevel="1">
      <c r="A824" s="239"/>
      <c r="B824" s="243"/>
      <c r="C824" s="241">
        <f>'AUSM Fed'!$C$59</f>
        <v>0</v>
      </c>
      <c r="D824" s="241">
        <f>'AUSM Fed'!$D$59</f>
        <v>0</v>
      </c>
      <c r="E824" s="241">
        <f>'AUSM Fed'!$E$59</f>
        <v>0</v>
      </c>
      <c r="F824" s="241">
        <f>'AUSM Fed'!$F$59</f>
        <v>0</v>
      </c>
      <c r="G824" s="241">
        <f>'AUSM Fed'!$G$59</f>
        <v>0</v>
      </c>
      <c r="H824" s="242"/>
    </row>
    <row r="825" spans="1:8" hidden="1" outlineLevel="1" collapsed="1">
      <c r="A825" s="239"/>
      <c r="B825" s="243"/>
      <c r="C825" s="241">
        <f>'HSH Fed'!$C$59</f>
        <v>0</v>
      </c>
      <c r="D825" s="241">
        <f>'HSH Fed'!$D$59</f>
        <v>0</v>
      </c>
      <c r="E825" s="241">
        <f>'HSH Fed'!$E$59</f>
        <v>0</v>
      </c>
      <c r="F825" s="241">
        <f>'HSH Fed'!$F$59</f>
        <v>0</v>
      </c>
      <c r="G825" s="241">
        <f>'HSH Fed'!$G$59</f>
        <v>0</v>
      </c>
      <c r="H825" s="242"/>
    </row>
    <row r="826" spans="1:8" hidden="1" outlineLevel="1" collapsed="1">
      <c r="A826" s="239"/>
      <c r="B826" s="243"/>
      <c r="C826" s="241">
        <f>'HSSA Fed'!$C$59</f>
        <v>0</v>
      </c>
      <c r="D826" s="241">
        <f>'HSSA Fed'!$D$59</f>
        <v>0</v>
      </c>
      <c r="E826" s="241">
        <f>'HSSA Fed'!$E$59</f>
        <v>0</v>
      </c>
      <c r="F826" s="241">
        <f>'HSSA Fed'!$F$59</f>
        <v>0</v>
      </c>
      <c r="G826" s="241">
        <f>'HSSA Fed'!$G$59</f>
        <v>0</v>
      </c>
      <c r="H826" s="242"/>
    </row>
    <row r="827" spans="1:8" hidden="1" outlineLevel="1" collapsed="1">
      <c r="A827" s="239"/>
      <c r="B827" s="243"/>
      <c r="C827" s="241">
        <f>'MBG Fed'!$C$59</f>
        <v>0</v>
      </c>
      <c r="D827" s="241">
        <f>'MBG Fed'!$D$59</f>
        <v>0</v>
      </c>
      <c r="E827" s="241">
        <f>'MBG Fed'!$E$59</f>
        <v>0</v>
      </c>
      <c r="F827" s="241">
        <f>'MBG Fed'!$F$59</f>
        <v>0</v>
      </c>
      <c r="G827" s="241">
        <f>'MBG Fed'!$G$59</f>
        <v>0</v>
      </c>
      <c r="H827" s="242"/>
    </row>
    <row r="828" spans="1:8" hidden="1" outlineLevel="1" collapsed="1">
      <c r="A828" s="239"/>
      <c r="B828" s="243"/>
      <c r="C828" s="241">
        <f>'MDA Fed'!$C$59</f>
        <v>0</v>
      </c>
      <c r="D828" s="241">
        <f>'MDA Fed'!$D$59</f>
        <v>0</v>
      </c>
      <c r="E828" s="241">
        <f>'MDA Fed'!$E$59</f>
        <v>0</v>
      </c>
      <c r="F828" s="241">
        <f>'MDA Fed'!$F$59</f>
        <v>0</v>
      </c>
      <c r="G828" s="241">
        <f>'MDA Fed'!$G$59</f>
        <v>0</v>
      </c>
      <c r="H828" s="242"/>
    </row>
    <row r="829" spans="1:8" hidden="1" outlineLevel="1" collapsed="1">
      <c r="A829" s="239"/>
      <c r="B829" s="243"/>
      <c r="C829" s="241">
        <f>'RGVM Fed'!$C$59</f>
        <v>0</v>
      </c>
      <c r="D829" s="241">
        <f>'RGVM Fed'!$D$59</f>
        <v>0</v>
      </c>
      <c r="E829" s="241">
        <f>'RGVM Fed'!$E$59</f>
        <v>0</v>
      </c>
      <c r="F829" s="241">
        <f>'RGVM Fed'!$F$59</f>
        <v>0</v>
      </c>
      <c r="G829" s="241">
        <f>'RGVM Fed'!$G$59</f>
        <v>0</v>
      </c>
      <c r="H829" s="242"/>
    </row>
    <row r="830" spans="1:8" hidden="1" outlineLevel="1" collapsed="1">
      <c r="A830" s="239"/>
      <c r="B830" s="243"/>
      <c r="C830" s="241">
        <f>'SHNF Fed'!$C$59</f>
        <v>0</v>
      </c>
      <c r="D830" s="241">
        <f>'SHNF Fed'!$D$59</f>
        <v>0</v>
      </c>
      <c r="E830" s="241">
        <f>'SHNF Fed'!$E$59</f>
        <v>0</v>
      </c>
      <c r="F830" s="241">
        <f>'SHNF Fed'!$F$59</f>
        <v>0</v>
      </c>
      <c r="G830" s="241">
        <f>'SHNF Fed'!$G$59</f>
        <v>0</v>
      </c>
      <c r="H830" s="242"/>
    </row>
    <row r="831" spans="1:8" hidden="1" outlineLevel="1" collapsed="1">
      <c r="A831" s="239"/>
      <c r="B831" s="243"/>
      <c r="C831" s="241">
        <f>'SWM Fed'!$C$59</f>
        <v>0</v>
      </c>
      <c r="D831" s="241">
        <f>'SWM Fed'!$D$59</f>
        <v>0</v>
      </c>
      <c r="E831" s="241">
        <f>'SWM Fed'!$E$59</f>
        <v>0</v>
      </c>
      <c r="F831" s="241">
        <f>'SWM Fed'!$F$59</f>
        <v>0</v>
      </c>
      <c r="G831" s="241">
        <f>'SWM Fed'!$G$59</f>
        <v>0</v>
      </c>
      <c r="H831" s="242"/>
    </row>
    <row r="832" spans="1:8" hidden="1" outlineLevel="1" collapsed="1">
      <c r="A832" s="239"/>
      <c r="B832" s="243"/>
      <c r="C832" s="241">
        <f>'TAMHSC Fed'!$C$59</f>
        <v>0</v>
      </c>
      <c r="D832" s="241">
        <f>'TAMHSC Fed'!$D$59</f>
        <v>0</v>
      </c>
      <c r="E832" s="241">
        <f>'TAMHSC Fed'!$E$59</f>
        <v>0</v>
      </c>
      <c r="F832" s="241">
        <f>'TAMHSC Fed'!$F$59</f>
        <v>0</v>
      </c>
      <c r="G832" s="241">
        <f>'TAMHSC Fed'!$G$59</f>
        <v>0</v>
      </c>
      <c r="H832" s="242"/>
    </row>
    <row r="833" spans="1:8" hidden="1" outlineLevel="1" collapsed="1">
      <c r="A833" s="239"/>
      <c r="B833" s="243"/>
      <c r="C833" s="241">
        <f>'THC Fed'!$C$59</f>
        <v>0</v>
      </c>
      <c r="D833" s="241">
        <f>'THC Fed'!$D$59</f>
        <v>0</v>
      </c>
      <c r="E833" s="241">
        <f>'THC Fed'!$E$59</f>
        <v>0</v>
      </c>
      <c r="F833" s="241">
        <f>'THC Fed'!$F$59</f>
        <v>0</v>
      </c>
      <c r="G833" s="241">
        <f>'THC Fed'!$G$59</f>
        <v>0</v>
      </c>
      <c r="H833" s="242"/>
    </row>
    <row r="834" spans="1:8" hidden="1" outlineLevel="1" collapsed="1">
      <c r="A834" s="239"/>
      <c r="B834" s="243"/>
      <c r="C834" s="241">
        <f>'TTUHSC Fed'!$C$59</f>
        <v>0</v>
      </c>
      <c r="D834" s="241">
        <f>'TTUHSC Fed'!$D$59</f>
        <v>0</v>
      </c>
      <c r="E834" s="241">
        <f>'TTUHSC Fed'!$E$59</f>
        <v>0</v>
      </c>
      <c r="F834" s="241">
        <f>'TTUHSC Fed'!$F$59</f>
        <v>0</v>
      </c>
      <c r="G834" s="241">
        <f>'TTUHSC Fed'!$G$59</f>
        <v>0</v>
      </c>
      <c r="H834" s="242"/>
    </row>
    <row r="835" spans="1:8" hidden="1" outlineLevel="1" collapsed="1">
      <c r="A835" s="239"/>
      <c r="B835" s="243"/>
      <c r="C835" s="241">
        <f>'TTUHSCEP Fed'!$C$59</f>
        <v>0</v>
      </c>
      <c r="D835" s="241">
        <f>'TTUHSCEP Fed'!$D$59</f>
        <v>0</v>
      </c>
      <c r="E835" s="241">
        <f>'TTUHSCEP Fed'!$E$59</f>
        <v>0</v>
      </c>
      <c r="F835" s="241">
        <f>'TTUHSCEP Fed'!$F$59</f>
        <v>0</v>
      </c>
      <c r="G835" s="241">
        <f>'TTUHSCEP Fed'!$G$59</f>
        <v>0</v>
      </c>
      <c r="H835" s="242"/>
    </row>
    <row r="836" spans="1:8" hidden="1" outlineLevel="1" collapsed="1">
      <c r="A836" s="239"/>
      <c r="B836" s="243"/>
      <c r="C836" s="241">
        <f>'UHM Fed'!$C$59</f>
        <v>0</v>
      </c>
      <c r="D836" s="241">
        <f>'UHM Fed'!$D$59</f>
        <v>0</v>
      </c>
      <c r="E836" s="241">
        <f>'UHM Fed'!$E$59</f>
        <v>0</v>
      </c>
      <c r="F836" s="241">
        <f>'UHM Fed'!$F$59</f>
        <v>0</v>
      </c>
      <c r="G836" s="241">
        <f>'UHM Fed'!$G$59</f>
        <v>0</v>
      </c>
      <c r="H836" s="242"/>
    </row>
    <row r="837" spans="1:8" hidden="1" outlineLevel="1" collapsed="1">
      <c r="A837" s="239"/>
      <c r="B837" s="243"/>
      <c r="C837" s="241">
        <f>'UNTHSC1 Fed'!$C$59</f>
        <v>0</v>
      </c>
      <c r="D837" s="241">
        <f>'UNTHSC1 Fed'!$D$59</f>
        <v>0</v>
      </c>
      <c r="E837" s="241">
        <f>'UNTHSC1 Fed'!$E$59</f>
        <v>0</v>
      </c>
      <c r="F837" s="241">
        <f>'UNTHSC1 Fed'!$F$59</f>
        <v>0</v>
      </c>
      <c r="G837" s="241">
        <f>'UNTHSC1 Fed'!$G$59</f>
        <v>0</v>
      </c>
      <c r="H837" s="242"/>
    </row>
    <row r="838" spans="1:8" hidden="1" outlineLevel="1" collapsed="1">
      <c r="A838" s="239"/>
      <c r="B838" s="243"/>
      <c r="C838" s="241">
        <f>'BCM Fed'!$C$59</f>
        <v>0</v>
      </c>
      <c r="D838" s="241">
        <f>'BCM Fed'!$D$59</f>
        <v>0</v>
      </c>
      <c r="E838" s="241">
        <f>'BCM Fed'!$E$59</f>
        <v>0</v>
      </c>
      <c r="F838" s="241">
        <f>'BCM Fed'!$F$59</f>
        <v>0</v>
      </c>
      <c r="G838" s="241">
        <f>'BCM Fed'!$G$59</f>
        <v>0</v>
      </c>
      <c r="H838" s="242"/>
    </row>
    <row r="839" spans="1:8" collapsed="1">
      <c r="A839" s="239" t="s">
        <v>231</v>
      </c>
      <c r="B839" s="243"/>
      <c r="C839" s="241">
        <f>SUM(C824:C838)</f>
        <v>0</v>
      </c>
      <c r="D839" s="241">
        <f>SUM(D824:D838)</f>
        <v>0</v>
      </c>
      <c r="E839" s="241">
        <f>SUM(E824:E838)</f>
        <v>0</v>
      </c>
      <c r="F839" s="241">
        <f>SUM(F824:F838)</f>
        <v>0</v>
      </c>
      <c r="G839" s="241">
        <f>SUM(G824:G838)</f>
        <v>0</v>
      </c>
      <c r="H839" s="242"/>
    </row>
    <row r="840" spans="1:8" hidden="1" outlineLevel="1">
      <c r="A840" s="239"/>
      <c r="B840" s="243"/>
      <c r="C840" s="241">
        <f>'AUSM Fed'!$C$60</f>
        <v>0</v>
      </c>
      <c r="D840" s="241">
        <f>'AUSM Fed'!$D$60</f>
        <v>0</v>
      </c>
      <c r="E840" s="241">
        <f>'AUSM Fed'!$E$60</f>
        <v>0</v>
      </c>
      <c r="F840" s="241">
        <f>'AUSM Fed'!$F$60</f>
        <v>0</v>
      </c>
      <c r="G840" s="241">
        <f>'AUSM Fed'!$G$60</f>
        <v>0</v>
      </c>
      <c r="H840" s="242"/>
    </row>
    <row r="841" spans="1:8" hidden="1" outlineLevel="1" collapsed="1">
      <c r="A841" s="239"/>
      <c r="B841" s="243"/>
      <c r="C841" s="241">
        <f>'HSH Fed'!$C$60</f>
        <v>0</v>
      </c>
      <c r="D841" s="241">
        <f>'HSH Fed'!$D$60</f>
        <v>0</v>
      </c>
      <c r="E841" s="241">
        <f>'HSH Fed'!$E$60</f>
        <v>0</v>
      </c>
      <c r="F841" s="241">
        <f>'HSH Fed'!$F$60</f>
        <v>0</v>
      </c>
      <c r="G841" s="241">
        <f>'HSH Fed'!$G$60</f>
        <v>0</v>
      </c>
      <c r="H841" s="242"/>
    </row>
    <row r="842" spans="1:8" hidden="1" outlineLevel="1" collapsed="1">
      <c r="A842" s="239"/>
      <c r="B842" s="243"/>
      <c r="C842" s="241">
        <f>'HSSA Fed'!$C$60</f>
        <v>0</v>
      </c>
      <c r="D842" s="241">
        <f>'HSSA Fed'!$D$60</f>
        <v>0</v>
      </c>
      <c r="E842" s="241">
        <f>'HSSA Fed'!$E$60</f>
        <v>0</v>
      </c>
      <c r="F842" s="241">
        <f>'HSSA Fed'!$F$60</f>
        <v>0</v>
      </c>
      <c r="G842" s="241">
        <f>'HSSA Fed'!$G$60</f>
        <v>0</v>
      </c>
      <c r="H842" s="242"/>
    </row>
    <row r="843" spans="1:8" hidden="1" outlineLevel="1" collapsed="1">
      <c r="A843" s="239"/>
      <c r="B843" s="243"/>
      <c r="C843" s="241">
        <f>'MBG Fed'!$C$60</f>
        <v>0</v>
      </c>
      <c r="D843" s="241">
        <f>'MBG Fed'!$D$60</f>
        <v>0</v>
      </c>
      <c r="E843" s="241">
        <f>'MBG Fed'!$E$60</f>
        <v>0</v>
      </c>
      <c r="F843" s="241">
        <f>'MBG Fed'!$F$60</f>
        <v>0</v>
      </c>
      <c r="G843" s="241">
        <f>'MBG Fed'!$G$60</f>
        <v>0</v>
      </c>
      <c r="H843" s="242"/>
    </row>
    <row r="844" spans="1:8" hidden="1" outlineLevel="1" collapsed="1">
      <c r="A844" s="239"/>
      <c r="B844" s="243"/>
      <c r="C844" s="241">
        <f>'MDA Fed'!$C$60</f>
        <v>0</v>
      </c>
      <c r="D844" s="241">
        <f>'MDA Fed'!$D$60</f>
        <v>0</v>
      </c>
      <c r="E844" s="241">
        <f>'MDA Fed'!$E$60</f>
        <v>0</v>
      </c>
      <c r="F844" s="241">
        <f>'MDA Fed'!$F$60</f>
        <v>0</v>
      </c>
      <c r="G844" s="241">
        <f>'MDA Fed'!$G$60</f>
        <v>0</v>
      </c>
      <c r="H844" s="242"/>
    </row>
    <row r="845" spans="1:8" hidden="1" outlineLevel="1" collapsed="1">
      <c r="A845" s="239"/>
      <c r="B845" s="243"/>
      <c r="C845" s="241">
        <f>'RGVM Fed'!$C$60</f>
        <v>0</v>
      </c>
      <c r="D845" s="241">
        <f>'RGVM Fed'!$D$60</f>
        <v>0</v>
      </c>
      <c r="E845" s="241">
        <f>'RGVM Fed'!$E$60</f>
        <v>0</v>
      </c>
      <c r="F845" s="241">
        <f>'RGVM Fed'!$F$60</f>
        <v>0</v>
      </c>
      <c r="G845" s="241">
        <f>'RGVM Fed'!$G$60</f>
        <v>0</v>
      </c>
      <c r="H845" s="242"/>
    </row>
    <row r="846" spans="1:8" hidden="1" outlineLevel="1" collapsed="1">
      <c r="A846" s="239"/>
      <c r="B846" s="243"/>
      <c r="C846" s="241">
        <f>'SHNF Fed'!$C$60</f>
        <v>0</v>
      </c>
      <c r="D846" s="241">
        <f>'SHNF Fed'!$D$60</f>
        <v>0</v>
      </c>
      <c r="E846" s="241">
        <f>'SHNF Fed'!$E$60</f>
        <v>0</v>
      </c>
      <c r="F846" s="241">
        <f>'SHNF Fed'!$F$60</f>
        <v>0</v>
      </c>
      <c r="G846" s="241">
        <f>'SHNF Fed'!$G$60</f>
        <v>0</v>
      </c>
      <c r="H846" s="242"/>
    </row>
    <row r="847" spans="1:8" hidden="1" outlineLevel="1" collapsed="1">
      <c r="A847" s="239"/>
      <c r="B847" s="243"/>
      <c r="C847" s="241">
        <f>'SWM Fed'!$C$60</f>
        <v>0</v>
      </c>
      <c r="D847" s="241">
        <f>'SWM Fed'!$D$60</f>
        <v>0</v>
      </c>
      <c r="E847" s="241">
        <f>'SWM Fed'!$E$60</f>
        <v>0</v>
      </c>
      <c r="F847" s="241">
        <f>'SWM Fed'!$F$60</f>
        <v>0</v>
      </c>
      <c r="G847" s="241">
        <f>'SWM Fed'!$G$60</f>
        <v>0</v>
      </c>
      <c r="H847" s="242"/>
    </row>
    <row r="848" spans="1:8" hidden="1" outlineLevel="1" collapsed="1">
      <c r="A848" s="239"/>
      <c r="B848" s="243"/>
      <c r="C848" s="241">
        <f>'TAMHSC Fed'!$C$60</f>
        <v>0</v>
      </c>
      <c r="D848" s="241">
        <f>'TAMHSC Fed'!$D$60</f>
        <v>0</v>
      </c>
      <c r="E848" s="241">
        <f>'TAMHSC Fed'!$E$60</f>
        <v>0</v>
      </c>
      <c r="F848" s="241">
        <f>'TAMHSC Fed'!$F$60</f>
        <v>0</v>
      </c>
      <c r="G848" s="241">
        <f>'TAMHSC Fed'!$G$60</f>
        <v>0</v>
      </c>
      <c r="H848" s="242"/>
    </row>
    <row r="849" spans="1:8" hidden="1" outlineLevel="1" collapsed="1">
      <c r="A849" s="239"/>
      <c r="B849" s="243"/>
      <c r="C849" s="241">
        <f>'THC Fed'!$C$60</f>
        <v>0</v>
      </c>
      <c r="D849" s="241">
        <f>'THC Fed'!$D$60</f>
        <v>0</v>
      </c>
      <c r="E849" s="241">
        <f>'THC Fed'!$E$60</f>
        <v>0</v>
      </c>
      <c r="F849" s="241">
        <f>'THC Fed'!$F$60</f>
        <v>0</v>
      </c>
      <c r="G849" s="241">
        <f>'THC Fed'!$G$60</f>
        <v>0</v>
      </c>
      <c r="H849" s="242"/>
    </row>
    <row r="850" spans="1:8" hidden="1" outlineLevel="1" collapsed="1">
      <c r="A850" s="239"/>
      <c r="B850" s="243"/>
      <c r="C850" s="241">
        <f>'TTUHSC Fed'!$C$60</f>
        <v>0</v>
      </c>
      <c r="D850" s="241">
        <f>'TTUHSC Fed'!$D$60</f>
        <v>0</v>
      </c>
      <c r="E850" s="241">
        <f>'TTUHSC Fed'!$E$60</f>
        <v>0</v>
      </c>
      <c r="F850" s="241">
        <f>'TTUHSC Fed'!$F$60</f>
        <v>0</v>
      </c>
      <c r="G850" s="241">
        <f>'TTUHSC Fed'!$G$60</f>
        <v>0</v>
      </c>
      <c r="H850" s="242"/>
    </row>
    <row r="851" spans="1:8" hidden="1" outlineLevel="1" collapsed="1">
      <c r="A851" s="239"/>
      <c r="B851" s="243"/>
      <c r="C851" s="241">
        <f>'TTUHSCEP Fed'!$C$60</f>
        <v>0</v>
      </c>
      <c r="D851" s="241">
        <f>'TTUHSCEP Fed'!$D$60</f>
        <v>0</v>
      </c>
      <c r="E851" s="241">
        <f>'TTUHSCEP Fed'!$E$60</f>
        <v>0</v>
      </c>
      <c r="F851" s="241">
        <f>'TTUHSCEP Fed'!$F$60</f>
        <v>0</v>
      </c>
      <c r="G851" s="241">
        <f>'TTUHSCEP Fed'!$G$60</f>
        <v>0</v>
      </c>
      <c r="H851" s="242"/>
    </row>
    <row r="852" spans="1:8" hidden="1" outlineLevel="1" collapsed="1">
      <c r="A852" s="239"/>
      <c r="B852" s="243"/>
      <c r="C852" s="241">
        <f>'UHM Fed'!$C$60</f>
        <v>0</v>
      </c>
      <c r="D852" s="241">
        <f>'UHM Fed'!$D$60</f>
        <v>0</v>
      </c>
      <c r="E852" s="241">
        <f>'UHM Fed'!$E$60</f>
        <v>0</v>
      </c>
      <c r="F852" s="241">
        <f>'UHM Fed'!$F$60</f>
        <v>0</v>
      </c>
      <c r="G852" s="241">
        <f>'UHM Fed'!$G$60</f>
        <v>0</v>
      </c>
      <c r="H852" s="242"/>
    </row>
    <row r="853" spans="1:8" hidden="1" outlineLevel="1" collapsed="1">
      <c r="A853" s="239"/>
      <c r="B853" s="243"/>
      <c r="C853" s="241">
        <f>'UNTHSC1 Fed'!$C$60</f>
        <v>0</v>
      </c>
      <c r="D853" s="241">
        <f>'UNTHSC1 Fed'!$D$60</f>
        <v>0</v>
      </c>
      <c r="E853" s="241">
        <f>'UNTHSC1 Fed'!$E$60</f>
        <v>0</v>
      </c>
      <c r="F853" s="241">
        <f>'UNTHSC1 Fed'!$F$60</f>
        <v>0</v>
      </c>
      <c r="G853" s="241">
        <f>'UNTHSC1 Fed'!$G$60</f>
        <v>0</v>
      </c>
      <c r="H853" s="242"/>
    </row>
    <row r="854" spans="1:8" hidden="1" outlineLevel="1" collapsed="1">
      <c r="A854" s="239"/>
      <c r="B854" s="243"/>
      <c r="C854" s="241">
        <f>'BCM Fed'!$C$60</f>
        <v>0</v>
      </c>
      <c r="D854" s="241">
        <f>'BCM Fed'!$D$60</f>
        <v>0</v>
      </c>
      <c r="E854" s="241">
        <f>'BCM Fed'!$E$60</f>
        <v>0</v>
      </c>
      <c r="F854" s="241">
        <f>'BCM Fed'!$F$60</f>
        <v>0</v>
      </c>
      <c r="G854" s="241">
        <f>'BCM Fed'!$G$60</f>
        <v>0</v>
      </c>
      <c r="H854" s="242"/>
    </row>
    <row r="855" spans="1:8" collapsed="1">
      <c r="A855" s="239" t="s">
        <v>231</v>
      </c>
      <c r="B855" s="243"/>
      <c r="C855" s="241">
        <f>SUM(C840:C854)</f>
        <v>0</v>
      </c>
      <c r="D855" s="241">
        <f>SUM(D840:D854)</f>
        <v>0</v>
      </c>
      <c r="E855" s="241">
        <f>SUM(E840:E854)</f>
        <v>0</v>
      </c>
      <c r="F855" s="241">
        <f>SUM(F840:F854)</f>
        <v>0</v>
      </c>
      <c r="G855" s="241">
        <f>SUM(G840:G854)</f>
        <v>0</v>
      </c>
      <c r="H855" s="242"/>
    </row>
    <row r="856" spans="1:8" hidden="1" outlineLevel="1">
      <c r="A856" s="239"/>
      <c r="B856" s="243"/>
      <c r="C856" s="241">
        <f>'AUSM Fed'!$C$61</f>
        <v>0</v>
      </c>
      <c r="D856" s="241">
        <f>'AUSM Fed'!$D$61</f>
        <v>0</v>
      </c>
      <c r="E856" s="241">
        <f>'AUSM Fed'!$E$61</f>
        <v>0</v>
      </c>
      <c r="F856" s="241">
        <f>'AUSM Fed'!$F$61</f>
        <v>0</v>
      </c>
      <c r="G856" s="241">
        <f>'AUSM Fed'!$G$61</f>
        <v>0</v>
      </c>
      <c r="H856" s="242"/>
    </row>
    <row r="857" spans="1:8" hidden="1" outlineLevel="1" collapsed="1">
      <c r="A857" s="239"/>
      <c r="B857" s="243"/>
      <c r="C857" s="241">
        <f>'HSH Fed'!$C$61</f>
        <v>0</v>
      </c>
      <c r="D857" s="241">
        <f>'HSH Fed'!$D$61</f>
        <v>0</v>
      </c>
      <c r="E857" s="241">
        <f>'HSH Fed'!$E$61</f>
        <v>0</v>
      </c>
      <c r="F857" s="241">
        <f>'HSH Fed'!$F$61</f>
        <v>0</v>
      </c>
      <c r="G857" s="241">
        <f>'HSH Fed'!$G$61</f>
        <v>0</v>
      </c>
      <c r="H857" s="242"/>
    </row>
    <row r="858" spans="1:8" hidden="1" outlineLevel="1" collapsed="1">
      <c r="A858" s="239"/>
      <c r="B858" s="243"/>
      <c r="C858" s="241">
        <f>'HSSA Fed'!$C$61</f>
        <v>0</v>
      </c>
      <c r="D858" s="241">
        <f>'HSSA Fed'!$D$61</f>
        <v>0</v>
      </c>
      <c r="E858" s="241">
        <f>'HSSA Fed'!$E$61</f>
        <v>0</v>
      </c>
      <c r="F858" s="241">
        <f>'HSSA Fed'!$F$61</f>
        <v>0</v>
      </c>
      <c r="G858" s="241">
        <f>'HSSA Fed'!$G$61</f>
        <v>0</v>
      </c>
      <c r="H858" s="242"/>
    </row>
    <row r="859" spans="1:8" hidden="1" outlineLevel="1" collapsed="1">
      <c r="A859" s="239"/>
      <c r="B859" s="243"/>
      <c r="C859" s="241">
        <f>'MBG Fed'!$C$61</f>
        <v>0</v>
      </c>
      <c r="D859" s="241">
        <f>'MBG Fed'!$D$61</f>
        <v>0</v>
      </c>
      <c r="E859" s="241">
        <f>'MBG Fed'!$E$61</f>
        <v>0</v>
      </c>
      <c r="F859" s="241">
        <f>'MBG Fed'!$F$61</f>
        <v>0</v>
      </c>
      <c r="G859" s="241">
        <f>'MBG Fed'!$G$61</f>
        <v>0</v>
      </c>
      <c r="H859" s="242"/>
    </row>
    <row r="860" spans="1:8" hidden="1" outlineLevel="1" collapsed="1">
      <c r="A860" s="239"/>
      <c r="B860" s="243"/>
      <c r="C860" s="241">
        <f>'MDA Fed'!$C$61</f>
        <v>0</v>
      </c>
      <c r="D860" s="241">
        <f>'MDA Fed'!$D$61</f>
        <v>0</v>
      </c>
      <c r="E860" s="241">
        <f>'MDA Fed'!$E$61</f>
        <v>0</v>
      </c>
      <c r="F860" s="241">
        <f>'MDA Fed'!$F$61</f>
        <v>0</v>
      </c>
      <c r="G860" s="241">
        <f>'MDA Fed'!$G$61</f>
        <v>0</v>
      </c>
      <c r="H860" s="242"/>
    </row>
    <row r="861" spans="1:8" hidden="1" outlineLevel="1" collapsed="1">
      <c r="A861" s="239"/>
      <c r="B861" s="243"/>
      <c r="C861" s="241">
        <f>'RGVM Fed'!$C$61</f>
        <v>0</v>
      </c>
      <c r="D861" s="241">
        <f>'RGVM Fed'!$D$61</f>
        <v>0</v>
      </c>
      <c r="E861" s="241">
        <f>'RGVM Fed'!$E$61</f>
        <v>0</v>
      </c>
      <c r="F861" s="241">
        <f>'RGVM Fed'!$F$61</f>
        <v>0</v>
      </c>
      <c r="G861" s="241">
        <f>'RGVM Fed'!$G$61</f>
        <v>0</v>
      </c>
      <c r="H861" s="242"/>
    </row>
    <row r="862" spans="1:8" hidden="1" outlineLevel="1" collapsed="1">
      <c r="A862" s="239"/>
      <c r="B862" s="243"/>
      <c r="C862" s="241">
        <f>'SHNF Fed'!$C$61</f>
        <v>0</v>
      </c>
      <c r="D862" s="241">
        <f>'SHNF Fed'!$D$61</f>
        <v>0</v>
      </c>
      <c r="E862" s="241">
        <f>'SHNF Fed'!$E$61</f>
        <v>0</v>
      </c>
      <c r="F862" s="241">
        <f>'SHNF Fed'!$F$61</f>
        <v>0</v>
      </c>
      <c r="G862" s="241">
        <f>'SHNF Fed'!$G$61</f>
        <v>0</v>
      </c>
      <c r="H862" s="242"/>
    </row>
    <row r="863" spans="1:8" hidden="1" outlineLevel="1" collapsed="1">
      <c r="A863" s="239"/>
      <c r="B863" s="243"/>
      <c r="C863" s="241">
        <f>'SWM Fed'!$C$61</f>
        <v>0</v>
      </c>
      <c r="D863" s="241">
        <f>'SWM Fed'!$D$61</f>
        <v>0</v>
      </c>
      <c r="E863" s="241">
        <f>'SWM Fed'!$E$61</f>
        <v>0</v>
      </c>
      <c r="F863" s="241">
        <f>'SWM Fed'!$F$61</f>
        <v>0</v>
      </c>
      <c r="G863" s="241">
        <f>'SWM Fed'!$G$61</f>
        <v>0</v>
      </c>
      <c r="H863" s="242"/>
    </row>
    <row r="864" spans="1:8" hidden="1" outlineLevel="1" collapsed="1">
      <c r="A864" s="239"/>
      <c r="B864" s="243"/>
      <c r="C864" s="241">
        <f>'TAMHSC Fed'!$C$61</f>
        <v>0</v>
      </c>
      <c r="D864" s="241">
        <f>'TAMHSC Fed'!$D$61</f>
        <v>0</v>
      </c>
      <c r="E864" s="241">
        <f>'TAMHSC Fed'!$E$61</f>
        <v>0</v>
      </c>
      <c r="F864" s="241">
        <f>'TAMHSC Fed'!$F$61</f>
        <v>0</v>
      </c>
      <c r="G864" s="241">
        <f>'TAMHSC Fed'!$G$61</f>
        <v>0</v>
      </c>
      <c r="H864" s="242"/>
    </row>
    <row r="865" spans="1:8" hidden="1" outlineLevel="1" collapsed="1">
      <c r="A865" s="239"/>
      <c r="B865" s="243"/>
      <c r="C865" s="241">
        <f>'THC Fed'!$C$61</f>
        <v>0</v>
      </c>
      <c r="D865" s="241">
        <f>'THC Fed'!$D$61</f>
        <v>0</v>
      </c>
      <c r="E865" s="241">
        <f>'THC Fed'!$E$61</f>
        <v>0</v>
      </c>
      <c r="F865" s="241">
        <f>'THC Fed'!$F$61</f>
        <v>0</v>
      </c>
      <c r="G865" s="241">
        <f>'THC Fed'!$G$61</f>
        <v>0</v>
      </c>
      <c r="H865" s="242"/>
    </row>
    <row r="866" spans="1:8" hidden="1" outlineLevel="1" collapsed="1">
      <c r="A866" s="239"/>
      <c r="B866" s="243"/>
      <c r="C866" s="241">
        <f>'TTUHSC Fed'!$C$61</f>
        <v>0</v>
      </c>
      <c r="D866" s="241">
        <f>'TTUHSC Fed'!$D$61</f>
        <v>0</v>
      </c>
      <c r="E866" s="241">
        <f>'TTUHSC Fed'!$E$61</f>
        <v>0</v>
      </c>
      <c r="F866" s="241">
        <f>'TTUHSC Fed'!$F$61</f>
        <v>0</v>
      </c>
      <c r="G866" s="241">
        <f>'TTUHSC Fed'!$G$61</f>
        <v>0</v>
      </c>
      <c r="H866" s="242"/>
    </row>
    <row r="867" spans="1:8" hidden="1" outlineLevel="1" collapsed="1">
      <c r="A867" s="239"/>
      <c r="B867" s="243"/>
      <c r="C867" s="241">
        <f>'TTUHSCEP Fed'!$C$61</f>
        <v>0</v>
      </c>
      <c r="D867" s="241">
        <f>'TTUHSCEP Fed'!$D$61</f>
        <v>0</v>
      </c>
      <c r="E867" s="241">
        <f>'TTUHSCEP Fed'!$E$61</f>
        <v>0</v>
      </c>
      <c r="F867" s="241">
        <f>'TTUHSCEP Fed'!$F$61</f>
        <v>0</v>
      </c>
      <c r="G867" s="241">
        <f>'TTUHSCEP Fed'!$G$61</f>
        <v>0</v>
      </c>
      <c r="H867" s="242"/>
    </row>
    <row r="868" spans="1:8" hidden="1" outlineLevel="1" collapsed="1">
      <c r="A868" s="239"/>
      <c r="B868" s="243"/>
      <c r="C868" s="241">
        <f>'UHM Fed'!$C$61</f>
        <v>0</v>
      </c>
      <c r="D868" s="241">
        <f>'UHM Fed'!$D$61</f>
        <v>0</v>
      </c>
      <c r="E868" s="241">
        <f>'UHM Fed'!$E$61</f>
        <v>0</v>
      </c>
      <c r="F868" s="241">
        <f>'UHM Fed'!$F$61</f>
        <v>0</v>
      </c>
      <c r="G868" s="241">
        <f>'UHM Fed'!$G$61</f>
        <v>0</v>
      </c>
      <c r="H868" s="242"/>
    </row>
    <row r="869" spans="1:8" hidden="1" outlineLevel="1" collapsed="1">
      <c r="A869" s="239"/>
      <c r="B869" s="243"/>
      <c r="C869" s="241">
        <f>'UNTHSC1 Fed'!$C$61</f>
        <v>0</v>
      </c>
      <c r="D869" s="241">
        <f>'UNTHSC1 Fed'!$D$61</f>
        <v>0</v>
      </c>
      <c r="E869" s="241">
        <f>'UNTHSC1 Fed'!$E$61</f>
        <v>0</v>
      </c>
      <c r="F869" s="241">
        <f>'UNTHSC1 Fed'!$F$61</f>
        <v>0</v>
      </c>
      <c r="G869" s="241">
        <f>'UNTHSC1 Fed'!$G$61</f>
        <v>0</v>
      </c>
      <c r="H869" s="242"/>
    </row>
    <row r="870" spans="1:8" hidden="1" outlineLevel="1" collapsed="1">
      <c r="A870" s="239"/>
      <c r="B870" s="243"/>
      <c r="C870" s="241">
        <f>'BCM Fed'!$C$61</f>
        <v>0</v>
      </c>
      <c r="D870" s="241">
        <f>'BCM Fed'!$D$61</f>
        <v>0</v>
      </c>
      <c r="E870" s="241">
        <f>'BCM Fed'!$E$61</f>
        <v>0</v>
      </c>
      <c r="F870" s="241">
        <f>'BCM Fed'!$F$61</f>
        <v>0</v>
      </c>
      <c r="G870" s="241">
        <f>'BCM Fed'!$G$61</f>
        <v>0</v>
      </c>
      <c r="H870" s="242"/>
    </row>
    <row r="871" spans="1:8" collapsed="1">
      <c r="A871" s="239" t="s">
        <v>231</v>
      </c>
      <c r="B871" s="243"/>
      <c r="C871" s="241">
        <f>SUM(C856:C870)</f>
        <v>0</v>
      </c>
      <c r="D871" s="241">
        <f>SUM(D856:D870)</f>
        <v>0</v>
      </c>
      <c r="E871" s="241">
        <f>SUM(E856:E870)</f>
        <v>0</v>
      </c>
      <c r="F871" s="241">
        <f>SUM(F856:F870)</f>
        <v>0</v>
      </c>
      <c r="G871" s="241">
        <f>SUM(G856:G870)</f>
        <v>0</v>
      </c>
      <c r="H871" s="242"/>
    </row>
    <row r="872" spans="1:8" hidden="1" outlineLevel="1">
      <c r="A872" s="239"/>
      <c r="B872" s="243"/>
      <c r="C872" s="241">
        <f>'AUSM Fed'!$C$62</f>
        <v>0</v>
      </c>
      <c r="D872" s="241">
        <f>'AUSM Fed'!$D$62</f>
        <v>0</v>
      </c>
      <c r="E872" s="241">
        <f>'AUSM Fed'!$E$62</f>
        <v>0</v>
      </c>
      <c r="F872" s="241">
        <f>'AUSM Fed'!$F$62</f>
        <v>0</v>
      </c>
      <c r="G872" s="241">
        <f>'AUSM Fed'!$G$62</f>
        <v>0</v>
      </c>
      <c r="H872" s="242"/>
    </row>
    <row r="873" spans="1:8" hidden="1" outlineLevel="1" collapsed="1">
      <c r="A873" s="239"/>
      <c r="B873" s="243"/>
      <c r="C873" s="241">
        <f>'HSH Fed'!$C$62</f>
        <v>0</v>
      </c>
      <c r="D873" s="241">
        <f>'HSH Fed'!$D$62</f>
        <v>0</v>
      </c>
      <c r="E873" s="241">
        <f>'HSH Fed'!$E$62</f>
        <v>0</v>
      </c>
      <c r="F873" s="241">
        <f>'HSH Fed'!$F$62</f>
        <v>0</v>
      </c>
      <c r="G873" s="241">
        <f>'HSH Fed'!$G$62</f>
        <v>0</v>
      </c>
      <c r="H873" s="242"/>
    </row>
    <row r="874" spans="1:8" hidden="1" outlineLevel="1" collapsed="1">
      <c r="A874" s="239"/>
      <c r="B874" s="243"/>
      <c r="C874" s="241">
        <f>'HSSA Fed'!$C$62</f>
        <v>0</v>
      </c>
      <c r="D874" s="241">
        <f>'HSSA Fed'!$D$62</f>
        <v>0</v>
      </c>
      <c r="E874" s="241">
        <f>'HSSA Fed'!$E$62</f>
        <v>0</v>
      </c>
      <c r="F874" s="241">
        <f>'HSSA Fed'!$F$62</f>
        <v>0</v>
      </c>
      <c r="G874" s="241">
        <f>'HSSA Fed'!$G$62</f>
        <v>0</v>
      </c>
      <c r="H874" s="242"/>
    </row>
    <row r="875" spans="1:8" hidden="1" outlineLevel="1" collapsed="1">
      <c r="A875" s="239"/>
      <c r="B875" s="243"/>
      <c r="C875" s="241">
        <f>'MBG Fed'!$C$62</f>
        <v>0</v>
      </c>
      <c r="D875" s="241">
        <f>'MBG Fed'!$D$62</f>
        <v>0</v>
      </c>
      <c r="E875" s="241">
        <f>'MBG Fed'!$E$62</f>
        <v>0</v>
      </c>
      <c r="F875" s="241">
        <f>'MBG Fed'!$F$62</f>
        <v>0</v>
      </c>
      <c r="G875" s="241">
        <f>'MBG Fed'!$G$62</f>
        <v>0</v>
      </c>
      <c r="H875" s="242"/>
    </row>
    <row r="876" spans="1:8" hidden="1" outlineLevel="1" collapsed="1">
      <c r="A876" s="239"/>
      <c r="B876" s="243"/>
      <c r="C876" s="241">
        <f>'MDA Fed'!$C$62</f>
        <v>0</v>
      </c>
      <c r="D876" s="241">
        <f>'MDA Fed'!$D$62</f>
        <v>0</v>
      </c>
      <c r="E876" s="241">
        <f>'MDA Fed'!$E$62</f>
        <v>0</v>
      </c>
      <c r="F876" s="241">
        <f>'MDA Fed'!$F$62</f>
        <v>0</v>
      </c>
      <c r="G876" s="241">
        <f>'MDA Fed'!$G$62</f>
        <v>0</v>
      </c>
      <c r="H876" s="242"/>
    </row>
    <row r="877" spans="1:8" hidden="1" outlineLevel="1" collapsed="1">
      <c r="A877" s="239"/>
      <c r="B877" s="243"/>
      <c r="C877" s="241">
        <f>'RGVM Fed'!$C$62</f>
        <v>0</v>
      </c>
      <c r="D877" s="241">
        <f>'RGVM Fed'!$D$62</f>
        <v>0</v>
      </c>
      <c r="E877" s="241">
        <f>'RGVM Fed'!$E$62</f>
        <v>0</v>
      </c>
      <c r="F877" s="241">
        <f>'RGVM Fed'!$F$62</f>
        <v>0</v>
      </c>
      <c r="G877" s="241">
        <f>'RGVM Fed'!$G$62</f>
        <v>0</v>
      </c>
      <c r="H877" s="242"/>
    </row>
    <row r="878" spans="1:8" hidden="1" outlineLevel="1" collapsed="1">
      <c r="A878" s="239"/>
      <c r="B878" s="243"/>
      <c r="C878" s="241">
        <f>'SHNF Fed'!$C$62</f>
        <v>0</v>
      </c>
      <c r="D878" s="241">
        <f>'SHNF Fed'!$D$62</f>
        <v>0</v>
      </c>
      <c r="E878" s="241">
        <f>'SHNF Fed'!$E$62</f>
        <v>0</v>
      </c>
      <c r="F878" s="241">
        <f>'SHNF Fed'!$F$62</f>
        <v>0</v>
      </c>
      <c r="G878" s="241">
        <f>'SHNF Fed'!$G$62</f>
        <v>0</v>
      </c>
      <c r="H878" s="242"/>
    </row>
    <row r="879" spans="1:8" hidden="1" outlineLevel="1" collapsed="1">
      <c r="A879" s="239"/>
      <c r="B879" s="243"/>
      <c r="C879" s="241">
        <f>'SWM Fed'!$C$62</f>
        <v>0</v>
      </c>
      <c r="D879" s="241">
        <f>'SWM Fed'!$D$62</f>
        <v>0</v>
      </c>
      <c r="E879" s="241">
        <f>'SWM Fed'!$E$62</f>
        <v>0</v>
      </c>
      <c r="F879" s="241">
        <f>'SWM Fed'!$F$62</f>
        <v>0</v>
      </c>
      <c r="G879" s="241">
        <f>'SWM Fed'!$G$62</f>
        <v>0</v>
      </c>
      <c r="H879" s="242"/>
    </row>
    <row r="880" spans="1:8" hidden="1" outlineLevel="1" collapsed="1">
      <c r="A880" s="239"/>
      <c r="B880" s="243"/>
      <c r="C880" s="241">
        <f>'TAMHSC Fed'!$C$62</f>
        <v>0</v>
      </c>
      <c r="D880" s="241">
        <f>'TAMHSC Fed'!$D$62</f>
        <v>0</v>
      </c>
      <c r="E880" s="241">
        <f>'TAMHSC Fed'!$E$62</f>
        <v>0</v>
      </c>
      <c r="F880" s="241">
        <f>'TAMHSC Fed'!$F$62</f>
        <v>0</v>
      </c>
      <c r="G880" s="241">
        <f>'TAMHSC Fed'!$G$62</f>
        <v>0</v>
      </c>
      <c r="H880" s="242"/>
    </row>
    <row r="881" spans="1:8" hidden="1" outlineLevel="1" collapsed="1">
      <c r="A881" s="239"/>
      <c r="B881" s="243"/>
      <c r="C881" s="241">
        <f>'THC Fed'!$C$62</f>
        <v>0</v>
      </c>
      <c r="D881" s="241">
        <f>'THC Fed'!$D$62</f>
        <v>0</v>
      </c>
      <c r="E881" s="241">
        <f>'THC Fed'!$E$62</f>
        <v>0</v>
      </c>
      <c r="F881" s="241">
        <f>'THC Fed'!$F$62</f>
        <v>0</v>
      </c>
      <c r="G881" s="241">
        <f>'THC Fed'!$G$62</f>
        <v>0</v>
      </c>
      <c r="H881" s="242"/>
    </row>
    <row r="882" spans="1:8" hidden="1" outlineLevel="1" collapsed="1">
      <c r="A882" s="239"/>
      <c r="B882" s="243"/>
      <c r="C882" s="241">
        <f>'TTUHSC Fed'!$C$62</f>
        <v>0</v>
      </c>
      <c r="D882" s="241">
        <f>'TTUHSC Fed'!$D$62</f>
        <v>0</v>
      </c>
      <c r="E882" s="241">
        <f>'TTUHSC Fed'!$E$62</f>
        <v>0</v>
      </c>
      <c r="F882" s="241">
        <f>'TTUHSC Fed'!$F$62</f>
        <v>0</v>
      </c>
      <c r="G882" s="241">
        <f>'TTUHSC Fed'!$G$62</f>
        <v>0</v>
      </c>
      <c r="H882" s="242"/>
    </row>
    <row r="883" spans="1:8" hidden="1" outlineLevel="1" collapsed="1">
      <c r="A883" s="239"/>
      <c r="B883" s="243"/>
      <c r="C883" s="241">
        <f>'TTUHSCEP Fed'!$C$62</f>
        <v>0</v>
      </c>
      <c r="D883" s="241">
        <f>'TTUHSCEP Fed'!$D$62</f>
        <v>0</v>
      </c>
      <c r="E883" s="241">
        <f>'TTUHSCEP Fed'!$E$62</f>
        <v>0</v>
      </c>
      <c r="F883" s="241">
        <f>'TTUHSCEP Fed'!$F$62</f>
        <v>0</v>
      </c>
      <c r="G883" s="241">
        <f>'TTUHSCEP Fed'!$G$62</f>
        <v>0</v>
      </c>
      <c r="H883" s="242"/>
    </row>
    <row r="884" spans="1:8" hidden="1" outlineLevel="1" collapsed="1">
      <c r="A884" s="239"/>
      <c r="B884" s="243"/>
      <c r="C884" s="241">
        <f>'UHM Fed'!$C$62</f>
        <v>0</v>
      </c>
      <c r="D884" s="241">
        <f>'UHM Fed'!$D$62</f>
        <v>0</v>
      </c>
      <c r="E884" s="241">
        <f>'UHM Fed'!$E$62</f>
        <v>0</v>
      </c>
      <c r="F884" s="241">
        <f>'UHM Fed'!$F$62</f>
        <v>0</v>
      </c>
      <c r="G884" s="241">
        <f>'UHM Fed'!$G$62</f>
        <v>0</v>
      </c>
      <c r="H884" s="242"/>
    </row>
    <row r="885" spans="1:8" hidden="1" outlineLevel="1" collapsed="1">
      <c r="A885" s="239"/>
      <c r="B885" s="243"/>
      <c r="C885" s="241">
        <f>'UNTHSC1 Fed'!$C$62</f>
        <v>0</v>
      </c>
      <c r="D885" s="241">
        <f>'UNTHSC1 Fed'!$D$62</f>
        <v>0</v>
      </c>
      <c r="E885" s="241">
        <f>'UNTHSC1 Fed'!$E$62</f>
        <v>0</v>
      </c>
      <c r="F885" s="241">
        <f>'UNTHSC1 Fed'!$F$62</f>
        <v>0</v>
      </c>
      <c r="G885" s="241">
        <f>'UNTHSC1 Fed'!$G$62</f>
        <v>0</v>
      </c>
      <c r="H885" s="242"/>
    </row>
    <row r="886" spans="1:8" hidden="1" outlineLevel="1" collapsed="1">
      <c r="A886" s="239"/>
      <c r="B886" s="243"/>
      <c r="C886" s="241">
        <f>'BCM Fed'!$C$62</f>
        <v>0</v>
      </c>
      <c r="D886" s="241">
        <f>'BCM Fed'!$D$62</f>
        <v>0</v>
      </c>
      <c r="E886" s="241">
        <f>'BCM Fed'!$E$62</f>
        <v>0</v>
      </c>
      <c r="F886" s="241">
        <f>'BCM Fed'!$F$62</f>
        <v>0</v>
      </c>
      <c r="G886" s="241">
        <f>'BCM Fed'!$G$62</f>
        <v>0</v>
      </c>
      <c r="H886" s="242"/>
    </row>
    <row r="887" spans="1:8" collapsed="1">
      <c r="A887" s="239" t="s">
        <v>231</v>
      </c>
      <c r="B887" s="243"/>
      <c r="C887" s="241">
        <f>SUM(C872:C886)</f>
        <v>0</v>
      </c>
      <c r="D887" s="241">
        <f>SUM(D872:D886)</f>
        <v>0</v>
      </c>
      <c r="E887" s="241">
        <f>SUM(E872:E886)</f>
        <v>0</v>
      </c>
      <c r="F887" s="241">
        <f>SUM(F872:F886)</f>
        <v>0</v>
      </c>
      <c r="G887" s="241">
        <f>SUM(G872:G886)</f>
        <v>0</v>
      </c>
      <c r="H887" s="242"/>
    </row>
    <row r="888" spans="1:8" hidden="1" outlineLevel="1">
      <c r="A888" s="239"/>
      <c r="B888" s="243"/>
      <c r="C888" s="241">
        <f>'AUSM Fed'!$C$63</f>
        <v>0</v>
      </c>
      <c r="D888" s="241">
        <f>'AUSM Fed'!$D$63</f>
        <v>0</v>
      </c>
      <c r="E888" s="241">
        <f>'AUSM Fed'!$E$63</f>
        <v>0</v>
      </c>
      <c r="F888" s="241">
        <f>'AUSM Fed'!$F$63</f>
        <v>0</v>
      </c>
      <c r="G888" s="241">
        <f>'AUSM Fed'!$G$63</f>
        <v>0</v>
      </c>
      <c r="H888" s="242"/>
    </row>
    <row r="889" spans="1:8" hidden="1" outlineLevel="1" collapsed="1">
      <c r="A889" s="239"/>
      <c r="B889" s="243"/>
      <c r="C889" s="241">
        <f>'HSH Fed'!$C$63</f>
        <v>0</v>
      </c>
      <c r="D889" s="241">
        <f>'HSH Fed'!$D$63</f>
        <v>0</v>
      </c>
      <c r="E889" s="241">
        <f>'HSH Fed'!$E$63</f>
        <v>0</v>
      </c>
      <c r="F889" s="241">
        <f>'HSH Fed'!$F$63</f>
        <v>0</v>
      </c>
      <c r="G889" s="241">
        <f>'HSH Fed'!$G$63</f>
        <v>0</v>
      </c>
      <c r="H889" s="242"/>
    </row>
    <row r="890" spans="1:8" hidden="1" outlineLevel="1" collapsed="1">
      <c r="A890" s="239"/>
      <c r="B890" s="243"/>
      <c r="C890" s="241">
        <f>'HSSA Fed'!$C$63</f>
        <v>0</v>
      </c>
      <c r="D890" s="241">
        <f>'HSSA Fed'!$D$63</f>
        <v>0</v>
      </c>
      <c r="E890" s="241">
        <f>'HSSA Fed'!$E$63</f>
        <v>0</v>
      </c>
      <c r="F890" s="241">
        <f>'HSSA Fed'!$F$63</f>
        <v>0</v>
      </c>
      <c r="G890" s="241">
        <f>'HSSA Fed'!$G$63</f>
        <v>0</v>
      </c>
      <c r="H890" s="242"/>
    </row>
    <row r="891" spans="1:8" hidden="1" outlineLevel="1" collapsed="1">
      <c r="A891" s="239"/>
      <c r="B891" s="243"/>
      <c r="C891" s="241">
        <f>'MBG Fed'!$C$63</f>
        <v>0</v>
      </c>
      <c r="D891" s="241">
        <f>'MBG Fed'!$D$63</f>
        <v>0</v>
      </c>
      <c r="E891" s="241">
        <f>'MBG Fed'!$E$63</f>
        <v>0</v>
      </c>
      <c r="F891" s="241">
        <f>'MBG Fed'!$F$63</f>
        <v>0</v>
      </c>
      <c r="G891" s="241">
        <f>'MBG Fed'!$G$63</f>
        <v>0</v>
      </c>
      <c r="H891" s="242"/>
    </row>
    <row r="892" spans="1:8" hidden="1" outlineLevel="1" collapsed="1">
      <c r="A892" s="239"/>
      <c r="B892" s="243"/>
      <c r="C892" s="241">
        <f>'MDA Fed'!$C$63</f>
        <v>0</v>
      </c>
      <c r="D892" s="241">
        <f>'MDA Fed'!$D$63</f>
        <v>0</v>
      </c>
      <c r="E892" s="241">
        <f>'MDA Fed'!$E$63</f>
        <v>0</v>
      </c>
      <c r="F892" s="241">
        <f>'MDA Fed'!$F$63</f>
        <v>0</v>
      </c>
      <c r="G892" s="241">
        <f>'MDA Fed'!$G$63</f>
        <v>0</v>
      </c>
      <c r="H892" s="242"/>
    </row>
    <row r="893" spans="1:8" hidden="1" outlineLevel="1" collapsed="1">
      <c r="A893" s="239"/>
      <c r="B893" s="243"/>
      <c r="C893" s="241">
        <f>'RGVM Fed'!$C$63</f>
        <v>0</v>
      </c>
      <c r="D893" s="241">
        <f>'RGVM Fed'!$D$63</f>
        <v>0</v>
      </c>
      <c r="E893" s="241">
        <f>'RGVM Fed'!$E$63</f>
        <v>0</v>
      </c>
      <c r="F893" s="241">
        <f>'RGVM Fed'!$F$63</f>
        <v>0</v>
      </c>
      <c r="G893" s="241">
        <f>'RGVM Fed'!$G$63</f>
        <v>0</v>
      </c>
      <c r="H893" s="242"/>
    </row>
    <row r="894" spans="1:8" hidden="1" outlineLevel="1" collapsed="1">
      <c r="A894" s="239"/>
      <c r="B894" s="243"/>
      <c r="C894" s="241">
        <f>'SHNF Fed'!$C$63</f>
        <v>0</v>
      </c>
      <c r="D894" s="241">
        <f>'SHNF Fed'!$D$63</f>
        <v>0</v>
      </c>
      <c r="E894" s="241">
        <f>'SHNF Fed'!$E$63</f>
        <v>0</v>
      </c>
      <c r="F894" s="241">
        <f>'SHNF Fed'!$F$63</f>
        <v>0</v>
      </c>
      <c r="G894" s="241">
        <f>'SHNF Fed'!$G$63</f>
        <v>0</v>
      </c>
      <c r="H894" s="242"/>
    </row>
    <row r="895" spans="1:8" hidden="1" outlineLevel="1" collapsed="1">
      <c r="A895" s="239"/>
      <c r="B895" s="243"/>
      <c r="C895" s="241">
        <f>'SWM Fed'!$C$63</f>
        <v>0</v>
      </c>
      <c r="D895" s="241">
        <f>'SWM Fed'!$D$63</f>
        <v>0</v>
      </c>
      <c r="E895" s="241">
        <f>'SWM Fed'!$E$63</f>
        <v>0</v>
      </c>
      <c r="F895" s="241">
        <f>'SWM Fed'!$F$63</f>
        <v>0</v>
      </c>
      <c r="G895" s="241">
        <f>'SWM Fed'!$G$63</f>
        <v>0</v>
      </c>
      <c r="H895" s="242"/>
    </row>
    <row r="896" spans="1:8" hidden="1" outlineLevel="1" collapsed="1">
      <c r="A896" s="239"/>
      <c r="B896" s="243"/>
      <c r="C896" s="241">
        <f>'TAMHSC Fed'!$C$63</f>
        <v>0</v>
      </c>
      <c r="D896" s="241">
        <f>'TAMHSC Fed'!$D$63</f>
        <v>0</v>
      </c>
      <c r="E896" s="241">
        <f>'TAMHSC Fed'!$E$63</f>
        <v>0</v>
      </c>
      <c r="F896" s="241">
        <f>'TAMHSC Fed'!$F$63</f>
        <v>0</v>
      </c>
      <c r="G896" s="241">
        <f>'TAMHSC Fed'!$G$63</f>
        <v>0</v>
      </c>
      <c r="H896" s="242"/>
    </row>
    <row r="897" spans="1:8" hidden="1" outlineLevel="1" collapsed="1">
      <c r="A897" s="239"/>
      <c r="B897" s="243"/>
      <c r="C897" s="241">
        <f>'THC Fed'!$C$63</f>
        <v>0</v>
      </c>
      <c r="D897" s="241">
        <f>'THC Fed'!$D$63</f>
        <v>0</v>
      </c>
      <c r="E897" s="241">
        <f>'THC Fed'!$E$63</f>
        <v>0</v>
      </c>
      <c r="F897" s="241">
        <f>'THC Fed'!$F$63</f>
        <v>0</v>
      </c>
      <c r="G897" s="241">
        <f>'THC Fed'!$G$63</f>
        <v>0</v>
      </c>
      <c r="H897" s="242"/>
    </row>
    <row r="898" spans="1:8" hidden="1" outlineLevel="1" collapsed="1">
      <c r="A898" s="239"/>
      <c r="B898" s="243"/>
      <c r="C898" s="241">
        <f>'TTUHSC Fed'!$C$63</f>
        <v>0</v>
      </c>
      <c r="D898" s="241">
        <f>'TTUHSC Fed'!$D$63</f>
        <v>0</v>
      </c>
      <c r="E898" s="241">
        <f>'TTUHSC Fed'!$E$63</f>
        <v>0</v>
      </c>
      <c r="F898" s="241">
        <f>'TTUHSC Fed'!$F$63</f>
        <v>0</v>
      </c>
      <c r="G898" s="241">
        <f>'TTUHSC Fed'!$G$63</f>
        <v>0</v>
      </c>
      <c r="H898" s="242"/>
    </row>
    <row r="899" spans="1:8" hidden="1" outlineLevel="1" collapsed="1">
      <c r="A899" s="239"/>
      <c r="B899" s="243"/>
      <c r="C899" s="241">
        <f>'TTUHSCEP Fed'!$C$63</f>
        <v>0</v>
      </c>
      <c r="D899" s="241">
        <f>'TTUHSCEP Fed'!$D$63</f>
        <v>0</v>
      </c>
      <c r="E899" s="241">
        <f>'TTUHSCEP Fed'!$E$63</f>
        <v>0</v>
      </c>
      <c r="F899" s="241">
        <f>'TTUHSCEP Fed'!$F$63</f>
        <v>0</v>
      </c>
      <c r="G899" s="241">
        <f>'TTUHSCEP Fed'!$G$63</f>
        <v>0</v>
      </c>
      <c r="H899" s="242"/>
    </row>
    <row r="900" spans="1:8" hidden="1" outlineLevel="1" collapsed="1">
      <c r="A900" s="239"/>
      <c r="B900" s="243"/>
      <c r="C900" s="241">
        <f>'UHM Fed'!$C$63</f>
        <v>0</v>
      </c>
      <c r="D900" s="241">
        <f>'UHM Fed'!$D$63</f>
        <v>0</v>
      </c>
      <c r="E900" s="241">
        <f>'UHM Fed'!$E$63</f>
        <v>0</v>
      </c>
      <c r="F900" s="241">
        <f>'UHM Fed'!$F$63</f>
        <v>0</v>
      </c>
      <c r="G900" s="241">
        <f>'UHM Fed'!$G$63</f>
        <v>0</v>
      </c>
      <c r="H900" s="242"/>
    </row>
    <row r="901" spans="1:8" hidden="1" outlineLevel="1" collapsed="1">
      <c r="A901" s="239"/>
      <c r="B901" s="243"/>
      <c r="C901" s="241">
        <f>'UNTHSC1 Fed'!$C$63</f>
        <v>0</v>
      </c>
      <c r="D901" s="241">
        <f>'UNTHSC1 Fed'!$D$63</f>
        <v>0</v>
      </c>
      <c r="E901" s="241">
        <f>'UNTHSC1 Fed'!$E$63</f>
        <v>0</v>
      </c>
      <c r="F901" s="241">
        <f>'UNTHSC1 Fed'!$F$63</f>
        <v>0</v>
      </c>
      <c r="G901" s="241">
        <f>'UNTHSC1 Fed'!$G$63</f>
        <v>0</v>
      </c>
      <c r="H901" s="242"/>
    </row>
    <row r="902" spans="1:8" hidden="1" outlineLevel="1" collapsed="1">
      <c r="A902" s="239"/>
      <c r="B902" s="243"/>
      <c r="C902" s="241">
        <f>'BCM Fed'!$C$63</f>
        <v>0</v>
      </c>
      <c r="D902" s="241">
        <f>'BCM Fed'!$D$63</f>
        <v>0</v>
      </c>
      <c r="E902" s="241">
        <f>'BCM Fed'!$E$63</f>
        <v>0</v>
      </c>
      <c r="F902" s="241">
        <f>'BCM Fed'!$F$63</f>
        <v>0</v>
      </c>
      <c r="G902" s="241">
        <f>'BCM Fed'!$G$63</f>
        <v>0</v>
      </c>
      <c r="H902" s="242"/>
    </row>
    <row r="903" spans="1:8" collapsed="1">
      <c r="A903" s="239" t="s">
        <v>231</v>
      </c>
      <c r="B903" s="240" t="s">
        <v>220</v>
      </c>
      <c r="C903" s="241">
        <f>SUM(C888:C902)</f>
        <v>0</v>
      </c>
      <c r="D903" s="241">
        <f>SUM(D888:D902)</f>
        <v>0</v>
      </c>
      <c r="E903" s="241">
        <f>SUM(E888:E902)</f>
        <v>0</v>
      </c>
      <c r="F903" s="241">
        <f>SUM(F888:F902)</f>
        <v>0</v>
      </c>
      <c r="G903" s="241">
        <f>SUM(G888:G902)</f>
        <v>0</v>
      </c>
      <c r="H903" s="242"/>
    </row>
    <row r="904" spans="1:8" hidden="1" outlineLevel="1">
      <c r="A904" s="239"/>
      <c r="B904" s="240"/>
      <c r="C904" s="241">
        <f>'AUSM Fed'!$C$64</f>
        <v>0</v>
      </c>
      <c r="D904" s="241">
        <f>'AUSM Fed'!$D$64</f>
        <v>0</v>
      </c>
      <c r="E904" s="241">
        <f>'AUSM Fed'!$E$64</f>
        <v>0</v>
      </c>
      <c r="F904" s="241">
        <f>'AUSM Fed'!$F$64</f>
        <v>0</v>
      </c>
      <c r="G904" s="241">
        <f>'AUSM Fed'!$G$64</f>
        <v>0</v>
      </c>
      <c r="H904" s="242"/>
    </row>
    <row r="905" spans="1:8" hidden="1" outlineLevel="1" collapsed="1">
      <c r="A905" s="239"/>
      <c r="B905" s="240"/>
      <c r="C905" s="241">
        <f>'HSH Fed'!$C$64</f>
        <v>0</v>
      </c>
      <c r="D905" s="241">
        <f>'HSH Fed'!$D$64</f>
        <v>0</v>
      </c>
      <c r="E905" s="241">
        <f>'HSH Fed'!$E$64</f>
        <v>0</v>
      </c>
      <c r="F905" s="241">
        <f>'HSH Fed'!$F$64</f>
        <v>0</v>
      </c>
      <c r="G905" s="241">
        <f>'HSH Fed'!$G$64</f>
        <v>0</v>
      </c>
      <c r="H905" s="242"/>
    </row>
    <row r="906" spans="1:8" hidden="1" outlineLevel="1" collapsed="1">
      <c r="A906" s="239"/>
      <c r="B906" s="240"/>
      <c r="C906" s="241">
        <f>'HSSA Fed'!$C$64</f>
        <v>0</v>
      </c>
      <c r="D906" s="241">
        <f>'HSSA Fed'!$D$64</f>
        <v>0</v>
      </c>
      <c r="E906" s="241">
        <f>'HSSA Fed'!$E$64</f>
        <v>0</v>
      </c>
      <c r="F906" s="241">
        <f>'HSSA Fed'!$F$64</f>
        <v>0</v>
      </c>
      <c r="G906" s="241">
        <f>'HSSA Fed'!$G$64</f>
        <v>0</v>
      </c>
      <c r="H906" s="242"/>
    </row>
    <row r="907" spans="1:8" hidden="1" outlineLevel="1" collapsed="1">
      <c r="A907" s="239"/>
      <c r="B907" s="240"/>
      <c r="C907" s="241">
        <f>'MBG Fed'!$C$64</f>
        <v>6433513</v>
      </c>
      <c r="D907" s="241">
        <f>'MBG Fed'!$D$64</f>
        <v>967997</v>
      </c>
      <c r="E907" s="241">
        <f>'MBG Fed'!$E$64</f>
        <v>1697620</v>
      </c>
      <c r="F907" s="241">
        <f>'MBG Fed'!$F$64</f>
        <v>1961781</v>
      </c>
      <c r="G907" s="241">
        <f>'MBG Fed'!$G$64</f>
        <v>5201355</v>
      </c>
      <c r="H907" s="242"/>
    </row>
    <row r="908" spans="1:8" hidden="1" outlineLevel="1" collapsed="1">
      <c r="A908" s="239"/>
      <c r="B908" s="240"/>
      <c r="C908" s="241">
        <f>'MDA Fed'!$C$64</f>
        <v>0</v>
      </c>
      <c r="D908" s="241">
        <f>'MDA Fed'!$D$64</f>
        <v>0</v>
      </c>
      <c r="E908" s="241">
        <f>'MDA Fed'!$E$64</f>
        <v>0</v>
      </c>
      <c r="F908" s="241">
        <f>'MDA Fed'!$F$64</f>
        <v>0</v>
      </c>
      <c r="G908" s="241">
        <f>'MDA Fed'!$G$64</f>
        <v>0</v>
      </c>
      <c r="H908" s="242"/>
    </row>
    <row r="909" spans="1:8" hidden="1" outlineLevel="1" collapsed="1">
      <c r="A909" s="239"/>
      <c r="B909" s="240"/>
      <c r="C909" s="241">
        <f>'RGVM Fed'!$C$64</f>
        <v>0</v>
      </c>
      <c r="D909" s="241">
        <f>'RGVM Fed'!$D$64</f>
        <v>0</v>
      </c>
      <c r="E909" s="241">
        <f>'RGVM Fed'!$E$64</f>
        <v>0</v>
      </c>
      <c r="F909" s="241">
        <f>'RGVM Fed'!$F$64</f>
        <v>0</v>
      </c>
      <c r="G909" s="241">
        <f>'RGVM Fed'!$G$64</f>
        <v>0</v>
      </c>
      <c r="H909" s="242"/>
    </row>
    <row r="910" spans="1:8" hidden="1" outlineLevel="1" collapsed="1">
      <c r="A910" s="239"/>
      <c r="B910" s="240"/>
      <c r="C910" s="241">
        <f>'SHNF Fed'!$C$64</f>
        <v>0</v>
      </c>
      <c r="D910" s="241">
        <f>'SHNF Fed'!$D$64</f>
        <v>0</v>
      </c>
      <c r="E910" s="241">
        <f>'SHNF Fed'!$E$64</f>
        <v>0</v>
      </c>
      <c r="F910" s="241">
        <f>'SHNF Fed'!$F$64</f>
        <v>0</v>
      </c>
      <c r="G910" s="241">
        <f>'SHNF Fed'!$G$64</f>
        <v>0</v>
      </c>
      <c r="H910" s="242"/>
    </row>
    <row r="911" spans="1:8" hidden="1" outlineLevel="1" collapsed="1">
      <c r="A911" s="239"/>
      <c r="B911" s="240"/>
      <c r="C911" s="241">
        <f>'SWM Fed'!$C$64</f>
        <v>0</v>
      </c>
      <c r="D911" s="241">
        <f>'SWM Fed'!$D$64</f>
        <v>0</v>
      </c>
      <c r="E911" s="241">
        <f>'SWM Fed'!$E$64</f>
        <v>0</v>
      </c>
      <c r="F911" s="241">
        <f>'SWM Fed'!$F$64</f>
        <v>0</v>
      </c>
      <c r="G911" s="241">
        <f>'SWM Fed'!$G$64</f>
        <v>0</v>
      </c>
      <c r="H911" s="242"/>
    </row>
    <row r="912" spans="1:8" hidden="1" outlineLevel="1" collapsed="1">
      <c r="A912" s="239"/>
      <c r="B912" s="240"/>
      <c r="C912" s="241">
        <f>'TAMHSC Fed'!$C$64</f>
        <v>0</v>
      </c>
      <c r="D912" s="241">
        <f>'TAMHSC Fed'!$D$64</f>
        <v>0</v>
      </c>
      <c r="E912" s="241">
        <f>'TAMHSC Fed'!$E$64</f>
        <v>0</v>
      </c>
      <c r="F912" s="241">
        <f>'TAMHSC Fed'!$F$64</f>
        <v>0</v>
      </c>
      <c r="G912" s="241">
        <f>'TAMHSC Fed'!$G$64</f>
        <v>0</v>
      </c>
      <c r="H912" s="242"/>
    </row>
    <row r="913" spans="1:50" hidden="1" outlineLevel="1" collapsed="1">
      <c r="A913" s="239"/>
      <c r="B913" s="240"/>
      <c r="C913" s="241">
        <f>'THC Fed'!$C$64</f>
        <v>0</v>
      </c>
      <c r="D913" s="241">
        <f>'THC Fed'!$D$64</f>
        <v>0</v>
      </c>
      <c r="E913" s="241">
        <f>'THC Fed'!$E$64</f>
        <v>0</v>
      </c>
      <c r="F913" s="241">
        <f>'THC Fed'!$F$64</f>
        <v>0</v>
      </c>
      <c r="G913" s="241">
        <f>'THC Fed'!$G$64</f>
        <v>0</v>
      </c>
      <c r="H913" s="242"/>
    </row>
    <row r="914" spans="1:50" hidden="1" outlineLevel="1" collapsed="1">
      <c r="A914" s="239"/>
      <c r="B914" s="240"/>
      <c r="C914" s="241">
        <f>'TTUHSC Fed'!$C$64</f>
        <v>65683</v>
      </c>
      <c r="D914" s="241">
        <f>'TTUHSC Fed'!$D$64</f>
        <v>50798</v>
      </c>
      <c r="E914" s="241">
        <f>'TTUHSC Fed'!$E$64</f>
        <v>0</v>
      </c>
      <c r="F914" s="241">
        <f>'TTUHSC Fed'!$F$64</f>
        <v>14885</v>
      </c>
      <c r="G914" s="241">
        <f>'TTUHSC Fed'!$G$64</f>
        <v>0</v>
      </c>
      <c r="H914" s="242"/>
    </row>
    <row r="915" spans="1:50" hidden="1" outlineLevel="1" collapsed="1">
      <c r="A915" s="239"/>
      <c r="B915" s="240"/>
      <c r="C915" s="241">
        <f>'TTUHSCEP Fed'!$C$64</f>
        <v>0</v>
      </c>
      <c r="D915" s="241">
        <f>'TTUHSCEP Fed'!$D$64</f>
        <v>0</v>
      </c>
      <c r="E915" s="241">
        <f>'TTUHSCEP Fed'!$E$64</f>
        <v>0</v>
      </c>
      <c r="F915" s="241">
        <f>'TTUHSCEP Fed'!$F$64</f>
        <v>0</v>
      </c>
      <c r="G915" s="241">
        <f>'TTUHSCEP Fed'!$G$64</f>
        <v>0</v>
      </c>
      <c r="H915" s="242"/>
    </row>
    <row r="916" spans="1:50" hidden="1" outlineLevel="1" collapsed="1">
      <c r="A916" s="239"/>
      <c r="B916" s="240"/>
      <c r="C916" s="241">
        <f>'UHM Fed'!$C$64</f>
        <v>0</v>
      </c>
      <c r="D916" s="241">
        <f>'UHM Fed'!$D$64</f>
        <v>0</v>
      </c>
      <c r="E916" s="241">
        <f>'UHM Fed'!$E$64</f>
        <v>0</v>
      </c>
      <c r="F916" s="241">
        <f>'UHM Fed'!$F$64</f>
        <v>0</v>
      </c>
      <c r="G916" s="241">
        <f>'UHM Fed'!$G$64</f>
        <v>0</v>
      </c>
      <c r="H916" s="242"/>
    </row>
    <row r="917" spans="1:50" hidden="1" outlineLevel="1" collapsed="1">
      <c r="A917" s="239"/>
      <c r="B917" s="240"/>
      <c r="C917" s="241">
        <f>'UNTHSC1 Fed'!$C$64</f>
        <v>0</v>
      </c>
      <c r="D917" s="241">
        <f>'UNTHSC1 Fed'!$D$64</f>
        <v>0</v>
      </c>
      <c r="E917" s="241">
        <f>'UNTHSC1 Fed'!$E$64</f>
        <v>0</v>
      </c>
      <c r="F917" s="241">
        <f>'UNTHSC1 Fed'!$F$64</f>
        <v>0</v>
      </c>
      <c r="G917" s="241">
        <f>'UNTHSC1 Fed'!$G$64</f>
        <v>0</v>
      </c>
      <c r="H917" s="242"/>
    </row>
    <row r="918" spans="1:50" hidden="1" outlineLevel="1" collapsed="1">
      <c r="A918" s="239"/>
      <c r="B918" s="240"/>
      <c r="C918" s="241">
        <f>'BCM Fed'!$C$64</f>
        <v>0</v>
      </c>
      <c r="D918" s="241">
        <f>'BCM Fed'!$D$64</f>
        <v>0</v>
      </c>
      <c r="E918" s="241">
        <f>'BCM Fed'!$E$64</f>
        <v>0</v>
      </c>
      <c r="F918" s="241">
        <f>'BCM Fed'!$F$64</f>
        <v>0</v>
      </c>
      <c r="G918" s="241">
        <f>'BCM Fed'!$G$64</f>
        <v>0</v>
      </c>
      <c r="H918" s="242"/>
    </row>
    <row r="919" spans="1:50" s="254" customFormat="1" collapsed="1">
      <c r="A919" s="235" t="s">
        <v>231</v>
      </c>
      <c r="B919" s="244" t="s">
        <v>232</v>
      </c>
      <c r="C919" s="245">
        <f>SUM(C904:C918)</f>
        <v>6499196</v>
      </c>
      <c r="D919" s="245">
        <f>SUM(D904:D918)</f>
        <v>1018795</v>
      </c>
      <c r="E919" s="245">
        <f>SUM(E904:E918)</f>
        <v>1697620</v>
      </c>
      <c r="F919" s="245">
        <f>SUM(F904:F918)</f>
        <v>1976666</v>
      </c>
      <c r="G919" s="245">
        <f>SUM(G904:G918)</f>
        <v>5201355</v>
      </c>
      <c r="H919" s="246"/>
      <c r="I919" s="231"/>
      <c r="J919" s="231"/>
      <c r="K919" s="231"/>
      <c r="L919" s="231"/>
      <c r="M919" s="231"/>
      <c r="N919" s="231"/>
      <c r="O919" s="231"/>
      <c r="P919" s="231"/>
      <c r="Q919" s="231"/>
      <c r="R919" s="231"/>
      <c r="S919" s="231"/>
      <c r="T919" s="231"/>
      <c r="U919" s="231"/>
      <c r="V919" s="231"/>
      <c r="W919" s="231"/>
      <c r="X919" s="231"/>
      <c r="Y919" s="231"/>
      <c r="Z919" s="231"/>
      <c r="AA919" s="231"/>
      <c r="AB919" s="231"/>
      <c r="AC919" s="231"/>
      <c r="AD919" s="231"/>
      <c r="AE919" s="231"/>
      <c r="AF919" s="231"/>
      <c r="AG919" s="231"/>
      <c r="AH919" s="231"/>
      <c r="AI919" s="231"/>
      <c r="AJ919" s="231"/>
      <c r="AK919" s="231"/>
      <c r="AL919" s="231"/>
      <c r="AM919" s="231"/>
      <c r="AN919" s="231"/>
      <c r="AO919" s="231"/>
      <c r="AP919" s="231"/>
      <c r="AQ919" s="231"/>
      <c r="AR919" s="231"/>
      <c r="AS919" s="231"/>
      <c r="AT919" s="231"/>
      <c r="AU919" s="231"/>
      <c r="AV919" s="231"/>
      <c r="AW919" s="231"/>
      <c r="AX919" s="231"/>
    </row>
    <row r="920" spans="1:50">
      <c r="B920" s="249"/>
      <c r="C920" s="250"/>
      <c r="D920" s="250"/>
      <c r="E920" s="250"/>
      <c r="F920" s="250"/>
      <c r="G920" s="250"/>
    </row>
    <row r="921" spans="1:50" hidden="1" outlineLevel="1">
      <c r="B921" s="249"/>
      <c r="C921" s="250">
        <f>'AUSM Fed'!$C$66</f>
        <v>0</v>
      </c>
      <c r="D921" s="250">
        <f>'AUSM Fed'!$D$66</f>
        <v>0</v>
      </c>
      <c r="E921" s="250">
        <f>'AUSM Fed'!$E$66</f>
        <v>0</v>
      </c>
      <c r="F921" s="250">
        <f>'AUSM Fed'!$F$66</f>
        <v>0</v>
      </c>
      <c r="G921" s="250">
        <f>'AUSM Fed'!$G$66</f>
        <v>0</v>
      </c>
    </row>
    <row r="922" spans="1:50" hidden="1" outlineLevel="1" collapsed="1">
      <c r="B922" s="249"/>
      <c r="C922" s="250">
        <f>'HSH Fed'!$C$66</f>
        <v>0</v>
      </c>
      <c r="D922" s="250">
        <f>'HSH Fed'!$D$66</f>
        <v>0</v>
      </c>
      <c r="E922" s="250">
        <f>'HSH Fed'!$E$66</f>
        <v>0</v>
      </c>
      <c r="F922" s="250">
        <f>'HSH Fed'!$F$66</f>
        <v>0</v>
      </c>
      <c r="G922" s="250">
        <f>'HSH Fed'!$G$66</f>
        <v>0</v>
      </c>
    </row>
    <row r="923" spans="1:50" hidden="1" outlineLevel="1" collapsed="1">
      <c r="B923" s="249"/>
      <c r="C923" s="250">
        <f>'HSSA Fed'!$C$66</f>
        <v>0</v>
      </c>
      <c r="D923" s="250">
        <f>'HSSA Fed'!$D$66</f>
        <v>0</v>
      </c>
      <c r="E923" s="250">
        <f>'HSSA Fed'!$E$66</f>
        <v>0</v>
      </c>
      <c r="F923" s="250">
        <f>'HSSA Fed'!$F$66</f>
        <v>0</v>
      </c>
      <c r="G923" s="250">
        <f>'HSSA Fed'!$G$66</f>
        <v>0</v>
      </c>
    </row>
    <row r="924" spans="1:50" hidden="1" outlineLevel="1" collapsed="1">
      <c r="B924" s="249"/>
      <c r="C924" s="250">
        <f>'MBG Fed'!$C$66</f>
        <v>0</v>
      </c>
      <c r="D924" s="250">
        <f>'MBG Fed'!$D$66</f>
        <v>0</v>
      </c>
      <c r="E924" s="250">
        <f>'MBG Fed'!$E$66</f>
        <v>0</v>
      </c>
      <c r="F924" s="250">
        <f>'MBG Fed'!$F$66</f>
        <v>0</v>
      </c>
      <c r="G924" s="250">
        <f>'MBG Fed'!$G$66</f>
        <v>0</v>
      </c>
    </row>
    <row r="925" spans="1:50" hidden="1" outlineLevel="1" collapsed="1">
      <c r="B925" s="249"/>
      <c r="C925" s="250">
        <f>'MDA Fed'!$C$66</f>
        <v>0</v>
      </c>
      <c r="D925" s="250">
        <f>'MDA Fed'!$D$66</f>
        <v>0</v>
      </c>
      <c r="E925" s="250">
        <f>'MDA Fed'!$E$66</f>
        <v>0</v>
      </c>
      <c r="F925" s="250">
        <f>'MDA Fed'!$F$66</f>
        <v>0</v>
      </c>
      <c r="G925" s="250">
        <f>'MDA Fed'!$G$66</f>
        <v>0</v>
      </c>
    </row>
    <row r="926" spans="1:50" hidden="1" outlineLevel="1" collapsed="1">
      <c r="B926" s="249"/>
      <c r="C926" s="250">
        <f>'RGVM Fed'!$C$66</f>
        <v>0</v>
      </c>
      <c r="D926" s="250">
        <f>'RGVM Fed'!$D$66</f>
        <v>0</v>
      </c>
      <c r="E926" s="250">
        <f>'RGVM Fed'!$E$66</f>
        <v>0</v>
      </c>
      <c r="F926" s="250">
        <f>'RGVM Fed'!$F$66</f>
        <v>0</v>
      </c>
      <c r="G926" s="250">
        <f>'RGVM Fed'!$G$66</f>
        <v>0</v>
      </c>
    </row>
    <row r="927" spans="1:50" hidden="1" outlineLevel="1" collapsed="1">
      <c r="B927" s="249"/>
      <c r="C927" s="250">
        <f>'SHNF Fed'!$C$66</f>
        <v>0</v>
      </c>
      <c r="D927" s="250">
        <f>'SHNF Fed'!$D$66</f>
        <v>0</v>
      </c>
      <c r="E927" s="250">
        <f>'SHNF Fed'!$E$66</f>
        <v>0</v>
      </c>
      <c r="F927" s="250">
        <f>'SHNF Fed'!$F$66</f>
        <v>0</v>
      </c>
      <c r="G927" s="250">
        <f>'SHNF Fed'!$G$66</f>
        <v>0</v>
      </c>
    </row>
    <row r="928" spans="1:50" hidden="1" outlineLevel="1" collapsed="1">
      <c r="B928" s="249"/>
      <c r="C928" s="250">
        <f>'SWM Fed'!$C$66</f>
        <v>0</v>
      </c>
      <c r="D928" s="250">
        <f>'SWM Fed'!$D$66</f>
        <v>0</v>
      </c>
      <c r="E928" s="250">
        <f>'SWM Fed'!$E$66</f>
        <v>0</v>
      </c>
      <c r="F928" s="250">
        <f>'SWM Fed'!$F$66</f>
        <v>0</v>
      </c>
      <c r="G928" s="250">
        <f>'SWM Fed'!$G$66</f>
        <v>0</v>
      </c>
    </row>
    <row r="929" spans="1:8" hidden="1" outlineLevel="1" collapsed="1">
      <c r="B929" s="249"/>
      <c r="C929" s="250">
        <f>'TAMHSC Fed'!$C$66</f>
        <v>0</v>
      </c>
      <c r="D929" s="250">
        <f>'TAMHSC Fed'!$D$66</f>
        <v>0</v>
      </c>
      <c r="E929" s="250">
        <f>'TAMHSC Fed'!$E$66</f>
        <v>0</v>
      </c>
      <c r="F929" s="250">
        <f>'TAMHSC Fed'!$F$66</f>
        <v>0</v>
      </c>
      <c r="G929" s="250">
        <f>'TAMHSC Fed'!$G$66</f>
        <v>0</v>
      </c>
    </row>
    <row r="930" spans="1:8" hidden="1" outlineLevel="1" collapsed="1">
      <c r="B930" s="249"/>
      <c r="C930" s="250">
        <f>'THC Fed'!$C$66</f>
        <v>0</v>
      </c>
      <c r="D930" s="250">
        <f>'THC Fed'!$D$66</f>
        <v>0</v>
      </c>
      <c r="E930" s="250">
        <f>'THC Fed'!$E$66</f>
        <v>0</v>
      </c>
      <c r="F930" s="250">
        <f>'THC Fed'!$F$66</f>
        <v>0</v>
      </c>
      <c r="G930" s="250">
        <f>'THC Fed'!$G$66</f>
        <v>0</v>
      </c>
    </row>
    <row r="931" spans="1:8" hidden="1" outlineLevel="1" collapsed="1">
      <c r="B931" s="249"/>
      <c r="C931" s="250">
        <f>'TTUHSC Fed'!$C$66</f>
        <v>263629</v>
      </c>
      <c r="D931" s="250">
        <f>'TTUHSC Fed'!$D$66</f>
        <v>19233</v>
      </c>
      <c r="E931" s="250">
        <f>'TTUHSC Fed'!$E$66</f>
        <v>0</v>
      </c>
      <c r="F931" s="250">
        <f>'TTUHSC Fed'!$F$66</f>
        <v>244396</v>
      </c>
      <c r="G931" s="250">
        <f>'TTUHSC Fed'!$G$66</f>
        <v>0</v>
      </c>
    </row>
    <row r="932" spans="1:8" hidden="1" outlineLevel="1" collapsed="1">
      <c r="B932" s="249"/>
      <c r="C932" s="250">
        <f>'TTUHSCEP Fed'!$C$66</f>
        <v>0</v>
      </c>
      <c r="D932" s="250">
        <f>'TTUHSCEP Fed'!$D$66</f>
        <v>0</v>
      </c>
      <c r="E932" s="250">
        <f>'TTUHSCEP Fed'!$E$66</f>
        <v>0</v>
      </c>
      <c r="F932" s="250">
        <f>'TTUHSCEP Fed'!$F$66</f>
        <v>0</v>
      </c>
      <c r="G932" s="250">
        <f>'TTUHSCEP Fed'!$G$66</f>
        <v>0</v>
      </c>
    </row>
    <row r="933" spans="1:8" hidden="1" outlineLevel="1" collapsed="1">
      <c r="B933" s="249"/>
      <c r="C933" s="250">
        <f>'UHM Fed'!$C$66</f>
        <v>0</v>
      </c>
      <c r="D933" s="250">
        <f>'UHM Fed'!$D$66</f>
        <v>0</v>
      </c>
      <c r="E933" s="250">
        <f>'UHM Fed'!$E$66</f>
        <v>0</v>
      </c>
      <c r="F933" s="250">
        <f>'UHM Fed'!$F$66</f>
        <v>0</v>
      </c>
      <c r="G933" s="250">
        <f>'UHM Fed'!$G$66</f>
        <v>0</v>
      </c>
    </row>
    <row r="934" spans="1:8" hidden="1" outlineLevel="1" collapsed="1">
      <c r="B934" s="249"/>
      <c r="C934" s="250">
        <f>'UNTHSC1 Fed'!$C$66</f>
        <v>0</v>
      </c>
      <c r="D934" s="250">
        <f>'UNTHSC1 Fed'!$D$66</f>
        <v>0</v>
      </c>
      <c r="E934" s="250">
        <f>'UNTHSC1 Fed'!$E$66</f>
        <v>0</v>
      </c>
      <c r="F934" s="250">
        <f>'UNTHSC1 Fed'!$F$66</f>
        <v>0</v>
      </c>
      <c r="G934" s="250">
        <f>'UNTHSC1 Fed'!$G$66</f>
        <v>0</v>
      </c>
    </row>
    <row r="935" spans="1:8" hidden="1" outlineLevel="1" collapsed="1">
      <c r="B935" s="249"/>
      <c r="C935" s="250">
        <f>'BCM Fed'!$C$66</f>
        <v>0</v>
      </c>
      <c r="D935" s="250">
        <f>'BCM Fed'!$D$66</f>
        <v>0</v>
      </c>
      <c r="E935" s="250">
        <f>'BCM Fed'!$E$66</f>
        <v>0</v>
      </c>
      <c r="F935" s="250">
        <f>'BCM Fed'!$F$66</f>
        <v>0</v>
      </c>
      <c r="G935" s="250">
        <f>'BCM Fed'!$G$66</f>
        <v>0</v>
      </c>
    </row>
    <row r="936" spans="1:8" collapsed="1">
      <c r="A936" s="239" t="s">
        <v>233</v>
      </c>
      <c r="B936" s="243"/>
      <c r="C936" s="241">
        <f>SUM(C921:C935)</f>
        <v>263629</v>
      </c>
      <c r="D936" s="241">
        <f>SUM(D921:D935)</f>
        <v>19233</v>
      </c>
      <c r="E936" s="241">
        <f>SUM(E921:E935)</f>
        <v>0</v>
      </c>
      <c r="F936" s="241">
        <f>SUM(F921:F935)</f>
        <v>244396</v>
      </c>
      <c r="G936" s="241">
        <f>SUM(G921:G935)</f>
        <v>0</v>
      </c>
      <c r="H936" s="242"/>
    </row>
    <row r="937" spans="1:8" hidden="1" outlineLevel="1">
      <c r="A937" s="239"/>
      <c r="B937" s="243"/>
      <c r="C937" s="241">
        <f>'AUSM Fed'!$C$67</f>
        <v>0</v>
      </c>
      <c r="D937" s="241">
        <f>'AUSM Fed'!$D$67</f>
        <v>0</v>
      </c>
      <c r="E937" s="241">
        <f>'AUSM Fed'!$E$67</f>
        <v>0</v>
      </c>
      <c r="F937" s="241">
        <f>'AUSM Fed'!$F$67</f>
        <v>0</v>
      </c>
      <c r="G937" s="241">
        <f>'AUSM Fed'!$G$67</f>
        <v>0</v>
      </c>
      <c r="H937" s="242"/>
    </row>
    <row r="938" spans="1:8" hidden="1" outlineLevel="1" collapsed="1">
      <c r="A938" s="239"/>
      <c r="B938" s="243"/>
      <c r="C938" s="241">
        <f>'HSH Fed'!$C$67</f>
        <v>0</v>
      </c>
      <c r="D938" s="241">
        <f>'HSH Fed'!$D$67</f>
        <v>0</v>
      </c>
      <c r="E938" s="241">
        <f>'HSH Fed'!$E$67</f>
        <v>0</v>
      </c>
      <c r="F938" s="241">
        <f>'HSH Fed'!$F$67</f>
        <v>0</v>
      </c>
      <c r="G938" s="241">
        <f>'HSH Fed'!$G$67</f>
        <v>0</v>
      </c>
      <c r="H938" s="242"/>
    </row>
    <row r="939" spans="1:8" hidden="1" outlineLevel="1" collapsed="1">
      <c r="A939" s="239"/>
      <c r="B939" s="243"/>
      <c r="C939" s="241">
        <f>'HSSA Fed'!$C$67</f>
        <v>0</v>
      </c>
      <c r="D939" s="241">
        <f>'HSSA Fed'!$D$67</f>
        <v>0</v>
      </c>
      <c r="E939" s="241">
        <f>'HSSA Fed'!$E$67</f>
        <v>0</v>
      </c>
      <c r="F939" s="241">
        <f>'HSSA Fed'!$F$67</f>
        <v>0</v>
      </c>
      <c r="G939" s="241">
        <f>'HSSA Fed'!$G$67</f>
        <v>0</v>
      </c>
      <c r="H939" s="242"/>
    </row>
    <row r="940" spans="1:8" hidden="1" outlineLevel="1" collapsed="1">
      <c r="A940" s="239"/>
      <c r="B940" s="243"/>
      <c r="C940" s="241">
        <f>'MBG Fed'!$C$67</f>
        <v>0</v>
      </c>
      <c r="D940" s="241">
        <f>'MBG Fed'!$D$67</f>
        <v>0</v>
      </c>
      <c r="E940" s="241">
        <f>'MBG Fed'!$E$67</f>
        <v>0</v>
      </c>
      <c r="F940" s="241">
        <f>'MBG Fed'!$F$67</f>
        <v>0</v>
      </c>
      <c r="G940" s="241">
        <f>'MBG Fed'!$G$67</f>
        <v>0</v>
      </c>
      <c r="H940" s="242"/>
    </row>
    <row r="941" spans="1:8" hidden="1" outlineLevel="1" collapsed="1">
      <c r="A941" s="239"/>
      <c r="B941" s="243"/>
      <c r="C941" s="241">
        <f>'MDA Fed'!$C$67</f>
        <v>0</v>
      </c>
      <c r="D941" s="241">
        <f>'MDA Fed'!$D$67</f>
        <v>0</v>
      </c>
      <c r="E941" s="241">
        <f>'MDA Fed'!$E$67</f>
        <v>0</v>
      </c>
      <c r="F941" s="241">
        <f>'MDA Fed'!$F$67</f>
        <v>0</v>
      </c>
      <c r="G941" s="241">
        <f>'MDA Fed'!$G$67</f>
        <v>0</v>
      </c>
      <c r="H941" s="242"/>
    </row>
    <row r="942" spans="1:8" hidden="1" outlineLevel="1" collapsed="1">
      <c r="A942" s="239"/>
      <c r="B942" s="243"/>
      <c r="C942" s="241">
        <f>'RGVM Fed'!$C$67</f>
        <v>0</v>
      </c>
      <c r="D942" s="241">
        <f>'RGVM Fed'!$D$67</f>
        <v>0</v>
      </c>
      <c r="E942" s="241">
        <f>'RGVM Fed'!$E$67</f>
        <v>0</v>
      </c>
      <c r="F942" s="241">
        <f>'RGVM Fed'!$F$67</f>
        <v>0</v>
      </c>
      <c r="G942" s="241">
        <f>'RGVM Fed'!$G$67</f>
        <v>0</v>
      </c>
      <c r="H942" s="242"/>
    </row>
    <row r="943" spans="1:8" hidden="1" outlineLevel="1" collapsed="1">
      <c r="A943" s="239"/>
      <c r="B943" s="243"/>
      <c r="C943" s="241">
        <f>'SHNF Fed'!$C$67</f>
        <v>0</v>
      </c>
      <c r="D943" s="241">
        <f>'SHNF Fed'!$D$67</f>
        <v>0</v>
      </c>
      <c r="E943" s="241">
        <f>'SHNF Fed'!$E$67</f>
        <v>0</v>
      </c>
      <c r="F943" s="241">
        <f>'SHNF Fed'!$F$67</f>
        <v>0</v>
      </c>
      <c r="G943" s="241">
        <f>'SHNF Fed'!$G$67</f>
        <v>0</v>
      </c>
      <c r="H943" s="242"/>
    </row>
    <row r="944" spans="1:8" hidden="1" outlineLevel="1" collapsed="1">
      <c r="A944" s="239"/>
      <c r="B944" s="243"/>
      <c r="C944" s="241">
        <f>'SWM Fed'!$C$67</f>
        <v>0</v>
      </c>
      <c r="D944" s="241">
        <f>'SWM Fed'!$D$67</f>
        <v>0</v>
      </c>
      <c r="E944" s="241">
        <f>'SWM Fed'!$E$67</f>
        <v>0</v>
      </c>
      <c r="F944" s="241">
        <f>'SWM Fed'!$F$67</f>
        <v>0</v>
      </c>
      <c r="G944" s="241">
        <f>'SWM Fed'!$G$67</f>
        <v>0</v>
      </c>
      <c r="H944" s="242"/>
    </row>
    <row r="945" spans="1:8" hidden="1" outlineLevel="1" collapsed="1">
      <c r="A945" s="239"/>
      <c r="B945" s="243"/>
      <c r="C945" s="241">
        <f>'TAMHSC Fed'!$C$67</f>
        <v>0</v>
      </c>
      <c r="D945" s="241">
        <f>'TAMHSC Fed'!$D$67</f>
        <v>0</v>
      </c>
      <c r="E945" s="241">
        <f>'TAMHSC Fed'!$E$67</f>
        <v>0</v>
      </c>
      <c r="F945" s="241">
        <f>'TAMHSC Fed'!$F$67</f>
        <v>0</v>
      </c>
      <c r="G945" s="241">
        <f>'TAMHSC Fed'!$G$67</f>
        <v>0</v>
      </c>
      <c r="H945" s="242"/>
    </row>
    <row r="946" spans="1:8" hidden="1" outlineLevel="1" collapsed="1">
      <c r="A946" s="239"/>
      <c r="B946" s="243"/>
      <c r="C946" s="241">
        <f>'THC Fed'!$C$67</f>
        <v>0</v>
      </c>
      <c r="D946" s="241">
        <f>'THC Fed'!$D$67</f>
        <v>0</v>
      </c>
      <c r="E946" s="241">
        <f>'THC Fed'!$E$67</f>
        <v>0</v>
      </c>
      <c r="F946" s="241">
        <f>'THC Fed'!$F$67</f>
        <v>0</v>
      </c>
      <c r="G946" s="241">
        <f>'THC Fed'!$G$67</f>
        <v>0</v>
      </c>
      <c r="H946" s="242"/>
    </row>
    <row r="947" spans="1:8" hidden="1" outlineLevel="1" collapsed="1">
      <c r="A947" s="239"/>
      <c r="B947" s="243"/>
      <c r="C947" s="241">
        <f>'TTUHSC Fed'!$C$67</f>
        <v>0</v>
      </c>
      <c r="D947" s="241">
        <f>'TTUHSC Fed'!$D$67</f>
        <v>0</v>
      </c>
      <c r="E947" s="241">
        <f>'TTUHSC Fed'!$E$67</f>
        <v>0</v>
      </c>
      <c r="F947" s="241">
        <f>'TTUHSC Fed'!$F$67</f>
        <v>0</v>
      </c>
      <c r="G947" s="241">
        <f>'TTUHSC Fed'!$G$67</f>
        <v>0</v>
      </c>
      <c r="H947" s="242"/>
    </row>
    <row r="948" spans="1:8" hidden="1" outlineLevel="1" collapsed="1">
      <c r="A948" s="239"/>
      <c r="B948" s="243"/>
      <c r="C948" s="241">
        <f>'TTUHSCEP Fed'!$C$67</f>
        <v>0</v>
      </c>
      <c r="D948" s="241">
        <f>'TTUHSCEP Fed'!$D$67</f>
        <v>0</v>
      </c>
      <c r="E948" s="241">
        <f>'TTUHSCEP Fed'!$E$67</f>
        <v>0</v>
      </c>
      <c r="F948" s="241">
        <f>'TTUHSCEP Fed'!$F$67</f>
        <v>0</v>
      </c>
      <c r="G948" s="241">
        <f>'TTUHSCEP Fed'!$G$67</f>
        <v>0</v>
      </c>
      <c r="H948" s="242"/>
    </row>
    <row r="949" spans="1:8" hidden="1" outlineLevel="1" collapsed="1">
      <c r="A949" s="239"/>
      <c r="B949" s="243"/>
      <c r="C949" s="241">
        <f>'UHM Fed'!$C$67</f>
        <v>0</v>
      </c>
      <c r="D949" s="241">
        <f>'UHM Fed'!$D$67</f>
        <v>0</v>
      </c>
      <c r="E949" s="241">
        <f>'UHM Fed'!$E$67</f>
        <v>0</v>
      </c>
      <c r="F949" s="241">
        <f>'UHM Fed'!$F$67</f>
        <v>0</v>
      </c>
      <c r="G949" s="241">
        <f>'UHM Fed'!$G$67</f>
        <v>0</v>
      </c>
      <c r="H949" s="242"/>
    </row>
    <row r="950" spans="1:8" hidden="1" outlineLevel="1" collapsed="1">
      <c r="A950" s="239"/>
      <c r="B950" s="243"/>
      <c r="C950" s="241">
        <f>'UNTHSC1 Fed'!$C$67</f>
        <v>0</v>
      </c>
      <c r="D950" s="241">
        <f>'UNTHSC1 Fed'!$D$67</f>
        <v>0</v>
      </c>
      <c r="E950" s="241">
        <f>'UNTHSC1 Fed'!$E$67</f>
        <v>0</v>
      </c>
      <c r="F950" s="241">
        <f>'UNTHSC1 Fed'!$F$67</f>
        <v>0</v>
      </c>
      <c r="G950" s="241">
        <f>'UNTHSC1 Fed'!$G$67</f>
        <v>0</v>
      </c>
      <c r="H950" s="242"/>
    </row>
    <row r="951" spans="1:8" hidden="1" outlineLevel="1" collapsed="1">
      <c r="A951" s="239"/>
      <c r="B951" s="243"/>
      <c r="C951" s="241">
        <f>'BCM Fed'!$C$67</f>
        <v>0</v>
      </c>
      <c r="D951" s="241">
        <f>'BCM Fed'!$D$67</f>
        <v>0</v>
      </c>
      <c r="E951" s="241">
        <f>'BCM Fed'!$E$67</f>
        <v>0</v>
      </c>
      <c r="F951" s="241">
        <f>'BCM Fed'!$F$67</f>
        <v>0</v>
      </c>
      <c r="G951" s="241">
        <f>'BCM Fed'!$G$67</f>
        <v>0</v>
      </c>
      <c r="H951" s="242"/>
    </row>
    <row r="952" spans="1:8" collapsed="1">
      <c r="A952" s="239" t="s">
        <v>233</v>
      </c>
      <c r="B952" s="243"/>
      <c r="C952" s="241">
        <f>SUM(C937:C951)</f>
        <v>0</v>
      </c>
      <c r="D952" s="241">
        <f>SUM(D937:D951)</f>
        <v>0</v>
      </c>
      <c r="E952" s="241">
        <f>SUM(E937:E951)</f>
        <v>0</v>
      </c>
      <c r="F952" s="241">
        <f>SUM(F937:F951)</f>
        <v>0</v>
      </c>
      <c r="G952" s="241">
        <f>SUM(G937:G951)</f>
        <v>0</v>
      </c>
      <c r="H952" s="242"/>
    </row>
    <row r="953" spans="1:8" hidden="1" outlineLevel="1">
      <c r="A953" s="239"/>
      <c r="B953" s="243"/>
      <c r="C953" s="241">
        <f>'AUSM Fed'!$C$68</f>
        <v>0</v>
      </c>
      <c r="D953" s="241">
        <f>'AUSM Fed'!$D$68</f>
        <v>0</v>
      </c>
      <c r="E953" s="241">
        <f>'AUSM Fed'!$E$68</f>
        <v>0</v>
      </c>
      <c r="F953" s="241">
        <f>'AUSM Fed'!$F$68</f>
        <v>0</v>
      </c>
      <c r="G953" s="241">
        <f>'AUSM Fed'!$G$68</f>
        <v>0</v>
      </c>
      <c r="H953" s="242"/>
    </row>
    <row r="954" spans="1:8" hidden="1" outlineLevel="1" collapsed="1">
      <c r="A954" s="239"/>
      <c r="B954" s="243"/>
      <c r="C954" s="241">
        <f>'HSH Fed'!$C$68</f>
        <v>0</v>
      </c>
      <c r="D954" s="241">
        <f>'HSH Fed'!$D$68</f>
        <v>0</v>
      </c>
      <c r="E954" s="241">
        <f>'HSH Fed'!$E$68</f>
        <v>0</v>
      </c>
      <c r="F954" s="241">
        <f>'HSH Fed'!$F$68</f>
        <v>0</v>
      </c>
      <c r="G954" s="241">
        <f>'HSH Fed'!$G$68</f>
        <v>0</v>
      </c>
      <c r="H954" s="242"/>
    </row>
    <row r="955" spans="1:8" hidden="1" outlineLevel="1" collapsed="1">
      <c r="A955" s="239"/>
      <c r="B955" s="243"/>
      <c r="C955" s="241">
        <f>'HSSA Fed'!$C$68</f>
        <v>0</v>
      </c>
      <c r="D955" s="241">
        <f>'HSSA Fed'!$D$68</f>
        <v>0</v>
      </c>
      <c r="E955" s="241">
        <f>'HSSA Fed'!$E$68</f>
        <v>0</v>
      </c>
      <c r="F955" s="241">
        <f>'HSSA Fed'!$F$68</f>
        <v>0</v>
      </c>
      <c r="G955" s="241">
        <f>'HSSA Fed'!$G$68</f>
        <v>0</v>
      </c>
      <c r="H955" s="242"/>
    </row>
    <row r="956" spans="1:8" hidden="1" outlineLevel="1" collapsed="1">
      <c r="A956" s="239"/>
      <c r="B956" s="243"/>
      <c r="C956" s="241">
        <f>'MBG Fed'!$C$68</f>
        <v>0</v>
      </c>
      <c r="D956" s="241">
        <f>'MBG Fed'!$D$68</f>
        <v>0</v>
      </c>
      <c r="E956" s="241">
        <f>'MBG Fed'!$E$68</f>
        <v>0</v>
      </c>
      <c r="F956" s="241">
        <f>'MBG Fed'!$F$68</f>
        <v>0</v>
      </c>
      <c r="G956" s="241">
        <f>'MBG Fed'!$G$68</f>
        <v>0</v>
      </c>
      <c r="H956" s="242"/>
    </row>
    <row r="957" spans="1:8" hidden="1" outlineLevel="1" collapsed="1">
      <c r="A957" s="239"/>
      <c r="B957" s="243"/>
      <c r="C957" s="241">
        <f>'MDA Fed'!$C$68</f>
        <v>0</v>
      </c>
      <c r="D957" s="241">
        <f>'MDA Fed'!$D$68</f>
        <v>0</v>
      </c>
      <c r="E957" s="241">
        <f>'MDA Fed'!$E$68</f>
        <v>0</v>
      </c>
      <c r="F957" s="241">
        <f>'MDA Fed'!$F$68</f>
        <v>0</v>
      </c>
      <c r="G957" s="241">
        <f>'MDA Fed'!$G$68</f>
        <v>0</v>
      </c>
      <c r="H957" s="242"/>
    </row>
    <row r="958" spans="1:8" hidden="1" outlineLevel="1" collapsed="1">
      <c r="A958" s="239"/>
      <c r="B958" s="243"/>
      <c r="C958" s="241">
        <f>'RGVM Fed'!$C$68</f>
        <v>0</v>
      </c>
      <c r="D958" s="241">
        <f>'RGVM Fed'!$D$68</f>
        <v>0</v>
      </c>
      <c r="E958" s="241">
        <f>'RGVM Fed'!$E$68</f>
        <v>0</v>
      </c>
      <c r="F958" s="241">
        <f>'RGVM Fed'!$F$68</f>
        <v>0</v>
      </c>
      <c r="G958" s="241">
        <f>'RGVM Fed'!$G$68</f>
        <v>0</v>
      </c>
      <c r="H958" s="242"/>
    </row>
    <row r="959" spans="1:8" hidden="1" outlineLevel="1" collapsed="1">
      <c r="A959" s="239"/>
      <c r="B959" s="243"/>
      <c r="C959" s="241">
        <f>'SHNF Fed'!$C$68</f>
        <v>0</v>
      </c>
      <c r="D959" s="241">
        <f>'SHNF Fed'!$D$68</f>
        <v>0</v>
      </c>
      <c r="E959" s="241">
        <f>'SHNF Fed'!$E$68</f>
        <v>0</v>
      </c>
      <c r="F959" s="241">
        <f>'SHNF Fed'!$F$68</f>
        <v>0</v>
      </c>
      <c r="G959" s="241">
        <f>'SHNF Fed'!$G$68</f>
        <v>0</v>
      </c>
      <c r="H959" s="242"/>
    </row>
    <row r="960" spans="1:8" hidden="1" outlineLevel="1" collapsed="1">
      <c r="A960" s="239"/>
      <c r="B960" s="243"/>
      <c r="C960" s="241">
        <f>'SWM Fed'!$C$68</f>
        <v>0</v>
      </c>
      <c r="D960" s="241">
        <f>'SWM Fed'!$D$68</f>
        <v>0</v>
      </c>
      <c r="E960" s="241">
        <f>'SWM Fed'!$E$68</f>
        <v>0</v>
      </c>
      <c r="F960" s="241">
        <f>'SWM Fed'!$F$68</f>
        <v>0</v>
      </c>
      <c r="G960" s="241">
        <f>'SWM Fed'!$G$68</f>
        <v>0</v>
      </c>
      <c r="H960" s="242"/>
    </row>
    <row r="961" spans="1:8" hidden="1" outlineLevel="1" collapsed="1">
      <c r="A961" s="239"/>
      <c r="B961" s="243"/>
      <c r="C961" s="241">
        <f>'TAMHSC Fed'!$C$68</f>
        <v>0</v>
      </c>
      <c r="D961" s="241">
        <f>'TAMHSC Fed'!$D$68</f>
        <v>0</v>
      </c>
      <c r="E961" s="241">
        <f>'TAMHSC Fed'!$E$68</f>
        <v>0</v>
      </c>
      <c r="F961" s="241">
        <f>'TAMHSC Fed'!$F$68</f>
        <v>0</v>
      </c>
      <c r="G961" s="241">
        <f>'TAMHSC Fed'!$G$68</f>
        <v>0</v>
      </c>
      <c r="H961" s="242"/>
    </row>
    <row r="962" spans="1:8" hidden="1" outlineLevel="1" collapsed="1">
      <c r="A962" s="239"/>
      <c r="B962" s="243"/>
      <c r="C962" s="241">
        <f>'THC Fed'!$C$68</f>
        <v>0</v>
      </c>
      <c r="D962" s="241">
        <f>'THC Fed'!$D$68</f>
        <v>0</v>
      </c>
      <c r="E962" s="241">
        <f>'THC Fed'!$E$68</f>
        <v>0</v>
      </c>
      <c r="F962" s="241">
        <f>'THC Fed'!$F$68</f>
        <v>0</v>
      </c>
      <c r="G962" s="241">
        <f>'THC Fed'!$G$68</f>
        <v>0</v>
      </c>
      <c r="H962" s="242"/>
    </row>
    <row r="963" spans="1:8" hidden="1" outlineLevel="1" collapsed="1">
      <c r="A963" s="239"/>
      <c r="B963" s="243"/>
      <c r="C963" s="241">
        <f>'TTUHSC Fed'!$C$68</f>
        <v>0</v>
      </c>
      <c r="D963" s="241">
        <f>'TTUHSC Fed'!$D$68</f>
        <v>0</v>
      </c>
      <c r="E963" s="241">
        <f>'TTUHSC Fed'!$E$68</f>
        <v>0</v>
      </c>
      <c r="F963" s="241">
        <f>'TTUHSC Fed'!$F$68</f>
        <v>0</v>
      </c>
      <c r="G963" s="241">
        <f>'TTUHSC Fed'!$G$68</f>
        <v>0</v>
      </c>
      <c r="H963" s="242"/>
    </row>
    <row r="964" spans="1:8" hidden="1" outlineLevel="1" collapsed="1">
      <c r="A964" s="239"/>
      <c r="B964" s="243"/>
      <c r="C964" s="241">
        <f>'TTUHSCEP Fed'!$C$68</f>
        <v>0</v>
      </c>
      <c r="D964" s="241">
        <f>'TTUHSCEP Fed'!$D$68</f>
        <v>0</v>
      </c>
      <c r="E964" s="241">
        <f>'TTUHSCEP Fed'!$E$68</f>
        <v>0</v>
      </c>
      <c r="F964" s="241">
        <f>'TTUHSCEP Fed'!$F$68</f>
        <v>0</v>
      </c>
      <c r="G964" s="241">
        <f>'TTUHSCEP Fed'!$G$68</f>
        <v>0</v>
      </c>
      <c r="H964" s="242"/>
    </row>
    <row r="965" spans="1:8" hidden="1" outlineLevel="1" collapsed="1">
      <c r="A965" s="239"/>
      <c r="B965" s="243"/>
      <c r="C965" s="241">
        <f>'UHM Fed'!$C$68</f>
        <v>0</v>
      </c>
      <c r="D965" s="241">
        <f>'UHM Fed'!$D$68</f>
        <v>0</v>
      </c>
      <c r="E965" s="241">
        <f>'UHM Fed'!$E$68</f>
        <v>0</v>
      </c>
      <c r="F965" s="241">
        <f>'UHM Fed'!$F$68</f>
        <v>0</v>
      </c>
      <c r="G965" s="241">
        <f>'UHM Fed'!$G$68</f>
        <v>0</v>
      </c>
      <c r="H965" s="242"/>
    </row>
    <row r="966" spans="1:8" hidden="1" outlineLevel="1" collapsed="1">
      <c r="A966" s="239"/>
      <c r="B966" s="243"/>
      <c r="C966" s="241">
        <f>'UNTHSC1 Fed'!$C$68</f>
        <v>0</v>
      </c>
      <c r="D966" s="241">
        <f>'UNTHSC1 Fed'!$D$68</f>
        <v>0</v>
      </c>
      <c r="E966" s="241">
        <f>'UNTHSC1 Fed'!$E$68</f>
        <v>0</v>
      </c>
      <c r="F966" s="241">
        <f>'UNTHSC1 Fed'!$F$68</f>
        <v>0</v>
      </c>
      <c r="G966" s="241">
        <f>'UNTHSC1 Fed'!$G$68</f>
        <v>0</v>
      </c>
      <c r="H966" s="242"/>
    </row>
    <row r="967" spans="1:8" hidden="1" outlineLevel="1" collapsed="1">
      <c r="A967" s="239"/>
      <c r="B967" s="243"/>
      <c r="C967" s="241">
        <f>'BCM Fed'!$C$68</f>
        <v>0</v>
      </c>
      <c r="D967" s="241">
        <f>'BCM Fed'!$D$68</f>
        <v>0</v>
      </c>
      <c r="E967" s="241">
        <f>'BCM Fed'!$E$68</f>
        <v>0</v>
      </c>
      <c r="F967" s="241">
        <f>'BCM Fed'!$F$68</f>
        <v>0</v>
      </c>
      <c r="G967" s="241">
        <f>'BCM Fed'!$G$68</f>
        <v>0</v>
      </c>
      <c r="H967" s="242"/>
    </row>
    <row r="968" spans="1:8" collapsed="1">
      <c r="A968" s="239" t="s">
        <v>233</v>
      </c>
      <c r="B968" s="243"/>
      <c r="C968" s="241">
        <f>SUM(C953:C967)</f>
        <v>0</v>
      </c>
      <c r="D968" s="241">
        <f>SUM(D953:D967)</f>
        <v>0</v>
      </c>
      <c r="E968" s="241">
        <f>SUM(E953:E967)</f>
        <v>0</v>
      </c>
      <c r="F968" s="241">
        <f>SUM(F953:F967)</f>
        <v>0</v>
      </c>
      <c r="G968" s="241">
        <f>SUM(G953:G967)</f>
        <v>0</v>
      </c>
      <c r="H968" s="242"/>
    </row>
    <row r="969" spans="1:8" hidden="1" outlineLevel="1">
      <c r="A969" s="239"/>
      <c r="B969" s="243"/>
      <c r="C969" s="241">
        <f>'AUSM Fed'!$C$69</f>
        <v>0</v>
      </c>
      <c r="D969" s="241">
        <f>'AUSM Fed'!$D$69</f>
        <v>0</v>
      </c>
      <c r="E969" s="241">
        <f>'AUSM Fed'!$E$69</f>
        <v>0</v>
      </c>
      <c r="F969" s="241">
        <f>'AUSM Fed'!$F$69</f>
        <v>0</v>
      </c>
      <c r="G969" s="241">
        <f>'AUSM Fed'!$G$69</f>
        <v>0</v>
      </c>
      <c r="H969" s="242"/>
    </row>
    <row r="970" spans="1:8" hidden="1" outlineLevel="1" collapsed="1">
      <c r="A970" s="239"/>
      <c r="B970" s="243"/>
      <c r="C970" s="241">
        <f>'HSH Fed'!$C$69</f>
        <v>0</v>
      </c>
      <c r="D970" s="241">
        <f>'HSH Fed'!$D$69</f>
        <v>0</v>
      </c>
      <c r="E970" s="241">
        <f>'HSH Fed'!$E$69</f>
        <v>0</v>
      </c>
      <c r="F970" s="241">
        <f>'HSH Fed'!$F$69</f>
        <v>0</v>
      </c>
      <c r="G970" s="241">
        <f>'HSH Fed'!$G$69</f>
        <v>0</v>
      </c>
      <c r="H970" s="242"/>
    </row>
    <row r="971" spans="1:8" hidden="1" outlineLevel="1" collapsed="1">
      <c r="A971" s="239"/>
      <c r="B971" s="243"/>
      <c r="C971" s="241">
        <f>'HSSA Fed'!$C$69</f>
        <v>0</v>
      </c>
      <c r="D971" s="241">
        <f>'HSSA Fed'!$D$69</f>
        <v>0</v>
      </c>
      <c r="E971" s="241">
        <f>'HSSA Fed'!$E$69</f>
        <v>0</v>
      </c>
      <c r="F971" s="241">
        <f>'HSSA Fed'!$F$69</f>
        <v>0</v>
      </c>
      <c r="G971" s="241">
        <f>'HSSA Fed'!$G$69</f>
        <v>0</v>
      </c>
      <c r="H971" s="242"/>
    </row>
    <row r="972" spans="1:8" hidden="1" outlineLevel="1" collapsed="1">
      <c r="A972" s="239"/>
      <c r="B972" s="243"/>
      <c r="C972" s="241">
        <f>'MBG Fed'!$C$69</f>
        <v>0</v>
      </c>
      <c r="D972" s="241">
        <f>'MBG Fed'!$D$69</f>
        <v>0</v>
      </c>
      <c r="E972" s="241">
        <f>'MBG Fed'!$E$69</f>
        <v>0</v>
      </c>
      <c r="F972" s="241">
        <f>'MBG Fed'!$F$69</f>
        <v>0</v>
      </c>
      <c r="G972" s="241">
        <f>'MBG Fed'!$G$69</f>
        <v>0</v>
      </c>
      <c r="H972" s="242"/>
    </row>
    <row r="973" spans="1:8" hidden="1" outlineLevel="1" collapsed="1">
      <c r="A973" s="239"/>
      <c r="B973" s="243"/>
      <c r="C973" s="241">
        <f>'MDA Fed'!$C$69</f>
        <v>0</v>
      </c>
      <c r="D973" s="241">
        <f>'MDA Fed'!$D$69</f>
        <v>0</v>
      </c>
      <c r="E973" s="241">
        <f>'MDA Fed'!$E$69</f>
        <v>0</v>
      </c>
      <c r="F973" s="241">
        <f>'MDA Fed'!$F$69</f>
        <v>0</v>
      </c>
      <c r="G973" s="241">
        <f>'MDA Fed'!$G$69</f>
        <v>0</v>
      </c>
      <c r="H973" s="242"/>
    </row>
    <row r="974" spans="1:8" hidden="1" outlineLevel="1" collapsed="1">
      <c r="A974" s="239"/>
      <c r="B974" s="243"/>
      <c r="C974" s="241">
        <f>'RGVM Fed'!$C$69</f>
        <v>0</v>
      </c>
      <c r="D974" s="241">
        <f>'RGVM Fed'!$D$69</f>
        <v>0</v>
      </c>
      <c r="E974" s="241">
        <f>'RGVM Fed'!$E$69</f>
        <v>0</v>
      </c>
      <c r="F974" s="241">
        <f>'RGVM Fed'!$F$69</f>
        <v>0</v>
      </c>
      <c r="G974" s="241">
        <f>'RGVM Fed'!$G$69</f>
        <v>0</v>
      </c>
      <c r="H974" s="242"/>
    </row>
    <row r="975" spans="1:8" hidden="1" outlineLevel="1" collapsed="1">
      <c r="A975" s="239"/>
      <c r="B975" s="243"/>
      <c r="C975" s="241">
        <f>'SHNF Fed'!$C$69</f>
        <v>0</v>
      </c>
      <c r="D975" s="241">
        <f>'SHNF Fed'!$D$69</f>
        <v>0</v>
      </c>
      <c r="E975" s="241">
        <f>'SHNF Fed'!$E$69</f>
        <v>0</v>
      </c>
      <c r="F975" s="241">
        <f>'SHNF Fed'!$F$69</f>
        <v>0</v>
      </c>
      <c r="G975" s="241">
        <f>'SHNF Fed'!$G$69</f>
        <v>0</v>
      </c>
      <c r="H975" s="242"/>
    </row>
    <row r="976" spans="1:8" hidden="1" outlineLevel="1" collapsed="1">
      <c r="A976" s="239"/>
      <c r="B976" s="243"/>
      <c r="C976" s="241">
        <f>'SWM Fed'!$C$69</f>
        <v>0</v>
      </c>
      <c r="D976" s="241">
        <f>'SWM Fed'!$D$69</f>
        <v>0</v>
      </c>
      <c r="E976" s="241">
        <f>'SWM Fed'!$E$69</f>
        <v>0</v>
      </c>
      <c r="F976" s="241">
        <f>'SWM Fed'!$F$69</f>
        <v>0</v>
      </c>
      <c r="G976" s="241">
        <f>'SWM Fed'!$G$69</f>
        <v>0</v>
      </c>
      <c r="H976" s="242"/>
    </row>
    <row r="977" spans="1:8" hidden="1" outlineLevel="1" collapsed="1">
      <c r="A977" s="239"/>
      <c r="B977" s="243"/>
      <c r="C977" s="241">
        <f>'TAMHSC Fed'!$C$69</f>
        <v>0</v>
      </c>
      <c r="D977" s="241">
        <f>'TAMHSC Fed'!$D$69</f>
        <v>0</v>
      </c>
      <c r="E977" s="241">
        <f>'TAMHSC Fed'!$E$69</f>
        <v>0</v>
      </c>
      <c r="F977" s="241">
        <f>'TAMHSC Fed'!$F$69</f>
        <v>0</v>
      </c>
      <c r="G977" s="241">
        <f>'TAMHSC Fed'!$G$69</f>
        <v>0</v>
      </c>
      <c r="H977" s="242"/>
    </row>
    <row r="978" spans="1:8" hidden="1" outlineLevel="1" collapsed="1">
      <c r="A978" s="239"/>
      <c r="B978" s="243"/>
      <c r="C978" s="241">
        <f>'THC Fed'!$C$69</f>
        <v>0</v>
      </c>
      <c r="D978" s="241">
        <f>'THC Fed'!$D$69</f>
        <v>0</v>
      </c>
      <c r="E978" s="241">
        <f>'THC Fed'!$E$69</f>
        <v>0</v>
      </c>
      <c r="F978" s="241">
        <f>'THC Fed'!$F$69</f>
        <v>0</v>
      </c>
      <c r="G978" s="241">
        <f>'THC Fed'!$G$69</f>
        <v>0</v>
      </c>
      <c r="H978" s="242"/>
    </row>
    <row r="979" spans="1:8" hidden="1" outlineLevel="1" collapsed="1">
      <c r="A979" s="239"/>
      <c r="B979" s="243"/>
      <c r="C979" s="241">
        <f>'TTUHSC Fed'!$C$69</f>
        <v>0</v>
      </c>
      <c r="D979" s="241">
        <f>'TTUHSC Fed'!$D$69</f>
        <v>0</v>
      </c>
      <c r="E979" s="241">
        <f>'TTUHSC Fed'!$E$69</f>
        <v>0</v>
      </c>
      <c r="F979" s="241">
        <f>'TTUHSC Fed'!$F$69</f>
        <v>0</v>
      </c>
      <c r="G979" s="241">
        <f>'TTUHSC Fed'!$G$69</f>
        <v>0</v>
      </c>
      <c r="H979" s="242"/>
    </row>
    <row r="980" spans="1:8" hidden="1" outlineLevel="1" collapsed="1">
      <c r="A980" s="239"/>
      <c r="B980" s="243"/>
      <c r="C980" s="241">
        <f>'TTUHSCEP Fed'!$C$69</f>
        <v>0</v>
      </c>
      <c r="D980" s="241">
        <f>'TTUHSCEP Fed'!$D$69</f>
        <v>0</v>
      </c>
      <c r="E980" s="241">
        <f>'TTUHSCEP Fed'!$E$69</f>
        <v>0</v>
      </c>
      <c r="F980" s="241">
        <f>'TTUHSCEP Fed'!$F$69</f>
        <v>0</v>
      </c>
      <c r="G980" s="241">
        <f>'TTUHSCEP Fed'!$G$69</f>
        <v>0</v>
      </c>
      <c r="H980" s="242"/>
    </row>
    <row r="981" spans="1:8" hidden="1" outlineLevel="1" collapsed="1">
      <c r="A981" s="239"/>
      <c r="B981" s="243"/>
      <c r="C981" s="241">
        <f>'UHM Fed'!$C$69</f>
        <v>0</v>
      </c>
      <c r="D981" s="241">
        <f>'UHM Fed'!$D$69</f>
        <v>0</v>
      </c>
      <c r="E981" s="241">
        <f>'UHM Fed'!$E$69</f>
        <v>0</v>
      </c>
      <c r="F981" s="241">
        <f>'UHM Fed'!$F$69</f>
        <v>0</v>
      </c>
      <c r="G981" s="241">
        <f>'UHM Fed'!$G$69</f>
        <v>0</v>
      </c>
      <c r="H981" s="242"/>
    </row>
    <row r="982" spans="1:8" hidden="1" outlineLevel="1" collapsed="1">
      <c r="A982" s="239"/>
      <c r="B982" s="243"/>
      <c r="C982" s="241">
        <f>'UNTHSC1 Fed'!$C$69</f>
        <v>0</v>
      </c>
      <c r="D982" s="241">
        <f>'UNTHSC1 Fed'!$D$69</f>
        <v>0</v>
      </c>
      <c r="E982" s="241">
        <f>'UNTHSC1 Fed'!$E$69</f>
        <v>0</v>
      </c>
      <c r="F982" s="241">
        <f>'UNTHSC1 Fed'!$F$69</f>
        <v>0</v>
      </c>
      <c r="G982" s="241">
        <f>'UNTHSC1 Fed'!$G$69</f>
        <v>0</v>
      </c>
      <c r="H982" s="242"/>
    </row>
    <row r="983" spans="1:8" hidden="1" outlineLevel="1" collapsed="1">
      <c r="A983" s="239"/>
      <c r="B983" s="243"/>
      <c r="C983" s="241">
        <f>'BCM Fed'!$C$69</f>
        <v>0</v>
      </c>
      <c r="D983" s="241">
        <f>'BCM Fed'!$D$69</f>
        <v>0</v>
      </c>
      <c r="E983" s="241">
        <f>'BCM Fed'!$E$69</f>
        <v>0</v>
      </c>
      <c r="F983" s="241">
        <f>'BCM Fed'!$F$69</f>
        <v>0</v>
      </c>
      <c r="G983" s="241">
        <f>'BCM Fed'!$G$69</f>
        <v>0</v>
      </c>
      <c r="H983" s="242"/>
    </row>
    <row r="984" spans="1:8" collapsed="1">
      <c r="A984" s="239" t="s">
        <v>233</v>
      </c>
      <c r="B984" s="243"/>
      <c r="C984" s="241">
        <f>SUM(C969:C983)</f>
        <v>0</v>
      </c>
      <c r="D984" s="241">
        <f>SUM(D969:D983)</f>
        <v>0</v>
      </c>
      <c r="E984" s="241">
        <f>SUM(E969:E983)</f>
        <v>0</v>
      </c>
      <c r="F984" s="241">
        <f>SUM(F969:F983)</f>
        <v>0</v>
      </c>
      <c r="G984" s="241">
        <f>SUM(G969:G983)</f>
        <v>0</v>
      </c>
      <c r="H984" s="242"/>
    </row>
    <row r="985" spans="1:8" hidden="1" outlineLevel="1">
      <c r="A985" s="239"/>
      <c r="B985" s="243"/>
      <c r="C985" s="241">
        <f>'AUSM Fed'!$C$70</f>
        <v>0</v>
      </c>
      <c r="D985" s="241">
        <f>'AUSM Fed'!$D$70</f>
        <v>0</v>
      </c>
      <c r="E985" s="241">
        <f>'AUSM Fed'!$E$70</f>
        <v>0</v>
      </c>
      <c r="F985" s="241">
        <f>'AUSM Fed'!$F$70</f>
        <v>0</v>
      </c>
      <c r="G985" s="241">
        <f>'AUSM Fed'!$G$70</f>
        <v>0</v>
      </c>
      <c r="H985" s="242"/>
    </row>
    <row r="986" spans="1:8" hidden="1" outlineLevel="1" collapsed="1">
      <c r="A986" s="239"/>
      <c r="B986" s="243"/>
      <c r="C986" s="241">
        <f>'HSH Fed'!$C$70</f>
        <v>0</v>
      </c>
      <c r="D986" s="241">
        <f>'HSH Fed'!$D$70</f>
        <v>0</v>
      </c>
      <c r="E986" s="241">
        <f>'HSH Fed'!$E$70</f>
        <v>0</v>
      </c>
      <c r="F986" s="241">
        <f>'HSH Fed'!$F$70</f>
        <v>0</v>
      </c>
      <c r="G986" s="241">
        <f>'HSH Fed'!$G$70</f>
        <v>0</v>
      </c>
      <c r="H986" s="242"/>
    </row>
    <row r="987" spans="1:8" hidden="1" outlineLevel="1" collapsed="1">
      <c r="A987" s="239"/>
      <c r="B987" s="243"/>
      <c r="C987" s="241">
        <f>'HSSA Fed'!$C$70</f>
        <v>0</v>
      </c>
      <c r="D987" s="241">
        <f>'HSSA Fed'!$D$70</f>
        <v>0</v>
      </c>
      <c r="E987" s="241">
        <f>'HSSA Fed'!$E$70</f>
        <v>0</v>
      </c>
      <c r="F987" s="241">
        <f>'HSSA Fed'!$F$70</f>
        <v>0</v>
      </c>
      <c r="G987" s="241">
        <f>'HSSA Fed'!$G$70</f>
        <v>0</v>
      </c>
      <c r="H987" s="242"/>
    </row>
    <row r="988" spans="1:8" hidden="1" outlineLevel="1" collapsed="1">
      <c r="A988" s="239"/>
      <c r="B988" s="243"/>
      <c r="C988" s="241">
        <f>'MBG Fed'!$C$70</f>
        <v>0</v>
      </c>
      <c r="D988" s="241">
        <f>'MBG Fed'!$D$70</f>
        <v>0</v>
      </c>
      <c r="E988" s="241">
        <f>'MBG Fed'!$E$70</f>
        <v>0</v>
      </c>
      <c r="F988" s="241">
        <f>'MBG Fed'!$F$70</f>
        <v>0</v>
      </c>
      <c r="G988" s="241">
        <f>'MBG Fed'!$G$70</f>
        <v>0</v>
      </c>
      <c r="H988" s="242"/>
    </row>
    <row r="989" spans="1:8" hidden="1" outlineLevel="1" collapsed="1">
      <c r="A989" s="239"/>
      <c r="B989" s="243"/>
      <c r="C989" s="241">
        <f>'MDA Fed'!$C$70</f>
        <v>0</v>
      </c>
      <c r="D989" s="241">
        <f>'MDA Fed'!$D$70</f>
        <v>0</v>
      </c>
      <c r="E989" s="241">
        <f>'MDA Fed'!$E$70</f>
        <v>0</v>
      </c>
      <c r="F989" s="241">
        <f>'MDA Fed'!$F$70</f>
        <v>0</v>
      </c>
      <c r="G989" s="241">
        <f>'MDA Fed'!$G$70</f>
        <v>0</v>
      </c>
      <c r="H989" s="242"/>
    </row>
    <row r="990" spans="1:8" hidden="1" outlineLevel="1" collapsed="1">
      <c r="A990" s="239"/>
      <c r="B990" s="243"/>
      <c r="C990" s="241">
        <f>'RGVM Fed'!$C$70</f>
        <v>0</v>
      </c>
      <c r="D990" s="241">
        <f>'RGVM Fed'!$D$70</f>
        <v>0</v>
      </c>
      <c r="E990" s="241">
        <f>'RGVM Fed'!$E$70</f>
        <v>0</v>
      </c>
      <c r="F990" s="241">
        <f>'RGVM Fed'!$F$70</f>
        <v>0</v>
      </c>
      <c r="G990" s="241">
        <f>'RGVM Fed'!$G$70</f>
        <v>0</v>
      </c>
      <c r="H990" s="242"/>
    </row>
    <row r="991" spans="1:8" hidden="1" outlineLevel="1" collapsed="1">
      <c r="A991" s="239"/>
      <c r="B991" s="243"/>
      <c r="C991" s="241">
        <f>'SHNF Fed'!$C$70</f>
        <v>0</v>
      </c>
      <c r="D991" s="241">
        <f>'SHNF Fed'!$D$70</f>
        <v>0</v>
      </c>
      <c r="E991" s="241">
        <f>'SHNF Fed'!$E$70</f>
        <v>0</v>
      </c>
      <c r="F991" s="241">
        <f>'SHNF Fed'!$F$70</f>
        <v>0</v>
      </c>
      <c r="G991" s="241">
        <f>'SHNF Fed'!$G$70</f>
        <v>0</v>
      </c>
      <c r="H991" s="242"/>
    </row>
    <row r="992" spans="1:8" hidden="1" outlineLevel="1" collapsed="1">
      <c r="A992" s="239"/>
      <c r="B992" s="243"/>
      <c r="C992" s="241">
        <f>'SWM Fed'!$C$70</f>
        <v>0</v>
      </c>
      <c r="D992" s="241">
        <f>'SWM Fed'!$D$70</f>
        <v>0</v>
      </c>
      <c r="E992" s="241">
        <f>'SWM Fed'!$E$70</f>
        <v>0</v>
      </c>
      <c r="F992" s="241">
        <f>'SWM Fed'!$F$70</f>
        <v>0</v>
      </c>
      <c r="G992" s="241">
        <f>'SWM Fed'!$G$70</f>
        <v>0</v>
      </c>
      <c r="H992" s="242"/>
    </row>
    <row r="993" spans="1:8" hidden="1" outlineLevel="1" collapsed="1">
      <c r="A993" s="239"/>
      <c r="B993" s="243"/>
      <c r="C993" s="241">
        <f>'TAMHSC Fed'!$C$70</f>
        <v>0</v>
      </c>
      <c r="D993" s="241">
        <f>'TAMHSC Fed'!$D$70</f>
        <v>0</v>
      </c>
      <c r="E993" s="241">
        <f>'TAMHSC Fed'!$E$70</f>
        <v>0</v>
      </c>
      <c r="F993" s="241">
        <f>'TAMHSC Fed'!$F$70</f>
        <v>0</v>
      </c>
      <c r="G993" s="241">
        <f>'TAMHSC Fed'!$G$70</f>
        <v>0</v>
      </c>
      <c r="H993" s="242"/>
    </row>
    <row r="994" spans="1:8" hidden="1" outlineLevel="1" collapsed="1">
      <c r="A994" s="239"/>
      <c r="B994" s="243"/>
      <c r="C994" s="241">
        <f>'THC Fed'!$C$70</f>
        <v>0</v>
      </c>
      <c r="D994" s="241">
        <f>'THC Fed'!$D$70</f>
        <v>0</v>
      </c>
      <c r="E994" s="241">
        <f>'THC Fed'!$E$70</f>
        <v>0</v>
      </c>
      <c r="F994" s="241">
        <f>'THC Fed'!$F$70</f>
        <v>0</v>
      </c>
      <c r="G994" s="241">
        <f>'THC Fed'!$G$70</f>
        <v>0</v>
      </c>
      <c r="H994" s="242"/>
    </row>
    <row r="995" spans="1:8" hidden="1" outlineLevel="1" collapsed="1">
      <c r="A995" s="239"/>
      <c r="B995" s="243"/>
      <c r="C995" s="241">
        <f>'TTUHSC Fed'!$C$70</f>
        <v>0</v>
      </c>
      <c r="D995" s="241">
        <f>'TTUHSC Fed'!$D$70</f>
        <v>0</v>
      </c>
      <c r="E995" s="241">
        <f>'TTUHSC Fed'!$E$70</f>
        <v>0</v>
      </c>
      <c r="F995" s="241">
        <f>'TTUHSC Fed'!$F$70</f>
        <v>0</v>
      </c>
      <c r="G995" s="241">
        <f>'TTUHSC Fed'!$G$70</f>
        <v>0</v>
      </c>
      <c r="H995" s="242"/>
    </row>
    <row r="996" spans="1:8" hidden="1" outlineLevel="1" collapsed="1">
      <c r="A996" s="239"/>
      <c r="B996" s="243"/>
      <c r="C996" s="241">
        <f>'TTUHSCEP Fed'!$C$70</f>
        <v>0</v>
      </c>
      <c r="D996" s="241">
        <f>'TTUHSCEP Fed'!$D$70</f>
        <v>0</v>
      </c>
      <c r="E996" s="241">
        <f>'TTUHSCEP Fed'!$E$70</f>
        <v>0</v>
      </c>
      <c r="F996" s="241">
        <f>'TTUHSCEP Fed'!$F$70</f>
        <v>0</v>
      </c>
      <c r="G996" s="241">
        <f>'TTUHSCEP Fed'!$G$70</f>
        <v>0</v>
      </c>
      <c r="H996" s="242"/>
    </row>
    <row r="997" spans="1:8" hidden="1" outlineLevel="1" collapsed="1">
      <c r="A997" s="239"/>
      <c r="B997" s="243"/>
      <c r="C997" s="241">
        <f>'UHM Fed'!$C$70</f>
        <v>0</v>
      </c>
      <c r="D997" s="241">
        <f>'UHM Fed'!$D$70</f>
        <v>0</v>
      </c>
      <c r="E997" s="241">
        <f>'UHM Fed'!$E$70</f>
        <v>0</v>
      </c>
      <c r="F997" s="241">
        <f>'UHM Fed'!$F$70</f>
        <v>0</v>
      </c>
      <c r="G997" s="241">
        <f>'UHM Fed'!$G$70</f>
        <v>0</v>
      </c>
      <c r="H997" s="242"/>
    </row>
    <row r="998" spans="1:8" hidden="1" outlineLevel="1" collapsed="1">
      <c r="A998" s="239"/>
      <c r="B998" s="243"/>
      <c r="C998" s="241">
        <f>'UNTHSC1 Fed'!$C$70</f>
        <v>0</v>
      </c>
      <c r="D998" s="241">
        <f>'UNTHSC1 Fed'!$D$70</f>
        <v>0</v>
      </c>
      <c r="E998" s="241">
        <f>'UNTHSC1 Fed'!$E$70</f>
        <v>0</v>
      </c>
      <c r="F998" s="241">
        <f>'UNTHSC1 Fed'!$F$70</f>
        <v>0</v>
      </c>
      <c r="G998" s="241">
        <f>'UNTHSC1 Fed'!$G$70</f>
        <v>0</v>
      </c>
      <c r="H998" s="242"/>
    </row>
    <row r="999" spans="1:8" hidden="1" outlineLevel="1" collapsed="1">
      <c r="A999" s="239"/>
      <c r="B999" s="243"/>
      <c r="C999" s="241">
        <f>'BCM Fed'!$C$70</f>
        <v>0</v>
      </c>
      <c r="D999" s="241">
        <f>'BCM Fed'!$D$70</f>
        <v>0</v>
      </c>
      <c r="E999" s="241">
        <f>'BCM Fed'!$E$70</f>
        <v>0</v>
      </c>
      <c r="F999" s="241">
        <f>'BCM Fed'!$F$70</f>
        <v>0</v>
      </c>
      <c r="G999" s="241">
        <f>'BCM Fed'!$G$70</f>
        <v>0</v>
      </c>
      <c r="H999" s="242"/>
    </row>
    <row r="1000" spans="1:8" collapsed="1">
      <c r="A1000" s="239" t="s">
        <v>233</v>
      </c>
      <c r="B1000" s="243"/>
      <c r="C1000" s="241">
        <f>SUM(C985:C999)</f>
        <v>0</v>
      </c>
      <c r="D1000" s="241">
        <f>SUM(D985:D999)</f>
        <v>0</v>
      </c>
      <c r="E1000" s="241">
        <f>SUM(E985:E999)</f>
        <v>0</v>
      </c>
      <c r="F1000" s="241">
        <f>SUM(F985:F999)</f>
        <v>0</v>
      </c>
      <c r="G1000" s="241">
        <f>SUM(G985:G999)</f>
        <v>0</v>
      </c>
      <c r="H1000" s="242"/>
    </row>
    <row r="1001" spans="1:8" hidden="1" outlineLevel="1">
      <c r="A1001" s="239"/>
      <c r="B1001" s="243"/>
      <c r="C1001" s="241">
        <f>'AUSM Fed'!$C$71</f>
        <v>0</v>
      </c>
      <c r="D1001" s="241">
        <f>'AUSM Fed'!$D$71</f>
        <v>0</v>
      </c>
      <c r="E1001" s="241">
        <f>'AUSM Fed'!$E$71</f>
        <v>0</v>
      </c>
      <c r="F1001" s="241">
        <f>'AUSM Fed'!$F$71</f>
        <v>0</v>
      </c>
      <c r="G1001" s="241">
        <f>'AUSM Fed'!$G$71</f>
        <v>0</v>
      </c>
      <c r="H1001" s="242"/>
    </row>
    <row r="1002" spans="1:8" hidden="1" outlineLevel="1" collapsed="1">
      <c r="A1002" s="239"/>
      <c r="B1002" s="243"/>
      <c r="C1002" s="241">
        <f>'HSH Fed'!$C$71</f>
        <v>0</v>
      </c>
      <c r="D1002" s="241">
        <f>'HSH Fed'!$D$71</f>
        <v>0</v>
      </c>
      <c r="E1002" s="241">
        <f>'HSH Fed'!$E$71</f>
        <v>0</v>
      </c>
      <c r="F1002" s="241">
        <f>'HSH Fed'!$F$71</f>
        <v>0</v>
      </c>
      <c r="G1002" s="241">
        <f>'HSH Fed'!$G$71</f>
        <v>0</v>
      </c>
      <c r="H1002" s="242"/>
    </row>
    <row r="1003" spans="1:8" hidden="1" outlineLevel="1" collapsed="1">
      <c r="A1003" s="239"/>
      <c r="B1003" s="243"/>
      <c r="C1003" s="241">
        <f>'HSSA Fed'!$C$71</f>
        <v>0</v>
      </c>
      <c r="D1003" s="241">
        <f>'HSSA Fed'!$D$71</f>
        <v>0</v>
      </c>
      <c r="E1003" s="241">
        <f>'HSSA Fed'!$E$71</f>
        <v>0</v>
      </c>
      <c r="F1003" s="241">
        <f>'HSSA Fed'!$F$71</f>
        <v>0</v>
      </c>
      <c r="G1003" s="241">
        <f>'HSSA Fed'!$G$71</f>
        <v>0</v>
      </c>
      <c r="H1003" s="242"/>
    </row>
    <row r="1004" spans="1:8" hidden="1" outlineLevel="1" collapsed="1">
      <c r="A1004" s="239"/>
      <c r="B1004" s="243"/>
      <c r="C1004" s="241">
        <f>'MBG Fed'!$C$71</f>
        <v>0</v>
      </c>
      <c r="D1004" s="241">
        <f>'MBG Fed'!$D$71</f>
        <v>0</v>
      </c>
      <c r="E1004" s="241">
        <f>'MBG Fed'!$E$71</f>
        <v>0</v>
      </c>
      <c r="F1004" s="241">
        <f>'MBG Fed'!$F$71</f>
        <v>0</v>
      </c>
      <c r="G1004" s="241">
        <f>'MBG Fed'!$G$71</f>
        <v>0</v>
      </c>
      <c r="H1004" s="242"/>
    </row>
    <row r="1005" spans="1:8" hidden="1" outlineLevel="1" collapsed="1">
      <c r="A1005" s="239"/>
      <c r="B1005" s="243"/>
      <c r="C1005" s="241">
        <f>'MDA Fed'!$C$71</f>
        <v>0</v>
      </c>
      <c r="D1005" s="241">
        <f>'MDA Fed'!$D$71</f>
        <v>0</v>
      </c>
      <c r="E1005" s="241">
        <f>'MDA Fed'!$E$71</f>
        <v>0</v>
      </c>
      <c r="F1005" s="241">
        <f>'MDA Fed'!$F$71</f>
        <v>0</v>
      </c>
      <c r="G1005" s="241">
        <f>'MDA Fed'!$G$71</f>
        <v>0</v>
      </c>
      <c r="H1005" s="242"/>
    </row>
    <row r="1006" spans="1:8" hidden="1" outlineLevel="1" collapsed="1">
      <c r="A1006" s="239"/>
      <c r="B1006" s="243"/>
      <c r="C1006" s="241">
        <f>'RGVM Fed'!$C$71</f>
        <v>0</v>
      </c>
      <c r="D1006" s="241">
        <f>'RGVM Fed'!$D$71</f>
        <v>0</v>
      </c>
      <c r="E1006" s="241">
        <f>'RGVM Fed'!$E$71</f>
        <v>0</v>
      </c>
      <c r="F1006" s="241">
        <f>'RGVM Fed'!$F$71</f>
        <v>0</v>
      </c>
      <c r="G1006" s="241">
        <f>'RGVM Fed'!$G$71</f>
        <v>0</v>
      </c>
      <c r="H1006" s="242"/>
    </row>
    <row r="1007" spans="1:8" hidden="1" outlineLevel="1" collapsed="1">
      <c r="A1007" s="239"/>
      <c r="B1007" s="243"/>
      <c r="C1007" s="241">
        <f>'SHNF Fed'!$C$71</f>
        <v>0</v>
      </c>
      <c r="D1007" s="241">
        <f>'SHNF Fed'!$D$71</f>
        <v>0</v>
      </c>
      <c r="E1007" s="241">
        <f>'SHNF Fed'!$E$71</f>
        <v>0</v>
      </c>
      <c r="F1007" s="241">
        <f>'SHNF Fed'!$F$71</f>
        <v>0</v>
      </c>
      <c r="G1007" s="241">
        <f>'SHNF Fed'!$G$71</f>
        <v>0</v>
      </c>
      <c r="H1007" s="242"/>
    </row>
    <row r="1008" spans="1:8" hidden="1" outlineLevel="1" collapsed="1">
      <c r="A1008" s="239"/>
      <c r="B1008" s="243"/>
      <c r="C1008" s="241">
        <f>'SWM Fed'!$C$71</f>
        <v>0</v>
      </c>
      <c r="D1008" s="241">
        <f>'SWM Fed'!$D$71</f>
        <v>0</v>
      </c>
      <c r="E1008" s="241">
        <f>'SWM Fed'!$E$71</f>
        <v>0</v>
      </c>
      <c r="F1008" s="241">
        <f>'SWM Fed'!$F$71</f>
        <v>0</v>
      </c>
      <c r="G1008" s="241">
        <f>'SWM Fed'!$G$71</f>
        <v>0</v>
      </c>
      <c r="H1008" s="242"/>
    </row>
    <row r="1009" spans="1:8" hidden="1" outlineLevel="1" collapsed="1">
      <c r="A1009" s="239"/>
      <c r="B1009" s="243"/>
      <c r="C1009" s="241">
        <f>'TAMHSC Fed'!$C$71</f>
        <v>0</v>
      </c>
      <c r="D1009" s="241">
        <f>'TAMHSC Fed'!$D$71</f>
        <v>0</v>
      </c>
      <c r="E1009" s="241">
        <f>'TAMHSC Fed'!$E$71</f>
        <v>0</v>
      </c>
      <c r="F1009" s="241">
        <f>'TAMHSC Fed'!$F$71</f>
        <v>0</v>
      </c>
      <c r="G1009" s="241">
        <f>'TAMHSC Fed'!$G$71</f>
        <v>0</v>
      </c>
      <c r="H1009" s="242"/>
    </row>
    <row r="1010" spans="1:8" hidden="1" outlineLevel="1" collapsed="1">
      <c r="A1010" s="239"/>
      <c r="B1010" s="243"/>
      <c r="C1010" s="241">
        <f>'THC Fed'!$C$71</f>
        <v>0</v>
      </c>
      <c r="D1010" s="241">
        <f>'THC Fed'!$D$71</f>
        <v>0</v>
      </c>
      <c r="E1010" s="241">
        <f>'THC Fed'!$E$71</f>
        <v>0</v>
      </c>
      <c r="F1010" s="241">
        <f>'THC Fed'!$F$71</f>
        <v>0</v>
      </c>
      <c r="G1010" s="241">
        <f>'THC Fed'!$G$71</f>
        <v>0</v>
      </c>
      <c r="H1010" s="242"/>
    </row>
    <row r="1011" spans="1:8" hidden="1" outlineLevel="1" collapsed="1">
      <c r="A1011" s="239"/>
      <c r="B1011" s="243"/>
      <c r="C1011" s="241">
        <f>'TTUHSC Fed'!$C$71</f>
        <v>0</v>
      </c>
      <c r="D1011" s="241">
        <f>'TTUHSC Fed'!$D$71</f>
        <v>0</v>
      </c>
      <c r="E1011" s="241">
        <f>'TTUHSC Fed'!$E$71</f>
        <v>0</v>
      </c>
      <c r="F1011" s="241">
        <f>'TTUHSC Fed'!$F$71</f>
        <v>0</v>
      </c>
      <c r="G1011" s="241">
        <f>'TTUHSC Fed'!$G$71</f>
        <v>0</v>
      </c>
      <c r="H1011" s="242"/>
    </row>
    <row r="1012" spans="1:8" hidden="1" outlineLevel="1" collapsed="1">
      <c r="A1012" s="239"/>
      <c r="B1012" s="243"/>
      <c r="C1012" s="241">
        <f>'TTUHSCEP Fed'!$C$71</f>
        <v>0</v>
      </c>
      <c r="D1012" s="241">
        <f>'TTUHSCEP Fed'!$D$71</f>
        <v>0</v>
      </c>
      <c r="E1012" s="241">
        <f>'TTUHSCEP Fed'!$E$71</f>
        <v>0</v>
      </c>
      <c r="F1012" s="241">
        <f>'TTUHSCEP Fed'!$F$71</f>
        <v>0</v>
      </c>
      <c r="G1012" s="241">
        <f>'TTUHSCEP Fed'!$G$71</f>
        <v>0</v>
      </c>
      <c r="H1012" s="242"/>
    </row>
    <row r="1013" spans="1:8" hidden="1" outlineLevel="1" collapsed="1">
      <c r="A1013" s="239"/>
      <c r="B1013" s="243"/>
      <c r="C1013" s="241">
        <f>'UHM Fed'!$C$71</f>
        <v>0</v>
      </c>
      <c r="D1013" s="241">
        <f>'UHM Fed'!$D$71</f>
        <v>0</v>
      </c>
      <c r="E1013" s="241">
        <f>'UHM Fed'!$E$71</f>
        <v>0</v>
      </c>
      <c r="F1013" s="241">
        <f>'UHM Fed'!$F$71</f>
        <v>0</v>
      </c>
      <c r="G1013" s="241">
        <f>'UHM Fed'!$G$71</f>
        <v>0</v>
      </c>
      <c r="H1013" s="242"/>
    </row>
    <row r="1014" spans="1:8" hidden="1" outlineLevel="1" collapsed="1">
      <c r="A1014" s="239"/>
      <c r="B1014" s="243"/>
      <c r="C1014" s="241">
        <f>'UNTHSC1 Fed'!$C$71</f>
        <v>0</v>
      </c>
      <c r="D1014" s="241">
        <f>'UNTHSC1 Fed'!$D$71</f>
        <v>0</v>
      </c>
      <c r="E1014" s="241">
        <f>'UNTHSC1 Fed'!$E$71</f>
        <v>0</v>
      </c>
      <c r="F1014" s="241">
        <f>'UNTHSC1 Fed'!$F$71</f>
        <v>0</v>
      </c>
      <c r="G1014" s="241">
        <f>'UNTHSC1 Fed'!$G$71</f>
        <v>0</v>
      </c>
      <c r="H1014" s="242"/>
    </row>
    <row r="1015" spans="1:8" hidden="1" outlineLevel="1" collapsed="1">
      <c r="A1015" s="239"/>
      <c r="B1015" s="243"/>
      <c r="C1015" s="241">
        <f>'BCM Fed'!$C$71</f>
        <v>0</v>
      </c>
      <c r="D1015" s="241">
        <f>'BCM Fed'!$D$71</f>
        <v>0</v>
      </c>
      <c r="E1015" s="241">
        <f>'BCM Fed'!$E$71</f>
        <v>0</v>
      </c>
      <c r="F1015" s="241">
        <f>'BCM Fed'!$F$71</f>
        <v>0</v>
      </c>
      <c r="G1015" s="241">
        <f>'BCM Fed'!$G$71</f>
        <v>0</v>
      </c>
      <c r="H1015" s="242"/>
    </row>
    <row r="1016" spans="1:8" collapsed="1">
      <c r="A1016" s="239" t="s">
        <v>233</v>
      </c>
      <c r="B1016" s="243"/>
      <c r="C1016" s="241">
        <f>SUM(C1001:C1015)</f>
        <v>0</v>
      </c>
      <c r="D1016" s="241">
        <f>SUM(D1001:D1015)</f>
        <v>0</v>
      </c>
      <c r="E1016" s="241">
        <f>SUM(E1001:E1015)</f>
        <v>0</v>
      </c>
      <c r="F1016" s="241">
        <f>SUM(F1001:F1015)</f>
        <v>0</v>
      </c>
      <c r="G1016" s="241">
        <f>SUM(G1001:G1015)</f>
        <v>0</v>
      </c>
      <c r="H1016" s="242"/>
    </row>
    <row r="1017" spans="1:8" hidden="1" outlineLevel="1">
      <c r="A1017" s="239"/>
      <c r="B1017" s="243"/>
      <c r="C1017" s="241">
        <f>'AUSM Fed'!$C$72</f>
        <v>0</v>
      </c>
      <c r="D1017" s="241">
        <f>'AUSM Fed'!$D$72</f>
        <v>0</v>
      </c>
      <c r="E1017" s="241">
        <f>'AUSM Fed'!$E$72</f>
        <v>0</v>
      </c>
      <c r="F1017" s="241">
        <f>'AUSM Fed'!$F$72</f>
        <v>0</v>
      </c>
      <c r="G1017" s="241">
        <f>'AUSM Fed'!$G$72</f>
        <v>0</v>
      </c>
      <c r="H1017" s="242"/>
    </row>
    <row r="1018" spans="1:8" hidden="1" outlineLevel="1" collapsed="1">
      <c r="A1018" s="239"/>
      <c r="B1018" s="243"/>
      <c r="C1018" s="241">
        <f>'HSH Fed'!$C$72</f>
        <v>0</v>
      </c>
      <c r="D1018" s="241">
        <f>'HSH Fed'!$D$72</f>
        <v>0</v>
      </c>
      <c r="E1018" s="241">
        <f>'HSH Fed'!$E$72</f>
        <v>0</v>
      </c>
      <c r="F1018" s="241">
        <f>'HSH Fed'!$F$72</f>
        <v>0</v>
      </c>
      <c r="G1018" s="241">
        <f>'HSH Fed'!$G$72</f>
        <v>0</v>
      </c>
      <c r="H1018" s="242"/>
    </row>
    <row r="1019" spans="1:8" hidden="1" outlineLevel="1" collapsed="1">
      <c r="A1019" s="239"/>
      <c r="B1019" s="243"/>
      <c r="C1019" s="241">
        <f>'HSSA Fed'!$C$72</f>
        <v>0</v>
      </c>
      <c r="D1019" s="241">
        <f>'HSSA Fed'!$D$72</f>
        <v>0</v>
      </c>
      <c r="E1019" s="241">
        <f>'HSSA Fed'!$E$72</f>
        <v>0</v>
      </c>
      <c r="F1019" s="241">
        <f>'HSSA Fed'!$F$72</f>
        <v>0</v>
      </c>
      <c r="G1019" s="241">
        <f>'HSSA Fed'!$G$72</f>
        <v>0</v>
      </c>
      <c r="H1019" s="242"/>
    </row>
    <row r="1020" spans="1:8" hidden="1" outlineLevel="1" collapsed="1">
      <c r="A1020" s="239"/>
      <c r="B1020" s="243"/>
      <c r="C1020" s="241">
        <f>'MBG Fed'!$C$72</f>
        <v>0</v>
      </c>
      <c r="D1020" s="241">
        <f>'MBG Fed'!$D$72</f>
        <v>0</v>
      </c>
      <c r="E1020" s="241">
        <f>'MBG Fed'!$E$72</f>
        <v>0</v>
      </c>
      <c r="F1020" s="241">
        <f>'MBG Fed'!$F$72</f>
        <v>0</v>
      </c>
      <c r="G1020" s="241">
        <f>'MBG Fed'!$G$72</f>
        <v>0</v>
      </c>
      <c r="H1020" s="242"/>
    </row>
    <row r="1021" spans="1:8" hidden="1" outlineLevel="1" collapsed="1">
      <c r="A1021" s="239"/>
      <c r="B1021" s="243"/>
      <c r="C1021" s="241">
        <f>'MDA Fed'!$C$72</f>
        <v>0</v>
      </c>
      <c r="D1021" s="241">
        <f>'MDA Fed'!$D$72</f>
        <v>0</v>
      </c>
      <c r="E1021" s="241">
        <f>'MDA Fed'!$E$72</f>
        <v>0</v>
      </c>
      <c r="F1021" s="241">
        <f>'MDA Fed'!$F$72</f>
        <v>0</v>
      </c>
      <c r="G1021" s="241">
        <f>'MDA Fed'!$G$72</f>
        <v>0</v>
      </c>
      <c r="H1021" s="242"/>
    </row>
    <row r="1022" spans="1:8" hidden="1" outlineLevel="1" collapsed="1">
      <c r="A1022" s="239"/>
      <c r="B1022" s="243"/>
      <c r="C1022" s="241">
        <f>'RGVM Fed'!$C$72</f>
        <v>0</v>
      </c>
      <c r="D1022" s="241">
        <f>'RGVM Fed'!$D$72</f>
        <v>0</v>
      </c>
      <c r="E1022" s="241">
        <f>'RGVM Fed'!$E$72</f>
        <v>0</v>
      </c>
      <c r="F1022" s="241">
        <f>'RGVM Fed'!$F$72</f>
        <v>0</v>
      </c>
      <c r="G1022" s="241">
        <f>'RGVM Fed'!$G$72</f>
        <v>0</v>
      </c>
      <c r="H1022" s="242"/>
    </row>
    <row r="1023" spans="1:8" hidden="1" outlineLevel="1" collapsed="1">
      <c r="A1023" s="239"/>
      <c r="B1023" s="243"/>
      <c r="C1023" s="241">
        <f>'SHNF Fed'!$C$72</f>
        <v>0</v>
      </c>
      <c r="D1023" s="241">
        <f>'SHNF Fed'!$D$72</f>
        <v>0</v>
      </c>
      <c r="E1023" s="241">
        <f>'SHNF Fed'!$E$72</f>
        <v>0</v>
      </c>
      <c r="F1023" s="241">
        <f>'SHNF Fed'!$F$72</f>
        <v>0</v>
      </c>
      <c r="G1023" s="241">
        <f>'SHNF Fed'!$G$72</f>
        <v>0</v>
      </c>
      <c r="H1023" s="242"/>
    </row>
    <row r="1024" spans="1:8" hidden="1" outlineLevel="1" collapsed="1">
      <c r="A1024" s="239"/>
      <c r="B1024" s="243"/>
      <c r="C1024" s="241">
        <f>'SWM Fed'!$C$72</f>
        <v>0</v>
      </c>
      <c r="D1024" s="241">
        <f>'SWM Fed'!$D$72</f>
        <v>0</v>
      </c>
      <c r="E1024" s="241">
        <f>'SWM Fed'!$E$72</f>
        <v>0</v>
      </c>
      <c r="F1024" s="241">
        <f>'SWM Fed'!$F$72</f>
        <v>0</v>
      </c>
      <c r="G1024" s="241">
        <f>'SWM Fed'!$G$72</f>
        <v>0</v>
      </c>
      <c r="H1024" s="242"/>
    </row>
    <row r="1025" spans="1:8" hidden="1" outlineLevel="1" collapsed="1">
      <c r="A1025" s="239"/>
      <c r="B1025" s="243"/>
      <c r="C1025" s="241">
        <f>'TAMHSC Fed'!$C$72</f>
        <v>0</v>
      </c>
      <c r="D1025" s="241">
        <f>'TAMHSC Fed'!$D$72</f>
        <v>0</v>
      </c>
      <c r="E1025" s="241">
        <f>'TAMHSC Fed'!$E$72</f>
        <v>0</v>
      </c>
      <c r="F1025" s="241">
        <f>'TAMHSC Fed'!$F$72</f>
        <v>0</v>
      </c>
      <c r="G1025" s="241">
        <f>'TAMHSC Fed'!$G$72</f>
        <v>0</v>
      </c>
      <c r="H1025" s="242"/>
    </row>
    <row r="1026" spans="1:8" hidden="1" outlineLevel="1" collapsed="1">
      <c r="A1026" s="239"/>
      <c r="B1026" s="243"/>
      <c r="C1026" s="241">
        <f>'THC Fed'!$C$72</f>
        <v>0</v>
      </c>
      <c r="D1026" s="241">
        <f>'THC Fed'!$D$72</f>
        <v>0</v>
      </c>
      <c r="E1026" s="241">
        <f>'THC Fed'!$E$72</f>
        <v>0</v>
      </c>
      <c r="F1026" s="241">
        <f>'THC Fed'!$F$72</f>
        <v>0</v>
      </c>
      <c r="G1026" s="241">
        <f>'THC Fed'!$G$72</f>
        <v>0</v>
      </c>
      <c r="H1026" s="242"/>
    </row>
    <row r="1027" spans="1:8" hidden="1" outlineLevel="1" collapsed="1">
      <c r="A1027" s="239"/>
      <c r="B1027" s="243"/>
      <c r="C1027" s="241">
        <f>'TTUHSC Fed'!$C$72</f>
        <v>0</v>
      </c>
      <c r="D1027" s="241">
        <f>'TTUHSC Fed'!$D$72</f>
        <v>0</v>
      </c>
      <c r="E1027" s="241">
        <f>'TTUHSC Fed'!$E$72</f>
        <v>0</v>
      </c>
      <c r="F1027" s="241">
        <f>'TTUHSC Fed'!$F$72</f>
        <v>0</v>
      </c>
      <c r="G1027" s="241">
        <f>'TTUHSC Fed'!$G$72</f>
        <v>0</v>
      </c>
      <c r="H1027" s="242"/>
    </row>
    <row r="1028" spans="1:8" hidden="1" outlineLevel="1" collapsed="1">
      <c r="A1028" s="239"/>
      <c r="B1028" s="243"/>
      <c r="C1028" s="241">
        <f>'TTUHSCEP Fed'!$C$72</f>
        <v>0</v>
      </c>
      <c r="D1028" s="241">
        <f>'TTUHSCEP Fed'!$D$72</f>
        <v>0</v>
      </c>
      <c r="E1028" s="241">
        <f>'TTUHSCEP Fed'!$E$72</f>
        <v>0</v>
      </c>
      <c r="F1028" s="241">
        <f>'TTUHSCEP Fed'!$F$72</f>
        <v>0</v>
      </c>
      <c r="G1028" s="241">
        <f>'TTUHSCEP Fed'!$G$72</f>
        <v>0</v>
      </c>
      <c r="H1028" s="242"/>
    </row>
    <row r="1029" spans="1:8" hidden="1" outlineLevel="1" collapsed="1">
      <c r="A1029" s="239"/>
      <c r="B1029" s="243"/>
      <c r="C1029" s="241">
        <f>'UHM Fed'!$C$72</f>
        <v>0</v>
      </c>
      <c r="D1029" s="241">
        <f>'UHM Fed'!$D$72</f>
        <v>0</v>
      </c>
      <c r="E1029" s="241">
        <f>'UHM Fed'!$E$72</f>
        <v>0</v>
      </c>
      <c r="F1029" s="241">
        <f>'UHM Fed'!$F$72</f>
        <v>0</v>
      </c>
      <c r="G1029" s="241">
        <f>'UHM Fed'!$G$72</f>
        <v>0</v>
      </c>
      <c r="H1029" s="242"/>
    </row>
    <row r="1030" spans="1:8" hidden="1" outlineLevel="1" collapsed="1">
      <c r="A1030" s="239"/>
      <c r="B1030" s="243"/>
      <c r="C1030" s="241">
        <f>'UNTHSC1 Fed'!$C$72</f>
        <v>0</v>
      </c>
      <c r="D1030" s="241">
        <f>'UNTHSC1 Fed'!$D$72</f>
        <v>0</v>
      </c>
      <c r="E1030" s="241">
        <f>'UNTHSC1 Fed'!$E$72</f>
        <v>0</v>
      </c>
      <c r="F1030" s="241">
        <f>'UNTHSC1 Fed'!$F$72</f>
        <v>0</v>
      </c>
      <c r="G1030" s="241">
        <f>'UNTHSC1 Fed'!$G$72</f>
        <v>0</v>
      </c>
      <c r="H1030" s="242"/>
    </row>
    <row r="1031" spans="1:8" hidden="1" outlineLevel="1" collapsed="1">
      <c r="A1031" s="239"/>
      <c r="B1031" s="243"/>
      <c r="C1031" s="241">
        <f>'BCM Fed'!$C$72</f>
        <v>0</v>
      </c>
      <c r="D1031" s="241">
        <f>'BCM Fed'!$D$72</f>
        <v>0</v>
      </c>
      <c r="E1031" s="241">
        <f>'BCM Fed'!$E$72</f>
        <v>0</v>
      </c>
      <c r="F1031" s="241">
        <f>'BCM Fed'!$F$72</f>
        <v>0</v>
      </c>
      <c r="G1031" s="241">
        <f>'BCM Fed'!$G$72</f>
        <v>0</v>
      </c>
      <c r="H1031" s="242"/>
    </row>
    <row r="1032" spans="1:8" collapsed="1">
      <c r="A1032" s="239" t="s">
        <v>233</v>
      </c>
      <c r="B1032" s="243"/>
      <c r="C1032" s="241">
        <f>SUM(C1017:C1031)</f>
        <v>0</v>
      </c>
      <c r="D1032" s="241">
        <f>SUM(D1017:D1031)</f>
        <v>0</v>
      </c>
      <c r="E1032" s="241">
        <f>SUM(E1017:E1031)</f>
        <v>0</v>
      </c>
      <c r="F1032" s="241">
        <f>SUM(F1017:F1031)</f>
        <v>0</v>
      </c>
      <c r="G1032" s="241">
        <f>SUM(G1017:G1031)</f>
        <v>0</v>
      </c>
      <c r="H1032" s="242"/>
    </row>
    <row r="1033" spans="1:8" hidden="1" outlineLevel="1">
      <c r="A1033" s="239"/>
      <c r="B1033" s="243"/>
      <c r="C1033" s="241">
        <f>'AUSM Fed'!$C$73</f>
        <v>0</v>
      </c>
      <c r="D1033" s="241">
        <f>'AUSM Fed'!$D$73</f>
        <v>0</v>
      </c>
      <c r="E1033" s="241">
        <f>'AUSM Fed'!$E$73</f>
        <v>0</v>
      </c>
      <c r="F1033" s="241">
        <f>'AUSM Fed'!$F$73</f>
        <v>0</v>
      </c>
      <c r="G1033" s="241">
        <f>'AUSM Fed'!$G$73</f>
        <v>0</v>
      </c>
      <c r="H1033" s="242"/>
    </row>
    <row r="1034" spans="1:8" hidden="1" outlineLevel="1" collapsed="1">
      <c r="A1034" s="239"/>
      <c r="B1034" s="243"/>
      <c r="C1034" s="241">
        <f>'HSH Fed'!$C$73</f>
        <v>0</v>
      </c>
      <c r="D1034" s="241">
        <f>'HSH Fed'!$D$73</f>
        <v>0</v>
      </c>
      <c r="E1034" s="241">
        <f>'HSH Fed'!$E$73</f>
        <v>0</v>
      </c>
      <c r="F1034" s="241">
        <f>'HSH Fed'!$F$73</f>
        <v>0</v>
      </c>
      <c r="G1034" s="241">
        <f>'HSH Fed'!$G$73</f>
        <v>0</v>
      </c>
      <c r="H1034" s="242"/>
    </row>
    <row r="1035" spans="1:8" hidden="1" outlineLevel="1" collapsed="1">
      <c r="A1035" s="239"/>
      <c r="B1035" s="243"/>
      <c r="C1035" s="241">
        <f>'HSSA Fed'!$C$73</f>
        <v>0</v>
      </c>
      <c r="D1035" s="241">
        <f>'HSSA Fed'!$D$73</f>
        <v>0</v>
      </c>
      <c r="E1035" s="241">
        <f>'HSSA Fed'!$E$73</f>
        <v>0</v>
      </c>
      <c r="F1035" s="241">
        <f>'HSSA Fed'!$F$73</f>
        <v>0</v>
      </c>
      <c r="G1035" s="241">
        <f>'HSSA Fed'!$G$73</f>
        <v>0</v>
      </c>
      <c r="H1035" s="242"/>
    </row>
    <row r="1036" spans="1:8" hidden="1" outlineLevel="1" collapsed="1">
      <c r="A1036" s="239"/>
      <c r="B1036" s="243"/>
      <c r="C1036" s="241">
        <f>'MBG Fed'!$C$73</f>
        <v>0</v>
      </c>
      <c r="D1036" s="241">
        <f>'MBG Fed'!$D$73</f>
        <v>0</v>
      </c>
      <c r="E1036" s="241">
        <f>'MBG Fed'!$E$73</f>
        <v>0</v>
      </c>
      <c r="F1036" s="241">
        <f>'MBG Fed'!$F$73</f>
        <v>0</v>
      </c>
      <c r="G1036" s="241">
        <f>'MBG Fed'!$G$73</f>
        <v>0</v>
      </c>
      <c r="H1036" s="242"/>
    </row>
    <row r="1037" spans="1:8" hidden="1" outlineLevel="1" collapsed="1">
      <c r="A1037" s="239"/>
      <c r="B1037" s="243"/>
      <c r="C1037" s="241">
        <f>'MDA Fed'!$C$73</f>
        <v>0</v>
      </c>
      <c r="D1037" s="241">
        <f>'MDA Fed'!$D$73</f>
        <v>0</v>
      </c>
      <c r="E1037" s="241">
        <f>'MDA Fed'!$E$73</f>
        <v>0</v>
      </c>
      <c r="F1037" s="241">
        <f>'MDA Fed'!$F$73</f>
        <v>0</v>
      </c>
      <c r="G1037" s="241">
        <f>'MDA Fed'!$G$73</f>
        <v>0</v>
      </c>
      <c r="H1037" s="242"/>
    </row>
    <row r="1038" spans="1:8" hidden="1" outlineLevel="1" collapsed="1">
      <c r="A1038" s="239"/>
      <c r="B1038" s="243"/>
      <c r="C1038" s="241">
        <f>'RGVM Fed'!$C$73</f>
        <v>0</v>
      </c>
      <c r="D1038" s="241">
        <f>'RGVM Fed'!$D$73</f>
        <v>0</v>
      </c>
      <c r="E1038" s="241">
        <f>'RGVM Fed'!$E$73</f>
        <v>0</v>
      </c>
      <c r="F1038" s="241">
        <f>'RGVM Fed'!$F$73</f>
        <v>0</v>
      </c>
      <c r="G1038" s="241">
        <f>'RGVM Fed'!$G$73</f>
        <v>0</v>
      </c>
      <c r="H1038" s="242"/>
    </row>
    <row r="1039" spans="1:8" hidden="1" outlineLevel="1" collapsed="1">
      <c r="A1039" s="239"/>
      <c r="B1039" s="243"/>
      <c r="C1039" s="241">
        <f>'SHNF Fed'!$C$73</f>
        <v>0</v>
      </c>
      <c r="D1039" s="241">
        <f>'SHNF Fed'!$D$73</f>
        <v>0</v>
      </c>
      <c r="E1039" s="241">
        <f>'SHNF Fed'!$E$73</f>
        <v>0</v>
      </c>
      <c r="F1039" s="241">
        <f>'SHNF Fed'!$F$73</f>
        <v>0</v>
      </c>
      <c r="G1039" s="241">
        <f>'SHNF Fed'!$G$73</f>
        <v>0</v>
      </c>
      <c r="H1039" s="242"/>
    </row>
    <row r="1040" spans="1:8" hidden="1" outlineLevel="1" collapsed="1">
      <c r="A1040" s="239"/>
      <c r="B1040" s="243"/>
      <c r="C1040" s="241">
        <f>'SWM Fed'!$C$73</f>
        <v>0</v>
      </c>
      <c r="D1040" s="241">
        <f>'SWM Fed'!$D$73</f>
        <v>0</v>
      </c>
      <c r="E1040" s="241">
        <f>'SWM Fed'!$E$73</f>
        <v>0</v>
      </c>
      <c r="F1040" s="241">
        <f>'SWM Fed'!$F$73</f>
        <v>0</v>
      </c>
      <c r="G1040" s="241">
        <f>'SWM Fed'!$G$73</f>
        <v>0</v>
      </c>
      <c r="H1040" s="242"/>
    </row>
    <row r="1041" spans="1:8" hidden="1" outlineLevel="1" collapsed="1">
      <c r="A1041" s="239"/>
      <c r="B1041" s="243"/>
      <c r="C1041" s="241">
        <f>'TAMHSC Fed'!$C$73</f>
        <v>0</v>
      </c>
      <c r="D1041" s="241">
        <f>'TAMHSC Fed'!$D$73</f>
        <v>0</v>
      </c>
      <c r="E1041" s="241">
        <f>'TAMHSC Fed'!$E$73</f>
        <v>0</v>
      </c>
      <c r="F1041" s="241">
        <f>'TAMHSC Fed'!$F$73</f>
        <v>0</v>
      </c>
      <c r="G1041" s="241">
        <f>'TAMHSC Fed'!$G$73</f>
        <v>0</v>
      </c>
      <c r="H1041" s="242"/>
    </row>
    <row r="1042" spans="1:8" hidden="1" outlineLevel="1" collapsed="1">
      <c r="A1042" s="239"/>
      <c r="B1042" s="243"/>
      <c r="C1042" s="241">
        <f>'THC Fed'!$C$73</f>
        <v>0</v>
      </c>
      <c r="D1042" s="241">
        <f>'THC Fed'!$D$73</f>
        <v>0</v>
      </c>
      <c r="E1042" s="241">
        <f>'THC Fed'!$E$73</f>
        <v>0</v>
      </c>
      <c r="F1042" s="241">
        <f>'THC Fed'!$F$73</f>
        <v>0</v>
      </c>
      <c r="G1042" s="241">
        <f>'THC Fed'!$G$73</f>
        <v>0</v>
      </c>
      <c r="H1042" s="242"/>
    </row>
    <row r="1043" spans="1:8" hidden="1" outlineLevel="1" collapsed="1">
      <c r="A1043" s="239"/>
      <c r="B1043" s="243"/>
      <c r="C1043" s="241">
        <f>'TTUHSC Fed'!$C$73</f>
        <v>0</v>
      </c>
      <c r="D1043" s="241">
        <f>'TTUHSC Fed'!$D$73</f>
        <v>0</v>
      </c>
      <c r="E1043" s="241">
        <f>'TTUHSC Fed'!$E$73</f>
        <v>0</v>
      </c>
      <c r="F1043" s="241">
        <f>'TTUHSC Fed'!$F$73</f>
        <v>0</v>
      </c>
      <c r="G1043" s="241">
        <f>'TTUHSC Fed'!$G$73</f>
        <v>0</v>
      </c>
      <c r="H1043" s="242"/>
    </row>
    <row r="1044" spans="1:8" hidden="1" outlineLevel="1" collapsed="1">
      <c r="A1044" s="239"/>
      <c r="B1044" s="243"/>
      <c r="C1044" s="241">
        <f>'TTUHSCEP Fed'!$C$73</f>
        <v>0</v>
      </c>
      <c r="D1044" s="241">
        <f>'TTUHSCEP Fed'!$D$73</f>
        <v>0</v>
      </c>
      <c r="E1044" s="241">
        <f>'TTUHSCEP Fed'!$E$73</f>
        <v>0</v>
      </c>
      <c r="F1044" s="241">
        <f>'TTUHSCEP Fed'!$F$73</f>
        <v>0</v>
      </c>
      <c r="G1044" s="241">
        <f>'TTUHSCEP Fed'!$G$73</f>
        <v>0</v>
      </c>
      <c r="H1044" s="242"/>
    </row>
    <row r="1045" spans="1:8" hidden="1" outlineLevel="1" collapsed="1">
      <c r="A1045" s="239"/>
      <c r="B1045" s="243"/>
      <c r="C1045" s="241">
        <f>'UHM Fed'!$C$73</f>
        <v>0</v>
      </c>
      <c r="D1045" s="241">
        <f>'UHM Fed'!$D$73</f>
        <v>0</v>
      </c>
      <c r="E1045" s="241">
        <f>'UHM Fed'!$E$73</f>
        <v>0</v>
      </c>
      <c r="F1045" s="241">
        <f>'UHM Fed'!$F$73</f>
        <v>0</v>
      </c>
      <c r="G1045" s="241">
        <f>'UHM Fed'!$G$73</f>
        <v>0</v>
      </c>
      <c r="H1045" s="242"/>
    </row>
    <row r="1046" spans="1:8" hidden="1" outlineLevel="1" collapsed="1">
      <c r="A1046" s="239"/>
      <c r="B1046" s="243"/>
      <c r="C1046" s="241">
        <f>'UNTHSC1 Fed'!$C$73</f>
        <v>0</v>
      </c>
      <c r="D1046" s="241">
        <f>'UNTHSC1 Fed'!$D$73</f>
        <v>0</v>
      </c>
      <c r="E1046" s="241">
        <f>'UNTHSC1 Fed'!$E$73</f>
        <v>0</v>
      </c>
      <c r="F1046" s="241">
        <f>'UNTHSC1 Fed'!$F$73</f>
        <v>0</v>
      </c>
      <c r="G1046" s="241">
        <f>'UNTHSC1 Fed'!$G$73</f>
        <v>0</v>
      </c>
      <c r="H1046" s="242"/>
    </row>
    <row r="1047" spans="1:8" hidden="1" outlineLevel="1" collapsed="1">
      <c r="A1047" s="239"/>
      <c r="B1047" s="243"/>
      <c r="C1047" s="241">
        <f>'BCM Fed'!$C$73</f>
        <v>0</v>
      </c>
      <c r="D1047" s="241">
        <f>'BCM Fed'!$D$73</f>
        <v>0</v>
      </c>
      <c r="E1047" s="241">
        <f>'BCM Fed'!$E$73</f>
        <v>0</v>
      </c>
      <c r="F1047" s="241">
        <f>'BCM Fed'!$F$73</f>
        <v>0</v>
      </c>
      <c r="G1047" s="241">
        <f>'BCM Fed'!$G$73</f>
        <v>0</v>
      </c>
      <c r="H1047" s="242"/>
    </row>
    <row r="1048" spans="1:8" collapsed="1">
      <c r="A1048" s="239" t="s">
        <v>233</v>
      </c>
      <c r="B1048" s="243"/>
      <c r="C1048" s="241">
        <f>SUM(C1033:C1047)</f>
        <v>0</v>
      </c>
      <c r="D1048" s="241">
        <f>SUM(D1033:D1047)</f>
        <v>0</v>
      </c>
      <c r="E1048" s="241">
        <f>SUM(E1033:E1047)</f>
        <v>0</v>
      </c>
      <c r="F1048" s="241">
        <f>SUM(F1033:F1047)</f>
        <v>0</v>
      </c>
      <c r="G1048" s="241">
        <f>SUM(G1033:G1047)</f>
        <v>0</v>
      </c>
      <c r="H1048" s="242"/>
    </row>
    <row r="1049" spans="1:8" hidden="1" outlineLevel="1">
      <c r="A1049" s="239"/>
      <c r="B1049" s="243"/>
      <c r="C1049" s="241">
        <f>'AUSM Fed'!$C$74</f>
        <v>0</v>
      </c>
      <c r="D1049" s="241">
        <f>'AUSM Fed'!$D$74</f>
        <v>0</v>
      </c>
      <c r="E1049" s="241">
        <f>'AUSM Fed'!$E$74</f>
        <v>0</v>
      </c>
      <c r="F1049" s="241">
        <f>'AUSM Fed'!$F$74</f>
        <v>0</v>
      </c>
      <c r="G1049" s="241">
        <f>'AUSM Fed'!$G$74</f>
        <v>0</v>
      </c>
      <c r="H1049" s="242"/>
    </row>
    <row r="1050" spans="1:8" hidden="1" outlineLevel="1" collapsed="1">
      <c r="A1050" s="239"/>
      <c r="B1050" s="243"/>
      <c r="C1050" s="241">
        <f>'HSH Fed'!$C$74</f>
        <v>0</v>
      </c>
      <c r="D1050" s="241">
        <f>'HSH Fed'!$D$74</f>
        <v>0</v>
      </c>
      <c r="E1050" s="241">
        <f>'HSH Fed'!$E$74</f>
        <v>0</v>
      </c>
      <c r="F1050" s="241">
        <f>'HSH Fed'!$F$74</f>
        <v>0</v>
      </c>
      <c r="G1050" s="241">
        <f>'HSH Fed'!$G$74</f>
        <v>0</v>
      </c>
      <c r="H1050" s="242"/>
    </row>
    <row r="1051" spans="1:8" hidden="1" outlineLevel="1" collapsed="1">
      <c r="A1051" s="239"/>
      <c r="B1051" s="243"/>
      <c r="C1051" s="241">
        <f>'HSSA Fed'!$C$74</f>
        <v>0</v>
      </c>
      <c r="D1051" s="241">
        <f>'HSSA Fed'!$D$74</f>
        <v>0</v>
      </c>
      <c r="E1051" s="241">
        <f>'HSSA Fed'!$E$74</f>
        <v>0</v>
      </c>
      <c r="F1051" s="241">
        <f>'HSSA Fed'!$F$74</f>
        <v>0</v>
      </c>
      <c r="G1051" s="241">
        <f>'HSSA Fed'!$G$74</f>
        <v>0</v>
      </c>
      <c r="H1051" s="242"/>
    </row>
    <row r="1052" spans="1:8" hidden="1" outlineLevel="1" collapsed="1">
      <c r="A1052" s="239"/>
      <c r="B1052" s="243"/>
      <c r="C1052" s="241">
        <f>'MBG Fed'!$C$74</f>
        <v>0</v>
      </c>
      <c r="D1052" s="241">
        <f>'MBG Fed'!$D$74</f>
        <v>0</v>
      </c>
      <c r="E1052" s="241">
        <f>'MBG Fed'!$E$74</f>
        <v>0</v>
      </c>
      <c r="F1052" s="241">
        <f>'MBG Fed'!$F$74</f>
        <v>0</v>
      </c>
      <c r="G1052" s="241">
        <f>'MBG Fed'!$G$74</f>
        <v>0</v>
      </c>
      <c r="H1052" s="242"/>
    </row>
    <row r="1053" spans="1:8" hidden="1" outlineLevel="1" collapsed="1">
      <c r="A1053" s="239"/>
      <c r="B1053" s="243"/>
      <c r="C1053" s="241">
        <f>'MDA Fed'!$C$74</f>
        <v>0</v>
      </c>
      <c r="D1053" s="241">
        <f>'MDA Fed'!$D$74</f>
        <v>0</v>
      </c>
      <c r="E1053" s="241">
        <f>'MDA Fed'!$E$74</f>
        <v>0</v>
      </c>
      <c r="F1053" s="241">
        <f>'MDA Fed'!$F$74</f>
        <v>0</v>
      </c>
      <c r="G1053" s="241">
        <f>'MDA Fed'!$G$74</f>
        <v>0</v>
      </c>
      <c r="H1053" s="242"/>
    </row>
    <row r="1054" spans="1:8" hidden="1" outlineLevel="1" collapsed="1">
      <c r="A1054" s="239"/>
      <c r="B1054" s="243"/>
      <c r="C1054" s="241">
        <f>'RGVM Fed'!$C$74</f>
        <v>0</v>
      </c>
      <c r="D1054" s="241">
        <f>'RGVM Fed'!$D$74</f>
        <v>0</v>
      </c>
      <c r="E1054" s="241">
        <f>'RGVM Fed'!$E$74</f>
        <v>0</v>
      </c>
      <c r="F1054" s="241">
        <f>'RGVM Fed'!$F$74</f>
        <v>0</v>
      </c>
      <c r="G1054" s="241">
        <f>'RGVM Fed'!$G$74</f>
        <v>0</v>
      </c>
      <c r="H1054" s="242"/>
    </row>
    <row r="1055" spans="1:8" hidden="1" outlineLevel="1" collapsed="1">
      <c r="A1055" s="239"/>
      <c r="B1055" s="243"/>
      <c r="C1055" s="241">
        <f>'SHNF Fed'!$C$74</f>
        <v>0</v>
      </c>
      <c r="D1055" s="241">
        <f>'SHNF Fed'!$D$74</f>
        <v>0</v>
      </c>
      <c r="E1055" s="241">
        <f>'SHNF Fed'!$E$74</f>
        <v>0</v>
      </c>
      <c r="F1055" s="241">
        <f>'SHNF Fed'!$F$74</f>
        <v>0</v>
      </c>
      <c r="G1055" s="241">
        <f>'SHNF Fed'!$G$74</f>
        <v>0</v>
      </c>
      <c r="H1055" s="242"/>
    </row>
    <row r="1056" spans="1:8" hidden="1" outlineLevel="1" collapsed="1">
      <c r="A1056" s="239"/>
      <c r="B1056" s="243"/>
      <c r="C1056" s="241">
        <f>'SWM Fed'!$C$74</f>
        <v>0</v>
      </c>
      <c r="D1056" s="241">
        <f>'SWM Fed'!$D$74</f>
        <v>0</v>
      </c>
      <c r="E1056" s="241">
        <f>'SWM Fed'!$E$74</f>
        <v>0</v>
      </c>
      <c r="F1056" s="241">
        <f>'SWM Fed'!$F$74</f>
        <v>0</v>
      </c>
      <c r="G1056" s="241">
        <f>'SWM Fed'!$G$74</f>
        <v>0</v>
      </c>
      <c r="H1056" s="242"/>
    </row>
    <row r="1057" spans="1:8" hidden="1" outlineLevel="1" collapsed="1">
      <c r="A1057" s="239"/>
      <c r="B1057" s="243"/>
      <c r="C1057" s="241">
        <f>'TAMHSC Fed'!$C$74</f>
        <v>0</v>
      </c>
      <c r="D1057" s="241">
        <f>'TAMHSC Fed'!$D$74</f>
        <v>0</v>
      </c>
      <c r="E1057" s="241">
        <f>'TAMHSC Fed'!$E$74</f>
        <v>0</v>
      </c>
      <c r="F1057" s="241">
        <f>'TAMHSC Fed'!$F$74</f>
        <v>0</v>
      </c>
      <c r="G1057" s="241">
        <f>'TAMHSC Fed'!$G$74</f>
        <v>0</v>
      </c>
      <c r="H1057" s="242"/>
    </row>
    <row r="1058" spans="1:8" hidden="1" outlineLevel="1" collapsed="1">
      <c r="A1058" s="239"/>
      <c r="B1058" s="243"/>
      <c r="C1058" s="241">
        <f>'THC Fed'!$C$74</f>
        <v>0</v>
      </c>
      <c r="D1058" s="241">
        <f>'THC Fed'!$D$74</f>
        <v>0</v>
      </c>
      <c r="E1058" s="241">
        <f>'THC Fed'!$E$74</f>
        <v>0</v>
      </c>
      <c r="F1058" s="241">
        <f>'THC Fed'!$F$74</f>
        <v>0</v>
      </c>
      <c r="G1058" s="241">
        <f>'THC Fed'!$G$74</f>
        <v>0</v>
      </c>
      <c r="H1058" s="242"/>
    </row>
    <row r="1059" spans="1:8" hidden="1" outlineLevel="1" collapsed="1">
      <c r="A1059" s="239"/>
      <c r="B1059" s="243"/>
      <c r="C1059" s="241">
        <f>'TTUHSC Fed'!$C$74</f>
        <v>0</v>
      </c>
      <c r="D1059" s="241">
        <f>'TTUHSC Fed'!$D$74</f>
        <v>0</v>
      </c>
      <c r="E1059" s="241">
        <f>'TTUHSC Fed'!$E$74</f>
        <v>0</v>
      </c>
      <c r="F1059" s="241">
        <f>'TTUHSC Fed'!$F$74</f>
        <v>0</v>
      </c>
      <c r="G1059" s="241">
        <f>'TTUHSC Fed'!$G$74</f>
        <v>0</v>
      </c>
      <c r="H1059" s="242"/>
    </row>
    <row r="1060" spans="1:8" hidden="1" outlineLevel="1" collapsed="1">
      <c r="A1060" s="239"/>
      <c r="B1060" s="243"/>
      <c r="C1060" s="241">
        <f>'TTUHSCEP Fed'!$C$74</f>
        <v>0</v>
      </c>
      <c r="D1060" s="241">
        <f>'TTUHSCEP Fed'!$D$74</f>
        <v>0</v>
      </c>
      <c r="E1060" s="241">
        <f>'TTUHSCEP Fed'!$E$74</f>
        <v>0</v>
      </c>
      <c r="F1060" s="241">
        <f>'TTUHSCEP Fed'!$F$74</f>
        <v>0</v>
      </c>
      <c r="G1060" s="241">
        <f>'TTUHSCEP Fed'!$G$74</f>
        <v>0</v>
      </c>
      <c r="H1060" s="242"/>
    </row>
    <row r="1061" spans="1:8" hidden="1" outlineLevel="1" collapsed="1">
      <c r="A1061" s="239"/>
      <c r="B1061" s="243"/>
      <c r="C1061" s="241">
        <f>'UHM Fed'!$C$74</f>
        <v>0</v>
      </c>
      <c r="D1061" s="241">
        <f>'UHM Fed'!$D$74</f>
        <v>0</v>
      </c>
      <c r="E1061" s="241">
        <f>'UHM Fed'!$E$74</f>
        <v>0</v>
      </c>
      <c r="F1061" s="241">
        <f>'UHM Fed'!$F$74</f>
        <v>0</v>
      </c>
      <c r="G1061" s="241">
        <f>'UHM Fed'!$G$74</f>
        <v>0</v>
      </c>
      <c r="H1061" s="242"/>
    </row>
    <row r="1062" spans="1:8" hidden="1" outlineLevel="1" collapsed="1">
      <c r="A1062" s="239"/>
      <c r="B1062" s="243"/>
      <c r="C1062" s="241">
        <f>'UNTHSC1 Fed'!$C$74</f>
        <v>0</v>
      </c>
      <c r="D1062" s="241">
        <f>'UNTHSC1 Fed'!$D$74</f>
        <v>0</v>
      </c>
      <c r="E1062" s="241">
        <f>'UNTHSC1 Fed'!$E$74</f>
        <v>0</v>
      </c>
      <c r="F1062" s="241">
        <f>'UNTHSC1 Fed'!$F$74</f>
        <v>0</v>
      </c>
      <c r="G1062" s="241">
        <f>'UNTHSC1 Fed'!$G$74</f>
        <v>0</v>
      </c>
      <c r="H1062" s="242"/>
    </row>
    <row r="1063" spans="1:8" hidden="1" outlineLevel="1" collapsed="1">
      <c r="A1063" s="239"/>
      <c r="B1063" s="243"/>
      <c r="C1063" s="241">
        <f>'BCM Fed'!$C$74</f>
        <v>0</v>
      </c>
      <c r="D1063" s="241">
        <f>'BCM Fed'!$D$74</f>
        <v>0</v>
      </c>
      <c r="E1063" s="241">
        <f>'BCM Fed'!$E$74</f>
        <v>0</v>
      </c>
      <c r="F1063" s="241">
        <f>'BCM Fed'!$F$74</f>
        <v>0</v>
      </c>
      <c r="G1063" s="241">
        <f>'BCM Fed'!$G$74</f>
        <v>0</v>
      </c>
      <c r="H1063" s="242"/>
    </row>
    <row r="1064" spans="1:8" collapsed="1">
      <c r="A1064" s="239" t="s">
        <v>233</v>
      </c>
      <c r="B1064" s="243"/>
      <c r="C1064" s="241">
        <f>SUM(C1049:C1063)</f>
        <v>0</v>
      </c>
      <c r="D1064" s="241">
        <f>SUM(D1049:D1063)</f>
        <v>0</v>
      </c>
      <c r="E1064" s="241">
        <f>SUM(E1049:E1063)</f>
        <v>0</v>
      </c>
      <c r="F1064" s="241">
        <f>SUM(F1049:F1063)</f>
        <v>0</v>
      </c>
      <c r="G1064" s="241">
        <f>SUM(G1049:G1063)</f>
        <v>0</v>
      </c>
      <c r="H1064" s="242"/>
    </row>
    <row r="1065" spans="1:8" hidden="1" outlineLevel="1">
      <c r="A1065" s="239"/>
      <c r="B1065" s="243"/>
      <c r="C1065" s="241">
        <f>'AUSM Fed'!$C$75</f>
        <v>0</v>
      </c>
      <c r="D1065" s="241">
        <f>'AUSM Fed'!$D$75</f>
        <v>0</v>
      </c>
      <c r="E1065" s="241">
        <f>'AUSM Fed'!$E$75</f>
        <v>0</v>
      </c>
      <c r="F1065" s="241">
        <f>'AUSM Fed'!$F$75</f>
        <v>0</v>
      </c>
      <c r="G1065" s="241">
        <f>'AUSM Fed'!$G$75</f>
        <v>0</v>
      </c>
      <c r="H1065" s="242"/>
    </row>
    <row r="1066" spans="1:8" hidden="1" outlineLevel="1" collapsed="1">
      <c r="A1066" s="239"/>
      <c r="B1066" s="243"/>
      <c r="C1066" s="241">
        <f>'HSH Fed'!$C$75</f>
        <v>0</v>
      </c>
      <c r="D1066" s="241">
        <f>'HSH Fed'!$D$75</f>
        <v>0</v>
      </c>
      <c r="E1066" s="241">
        <f>'HSH Fed'!$E$75</f>
        <v>0</v>
      </c>
      <c r="F1066" s="241">
        <f>'HSH Fed'!$F$75</f>
        <v>0</v>
      </c>
      <c r="G1066" s="241">
        <f>'HSH Fed'!$G$75</f>
        <v>0</v>
      </c>
      <c r="H1066" s="242"/>
    </row>
    <row r="1067" spans="1:8" hidden="1" outlineLevel="1" collapsed="1">
      <c r="A1067" s="239"/>
      <c r="B1067" s="243"/>
      <c r="C1067" s="241">
        <f>'HSSA Fed'!$C$75</f>
        <v>0</v>
      </c>
      <c r="D1067" s="241">
        <f>'HSSA Fed'!$D$75</f>
        <v>0</v>
      </c>
      <c r="E1067" s="241">
        <f>'HSSA Fed'!$E$75</f>
        <v>0</v>
      </c>
      <c r="F1067" s="241">
        <f>'HSSA Fed'!$F$75</f>
        <v>0</v>
      </c>
      <c r="G1067" s="241">
        <f>'HSSA Fed'!$G$75</f>
        <v>0</v>
      </c>
      <c r="H1067" s="242"/>
    </row>
    <row r="1068" spans="1:8" hidden="1" outlineLevel="1" collapsed="1">
      <c r="A1068" s="239"/>
      <c r="B1068" s="243"/>
      <c r="C1068" s="241">
        <f>'MBG Fed'!$C$75</f>
        <v>0</v>
      </c>
      <c r="D1068" s="241">
        <f>'MBG Fed'!$D$75</f>
        <v>0</v>
      </c>
      <c r="E1068" s="241">
        <f>'MBG Fed'!$E$75</f>
        <v>0</v>
      </c>
      <c r="F1068" s="241">
        <f>'MBG Fed'!$F$75</f>
        <v>0</v>
      </c>
      <c r="G1068" s="241">
        <f>'MBG Fed'!$G$75</f>
        <v>0</v>
      </c>
      <c r="H1068" s="242"/>
    </row>
    <row r="1069" spans="1:8" hidden="1" outlineLevel="1" collapsed="1">
      <c r="A1069" s="239"/>
      <c r="B1069" s="243"/>
      <c r="C1069" s="241">
        <f>'MDA Fed'!$C$75</f>
        <v>0</v>
      </c>
      <c r="D1069" s="241">
        <f>'MDA Fed'!$D$75</f>
        <v>0</v>
      </c>
      <c r="E1069" s="241">
        <f>'MDA Fed'!$E$75</f>
        <v>0</v>
      </c>
      <c r="F1069" s="241">
        <f>'MDA Fed'!$F$75</f>
        <v>0</v>
      </c>
      <c r="G1069" s="241">
        <f>'MDA Fed'!$G$75</f>
        <v>0</v>
      </c>
      <c r="H1069" s="242"/>
    </row>
    <row r="1070" spans="1:8" hidden="1" outlineLevel="1" collapsed="1">
      <c r="A1070" s="239"/>
      <c r="B1070" s="243"/>
      <c r="C1070" s="241">
        <f>'RGVM Fed'!$C$75</f>
        <v>0</v>
      </c>
      <c r="D1070" s="241">
        <f>'RGVM Fed'!$D$75</f>
        <v>0</v>
      </c>
      <c r="E1070" s="241">
        <f>'RGVM Fed'!$E$75</f>
        <v>0</v>
      </c>
      <c r="F1070" s="241">
        <f>'RGVM Fed'!$F$75</f>
        <v>0</v>
      </c>
      <c r="G1070" s="241">
        <f>'RGVM Fed'!$G$75</f>
        <v>0</v>
      </c>
      <c r="H1070" s="242"/>
    </row>
    <row r="1071" spans="1:8" hidden="1" outlineLevel="1" collapsed="1">
      <c r="A1071" s="239"/>
      <c r="B1071" s="243"/>
      <c r="C1071" s="241">
        <f>'SHNF Fed'!$C$75</f>
        <v>0</v>
      </c>
      <c r="D1071" s="241">
        <f>'SHNF Fed'!$D$75</f>
        <v>0</v>
      </c>
      <c r="E1071" s="241">
        <f>'SHNF Fed'!$E$75</f>
        <v>0</v>
      </c>
      <c r="F1071" s="241">
        <f>'SHNF Fed'!$F$75</f>
        <v>0</v>
      </c>
      <c r="G1071" s="241">
        <f>'SHNF Fed'!$G$75</f>
        <v>0</v>
      </c>
      <c r="H1071" s="242"/>
    </row>
    <row r="1072" spans="1:8" hidden="1" outlineLevel="1" collapsed="1">
      <c r="A1072" s="239"/>
      <c r="B1072" s="243"/>
      <c r="C1072" s="241">
        <f>'SWM Fed'!$C$75</f>
        <v>0</v>
      </c>
      <c r="D1072" s="241">
        <f>'SWM Fed'!$D$75</f>
        <v>0</v>
      </c>
      <c r="E1072" s="241">
        <f>'SWM Fed'!$E$75</f>
        <v>0</v>
      </c>
      <c r="F1072" s="241">
        <f>'SWM Fed'!$F$75</f>
        <v>0</v>
      </c>
      <c r="G1072" s="241">
        <f>'SWM Fed'!$G$75</f>
        <v>0</v>
      </c>
      <c r="H1072" s="242"/>
    </row>
    <row r="1073" spans="1:8" hidden="1" outlineLevel="1" collapsed="1">
      <c r="A1073" s="239"/>
      <c r="B1073" s="243"/>
      <c r="C1073" s="241">
        <f>'TAMHSC Fed'!$C$75</f>
        <v>0</v>
      </c>
      <c r="D1073" s="241">
        <f>'TAMHSC Fed'!$D$75</f>
        <v>0</v>
      </c>
      <c r="E1073" s="241">
        <f>'TAMHSC Fed'!$E$75</f>
        <v>0</v>
      </c>
      <c r="F1073" s="241">
        <f>'TAMHSC Fed'!$F$75</f>
        <v>0</v>
      </c>
      <c r="G1073" s="241">
        <f>'TAMHSC Fed'!$G$75</f>
        <v>0</v>
      </c>
      <c r="H1073" s="242"/>
    </row>
    <row r="1074" spans="1:8" hidden="1" outlineLevel="1" collapsed="1">
      <c r="A1074" s="239"/>
      <c r="B1074" s="243"/>
      <c r="C1074" s="241">
        <f>'THC Fed'!$C$75</f>
        <v>0</v>
      </c>
      <c r="D1074" s="241">
        <f>'THC Fed'!$D$75</f>
        <v>0</v>
      </c>
      <c r="E1074" s="241">
        <f>'THC Fed'!$E$75</f>
        <v>0</v>
      </c>
      <c r="F1074" s="241">
        <f>'THC Fed'!$F$75</f>
        <v>0</v>
      </c>
      <c r="G1074" s="241">
        <f>'THC Fed'!$G$75</f>
        <v>0</v>
      </c>
      <c r="H1074" s="242"/>
    </row>
    <row r="1075" spans="1:8" hidden="1" outlineLevel="1" collapsed="1">
      <c r="A1075" s="239"/>
      <c r="B1075" s="243"/>
      <c r="C1075" s="241">
        <f>'TTUHSC Fed'!$C$75</f>
        <v>0</v>
      </c>
      <c r="D1075" s="241">
        <f>'TTUHSC Fed'!$D$75</f>
        <v>0</v>
      </c>
      <c r="E1075" s="241">
        <f>'TTUHSC Fed'!$E$75</f>
        <v>0</v>
      </c>
      <c r="F1075" s="241">
        <f>'TTUHSC Fed'!$F$75</f>
        <v>0</v>
      </c>
      <c r="G1075" s="241">
        <f>'TTUHSC Fed'!$G$75</f>
        <v>0</v>
      </c>
      <c r="H1075" s="242"/>
    </row>
    <row r="1076" spans="1:8" hidden="1" outlineLevel="1" collapsed="1">
      <c r="A1076" s="239"/>
      <c r="B1076" s="243"/>
      <c r="C1076" s="241">
        <f>'TTUHSCEP Fed'!$C$75</f>
        <v>0</v>
      </c>
      <c r="D1076" s="241">
        <f>'TTUHSCEP Fed'!$D$75</f>
        <v>0</v>
      </c>
      <c r="E1076" s="241">
        <f>'TTUHSCEP Fed'!$E$75</f>
        <v>0</v>
      </c>
      <c r="F1076" s="241">
        <f>'TTUHSCEP Fed'!$F$75</f>
        <v>0</v>
      </c>
      <c r="G1076" s="241">
        <f>'TTUHSCEP Fed'!$G$75</f>
        <v>0</v>
      </c>
      <c r="H1076" s="242"/>
    </row>
    <row r="1077" spans="1:8" hidden="1" outlineLevel="1" collapsed="1">
      <c r="A1077" s="239"/>
      <c r="B1077" s="243"/>
      <c r="C1077" s="241">
        <f>'UHM Fed'!$C$75</f>
        <v>0</v>
      </c>
      <c r="D1077" s="241">
        <f>'UHM Fed'!$D$75</f>
        <v>0</v>
      </c>
      <c r="E1077" s="241">
        <f>'UHM Fed'!$E$75</f>
        <v>0</v>
      </c>
      <c r="F1077" s="241">
        <f>'UHM Fed'!$F$75</f>
        <v>0</v>
      </c>
      <c r="G1077" s="241">
        <f>'UHM Fed'!$G$75</f>
        <v>0</v>
      </c>
      <c r="H1077" s="242"/>
    </row>
    <row r="1078" spans="1:8" hidden="1" outlineLevel="1" collapsed="1">
      <c r="A1078" s="239"/>
      <c r="B1078" s="243"/>
      <c r="C1078" s="241">
        <f>'UNTHSC1 Fed'!$C$75</f>
        <v>0</v>
      </c>
      <c r="D1078" s="241">
        <f>'UNTHSC1 Fed'!$D$75</f>
        <v>0</v>
      </c>
      <c r="E1078" s="241">
        <f>'UNTHSC1 Fed'!$E$75</f>
        <v>0</v>
      </c>
      <c r="F1078" s="241">
        <f>'UNTHSC1 Fed'!$F$75</f>
        <v>0</v>
      </c>
      <c r="G1078" s="241">
        <f>'UNTHSC1 Fed'!$G$75</f>
        <v>0</v>
      </c>
      <c r="H1078" s="242"/>
    </row>
    <row r="1079" spans="1:8" hidden="1" outlineLevel="1" collapsed="1">
      <c r="A1079" s="239"/>
      <c r="B1079" s="243"/>
      <c r="C1079" s="241">
        <f>'BCM Fed'!$C$75</f>
        <v>0</v>
      </c>
      <c r="D1079" s="241">
        <f>'BCM Fed'!$D$75</f>
        <v>0</v>
      </c>
      <c r="E1079" s="241">
        <f>'BCM Fed'!$E$75</f>
        <v>0</v>
      </c>
      <c r="F1079" s="241">
        <f>'BCM Fed'!$F$75</f>
        <v>0</v>
      </c>
      <c r="G1079" s="241">
        <f>'BCM Fed'!$G$75</f>
        <v>0</v>
      </c>
      <c r="H1079" s="242"/>
    </row>
    <row r="1080" spans="1:8" collapsed="1">
      <c r="A1080" s="239" t="s">
        <v>233</v>
      </c>
      <c r="B1080" s="243"/>
      <c r="C1080" s="241">
        <f>SUM(C1065:C1079)</f>
        <v>0</v>
      </c>
      <c r="D1080" s="241">
        <f>SUM(D1065:D1079)</f>
        <v>0</v>
      </c>
      <c r="E1080" s="241">
        <f>SUM(E1065:E1079)</f>
        <v>0</v>
      </c>
      <c r="F1080" s="241">
        <f>SUM(F1065:F1079)</f>
        <v>0</v>
      </c>
      <c r="G1080" s="241">
        <f>SUM(G1065:G1079)</f>
        <v>0</v>
      </c>
      <c r="H1080" s="242"/>
    </row>
    <row r="1081" spans="1:8" hidden="1" outlineLevel="1">
      <c r="A1081" s="239"/>
      <c r="B1081" s="243"/>
      <c r="C1081" s="241">
        <f>'AUSM Fed'!$C$76</f>
        <v>0</v>
      </c>
      <c r="D1081" s="241">
        <f>'AUSM Fed'!$D$76</f>
        <v>0</v>
      </c>
      <c r="E1081" s="241">
        <f>'AUSM Fed'!$E$76</f>
        <v>0</v>
      </c>
      <c r="F1081" s="241">
        <f>'AUSM Fed'!$F$76</f>
        <v>0</v>
      </c>
      <c r="G1081" s="241">
        <f>'AUSM Fed'!$G$76</f>
        <v>0</v>
      </c>
      <c r="H1081" s="242"/>
    </row>
    <row r="1082" spans="1:8" hidden="1" outlineLevel="1" collapsed="1">
      <c r="A1082" s="239"/>
      <c r="B1082" s="243"/>
      <c r="C1082" s="241">
        <f>'HSH Fed'!$C$76</f>
        <v>0</v>
      </c>
      <c r="D1082" s="241">
        <f>'HSH Fed'!$D$76</f>
        <v>0</v>
      </c>
      <c r="E1082" s="241">
        <f>'HSH Fed'!$E$76</f>
        <v>0</v>
      </c>
      <c r="F1082" s="241">
        <f>'HSH Fed'!$F$76</f>
        <v>0</v>
      </c>
      <c r="G1082" s="241">
        <f>'HSH Fed'!$G$76</f>
        <v>0</v>
      </c>
      <c r="H1082" s="242"/>
    </row>
    <row r="1083" spans="1:8" hidden="1" outlineLevel="1" collapsed="1">
      <c r="A1083" s="239"/>
      <c r="B1083" s="243"/>
      <c r="C1083" s="241">
        <f>'HSSA Fed'!$C$76</f>
        <v>0</v>
      </c>
      <c r="D1083" s="241">
        <f>'HSSA Fed'!$D$76</f>
        <v>0</v>
      </c>
      <c r="E1083" s="241">
        <f>'HSSA Fed'!$E$76</f>
        <v>0</v>
      </c>
      <c r="F1083" s="241">
        <f>'HSSA Fed'!$F$76</f>
        <v>0</v>
      </c>
      <c r="G1083" s="241">
        <f>'HSSA Fed'!$G$76</f>
        <v>0</v>
      </c>
      <c r="H1083" s="242"/>
    </row>
    <row r="1084" spans="1:8" hidden="1" outlineLevel="1" collapsed="1">
      <c r="A1084" s="239"/>
      <c r="B1084" s="243"/>
      <c r="C1084" s="241">
        <f>'MBG Fed'!$C$76</f>
        <v>0</v>
      </c>
      <c r="D1084" s="241">
        <f>'MBG Fed'!$D$76</f>
        <v>0</v>
      </c>
      <c r="E1084" s="241">
        <f>'MBG Fed'!$E$76</f>
        <v>0</v>
      </c>
      <c r="F1084" s="241">
        <f>'MBG Fed'!$F$76</f>
        <v>0</v>
      </c>
      <c r="G1084" s="241">
        <f>'MBG Fed'!$G$76</f>
        <v>0</v>
      </c>
      <c r="H1084" s="242"/>
    </row>
    <row r="1085" spans="1:8" hidden="1" outlineLevel="1" collapsed="1">
      <c r="A1085" s="239"/>
      <c r="B1085" s="243"/>
      <c r="C1085" s="241">
        <f>'MDA Fed'!$C$76</f>
        <v>0</v>
      </c>
      <c r="D1085" s="241">
        <f>'MDA Fed'!$D$76</f>
        <v>0</v>
      </c>
      <c r="E1085" s="241">
        <f>'MDA Fed'!$E$76</f>
        <v>0</v>
      </c>
      <c r="F1085" s="241">
        <f>'MDA Fed'!$F$76</f>
        <v>0</v>
      </c>
      <c r="G1085" s="241">
        <f>'MDA Fed'!$G$76</f>
        <v>0</v>
      </c>
      <c r="H1085" s="242"/>
    </row>
    <row r="1086" spans="1:8" hidden="1" outlineLevel="1" collapsed="1">
      <c r="A1086" s="239"/>
      <c r="B1086" s="243"/>
      <c r="C1086" s="241">
        <f>'RGVM Fed'!$C$76</f>
        <v>0</v>
      </c>
      <c r="D1086" s="241">
        <f>'RGVM Fed'!$D$76</f>
        <v>0</v>
      </c>
      <c r="E1086" s="241">
        <f>'RGVM Fed'!$E$76</f>
        <v>0</v>
      </c>
      <c r="F1086" s="241">
        <f>'RGVM Fed'!$F$76</f>
        <v>0</v>
      </c>
      <c r="G1086" s="241">
        <f>'RGVM Fed'!$G$76</f>
        <v>0</v>
      </c>
      <c r="H1086" s="242"/>
    </row>
    <row r="1087" spans="1:8" hidden="1" outlineLevel="1" collapsed="1">
      <c r="A1087" s="239"/>
      <c r="B1087" s="243"/>
      <c r="C1087" s="241">
        <f>'SHNF Fed'!$C$76</f>
        <v>0</v>
      </c>
      <c r="D1087" s="241">
        <f>'SHNF Fed'!$D$76</f>
        <v>0</v>
      </c>
      <c r="E1087" s="241">
        <f>'SHNF Fed'!$E$76</f>
        <v>0</v>
      </c>
      <c r="F1087" s="241">
        <f>'SHNF Fed'!$F$76</f>
        <v>0</v>
      </c>
      <c r="G1087" s="241">
        <f>'SHNF Fed'!$G$76</f>
        <v>0</v>
      </c>
      <c r="H1087" s="242"/>
    </row>
    <row r="1088" spans="1:8" hidden="1" outlineLevel="1" collapsed="1">
      <c r="A1088" s="239"/>
      <c r="B1088" s="243"/>
      <c r="C1088" s="241">
        <f>'SWM Fed'!$C$76</f>
        <v>0</v>
      </c>
      <c r="D1088" s="241">
        <f>'SWM Fed'!$D$76</f>
        <v>0</v>
      </c>
      <c r="E1088" s="241">
        <f>'SWM Fed'!$E$76</f>
        <v>0</v>
      </c>
      <c r="F1088" s="241">
        <f>'SWM Fed'!$F$76</f>
        <v>0</v>
      </c>
      <c r="G1088" s="241">
        <f>'SWM Fed'!$G$76</f>
        <v>0</v>
      </c>
      <c r="H1088" s="242"/>
    </row>
    <row r="1089" spans="1:8" hidden="1" outlineLevel="1" collapsed="1">
      <c r="A1089" s="239"/>
      <c r="B1089" s="243"/>
      <c r="C1089" s="241">
        <f>'TAMHSC Fed'!$C$76</f>
        <v>0</v>
      </c>
      <c r="D1089" s="241">
        <f>'TAMHSC Fed'!$D$76</f>
        <v>0</v>
      </c>
      <c r="E1089" s="241">
        <f>'TAMHSC Fed'!$E$76</f>
        <v>0</v>
      </c>
      <c r="F1089" s="241">
        <f>'TAMHSC Fed'!$F$76</f>
        <v>0</v>
      </c>
      <c r="G1089" s="241">
        <f>'TAMHSC Fed'!$G$76</f>
        <v>0</v>
      </c>
      <c r="H1089" s="242"/>
    </row>
    <row r="1090" spans="1:8" hidden="1" outlineLevel="1" collapsed="1">
      <c r="A1090" s="239"/>
      <c r="B1090" s="243"/>
      <c r="C1090" s="241">
        <f>'THC Fed'!$C$76</f>
        <v>0</v>
      </c>
      <c r="D1090" s="241">
        <f>'THC Fed'!$D$76</f>
        <v>0</v>
      </c>
      <c r="E1090" s="241">
        <f>'THC Fed'!$E$76</f>
        <v>0</v>
      </c>
      <c r="F1090" s="241">
        <f>'THC Fed'!$F$76</f>
        <v>0</v>
      </c>
      <c r="G1090" s="241">
        <f>'THC Fed'!$G$76</f>
        <v>0</v>
      </c>
      <c r="H1090" s="242"/>
    </row>
    <row r="1091" spans="1:8" hidden="1" outlineLevel="1" collapsed="1">
      <c r="A1091" s="239"/>
      <c r="B1091" s="243"/>
      <c r="C1091" s="241">
        <f>'TTUHSC Fed'!$C$76</f>
        <v>0</v>
      </c>
      <c r="D1091" s="241">
        <f>'TTUHSC Fed'!$D$76</f>
        <v>0</v>
      </c>
      <c r="E1091" s="241">
        <f>'TTUHSC Fed'!$E$76</f>
        <v>0</v>
      </c>
      <c r="F1091" s="241">
        <f>'TTUHSC Fed'!$F$76</f>
        <v>0</v>
      </c>
      <c r="G1091" s="241">
        <f>'TTUHSC Fed'!$G$76</f>
        <v>0</v>
      </c>
      <c r="H1091" s="242"/>
    </row>
    <row r="1092" spans="1:8" hidden="1" outlineLevel="1" collapsed="1">
      <c r="A1092" s="239"/>
      <c r="B1092" s="243"/>
      <c r="C1092" s="241">
        <f>'TTUHSCEP Fed'!$C$76</f>
        <v>0</v>
      </c>
      <c r="D1092" s="241">
        <f>'TTUHSCEP Fed'!$D$76</f>
        <v>0</v>
      </c>
      <c r="E1092" s="241">
        <f>'TTUHSCEP Fed'!$E$76</f>
        <v>0</v>
      </c>
      <c r="F1092" s="241">
        <f>'TTUHSCEP Fed'!$F$76</f>
        <v>0</v>
      </c>
      <c r="G1092" s="241">
        <f>'TTUHSCEP Fed'!$G$76</f>
        <v>0</v>
      </c>
      <c r="H1092" s="242"/>
    </row>
    <row r="1093" spans="1:8" hidden="1" outlineLevel="1" collapsed="1">
      <c r="A1093" s="239"/>
      <c r="B1093" s="243"/>
      <c r="C1093" s="241">
        <f>'UHM Fed'!$C$76</f>
        <v>0</v>
      </c>
      <c r="D1093" s="241">
        <f>'UHM Fed'!$D$76</f>
        <v>0</v>
      </c>
      <c r="E1093" s="241">
        <f>'UHM Fed'!$E$76</f>
        <v>0</v>
      </c>
      <c r="F1093" s="241">
        <f>'UHM Fed'!$F$76</f>
        <v>0</v>
      </c>
      <c r="G1093" s="241">
        <f>'UHM Fed'!$G$76</f>
        <v>0</v>
      </c>
      <c r="H1093" s="242"/>
    </row>
    <row r="1094" spans="1:8" hidden="1" outlineLevel="1" collapsed="1">
      <c r="A1094" s="239"/>
      <c r="B1094" s="243"/>
      <c r="C1094" s="241">
        <f>'UNTHSC1 Fed'!$C$76</f>
        <v>0</v>
      </c>
      <c r="D1094" s="241">
        <f>'UNTHSC1 Fed'!$D$76</f>
        <v>0</v>
      </c>
      <c r="E1094" s="241">
        <f>'UNTHSC1 Fed'!$E$76</f>
        <v>0</v>
      </c>
      <c r="F1094" s="241">
        <f>'UNTHSC1 Fed'!$F$76</f>
        <v>0</v>
      </c>
      <c r="G1094" s="241">
        <f>'UNTHSC1 Fed'!$G$76</f>
        <v>0</v>
      </c>
      <c r="H1094" s="242"/>
    </row>
    <row r="1095" spans="1:8" hidden="1" outlineLevel="1" collapsed="1">
      <c r="A1095" s="239"/>
      <c r="B1095" s="243"/>
      <c r="C1095" s="241">
        <f>'BCM Fed'!$C$76</f>
        <v>0</v>
      </c>
      <c r="D1095" s="241">
        <f>'BCM Fed'!$D$76</f>
        <v>0</v>
      </c>
      <c r="E1095" s="241">
        <f>'BCM Fed'!$E$76</f>
        <v>0</v>
      </c>
      <c r="F1095" s="241">
        <f>'BCM Fed'!$F$76</f>
        <v>0</v>
      </c>
      <c r="G1095" s="241">
        <f>'BCM Fed'!$G$76</f>
        <v>0</v>
      </c>
      <c r="H1095" s="242"/>
    </row>
    <row r="1096" spans="1:8" collapsed="1">
      <c r="A1096" s="239" t="s">
        <v>233</v>
      </c>
      <c r="B1096" s="243"/>
      <c r="C1096" s="241">
        <f>SUM(C1081:C1095)</f>
        <v>0</v>
      </c>
      <c r="D1096" s="241">
        <f>SUM(D1081:D1095)</f>
        <v>0</v>
      </c>
      <c r="E1096" s="241">
        <f>SUM(E1081:E1095)</f>
        <v>0</v>
      </c>
      <c r="F1096" s="241">
        <f>SUM(F1081:F1095)</f>
        <v>0</v>
      </c>
      <c r="G1096" s="241">
        <f>SUM(G1081:G1095)</f>
        <v>0</v>
      </c>
      <c r="H1096" s="242"/>
    </row>
    <row r="1097" spans="1:8" hidden="1" outlineLevel="1">
      <c r="A1097" s="239"/>
      <c r="B1097" s="243"/>
      <c r="C1097" s="241">
        <f>'AUSM Fed'!$C$77</f>
        <v>0</v>
      </c>
      <c r="D1097" s="241">
        <f>'AUSM Fed'!$D$77</f>
        <v>0</v>
      </c>
      <c r="E1097" s="241">
        <f>'AUSM Fed'!$E$77</f>
        <v>0</v>
      </c>
      <c r="F1097" s="241">
        <f>'AUSM Fed'!$F$77</f>
        <v>0</v>
      </c>
      <c r="G1097" s="241">
        <f>'AUSM Fed'!$G$77</f>
        <v>0</v>
      </c>
      <c r="H1097" s="242"/>
    </row>
    <row r="1098" spans="1:8" hidden="1" outlineLevel="1" collapsed="1">
      <c r="A1098" s="239"/>
      <c r="B1098" s="243"/>
      <c r="C1098" s="241">
        <f>'HSH Fed'!$C$77</f>
        <v>0</v>
      </c>
      <c r="D1098" s="241">
        <f>'HSH Fed'!$D$77</f>
        <v>0</v>
      </c>
      <c r="E1098" s="241">
        <f>'HSH Fed'!$E$77</f>
        <v>0</v>
      </c>
      <c r="F1098" s="241">
        <f>'HSH Fed'!$F$77</f>
        <v>0</v>
      </c>
      <c r="G1098" s="241">
        <f>'HSH Fed'!$G$77</f>
        <v>0</v>
      </c>
      <c r="H1098" s="242"/>
    </row>
    <row r="1099" spans="1:8" hidden="1" outlineLevel="1" collapsed="1">
      <c r="A1099" s="239"/>
      <c r="B1099" s="243"/>
      <c r="C1099" s="241">
        <f>'HSSA Fed'!$C$77</f>
        <v>0</v>
      </c>
      <c r="D1099" s="241">
        <f>'HSSA Fed'!$D$77</f>
        <v>0</v>
      </c>
      <c r="E1099" s="241">
        <f>'HSSA Fed'!$E$77</f>
        <v>0</v>
      </c>
      <c r="F1099" s="241">
        <f>'HSSA Fed'!$F$77</f>
        <v>0</v>
      </c>
      <c r="G1099" s="241">
        <f>'HSSA Fed'!$G$77</f>
        <v>0</v>
      </c>
      <c r="H1099" s="242"/>
    </row>
    <row r="1100" spans="1:8" hidden="1" outlineLevel="1" collapsed="1">
      <c r="A1100" s="239"/>
      <c r="B1100" s="243"/>
      <c r="C1100" s="241">
        <f>'MBG Fed'!$C$77</f>
        <v>0</v>
      </c>
      <c r="D1100" s="241">
        <f>'MBG Fed'!$D$77</f>
        <v>0</v>
      </c>
      <c r="E1100" s="241">
        <f>'MBG Fed'!$E$77</f>
        <v>0</v>
      </c>
      <c r="F1100" s="241">
        <f>'MBG Fed'!$F$77</f>
        <v>0</v>
      </c>
      <c r="G1100" s="241">
        <f>'MBG Fed'!$G$77</f>
        <v>0</v>
      </c>
      <c r="H1100" s="242"/>
    </row>
    <row r="1101" spans="1:8" hidden="1" outlineLevel="1" collapsed="1">
      <c r="A1101" s="239"/>
      <c r="B1101" s="243"/>
      <c r="C1101" s="241">
        <f>'MDA Fed'!$C$77</f>
        <v>0</v>
      </c>
      <c r="D1101" s="241">
        <f>'MDA Fed'!$D$77</f>
        <v>0</v>
      </c>
      <c r="E1101" s="241">
        <f>'MDA Fed'!$E$77</f>
        <v>0</v>
      </c>
      <c r="F1101" s="241">
        <f>'MDA Fed'!$F$77</f>
        <v>0</v>
      </c>
      <c r="G1101" s="241">
        <f>'MDA Fed'!$G$77</f>
        <v>0</v>
      </c>
      <c r="H1101" s="242"/>
    </row>
    <row r="1102" spans="1:8" hidden="1" outlineLevel="1" collapsed="1">
      <c r="A1102" s="239"/>
      <c r="B1102" s="243"/>
      <c r="C1102" s="241">
        <f>'RGVM Fed'!$C$77</f>
        <v>0</v>
      </c>
      <c r="D1102" s="241">
        <f>'RGVM Fed'!$D$77</f>
        <v>0</v>
      </c>
      <c r="E1102" s="241">
        <f>'RGVM Fed'!$E$77</f>
        <v>0</v>
      </c>
      <c r="F1102" s="241">
        <f>'RGVM Fed'!$F$77</f>
        <v>0</v>
      </c>
      <c r="G1102" s="241">
        <f>'RGVM Fed'!$G$77</f>
        <v>0</v>
      </c>
      <c r="H1102" s="242"/>
    </row>
    <row r="1103" spans="1:8" hidden="1" outlineLevel="1" collapsed="1">
      <c r="A1103" s="239"/>
      <c r="B1103" s="243"/>
      <c r="C1103" s="241">
        <f>'SHNF Fed'!$C$77</f>
        <v>0</v>
      </c>
      <c r="D1103" s="241">
        <f>'SHNF Fed'!$D$77</f>
        <v>0</v>
      </c>
      <c r="E1103" s="241">
        <f>'SHNF Fed'!$E$77</f>
        <v>0</v>
      </c>
      <c r="F1103" s="241">
        <f>'SHNF Fed'!$F$77</f>
        <v>0</v>
      </c>
      <c r="G1103" s="241">
        <f>'SHNF Fed'!$G$77</f>
        <v>0</v>
      </c>
      <c r="H1103" s="242"/>
    </row>
    <row r="1104" spans="1:8" hidden="1" outlineLevel="1" collapsed="1">
      <c r="A1104" s="239"/>
      <c r="B1104" s="243"/>
      <c r="C1104" s="241">
        <f>'SWM Fed'!$C$77</f>
        <v>0</v>
      </c>
      <c r="D1104" s="241">
        <f>'SWM Fed'!$D$77</f>
        <v>0</v>
      </c>
      <c r="E1104" s="241">
        <f>'SWM Fed'!$E$77</f>
        <v>0</v>
      </c>
      <c r="F1104" s="241">
        <f>'SWM Fed'!$F$77</f>
        <v>0</v>
      </c>
      <c r="G1104" s="241">
        <f>'SWM Fed'!$G$77</f>
        <v>0</v>
      </c>
      <c r="H1104" s="242"/>
    </row>
    <row r="1105" spans="1:8" hidden="1" outlineLevel="1" collapsed="1">
      <c r="A1105" s="239"/>
      <c r="B1105" s="243"/>
      <c r="C1105" s="241">
        <f>'TAMHSC Fed'!$C$77</f>
        <v>0</v>
      </c>
      <c r="D1105" s="241">
        <f>'TAMHSC Fed'!$D$77</f>
        <v>0</v>
      </c>
      <c r="E1105" s="241">
        <f>'TAMHSC Fed'!$E$77</f>
        <v>0</v>
      </c>
      <c r="F1105" s="241">
        <f>'TAMHSC Fed'!$F$77</f>
        <v>0</v>
      </c>
      <c r="G1105" s="241">
        <f>'TAMHSC Fed'!$G$77</f>
        <v>0</v>
      </c>
      <c r="H1105" s="242"/>
    </row>
    <row r="1106" spans="1:8" hidden="1" outlineLevel="1" collapsed="1">
      <c r="A1106" s="239"/>
      <c r="B1106" s="243"/>
      <c r="C1106" s="241">
        <f>'THC Fed'!$C$77</f>
        <v>0</v>
      </c>
      <c r="D1106" s="241">
        <f>'THC Fed'!$D$77</f>
        <v>0</v>
      </c>
      <c r="E1106" s="241">
        <f>'THC Fed'!$E$77</f>
        <v>0</v>
      </c>
      <c r="F1106" s="241">
        <f>'THC Fed'!$F$77</f>
        <v>0</v>
      </c>
      <c r="G1106" s="241">
        <f>'THC Fed'!$G$77</f>
        <v>0</v>
      </c>
      <c r="H1106" s="242"/>
    </row>
    <row r="1107" spans="1:8" hidden="1" outlineLevel="1" collapsed="1">
      <c r="A1107" s="239"/>
      <c r="B1107" s="243"/>
      <c r="C1107" s="241">
        <f>'TTUHSC Fed'!$C$77</f>
        <v>0</v>
      </c>
      <c r="D1107" s="241">
        <f>'TTUHSC Fed'!$D$77</f>
        <v>0</v>
      </c>
      <c r="E1107" s="241">
        <f>'TTUHSC Fed'!$E$77</f>
        <v>0</v>
      </c>
      <c r="F1107" s="241">
        <f>'TTUHSC Fed'!$F$77</f>
        <v>0</v>
      </c>
      <c r="G1107" s="241">
        <f>'TTUHSC Fed'!$G$77</f>
        <v>0</v>
      </c>
      <c r="H1107" s="242"/>
    </row>
    <row r="1108" spans="1:8" hidden="1" outlineLevel="1" collapsed="1">
      <c r="A1108" s="239"/>
      <c r="B1108" s="243"/>
      <c r="C1108" s="241">
        <f>'TTUHSCEP Fed'!$C$77</f>
        <v>0</v>
      </c>
      <c r="D1108" s="241">
        <f>'TTUHSCEP Fed'!$D$77</f>
        <v>0</v>
      </c>
      <c r="E1108" s="241">
        <f>'TTUHSCEP Fed'!$E$77</f>
        <v>0</v>
      </c>
      <c r="F1108" s="241">
        <f>'TTUHSCEP Fed'!$F$77</f>
        <v>0</v>
      </c>
      <c r="G1108" s="241">
        <f>'TTUHSCEP Fed'!$G$77</f>
        <v>0</v>
      </c>
      <c r="H1108" s="242"/>
    </row>
    <row r="1109" spans="1:8" hidden="1" outlineLevel="1" collapsed="1">
      <c r="A1109" s="239"/>
      <c r="B1109" s="243"/>
      <c r="C1109" s="241">
        <f>'UHM Fed'!$C$77</f>
        <v>0</v>
      </c>
      <c r="D1109" s="241">
        <f>'UHM Fed'!$D$77</f>
        <v>0</v>
      </c>
      <c r="E1109" s="241">
        <f>'UHM Fed'!$E$77</f>
        <v>0</v>
      </c>
      <c r="F1109" s="241">
        <f>'UHM Fed'!$F$77</f>
        <v>0</v>
      </c>
      <c r="G1109" s="241">
        <f>'UHM Fed'!$G$77</f>
        <v>0</v>
      </c>
      <c r="H1109" s="242"/>
    </row>
    <row r="1110" spans="1:8" hidden="1" outlineLevel="1" collapsed="1">
      <c r="A1110" s="239"/>
      <c r="B1110" s="243"/>
      <c r="C1110" s="241">
        <f>'UNTHSC1 Fed'!$C$77</f>
        <v>0</v>
      </c>
      <c r="D1110" s="241">
        <f>'UNTHSC1 Fed'!$D$77</f>
        <v>0</v>
      </c>
      <c r="E1110" s="241">
        <f>'UNTHSC1 Fed'!$E$77</f>
        <v>0</v>
      </c>
      <c r="F1110" s="241">
        <f>'UNTHSC1 Fed'!$F$77</f>
        <v>0</v>
      </c>
      <c r="G1110" s="241">
        <f>'UNTHSC1 Fed'!$G$77</f>
        <v>0</v>
      </c>
      <c r="H1110" s="242"/>
    </row>
    <row r="1111" spans="1:8" hidden="1" outlineLevel="1" collapsed="1">
      <c r="A1111" s="239"/>
      <c r="B1111" s="243"/>
      <c r="C1111" s="241">
        <f>'BCM Fed'!$C$77</f>
        <v>0</v>
      </c>
      <c r="D1111" s="241">
        <f>'BCM Fed'!$D$77</f>
        <v>0</v>
      </c>
      <c r="E1111" s="241">
        <f>'BCM Fed'!$E$77</f>
        <v>0</v>
      </c>
      <c r="F1111" s="241">
        <f>'BCM Fed'!$F$77</f>
        <v>0</v>
      </c>
      <c r="G1111" s="241">
        <f>'BCM Fed'!$G$77</f>
        <v>0</v>
      </c>
      <c r="H1111" s="242"/>
    </row>
    <row r="1112" spans="1:8" collapsed="1">
      <c r="A1112" s="239" t="s">
        <v>233</v>
      </c>
      <c r="B1112" s="243"/>
      <c r="C1112" s="241">
        <f>SUM(C1097:C1111)</f>
        <v>0</v>
      </c>
      <c r="D1112" s="241">
        <f>SUM(D1097:D1111)</f>
        <v>0</v>
      </c>
      <c r="E1112" s="241">
        <f>SUM(E1097:E1111)</f>
        <v>0</v>
      </c>
      <c r="F1112" s="241">
        <f>SUM(F1097:F1111)</f>
        <v>0</v>
      </c>
      <c r="G1112" s="241">
        <f>SUM(G1097:G1111)</f>
        <v>0</v>
      </c>
      <c r="H1112" s="242"/>
    </row>
    <row r="1113" spans="1:8" hidden="1" outlineLevel="1">
      <c r="A1113" s="239"/>
      <c r="B1113" s="243"/>
      <c r="C1113" s="241">
        <f>'AUSM Fed'!$C$78</f>
        <v>0</v>
      </c>
      <c r="D1113" s="241">
        <f>'AUSM Fed'!$D$78</f>
        <v>0</v>
      </c>
      <c r="E1113" s="241">
        <f>'AUSM Fed'!$E$78</f>
        <v>0</v>
      </c>
      <c r="F1113" s="241">
        <f>'AUSM Fed'!$F$78</f>
        <v>0</v>
      </c>
      <c r="G1113" s="241">
        <f>'AUSM Fed'!$G$78</f>
        <v>0</v>
      </c>
      <c r="H1113" s="242"/>
    </row>
    <row r="1114" spans="1:8" hidden="1" outlineLevel="1" collapsed="1">
      <c r="A1114" s="239"/>
      <c r="B1114" s="243"/>
      <c r="C1114" s="241">
        <f>'HSH Fed'!$C$78</f>
        <v>0</v>
      </c>
      <c r="D1114" s="241">
        <f>'HSH Fed'!$D$78</f>
        <v>0</v>
      </c>
      <c r="E1114" s="241">
        <f>'HSH Fed'!$E$78</f>
        <v>0</v>
      </c>
      <c r="F1114" s="241">
        <f>'HSH Fed'!$F$78</f>
        <v>0</v>
      </c>
      <c r="G1114" s="241">
        <f>'HSH Fed'!$G$78</f>
        <v>0</v>
      </c>
      <c r="H1114" s="242"/>
    </row>
    <row r="1115" spans="1:8" hidden="1" outlineLevel="1" collapsed="1">
      <c r="A1115" s="239"/>
      <c r="B1115" s="243"/>
      <c r="C1115" s="241">
        <f>'HSSA Fed'!$C$78</f>
        <v>0</v>
      </c>
      <c r="D1115" s="241">
        <f>'HSSA Fed'!$D$78</f>
        <v>0</v>
      </c>
      <c r="E1115" s="241">
        <f>'HSSA Fed'!$E$78</f>
        <v>0</v>
      </c>
      <c r="F1115" s="241">
        <f>'HSSA Fed'!$F$78</f>
        <v>0</v>
      </c>
      <c r="G1115" s="241">
        <f>'HSSA Fed'!$G$78</f>
        <v>0</v>
      </c>
      <c r="H1115" s="242"/>
    </row>
    <row r="1116" spans="1:8" hidden="1" outlineLevel="1" collapsed="1">
      <c r="A1116" s="239"/>
      <c r="B1116" s="243"/>
      <c r="C1116" s="241">
        <f>'MBG Fed'!$C$78</f>
        <v>0</v>
      </c>
      <c r="D1116" s="241">
        <f>'MBG Fed'!$D$78</f>
        <v>0</v>
      </c>
      <c r="E1116" s="241">
        <f>'MBG Fed'!$E$78</f>
        <v>0</v>
      </c>
      <c r="F1116" s="241">
        <f>'MBG Fed'!$F$78</f>
        <v>0</v>
      </c>
      <c r="G1116" s="241">
        <f>'MBG Fed'!$G$78</f>
        <v>0</v>
      </c>
      <c r="H1116" s="242"/>
    </row>
    <row r="1117" spans="1:8" hidden="1" outlineLevel="1" collapsed="1">
      <c r="A1117" s="239"/>
      <c r="B1117" s="243"/>
      <c r="C1117" s="241">
        <f>'MDA Fed'!$C$78</f>
        <v>0</v>
      </c>
      <c r="D1117" s="241">
        <f>'MDA Fed'!$D$78</f>
        <v>0</v>
      </c>
      <c r="E1117" s="241">
        <f>'MDA Fed'!$E$78</f>
        <v>0</v>
      </c>
      <c r="F1117" s="241">
        <f>'MDA Fed'!$F$78</f>
        <v>0</v>
      </c>
      <c r="G1117" s="241">
        <f>'MDA Fed'!$G$78</f>
        <v>0</v>
      </c>
      <c r="H1117" s="242"/>
    </row>
    <row r="1118" spans="1:8" hidden="1" outlineLevel="1" collapsed="1">
      <c r="A1118" s="239"/>
      <c r="B1118" s="243"/>
      <c r="C1118" s="241">
        <f>'RGVM Fed'!$C$78</f>
        <v>0</v>
      </c>
      <c r="D1118" s="241">
        <f>'RGVM Fed'!$D$78</f>
        <v>0</v>
      </c>
      <c r="E1118" s="241">
        <f>'RGVM Fed'!$E$78</f>
        <v>0</v>
      </c>
      <c r="F1118" s="241">
        <f>'RGVM Fed'!$F$78</f>
        <v>0</v>
      </c>
      <c r="G1118" s="241">
        <f>'RGVM Fed'!$G$78</f>
        <v>0</v>
      </c>
      <c r="H1118" s="242"/>
    </row>
    <row r="1119" spans="1:8" hidden="1" outlineLevel="1" collapsed="1">
      <c r="A1119" s="239"/>
      <c r="B1119" s="243"/>
      <c r="C1119" s="241">
        <f>'SHNF Fed'!$C$78</f>
        <v>0</v>
      </c>
      <c r="D1119" s="241">
        <f>'SHNF Fed'!$D$78</f>
        <v>0</v>
      </c>
      <c r="E1119" s="241">
        <f>'SHNF Fed'!$E$78</f>
        <v>0</v>
      </c>
      <c r="F1119" s="241">
        <f>'SHNF Fed'!$F$78</f>
        <v>0</v>
      </c>
      <c r="G1119" s="241">
        <f>'SHNF Fed'!$G$78</f>
        <v>0</v>
      </c>
      <c r="H1119" s="242"/>
    </row>
    <row r="1120" spans="1:8" hidden="1" outlineLevel="1" collapsed="1">
      <c r="A1120" s="239"/>
      <c r="B1120" s="243"/>
      <c r="C1120" s="241">
        <f>'SWM Fed'!$C$78</f>
        <v>0</v>
      </c>
      <c r="D1120" s="241">
        <f>'SWM Fed'!$D$78</f>
        <v>0</v>
      </c>
      <c r="E1120" s="241">
        <f>'SWM Fed'!$E$78</f>
        <v>0</v>
      </c>
      <c r="F1120" s="241">
        <f>'SWM Fed'!$F$78</f>
        <v>0</v>
      </c>
      <c r="G1120" s="241">
        <f>'SWM Fed'!$G$78</f>
        <v>0</v>
      </c>
      <c r="H1120" s="242"/>
    </row>
    <row r="1121" spans="1:8" hidden="1" outlineLevel="1" collapsed="1">
      <c r="A1121" s="239"/>
      <c r="B1121" s="243"/>
      <c r="C1121" s="241">
        <f>'TAMHSC Fed'!$C$78</f>
        <v>0</v>
      </c>
      <c r="D1121" s="241">
        <f>'TAMHSC Fed'!$D$78</f>
        <v>0</v>
      </c>
      <c r="E1121" s="241">
        <f>'TAMHSC Fed'!$E$78</f>
        <v>0</v>
      </c>
      <c r="F1121" s="241">
        <f>'TAMHSC Fed'!$F$78</f>
        <v>0</v>
      </c>
      <c r="G1121" s="241">
        <f>'TAMHSC Fed'!$G$78</f>
        <v>0</v>
      </c>
      <c r="H1121" s="242"/>
    </row>
    <row r="1122" spans="1:8" hidden="1" outlineLevel="1" collapsed="1">
      <c r="A1122" s="239"/>
      <c r="B1122" s="243"/>
      <c r="C1122" s="241">
        <f>'THC Fed'!$C$78</f>
        <v>0</v>
      </c>
      <c r="D1122" s="241">
        <f>'THC Fed'!$D$78</f>
        <v>0</v>
      </c>
      <c r="E1122" s="241">
        <f>'THC Fed'!$E$78</f>
        <v>0</v>
      </c>
      <c r="F1122" s="241">
        <f>'THC Fed'!$F$78</f>
        <v>0</v>
      </c>
      <c r="G1122" s="241">
        <f>'THC Fed'!$G$78</f>
        <v>0</v>
      </c>
      <c r="H1122" s="242"/>
    </row>
    <row r="1123" spans="1:8" hidden="1" outlineLevel="1" collapsed="1">
      <c r="A1123" s="239"/>
      <c r="B1123" s="243"/>
      <c r="C1123" s="241">
        <f>'TTUHSC Fed'!$C$78</f>
        <v>0</v>
      </c>
      <c r="D1123" s="241">
        <f>'TTUHSC Fed'!$D$78</f>
        <v>0</v>
      </c>
      <c r="E1123" s="241">
        <f>'TTUHSC Fed'!$E$78</f>
        <v>0</v>
      </c>
      <c r="F1123" s="241">
        <f>'TTUHSC Fed'!$F$78</f>
        <v>0</v>
      </c>
      <c r="G1123" s="241">
        <f>'TTUHSC Fed'!$G$78</f>
        <v>0</v>
      </c>
      <c r="H1123" s="242"/>
    </row>
    <row r="1124" spans="1:8" hidden="1" outlineLevel="1" collapsed="1">
      <c r="A1124" s="239"/>
      <c r="B1124" s="243"/>
      <c r="C1124" s="241">
        <f>'TTUHSCEP Fed'!$C$78</f>
        <v>0</v>
      </c>
      <c r="D1124" s="241">
        <f>'TTUHSCEP Fed'!$D$78</f>
        <v>0</v>
      </c>
      <c r="E1124" s="241">
        <f>'TTUHSCEP Fed'!$E$78</f>
        <v>0</v>
      </c>
      <c r="F1124" s="241">
        <f>'TTUHSCEP Fed'!$F$78</f>
        <v>0</v>
      </c>
      <c r="G1124" s="241">
        <f>'TTUHSCEP Fed'!$G$78</f>
        <v>0</v>
      </c>
      <c r="H1124" s="242"/>
    </row>
    <row r="1125" spans="1:8" hidden="1" outlineLevel="1" collapsed="1">
      <c r="A1125" s="239"/>
      <c r="B1125" s="243"/>
      <c r="C1125" s="241">
        <f>'UHM Fed'!$C$78</f>
        <v>0</v>
      </c>
      <c r="D1125" s="241">
        <f>'UHM Fed'!$D$78</f>
        <v>0</v>
      </c>
      <c r="E1125" s="241">
        <f>'UHM Fed'!$E$78</f>
        <v>0</v>
      </c>
      <c r="F1125" s="241">
        <f>'UHM Fed'!$F$78</f>
        <v>0</v>
      </c>
      <c r="G1125" s="241">
        <f>'UHM Fed'!$G$78</f>
        <v>0</v>
      </c>
      <c r="H1125" s="242"/>
    </row>
    <row r="1126" spans="1:8" hidden="1" outlineLevel="1" collapsed="1">
      <c r="A1126" s="239"/>
      <c r="B1126" s="243"/>
      <c r="C1126" s="241">
        <f>'UNTHSC1 Fed'!$C$78</f>
        <v>0</v>
      </c>
      <c r="D1126" s="241">
        <f>'UNTHSC1 Fed'!$D$78</f>
        <v>0</v>
      </c>
      <c r="E1126" s="241">
        <f>'UNTHSC1 Fed'!$E$78</f>
        <v>0</v>
      </c>
      <c r="F1126" s="241">
        <f>'UNTHSC1 Fed'!$F$78</f>
        <v>0</v>
      </c>
      <c r="G1126" s="241">
        <f>'UNTHSC1 Fed'!$G$78</f>
        <v>0</v>
      </c>
      <c r="H1126" s="242"/>
    </row>
    <row r="1127" spans="1:8" hidden="1" outlineLevel="1" collapsed="1">
      <c r="A1127" s="239"/>
      <c r="B1127" s="243"/>
      <c r="C1127" s="241">
        <f>'BCM Fed'!$C$78</f>
        <v>0</v>
      </c>
      <c r="D1127" s="241">
        <f>'BCM Fed'!$D$78</f>
        <v>0</v>
      </c>
      <c r="E1127" s="241">
        <f>'BCM Fed'!$E$78</f>
        <v>0</v>
      </c>
      <c r="F1127" s="241">
        <f>'BCM Fed'!$F$78</f>
        <v>0</v>
      </c>
      <c r="G1127" s="241">
        <f>'BCM Fed'!$G$78</f>
        <v>0</v>
      </c>
      <c r="H1127" s="242"/>
    </row>
    <row r="1128" spans="1:8" collapsed="1">
      <c r="A1128" s="239" t="s">
        <v>233</v>
      </c>
      <c r="B1128" s="243"/>
      <c r="C1128" s="241">
        <f>SUM(C1113:C1127)</f>
        <v>0</v>
      </c>
      <c r="D1128" s="241">
        <f>SUM(D1113:D1127)</f>
        <v>0</v>
      </c>
      <c r="E1128" s="241">
        <f>SUM(E1113:E1127)</f>
        <v>0</v>
      </c>
      <c r="F1128" s="241">
        <f>SUM(F1113:F1127)</f>
        <v>0</v>
      </c>
      <c r="G1128" s="241">
        <f>SUM(G1113:G1127)</f>
        <v>0</v>
      </c>
      <c r="H1128" s="242"/>
    </row>
    <row r="1129" spans="1:8" hidden="1" outlineLevel="1">
      <c r="A1129" s="239"/>
      <c r="B1129" s="243"/>
      <c r="C1129" s="241">
        <f>'AUSM Fed'!$C$79</f>
        <v>0</v>
      </c>
      <c r="D1129" s="241">
        <f>'AUSM Fed'!$D$79</f>
        <v>0</v>
      </c>
      <c r="E1129" s="241">
        <f>'AUSM Fed'!$E$79</f>
        <v>0</v>
      </c>
      <c r="F1129" s="241">
        <f>'AUSM Fed'!$F$79</f>
        <v>0</v>
      </c>
      <c r="G1129" s="241">
        <f>'AUSM Fed'!$G$79</f>
        <v>0</v>
      </c>
      <c r="H1129" s="242"/>
    </row>
    <row r="1130" spans="1:8" hidden="1" outlineLevel="1" collapsed="1">
      <c r="A1130" s="239"/>
      <c r="B1130" s="243"/>
      <c r="C1130" s="241">
        <f>'HSH Fed'!$C$79</f>
        <v>0</v>
      </c>
      <c r="D1130" s="241">
        <f>'HSH Fed'!$D$79</f>
        <v>0</v>
      </c>
      <c r="E1130" s="241">
        <f>'HSH Fed'!$E$79</f>
        <v>0</v>
      </c>
      <c r="F1130" s="241">
        <f>'HSH Fed'!$F$79</f>
        <v>0</v>
      </c>
      <c r="G1130" s="241">
        <f>'HSH Fed'!$G$79</f>
        <v>0</v>
      </c>
      <c r="H1130" s="242"/>
    </row>
    <row r="1131" spans="1:8" hidden="1" outlineLevel="1" collapsed="1">
      <c r="A1131" s="239"/>
      <c r="B1131" s="243"/>
      <c r="C1131" s="241">
        <f>'HSSA Fed'!$C$79</f>
        <v>0</v>
      </c>
      <c r="D1131" s="241">
        <f>'HSSA Fed'!$D$79</f>
        <v>0</v>
      </c>
      <c r="E1131" s="241">
        <f>'HSSA Fed'!$E$79</f>
        <v>0</v>
      </c>
      <c r="F1131" s="241">
        <f>'HSSA Fed'!$F$79</f>
        <v>0</v>
      </c>
      <c r="G1131" s="241">
        <f>'HSSA Fed'!$G$79</f>
        <v>0</v>
      </c>
      <c r="H1131" s="242"/>
    </row>
    <row r="1132" spans="1:8" hidden="1" outlineLevel="1" collapsed="1">
      <c r="A1132" s="239"/>
      <c r="B1132" s="243"/>
      <c r="C1132" s="241">
        <f>'MBG Fed'!$C$79</f>
        <v>0</v>
      </c>
      <c r="D1132" s="241">
        <f>'MBG Fed'!$D$79</f>
        <v>0</v>
      </c>
      <c r="E1132" s="241">
        <f>'MBG Fed'!$E$79</f>
        <v>0</v>
      </c>
      <c r="F1132" s="241">
        <f>'MBG Fed'!$F$79</f>
        <v>0</v>
      </c>
      <c r="G1132" s="241">
        <f>'MBG Fed'!$G$79</f>
        <v>0</v>
      </c>
      <c r="H1132" s="242"/>
    </row>
    <row r="1133" spans="1:8" hidden="1" outlineLevel="1" collapsed="1">
      <c r="A1133" s="239"/>
      <c r="B1133" s="243"/>
      <c r="C1133" s="241">
        <f>'MDA Fed'!$C$79</f>
        <v>0</v>
      </c>
      <c r="D1133" s="241">
        <f>'MDA Fed'!$D$79</f>
        <v>0</v>
      </c>
      <c r="E1133" s="241">
        <f>'MDA Fed'!$E$79</f>
        <v>0</v>
      </c>
      <c r="F1133" s="241">
        <f>'MDA Fed'!$F$79</f>
        <v>0</v>
      </c>
      <c r="G1133" s="241">
        <f>'MDA Fed'!$G$79</f>
        <v>0</v>
      </c>
      <c r="H1133" s="242"/>
    </row>
    <row r="1134" spans="1:8" hidden="1" outlineLevel="1" collapsed="1">
      <c r="A1134" s="239"/>
      <c r="B1134" s="243"/>
      <c r="C1134" s="241">
        <f>'RGVM Fed'!$C$79</f>
        <v>0</v>
      </c>
      <c r="D1134" s="241">
        <f>'RGVM Fed'!$D$79</f>
        <v>0</v>
      </c>
      <c r="E1134" s="241">
        <f>'RGVM Fed'!$E$79</f>
        <v>0</v>
      </c>
      <c r="F1134" s="241">
        <f>'RGVM Fed'!$F$79</f>
        <v>0</v>
      </c>
      <c r="G1134" s="241">
        <f>'RGVM Fed'!$G$79</f>
        <v>0</v>
      </c>
      <c r="H1134" s="242"/>
    </row>
    <row r="1135" spans="1:8" hidden="1" outlineLevel="1" collapsed="1">
      <c r="A1135" s="239"/>
      <c r="B1135" s="243"/>
      <c r="C1135" s="241">
        <f>'SHNF Fed'!$C$79</f>
        <v>0</v>
      </c>
      <c r="D1135" s="241">
        <f>'SHNF Fed'!$D$79</f>
        <v>0</v>
      </c>
      <c r="E1135" s="241">
        <f>'SHNF Fed'!$E$79</f>
        <v>0</v>
      </c>
      <c r="F1135" s="241">
        <f>'SHNF Fed'!$F$79</f>
        <v>0</v>
      </c>
      <c r="G1135" s="241">
        <f>'SHNF Fed'!$G$79</f>
        <v>0</v>
      </c>
      <c r="H1135" s="242"/>
    </row>
    <row r="1136" spans="1:8" hidden="1" outlineLevel="1" collapsed="1">
      <c r="A1136" s="239"/>
      <c r="B1136" s="243"/>
      <c r="C1136" s="241">
        <f>'SWM Fed'!$C$79</f>
        <v>0</v>
      </c>
      <c r="D1136" s="241">
        <f>'SWM Fed'!$D$79</f>
        <v>0</v>
      </c>
      <c r="E1136" s="241">
        <f>'SWM Fed'!$E$79</f>
        <v>0</v>
      </c>
      <c r="F1136" s="241">
        <f>'SWM Fed'!$F$79</f>
        <v>0</v>
      </c>
      <c r="G1136" s="241">
        <f>'SWM Fed'!$G$79</f>
        <v>0</v>
      </c>
      <c r="H1136" s="242"/>
    </row>
    <row r="1137" spans="1:8" hidden="1" outlineLevel="1" collapsed="1">
      <c r="A1137" s="239"/>
      <c r="B1137" s="243"/>
      <c r="C1137" s="241">
        <f>'TAMHSC Fed'!$C$79</f>
        <v>0</v>
      </c>
      <c r="D1137" s="241">
        <f>'TAMHSC Fed'!$D$79</f>
        <v>0</v>
      </c>
      <c r="E1137" s="241">
        <f>'TAMHSC Fed'!$E$79</f>
        <v>0</v>
      </c>
      <c r="F1137" s="241">
        <f>'TAMHSC Fed'!$F$79</f>
        <v>0</v>
      </c>
      <c r="G1137" s="241">
        <f>'TAMHSC Fed'!$G$79</f>
        <v>0</v>
      </c>
      <c r="H1137" s="242"/>
    </row>
    <row r="1138" spans="1:8" hidden="1" outlineLevel="1" collapsed="1">
      <c r="A1138" s="239"/>
      <c r="B1138" s="243"/>
      <c r="C1138" s="241">
        <f>'THC Fed'!$C$79</f>
        <v>0</v>
      </c>
      <c r="D1138" s="241">
        <f>'THC Fed'!$D$79</f>
        <v>0</v>
      </c>
      <c r="E1138" s="241">
        <f>'THC Fed'!$E$79</f>
        <v>0</v>
      </c>
      <c r="F1138" s="241">
        <f>'THC Fed'!$F$79</f>
        <v>0</v>
      </c>
      <c r="G1138" s="241">
        <f>'THC Fed'!$G$79</f>
        <v>0</v>
      </c>
      <c r="H1138" s="242"/>
    </row>
    <row r="1139" spans="1:8" hidden="1" outlineLevel="1" collapsed="1">
      <c r="A1139" s="239"/>
      <c r="B1139" s="243"/>
      <c r="C1139" s="241">
        <f>'TTUHSC Fed'!$C$79</f>
        <v>0</v>
      </c>
      <c r="D1139" s="241">
        <f>'TTUHSC Fed'!$D$79</f>
        <v>0</v>
      </c>
      <c r="E1139" s="241">
        <f>'TTUHSC Fed'!$E$79</f>
        <v>0</v>
      </c>
      <c r="F1139" s="241">
        <f>'TTUHSC Fed'!$F$79</f>
        <v>0</v>
      </c>
      <c r="G1139" s="241">
        <f>'TTUHSC Fed'!$G$79</f>
        <v>0</v>
      </c>
      <c r="H1139" s="242"/>
    </row>
    <row r="1140" spans="1:8" hidden="1" outlineLevel="1" collapsed="1">
      <c r="A1140" s="239"/>
      <c r="B1140" s="243"/>
      <c r="C1140" s="241">
        <f>'TTUHSCEP Fed'!$C$79</f>
        <v>0</v>
      </c>
      <c r="D1140" s="241">
        <f>'TTUHSCEP Fed'!$D$79</f>
        <v>0</v>
      </c>
      <c r="E1140" s="241">
        <f>'TTUHSCEP Fed'!$E$79</f>
        <v>0</v>
      </c>
      <c r="F1140" s="241">
        <f>'TTUHSCEP Fed'!$F$79</f>
        <v>0</v>
      </c>
      <c r="G1140" s="241">
        <f>'TTUHSCEP Fed'!$G$79</f>
        <v>0</v>
      </c>
      <c r="H1140" s="242"/>
    </row>
    <row r="1141" spans="1:8" hidden="1" outlineLevel="1" collapsed="1">
      <c r="A1141" s="239"/>
      <c r="B1141" s="243"/>
      <c r="C1141" s="241">
        <f>'UHM Fed'!$C$79</f>
        <v>0</v>
      </c>
      <c r="D1141" s="241">
        <f>'UHM Fed'!$D$79</f>
        <v>0</v>
      </c>
      <c r="E1141" s="241">
        <f>'UHM Fed'!$E$79</f>
        <v>0</v>
      </c>
      <c r="F1141" s="241">
        <f>'UHM Fed'!$F$79</f>
        <v>0</v>
      </c>
      <c r="G1141" s="241">
        <f>'UHM Fed'!$G$79</f>
        <v>0</v>
      </c>
      <c r="H1141" s="242"/>
    </row>
    <row r="1142" spans="1:8" hidden="1" outlineLevel="1" collapsed="1">
      <c r="A1142" s="239"/>
      <c r="B1142" s="243"/>
      <c r="C1142" s="241">
        <f>'UNTHSC1 Fed'!$C$79</f>
        <v>0</v>
      </c>
      <c r="D1142" s="241">
        <f>'UNTHSC1 Fed'!$D$79</f>
        <v>0</v>
      </c>
      <c r="E1142" s="241">
        <f>'UNTHSC1 Fed'!$E$79</f>
        <v>0</v>
      </c>
      <c r="F1142" s="241">
        <f>'UNTHSC1 Fed'!$F$79</f>
        <v>0</v>
      </c>
      <c r="G1142" s="241">
        <f>'UNTHSC1 Fed'!$G$79</f>
        <v>0</v>
      </c>
      <c r="H1142" s="242"/>
    </row>
    <row r="1143" spans="1:8" hidden="1" outlineLevel="1" collapsed="1">
      <c r="A1143" s="239"/>
      <c r="B1143" s="243"/>
      <c r="C1143" s="241">
        <f>'BCM Fed'!$C$79</f>
        <v>0</v>
      </c>
      <c r="D1143" s="241">
        <f>'BCM Fed'!$D$79</f>
        <v>0</v>
      </c>
      <c r="E1143" s="241">
        <f>'BCM Fed'!$E$79</f>
        <v>0</v>
      </c>
      <c r="F1143" s="241">
        <f>'BCM Fed'!$F$79</f>
        <v>0</v>
      </c>
      <c r="G1143" s="241">
        <f>'BCM Fed'!$G$79</f>
        <v>0</v>
      </c>
      <c r="H1143" s="242"/>
    </row>
    <row r="1144" spans="1:8" collapsed="1">
      <c r="A1144" s="239" t="s">
        <v>233</v>
      </c>
      <c r="B1144" s="240" t="s">
        <v>220</v>
      </c>
      <c r="C1144" s="241">
        <f>SUM(C1129:C1143)</f>
        <v>0</v>
      </c>
      <c r="D1144" s="241">
        <f>SUM(D1129:D1143)</f>
        <v>0</v>
      </c>
      <c r="E1144" s="241">
        <f>SUM(E1129:E1143)</f>
        <v>0</v>
      </c>
      <c r="F1144" s="241">
        <f>SUM(F1129:F1143)</f>
        <v>0</v>
      </c>
      <c r="G1144" s="241">
        <f>SUM(G1129:G1143)</f>
        <v>0</v>
      </c>
      <c r="H1144" s="242"/>
    </row>
    <row r="1145" spans="1:8" hidden="1" outlineLevel="1">
      <c r="A1145" s="239"/>
      <c r="B1145" s="240"/>
      <c r="C1145" s="241">
        <f>'AUSM Fed'!$C$80</f>
        <v>0</v>
      </c>
      <c r="D1145" s="241">
        <f>'AUSM Fed'!$D$80</f>
        <v>0</v>
      </c>
      <c r="E1145" s="241">
        <f>'AUSM Fed'!$E$80</f>
        <v>0</v>
      </c>
      <c r="F1145" s="241">
        <f>'AUSM Fed'!$F$80</f>
        <v>0</v>
      </c>
      <c r="G1145" s="241">
        <f>'AUSM Fed'!$G$80</f>
        <v>0</v>
      </c>
      <c r="H1145" s="242"/>
    </row>
    <row r="1146" spans="1:8" hidden="1" outlineLevel="1" collapsed="1">
      <c r="A1146" s="239"/>
      <c r="B1146" s="240"/>
      <c r="C1146" s="241">
        <f>'HSH Fed'!$C$80</f>
        <v>0</v>
      </c>
      <c r="D1146" s="241">
        <f>'HSH Fed'!$D$80</f>
        <v>0</v>
      </c>
      <c r="E1146" s="241">
        <f>'HSH Fed'!$E$80</f>
        <v>0</v>
      </c>
      <c r="F1146" s="241">
        <f>'HSH Fed'!$F$80</f>
        <v>0</v>
      </c>
      <c r="G1146" s="241">
        <f>'HSH Fed'!$G$80</f>
        <v>0</v>
      </c>
      <c r="H1146" s="242"/>
    </row>
    <row r="1147" spans="1:8" hidden="1" outlineLevel="1" collapsed="1">
      <c r="A1147" s="239"/>
      <c r="B1147" s="240"/>
      <c r="C1147" s="241">
        <f>'HSSA Fed'!$C$80</f>
        <v>0</v>
      </c>
      <c r="D1147" s="241">
        <f>'HSSA Fed'!$D$80</f>
        <v>0</v>
      </c>
      <c r="E1147" s="241">
        <f>'HSSA Fed'!$E$80</f>
        <v>0</v>
      </c>
      <c r="F1147" s="241">
        <f>'HSSA Fed'!$F$80</f>
        <v>0</v>
      </c>
      <c r="G1147" s="241">
        <f>'HSSA Fed'!$G$80</f>
        <v>0</v>
      </c>
      <c r="H1147" s="242"/>
    </row>
    <row r="1148" spans="1:8" hidden="1" outlineLevel="1" collapsed="1">
      <c r="A1148" s="239"/>
      <c r="B1148" s="240"/>
      <c r="C1148" s="241">
        <f>'MBG Fed'!$C$80</f>
        <v>0</v>
      </c>
      <c r="D1148" s="241">
        <f>'MBG Fed'!$D$80</f>
        <v>0</v>
      </c>
      <c r="E1148" s="241">
        <f>'MBG Fed'!$E$80</f>
        <v>0</v>
      </c>
      <c r="F1148" s="241">
        <f>'MBG Fed'!$F$80</f>
        <v>0</v>
      </c>
      <c r="G1148" s="241">
        <f>'MBG Fed'!$G$80</f>
        <v>0</v>
      </c>
      <c r="H1148" s="242"/>
    </row>
    <row r="1149" spans="1:8" hidden="1" outlineLevel="1" collapsed="1">
      <c r="A1149" s="239"/>
      <c r="B1149" s="240"/>
      <c r="C1149" s="241">
        <f>'MDA Fed'!$C$80</f>
        <v>0</v>
      </c>
      <c r="D1149" s="241">
        <f>'MDA Fed'!$D$80</f>
        <v>0</v>
      </c>
      <c r="E1149" s="241">
        <f>'MDA Fed'!$E$80</f>
        <v>0</v>
      </c>
      <c r="F1149" s="241">
        <f>'MDA Fed'!$F$80</f>
        <v>0</v>
      </c>
      <c r="G1149" s="241">
        <f>'MDA Fed'!$G$80</f>
        <v>0</v>
      </c>
      <c r="H1149" s="242"/>
    </row>
    <row r="1150" spans="1:8" hidden="1" outlineLevel="1" collapsed="1">
      <c r="A1150" s="239"/>
      <c r="B1150" s="240"/>
      <c r="C1150" s="241">
        <f>'RGVM Fed'!$C$80</f>
        <v>0</v>
      </c>
      <c r="D1150" s="241">
        <f>'RGVM Fed'!$D$80</f>
        <v>0</v>
      </c>
      <c r="E1150" s="241">
        <f>'RGVM Fed'!$E$80</f>
        <v>0</v>
      </c>
      <c r="F1150" s="241">
        <f>'RGVM Fed'!$F$80</f>
        <v>0</v>
      </c>
      <c r="G1150" s="241">
        <f>'RGVM Fed'!$G$80</f>
        <v>0</v>
      </c>
      <c r="H1150" s="242"/>
    </row>
    <row r="1151" spans="1:8" hidden="1" outlineLevel="1" collapsed="1">
      <c r="A1151" s="239"/>
      <c r="B1151" s="240"/>
      <c r="C1151" s="241">
        <f>'SHNF Fed'!$C$80</f>
        <v>0</v>
      </c>
      <c r="D1151" s="241">
        <f>'SHNF Fed'!$D$80</f>
        <v>0</v>
      </c>
      <c r="E1151" s="241">
        <f>'SHNF Fed'!$E$80</f>
        <v>0</v>
      </c>
      <c r="F1151" s="241">
        <f>'SHNF Fed'!$F$80</f>
        <v>0</v>
      </c>
      <c r="G1151" s="241">
        <f>'SHNF Fed'!$G$80</f>
        <v>0</v>
      </c>
      <c r="H1151" s="242"/>
    </row>
    <row r="1152" spans="1:8" hidden="1" outlineLevel="1" collapsed="1">
      <c r="A1152" s="239"/>
      <c r="B1152" s="240"/>
      <c r="C1152" s="241">
        <f>'SWM Fed'!$C$80</f>
        <v>0</v>
      </c>
      <c r="D1152" s="241">
        <f>'SWM Fed'!$D$80</f>
        <v>0</v>
      </c>
      <c r="E1152" s="241">
        <f>'SWM Fed'!$E$80</f>
        <v>0</v>
      </c>
      <c r="F1152" s="241">
        <f>'SWM Fed'!$F$80</f>
        <v>0</v>
      </c>
      <c r="G1152" s="241">
        <f>'SWM Fed'!$G$80</f>
        <v>0</v>
      </c>
      <c r="H1152" s="242"/>
    </row>
    <row r="1153" spans="1:50" hidden="1" outlineLevel="1" collapsed="1">
      <c r="A1153" s="239"/>
      <c r="B1153" s="240"/>
      <c r="C1153" s="241">
        <f>'TAMHSC Fed'!$C$80</f>
        <v>0</v>
      </c>
      <c r="D1153" s="241">
        <f>'TAMHSC Fed'!$D$80</f>
        <v>0</v>
      </c>
      <c r="E1153" s="241">
        <f>'TAMHSC Fed'!$E$80</f>
        <v>0</v>
      </c>
      <c r="F1153" s="241">
        <f>'TAMHSC Fed'!$F$80</f>
        <v>0</v>
      </c>
      <c r="G1153" s="241">
        <f>'TAMHSC Fed'!$G$80</f>
        <v>0</v>
      </c>
      <c r="H1153" s="242"/>
    </row>
    <row r="1154" spans="1:50" hidden="1" outlineLevel="1" collapsed="1">
      <c r="A1154" s="239"/>
      <c r="B1154" s="240"/>
      <c r="C1154" s="241">
        <f>'THC Fed'!$C$80</f>
        <v>0</v>
      </c>
      <c r="D1154" s="241">
        <f>'THC Fed'!$D$80</f>
        <v>0</v>
      </c>
      <c r="E1154" s="241">
        <f>'THC Fed'!$E$80</f>
        <v>0</v>
      </c>
      <c r="F1154" s="241">
        <f>'THC Fed'!$F$80</f>
        <v>0</v>
      </c>
      <c r="G1154" s="241">
        <f>'THC Fed'!$G$80</f>
        <v>0</v>
      </c>
      <c r="H1154" s="242"/>
    </row>
    <row r="1155" spans="1:50" hidden="1" outlineLevel="1" collapsed="1">
      <c r="A1155" s="239"/>
      <c r="B1155" s="240"/>
      <c r="C1155" s="241">
        <f>'TTUHSC Fed'!$C$80</f>
        <v>263629</v>
      </c>
      <c r="D1155" s="241">
        <f>'TTUHSC Fed'!$D$80</f>
        <v>19233</v>
      </c>
      <c r="E1155" s="241">
        <f>'TTUHSC Fed'!$E$80</f>
        <v>0</v>
      </c>
      <c r="F1155" s="241">
        <f>'TTUHSC Fed'!$F$80</f>
        <v>244396</v>
      </c>
      <c r="G1155" s="241">
        <f>'TTUHSC Fed'!$G$80</f>
        <v>0</v>
      </c>
      <c r="H1155" s="242"/>
    </row>
    <row r="1156" spans="1:50" hidden="1" outlineLevel="1" collapsed="1">
      <c r="A1156" s="239"/>
      <c r="B1156" s="240"/>
      <c r="C1156" s="241">
        <f>'TTUHSCEP Fed'!$C$80</f>
        <v>0</v>
      </c>
      <c r="D1156" s="241">
        <f>'TTUHSCEP Fed'!$D$80</f>
        <v>0</v>
      </c>
      <c r="E1156" s="241">
        <f>'TTUHSCEP Fed'!$E$80</f>
        <v>0</v>
      </c>
      <c r="F1156" s="241">
        <f>'TTUHSCEP Fed'!$F$80</f>
        <v>0</v>
      </c>
      <c r="G1156" s="241">
        <f>'TTUHSCEP Fed'!$G$80</f>
        <v>0</v>
      </c>
      <c r="H1156" s="242"/>
    </row>
    <row r="1157" spans="1:50" hidden="1" outlineLevel="1" collapsed="1">
      <c r="A1157" s="239"/>
      <c r="B1157" s="240"/>
      <c r="C1157" s="241">
        <f>'UHM Fed'!$C$80</f>
        <v>0</v>
      </c>
      <c r="D1157" s="241">
        <f>'UHM Fed'!$D$80</f>
        <v>0</v>
      </c>
      <c r="E1157" s="241">
        <f>'UHM Fed'!$E$80</f>
        <v>0</v>
      </c>
      <c r="F1157" s="241">
        <f>'UHM Fed'!$F$80</f>
        <v>0</v>
      </c>
      <c r="G1157" s="241">
        <f>'UHM Fed'!$G$80</f>
        <v>0</v>
      </c>
      <c r="H1157" s="242"/>
    </row>
    <row r="1158" spans="1:50" hidden="1" outlineLevel="1" collapsed="1">
      <c r="A1158" s="239"/>
      <c r="B1158" s="240"/>
      <c r="C1158" s="241">
        <f>'UNTHSC1 Fed'!$C$80</f>
        <v>0</v>
      </c>
      <c r="D1158" s="241">
        <f>'UNTHSC1 Fed'!$D$80</f>
        <v>0</v>
      </c>
      <c r="E1158" s="241">
        <f>'UNTHSC1 Fed'!$E$80</f>
        <v>0</v>
      </c>
      <c r="F1158" s="241">
        <f>'UNTHSC1 Fed'!$F$80</f>
        <v>0</v>
      </c>
      <c r="G1158" s="241">
        <f>'UNTHSC1 Fed'!$G$80</f>
        <v>0</v>
      </c>
      <c r="H1158" s="242"/>
    </row>
    <row r="1159" spans="1:50" hidden="1" outlineLevel="1" collapsed="1">
      <c r="A1159" s="239"/>
      <c r="B1159" s="240"/>
      <c r="C1159" s="241">
        <f>'BCM Fed'!$C$80</f>
        <v>0</v>
      </c>
      <c r="D1159" s="241">
        <f>'BCM Fed'!$D$80</f>
        <v>0</v>
      </c>
      <c r="E1159" s="241">
        <f>'BCM Fed'!$E$80</f>
        <v>0</v>
      </c>
      <c r="F1159" s="241">
        <f>'BCM Fed'!$F$80</f>
        <v>0</v>
      </c>
      <c r="G1159" s="241">
        <f>'BCM Fed'!$G$80</f>
        <v>0</v>
      </c>
      <c r="H1159" s="242"/>
    </row>
    <row r="1160" spans="1:50" s="254" customFormat="1" collapsed="1">
      <c r="A1160" s="235" t="s">
        <v>233</v>
      </c>
      <c r="B1160" s="244" t="s">
        <v>234</v>
      </c>
      <c r="C1160" s="245">
        <f>SUM(C1145:C1159)</f>
        <v>263629</v>
      </c>
      <c r="D1160" s="245">
        <f>SUM(D1145:D1159)</f>
        <v>19233</v>
      </c>
      <c r="E1160" s="245">
        <f>SUM(E1145:E1159)</f>
        <v>0</v>
      </c>
      <c r="F1160" s="245">
        <f>SUM(F1145:F1159)</f>
        <v>244396</v>
      </c>
      <c r="G1160" s="245">
        <f>SUM(G1145:G1159)</f>
        <v>0</v>
      </c>
      <c r="H1160" s="246"/>
      <c r="I1160" s="231"/>
      <c r="J1160" s="231"/>
      <c r="K1160" s="231"/>
      <c r="L1160" s="231"/>
      <c r="M1160" s="231"/>
      <c r="N1160" s="231"/>
      <c r="O1160" s="231"/>
      <c r="P1160" s="231"/>
      <c r="Q1160" s="231"/>
      <c r="R1160" s="231"/>
      <c r="S1160" s="231"/>
      <c r="T1160" s="231"/>
      <c r="U1160" s="231"/>
      <c r="V1160" s="231"/>
      <c r="W1160" s="231"/>
      <c r="X1160" s="231"/>
      <c r="Y1160" s="231"/>
      <c r="Z1160" s="231"/>
      <c r="AA1160" s="231"/>
      <c r="AB1160" s="231"/>
      <c r="AC1160" s="231"/>
      <c r="AD1160" s="231"/>
      <c r="AE1160" s="231"/>
      <c r="AF1160" s="231"/>
      <c r="AG1160" s="231"/>
      <c r="AH1160" s="231"/>
      <c r="AI1160" s="231"/>
      <c r="AJ1160" s="231"/>
      <c r="AK1160" s="231"/>
      <c r="AL1160" s="231"/>
      <c r="AM1160" s="231"/>
      <c r="AN1160" s="231"/>
      <c r="AO1160" s="231"/>
      <c r="AP1160" s="231"/>
      <c r="AQ1160" s="231"/>
      <c r="AR1160" s="231"/>
      <c r="AS1160" s="231"/>
      <c r="AT1160" s="231"/>
      <c r="AU1160" s="231"/>
      <c r="AV1160" s="231"/>
      <c r="AW1160" s="231"/>
      <c r="AX1160" s="231"/>
    </row>
    <row r="1161" spans="1:50">
      <c r="A1161" s="239"/>
      <c r="C1161" s="255"/>
      <c r="D1161" s="255"/>
      <c r="E1161" s="255"/>
      <c r="F1161" s="255"/>
      <c r="G1161" s="255"/>
    </row>
    <row r="1162" spans="1:50" hidden="1" outlineLevel="1">
      <c r="A1162" s="239"/>
      <c r="B1162" s="251" t="s">
        <v>163</v>
      </c>
      <c r="C1162" s="255">
        <f>'AUSM Fed'!$C$82</f>
        <v>0</v>
      </c>
      <c r="D1162" s="255">
        <f>'AUSM Fed'!$D$82</f>
        <v>0</v>
      </c>
      <c r="E1162" s="255">
        <f>'AUSM Fed'!$E$82</f>
        <v>0</v>
      </c>
      <c r="F1162" s="255">
        <f>'AUSM Fed'!$F$82</f>
        <v>0</v>
      </c>
      <c r="G1162" s="255">
        <f>'AUSM Fed'!$G$82</f>
        <v>0</v>
      </c>
    </row>
    <row r="1163" spans="1:50" ht="30" hidden="1" outlineLevel="1" collapsed="1">
      <c r="A1163" s="239"/>
      <c r="B1163" s="251" t="s">
        <v>4</v>
      </c>
      <c r="C1163" s="255">
        <f>'HSH Fed'!$C$82</f>
        <v>0</v>
      </c>
      <c r="D1163" s="255">
        <f>'HSH Fed'!$D$82</f>
        <v>0</v>
      </c>
      <c r="E1163" s="255">
        <f>'HSH Fed'!$E$82</f>
        <v>0</v>
      </c>
      <c r="F1163" s="255">
        <f>'HSH Fed'!$F$82</f>
        <v>0</v>
      </c>
      <c r="G1163" s="255">
        <f>'HSH Fed'!$G$82</f>
        <v>0</v>
      </c>
    </row>
    <row r="1164" spans="1:50" ht="30" hidden="1" outlineLevel="1" collapsed="1">
      <c r="A1164" s="239"/>
      <c r="B1164" s="251" t="s">
        <v>5</v>
      </c>
      <c r="C1164" s="255">
        <f>'HSSA Fed'!$C$82</f>
        <v>2254000</v>
      </c>
      <c r="D1164" s="255">
        <f>'HSSA Fed'!$D$82</f>
        <v>497878</v>
      </c>
      <c r="E1164" s="255">
        <f>'HSSA Fed'!$E$82</f>
        <v>7110754</v>
      </c>
      <c r="F1164" s="255">
        <f>'HSSA Fed'!$F$82</f>
        <v>3739247</v>
      </c>
      <c r="G1164" s="255">
        <f>'HSSA Fed'!$G$82</f>
        <v>0</v>
      </c>
    </row>
    <row r="1165" spans="1:50" hidden="1" outlineLevel="1" collapsed="1">
      <c r="A1165" s="239"/>
      <c r="B1165" s="251" t="s">
        <v>3</v>
      </c>
      <c r="C1165" s="255">
        <f>'MBG Fed'!$C$82</f>
        <v>809710</v>
      </c>
      <c r="D1165" s="255">
        <f>'MBG Fed'!$D$82</f>
        <v>0</v>
      </c>
      <c r="E1165" s="255">
        <f>'MBG Fed'!$E$82</f>
        <v>256607</v>
      </c>
      <c r="F1165" s="255">
        <f>'MBG Fed'!$F$82</f>
        <v>472292</v>
      </c>
      <c r="G1165" s="255">
        <f>'MBG Fed'!$G$82</f>
        <v>594025</v>
      </c>
    </row>
    <row r="1166" spans="1:50" hidden="1" outlineLevel="1" collapsed="1">
      <c r="A1166" s="239"/>
      <c r="B1166" s="251" t="s">
        <v>6</v>
      </c>
      <c r="C1166" s="255">
        <f>'MDA Fed'!$C$82</f>
        <v>18527</v>
      </c>
      <c r="D1166" s="255">
        <f>'MDA Fed'!$D$82</f>
        <v>18527</v>
      </c>
      <c r="E1166" s="255">
        <f>'MDA Fed'!$E$82</f>
        <v>0</v>
      </c>
      <c r="F1166" s="255">
        <f>'MDA Fed'!$F$82</f>
        <v>0</v>
      </c>
      <c r="G1166" s="255">
        <f>'MDA Fed'!$G$82</f>
        <v>0</v>
      </c>
    </row>
    <row r="1167" spans="1:50" ht="30" hidden="1" outlineLevel="1" collapsed="1">
      <c r="A1167" s="239"/>
      <c r="B1167" s="251" t="s">
        <v>164</v>
      </c>
      <c r="C1167" s="255">
        <f>'RGVM Fed'!$C$82</f>
        <v>0</v>
      </c>
      <c r="D1167" s="255">
        <f>'RGVM Fed'!$D$82</f>
        <v>0</v>
      </c>
      <c r="E1167" s="255">
        <f>'RGVM Fed'!$E$82</f>
        <v>0</v>
      </c>
      <c r="F1167" s="255">
        <f>'RGVM Fed'!$F$82</f>
        <v>0</v>
      </c>
      <c r="G1167" s="255">
        <f>'RGVM Fed'!$G$82</f>
        <v>0</v>
      </c>
    </row>
    <row r="1168" spans="1:50" ht="30" hidden="1" outlineLevel="1" collapsed="1">
      <c r="A1168" s="239"/>
      <c r="B1168" s="251" t="s">
        <v>189</v>
      </c>
      <c r="C1168" s="255">
        <f>'SHNF Fed'!$C$82</f>
        <v>0</v>
      </c>
      <c r="D1168" s="255">
        <f>'SHNF Fed'!$D$82</f>
        <v>0</v>
      </c>
      <c r="E1168" s="255">
        <f>'SHNF Fed'!$E$82</f>
        <v>0</v>
      </c>
      <c r="F1168" s="255">
        <f>'SHNF Fed'!$F$82</f>
        <v>0</v>
      </c>
      <c r="G1168" s="255">
        <f>'SHNF Fed'!$G$82</f>
        <v>0</v>
      </c>
    </row>
    <row r="1169" spans="1:8" hidden="1" outlineLevel="1" collapsed="1">
      <c r="A1169" s="239"/>
      <c r="B1169" s="251" t="s">
        <v>137</v>
      </c>
      <c r="C1169" s="255">
        <f>'SWM Fed'!$C$82</f>
        <v>78875</v>
      </c>
      <c r="D1169" s="255">
        <f>'SWM Fed'!$D$82</f>
        <v>0</v>
      </c>
      <c r="E1169" s="255">
        <f>'SWM Fed'!$E$82</f>
        <v>0</v>
      </c>
      <c r="F1169" s="255">
        <f>'SWM Fed'!$F$82</f>
        <v>68484</v>
      </c>
      <c r="G1169" s="255">
        <f>'SWM Fed'!$G$82</f>
        <v>0</v>
      </c>
    </row>
    <row r="1170" spans="1:8" hidden="1" outlineLevel="1" collapsed="1">
      <c r="A1170" s="239"/>
      <c r="B1170" s="251" t="s">
        <v>8</v>
      </c>
      <c r="C1170" s="255">
        <f>'TAMHSC Fed'!$C$82</f>
        <v>0</v>
      </c>
      <c r="D1170" s="255">
        <f>'TAMHSC Fed'!$D$82</f>
        <v>0</v>
      </c>
      <c r="E1170" s="255">
        <f>'TAMHSC Fed'!$E$82</f>
        <v>0</v>
      </c>
      <c r="F1170" s="255">
        <f>'TAMHSC Fed'!$F$82</f>
        <v>0</v>
      </c>
      <c r="G1170" s="255">
        <f>'TAMHSC Fed'!$G$82</f>
        <v>0</v>
      </c>
    </row>
    <row r="1171" spans="1:8" hidden="1" outlineLevel="1" collapsed="1">
      <c r="A1171" s="239"/>
      <c r="B1171" s="251" t="s">
        <v>153</v>
      </c>
      <c r="C1171" s="255">
        <f>'THC Fed'!$C$82</f>
        <v>0</v>
      </c>
      <c r="D1171" s="255">
        <f>'THC Fed'!$D$82</f>
        <v>0</v>
      </c>
      <c r="E1171" s="255">
        <f>'THC Fed'!$E$82</f>
        <v>0</v>
      </c>
      <c r="F1171" s="255">
        <f>'THC Fed'!$F$82</f>
        <v>0</v>
      </c>
      <c r="G1171" s="255">
        <f>'THC Fed'!$G$82</f>
        <v>0</v>
      </c>
    </row>
    <row r="1172" spans="1:8" hidden="1" outlineLevel="1" collapsed="1">
      <c r="A1172" s="239"/>
      <c r="B1172" s="251" t="s">
        <v>10</v>
      </c>
      <c r="C1172" s="255">
        <f>'TTUHSC Fed'!$C$82</f>
        <v>0</v>
      </c>
      <c r="D1172" s="255">
        <f>'TTUHSC Fed'!$D$82</f>
        <v>0</v>
      </c>
      <c r="E1172" s="255">
        <f>'TTUHSC Fed'!$E$82</f>
        <v>0</v>
      </c>
      <c r="F1172" s="255">
        <f>'TTUHSC Fed'!$F$82</f>
        <v>0</v>
      </c>
      <c r="G1172" s="255">
        <f>'TTUHSC Fed'!$G$82</f>
        <v>0</v>
      </c>
    </row>
    <row r="1173" spans="1:8" hidden="1" outlineLevel="1" collapsed="1">
      <c r="A1173" s="239"/>
      <c r="B1173" s="251" t="s">
        <v>140</v>
      </c>
      <c r="C1173" s="255">
        <f>'TTUHSCEP Fed'!$C$82</f>
        <v>0</v>
      </c>
      <c r="D1173" s="255">
        <f>'TTUHSCEP Fed'!$D$82</f>
        <v>0</v>
      </c>
      <c r="E1173" s="255">
        <f>'TTUHSCEP Fed'!$E$82</f>
        <v>0</v>
      </c>
      <c r="F1173" s="255">
        <f>'TTUHSCEP Fed'!$F$82</f>
        <v>0</v>
      </c>
      <c r="G1173" s="255">
        <f>'TTUHSCEP Fed'!$G$82</f>
        <v>0</v>
      </c>
    </row>
    <row r="1174" spans="1:8" hidden="1" outlineLevel="1" collapsed="1">
      <c r="A1174" s="239"/>
      <c r="B1174" s="251" t="s">
        <v>180</v>
      </c>
      <c r="C1174" s="255">
        <f>'UHM Fed'!$C$82</f>
        <v>0</v>
      </c>
      <c r="D1174" s="255">
        <f>'UHM Fed'!$D$82</f>
        <v>0</v>
      </c>
      <c r="E1174" s="255">
        <f>'UHM Fed'!$E$82</f>
        <v>0</v>
      </c>
      <c r="F1174" s="255">
        <f>'UHM Fed'!$F$82</f>
        <v>0</v>
      </c>
      <c r="G1174" s="255">
        <f>'UHM Fed'!$G$82</f>
        <v>0</v>
      </c>
    </row>
    <row r="1175" spans="1:8" ht="30" hidden="1" outlineLevel="1" collapsed="1">
      <c r="A1175" s="239"/>
      <c r="B1175" s="251" t="s">
        <v>194</v>
      </c>
      <c r="C1175" s="255">
        <f>'UNTHSC1 Fed'!$C$82</f>
        <v>0</v>
      </c>
      <c r="D1175" s="255">
        <f>'UNTHSC1 Fed'!$D$82</f>
        <v>0</v>
      </c>
      <c r="E1175" s="255">
        <f>'UNTHSC1 Fed'!$E$82</f>
        <v>0</v>
      </c>
      <c r="F1175" s="255">
        <f>'UNTHSC1 Fed'!$F$82</f>
        <v>0</v>
      </c>
      <c r="G1175" s="255">
        <f>'UNTHSC1 Fed'!$G$82</f>
        <v>0</v>
      </c>
    </row>
    <row r="1176" spans="1:8" hidden="1" outlineLevel="1" collapsed="1">
      <c r="A1176" s="239"/>
      <c r="B1176" s="251" t="s">
        <v>621</v>
      </c>
      <c r="C1176" s="255">
        <f>'BCM Fed'!$C$82</f>
        <v>0</v>
      </c>
      <c r="D1176" s="255">
        <f>'BCM Fed'!$D$82</f>
        <v>0</v>
      </c>
      <c r="E1176" s="255">
        <f>'BCM Fed'!$E$82</f>
        <v>1655005</v>
      </c>
      <c r="F1176" s="255">
        <f>'BCM Fed'!$F$82</f>
        <v>1655005</v>
      </c>
      <c r="G1176" s="255">
        <f>'BCM Fed'!$G$82</f>
        <v>0</v>
      </c>
    </row>
    <row r="1177" spans="1:8" collapsed="1">
      <c r="A1177" s="239" t="s">
        <v>235</v>
      </c>
      <c r="B1177" s="243"/>
      <c r="C1177" s="241">
        <f>SUM(C1162:C1176)</f>
        <v>3161112</v>
      </c>
      <c r="D1177" s="241">
        <f>SUM(D1162:D1176)</f>
        <v>516405</v>
      </c>
      <c r="E1177" s="241">
        <f>SUM(E1162:E1176)</f>
        <v>9022366</v>
      </c>
      <c r="F1177" s="241">
        <f>SUM(F1162:F1176)</f>
        <v>5935028</v>
      </c>
      <c r="G1177" s="241">
        <f>SUM(G1162:G1176)</f>
        <v>594025</v>
      </c>
      <c r="H1177" s="242"/>
    </row>
    <row r="1178" spans="1:8" hidden="1" outlineLevel="1">
      <c r="A1178" s="239"/>
      <c r="B1178" s="243" t="s">
        <v>163</v>
      </c>
      <c r="C1178" s="241">
        <f>'AUSM Fed'!$C$83</f>
        <v>0</v>
      </c>
      <c r="D1178" s="241">
        <f>'AUSM Fed'!$D$83</f>
        <v>0</v>
      </c>
      <c r="E1178" s="241">
        <f>'AUSM Fed'!$E$83</f>
        <v>0</v>
      </c>
      <c r="F1178" s="241">
        <f>'AUSM Fed'!$F$83</f>
        <v>0</v>
      </c>
      <c r="G1178" s="241">
        <f>'AUSM Fed'!$G$83</f>
        <v>0</v>
      </c>
      <c r="H1178" s="242"/>
    </row>
    <row r="1179" spans="1:8" ht="30" hidden="1" outlineLevel="1" collapsed="1">
      <c r="A1179" s="239"/>
      <c r="B1179" s="243" t="s">
        <v>4</v>
      </c>
      <c r="C1179" s="241">
        <f>'HSH Fed'!$C$83</f>
        <v>0</v>
      </c>
      <c r="D1179" s="241">
        <f>'HSH Fed'!$D$83</f>
        <v>0</v>
      </c>
      <c r="E1179" s="241">
        <f>'HSH Fed'!$E$83</f>
        <v>0</v>
      </c>
      <c r="F1179" s="241">
        <f>'HSH Fed'!$F$83</f>
        <v>0</v>
      </c>
      <c r="G1179" s="241">
        <f>'HSH Fed'!$G$83</f>
        <v>0</v>
      </c>
      <c r="H1179" s="242"/>
    </row>
    <row r="1180" spans="1:8" ht="30" hidden="1" outlineLevel="1" collapsed="1">
      <c r="A1180" s="239"/>
      <c r="B1180" s="243" t="s">
        <v>5</v>
      </c>
      <c r="C1180" s="241">
        <f>'HSSA Fed'!$C$83</f>
        <v>0</v>
      </c>
      <c r="D1180" s="241">
        <f>'HSSA Fed'!$D$83</f>
        <v>0</v>
      </c>
      <c r="E1180" s="241">
        <f>'HSSA Fed'!$E$83</f>
        <v>0</v>
      </c>
      <c r="F1180" s="241">
        <f>'HSSA Fed'!$F$83</f>
        <v>0</v>
      </c>
      <c r="G1180" s="241">
        <f>'HSSA Fed'!$G$83</f>
        <v>0</v>
      </c>
      <c r="H1180" s="242"/>
    </row>
    <row r="1181" spans="1:8" hidden="1" outlineLevel="1" collapsed="1">
      <c r="A1181" s="239"/>
      <c r="B1181" s="243" t="s">
        <v>3</v>
      </c>
      <c r="C1181" s="241">
        <f>'MBG Fed'!$C$83</f>
        <v>0</v>
      </c>
      <c r="D1181" s="241">
        <f>'MBG Fed'!$D$83</f>
        <v>0</v>
      </c>
      <c r="E1181" s="241">
        <f>'MBG Fed'!$E$83</f>
        <v>40000</v>
      </c>
      <c r="F1181" s="241">
        <f>'MBG Fed'!$F$83</f>
        <v>40000</v>
      </c>
      <c r="G1181" s="241">
        <f>'MBG Fed'!$G$83</f>
        <v>0</v>
      </c>
      <c r="H1181" s="242"/>
    </row>
    <row r="1182" spans="1:8" hidden="1" outlineLevel="1" collapsed="1">
      <c r="A1182" s="239"/>
      <c r="B1182" s="243" t="s">
        <v>6</v>
      </c>
      <c r="C1182" s="241">
        <f>'MDA Fed'!$C$83</f>
        <v>0</v>
      </c>
      <c r="D1182" s="241">
        <f>'MDA Fed'!$D$83</f>
        <v>0</v>
      </c>
      <c r="E1182" s="241">
        <f>'MDA Fed'!$E$83</f>
        <v>0</v>
      </c>
      <c r="F1182" s="241">
        <f>'MDA Fed'!$F$83</f>
        <v>0</v>
      </c>
      <c r="G1182" s="241">
        <f>'MDA Fed'!$G$83</f>
        <v>0</v>
      </c>
      <c r="H1182" s="242"/>
    </row>
    <row r="1183" spans="1:8" ht="30" hidden="1" outlineLevel="1" collapsed="1">
      <c r="A1183" s="239"/>
      <c r="B1183" s="243" t="s">
        <v>164</v>
      </c>
      <c r="C1183" s="241">
        <f>'RGVM Fed'!$C$83</f>
        <v>0</v>
      </c>
      <c r="D1183" s="241">
        <f>'RGVM Fed'!$D$83</f>
        <v>0</v>
      </c>
      <c r="E1183" s="241">
        <f>'RGVM Fed'!$E$83</f>
        <v>0</v>
      </c>
      <c r="F1183" s="241">
        <f>'RGVM Fed'!$F$83</f>
        <v>0</v>
      </c>
      <c r="G1183" s="241">
        <f>'RGVM Fed'!$G$83</f>
        <v>0</v>
      </c>
      <c r="H1183" s="242"/>
    </row>
    <row r="1184" spans="1:8" ht="30" hidden="1" outlineLevel="1" collapsed="1">
      <c r="A1184" s="239"/>
      <c r="B1184" s="243" t="s">
        <v>189</v>
      </c>
      <c r="C1184" s="241">
        <f>'SHNF Fed'!$C$83</f>
        <v>0</v>
      </c>
      <c r="D1184" s="241">
        <f>'SHNF Fed'!$D$83</f>
        <v>0</v>
      </c>
      <c r="E1184" s="241">
        <f>'SHNF Fed'!$E$83</f>
        <v>0</v>
      </c>
      <c r="F1184" s="241">
        <f>'SHNF Fed'!$F$83</f>
        <v>0</v>
      </c>
      <c r="G1184" s="241">
        <f>'SHNF Fed'!$G$83</f>
        <v>0</v>
      </c>
      <c r="H1184" s="242"/>
    </row>
    <row r="1185" spans="1:8" hidden="1" outlineLevel="1" collapsed="1">
      <c r="A1185" s="239"/>
      <c r="B1185" s="243" t="s">
        <v>137</v>
      </c>
      <c r="C1185" s="241">
        <f>'SWM Fed'!$C$83</f>
        <v>0</v>
      </c>
      <c r="D1185" s="241">
        <f>'SWM Fed'!$D$83</f>
        <v>0</v>
      </c>
      <c r="E1185" s="241">
        <f>'SWM Fed'!$E$83</f>
        <v>0</v>
      </c>
      <c r="F1185" s="241">
        <f>'SWM Fed'!$F$83</f>
        <v>0</v>
      </c>
      <c r="G1185" s="241">
        <f>'SWM Fed'!$G$83</f>
        <v>0</v>
      </c>
      <c r="H1185" s="242"/>
    </row>
    <row r="1186" spans="1:8" hidden="1" outlineLevel="1" collapsed="1">
      <c r="A1186" s="239"/>
      <c r="B1186" s="243" t="s">
        <v>8</v>
      </c>
      <c r="C1186" s="241">
        <f>'TAMHSC Fed'!$C$83</f>
        <v>0</v>
      </c>
      <c r="D1186" s="241">
        <f>'TAMHSC Fed'!$D$83</f>
        <v>0</v>
      </c>
      <c r="E1186" s="241">
        <f>'TAMHSC Fed'!$E$83</f>
        <v>0</v>
      </c>
      <c r="F1186" s="241">
        <f>'TAMHSC Fed'!$F$83</f>
        <v>0</v>
      </c>
      <c r="G1186" s="241">
        <f>'TAMHSC Fed'!$G$83</f>
        <v>0</v>
      </c>
      <c r="H1186" s="242"/>
    </row>
    <row r="1187" spans="1:8" hidden="1" outlineLevel="1" collapsed="1">
      <c r="A1187" s="239"/>
      <c r="B1187" s="243" t="s">
        <v>153</v>
      </c>
      <c r="C1187" s="241">
        <f>'THC Fed'!$C$83</f>
        <v>0</v>
      </c>
      <c r="D1187" s="241">
        <f>'THC Fed'!$D$83</f>
        <v>0</v>
      </c>
      <c r="E1187" s="241">
        <f>'THC Fed'!$E$83</f>
        <v>0</v>
      </c>
      <c r="F1187" s="241">
        <f>'THC Fed'!$F$83</f>
        <v>0</v>
      </c>
      <c r="G1187" s="241">
        <f>'THC Fed'!$G$83</f>
        <v>0</v>
      </c>
      <c r="H1187" s="242"/>
    </row>
    <row r="1188" spans="1:8" hidden="1" outlineLevel="1" collapsed="1">
      <c r="A1188" s="239"/>
      <c r="B1188" s="243" t="s">
        <v>10</v>
      </c>
      <c r="C1188" s="241">
        <f>'TTUHSC Fed'!$C$83</f>
        <v>0</v>
      </c>
      <c r="D1188" s="241">
        <f>'TTUHSC Fed'!$D$83</f>
        <v>0</v>
      </c>
      <c r="E1188" s="241">
        <f>'TTUHSC Fed'!$E$83</f>
        <v>0</v>
      </c>
      <c r="F1188" s="241">
        <f>'TTUHSC Fed'!$F$83</f>
        <v>0</v>
      </c>
      <c r="G1188" s="241">
        <f>'TTUHSC Fed'!$G$83</f>
        <v>0</v>
      </c>
      <c r="H1188" s="242"/>
    </row>
    <row r="1189" spans="1:8" hidden="1" outlineLevel="1" collapsed="1">
      <c r="A1189" s="239"/>
      <c r="B1189" s="243" t="s">
        <v>140</v>
      </c>
      <c r="C1189" s="241">
        <f>'TTUHSCEP Fed'!$C$83</f>
        <v>0</v>
      </c>
      <c r="D1189" s="241">
        <f>'TTUHSCEP Fed'!$D$83</f>
        <v>0</v>
      </c>
      <c r="E1189" s="241">
        <f>'TTUHSCEP Fed'!$E$83</f>
        <v>0</v>
      </c>
      <c r="F1189" s="241">
        <f>'TTUHSCEP Fed'!$F$83</f>
        <v>0</v>
      </c>
      <c r="G1189" s="241">
        <f>'TTUHSCEP Fed'!$G$83</f>
        <v>0</v>
      </c>
      <c r="H1189" s="242"/>
    </row>
    <row r="1190" spans="1:8" hidden="1" outlineLevel="1" collapsed="1">
      <c r="A1190" s="239"/>
      <c r="B1190" s="243" t="s">
        <v>180</v>
      </c>
      <c r="C1190" s="241">
        <f>'UHM Fed'!$C$83</f>
        <v>0</v>
      </c>
      <c r="D1190" s="241">
        <f>'UHM Fed'!$D$83</f>
        <v>0</v>
      </c>
      <c r="E1190" s="241">
        <f>'UHM Fed'!$E$83</f>
        <v>0</v>
      </c>
      <c r="F1190" s="241">
        <f>'UHM Fed'!$F$83</f>
        <v>0</v>
      </c>
      <c r="G1190" s="241">
        <f>'UHM Fed'!$G$83</f>
        <v>0</v>
      </c>
      <c r="H1190" s="242"/>
    </row>
    <row r="1191" spans="1:8" ht="30" hidden="1" outlineLevel="1" collapsed="1">
      <c r="A1191" s="239"/>
      <c r="B1191" s="243" t="s">
        <v>194</v>
      </c>
      <c r="C1191" s="241">
        <f>'UNTHSC1 Fed'!$C$83</f>
        <v>0</v>
      </c>
      <c r="D1191" s="241">
        <f>'UNTHSC1 Fed'!$D$83</f>
        <v>0</v>
      </c>
      <c r="E1191" s="241">
        <f>'UNTHSC1 Fed'!$E$83</f>
        <v>0</v>
      </c>
      <c r="F1191" s="241">
        <f>'UNTHSC1 Fed'!$F$83</f>
        <v>0</v>
      </c>
      <c r="G1191" s="241">
        <f>'UNTHSC1 Fed'!$G$83</f>
        <v>0</v>
      </c>
      <c r="H1191" s="242"/>
    </row>
    <row r="1192" spans="1:8" hidden="1" outlineLevel="1" collapsed="1">
      <c r="A1192" s="239"/>
      <c r="B1192" s="243" t="s">
        <v>621</v>
      </c>
      <c r="C1192" s="241">
        <f>'BCM Fed'!$C$83</f>
        <v>0</v>
      </c>
      <c r="D1192" s="241">
        <f>'BCM Fed'!$D$83</f>
        <v>0</v>
      </c>
      <c r="E1192" s="241">
        <f>'BCM Fed'!$E$83</f>
        <v>0</v>
      </c>
      <c r="F1192" s="241">
        <f>'BCM Fed'!$F$83</f>
        <v>0</v>
      </c>
      <c r="G1192" s="241">
        <f>'BCM Fed'!$G$83</f>
        <v>0</v>
      </c>
      <c r="H1192" s="242"/>
    </row>
    <row r="1193" spans="1:8" collapsed="1">
      <c r="A1193" s="239" t="s">
        <v>235</v>
      </c>
      <c r="B1193" s="243"/>
      <c r="C1193" s="241">
        <f>SUM(C1178:C1192)</f>
        <v>0</v>
      </c>
      <c r="D1193" s="241">
        <f>SUM(D1178:D1192)</f>
        <v>0</v>
      </c>
      <c r="E1193" s="241">
        <f>SUM(E1178:E1192)</f>
        <v>40000</v>
      </c>
      <c r="F1193" s="241">
        <f>SUM(F1178:F1192)</f>
        <v>40000</v>
      </c>
      <c r="G1193" s="241">
        <f>SUM(G1178:G1192)</f>
        <v>0</v>
      </c>
      <c r="H1193" s="242"/>
    </row>
    <row r="1194" spans="1:8" hidden="1" outlineLevel="1">
      <c r="A1194" s="239"/>
      <c r="B1194" s="243" t="s">
        <v>163</v>
      </c>
      <c r="C1194" s="241">
        <f>'AUSM Fed'!$C$84</f>
        <v>0</v>
      </c>
      <c r="D1194" s="241">
        <f>'AUSM Fed'!$D$84</f>
        <v>0</v>
      </c>
      <c r="E1194" s="241">
        <f>'AUSM Fed'!$E$84</f>
        <v>0</v>
      </c>
      <c r="F1194" s="241">
        <f>'AUSM Fed'!$F$84</f>
        <v>0</v>
      </c>
      <c r="G1194" s="241">
        <f>'AUSM Fed'!$G$84</f>
        <v>0</v>
      </c>
      <c r="H1194" s="242"/>
    </row>
    <row r="1195" spans="1:8" ht="30" hidden="1" outlineLevel="1" collapsed="1">
      <c r="A1195" s="239"/>
      <c r="B1195" s="243" t="s">
        <v>4</v>
      </c>
      <c r="C1195" s="241">
        <f>'HSH Fed'!$C$84</f>
        <v>0</v>
      </c>
      <c r="D1195" s="241">
        <f>'HSH Fed'!$D$84</f>
        <v>0</v>
      </c>
      <c r="E1195" s="241">
        <f>'HSH Fed'!$E$84</f>
        <v>0</v>
      </c>
      <c r="F1195" s="241">
        <f>'HSH Fed'!$F$84</f>
        <v>0</v>
      </c>
      <c r="G1195" s="241">
        <f>'HSH Fed'!$G$84</f>
        <v>0</v>
      </c>
      <c r="H1195" s="242"/>
    </row>
    <row r="1196" spans="1:8" ht="30" hidden="1" outlineLevel="1" collapsed="1">
      <c r="A1196" s="239"/>
      <c r="B1196" s="243" t="s">
        <v>5</v>
      </c>
      <c r="C1196" s="241">
        <f>'HSSA Fed'!$C$84</f>
        <v>0</v>
      </c>
      <c r="D1196" s="241">
        <f>'HSSA Fed'!$D$84</f>
        <v>0</v>
      </c>
      <c r="E1196" s="241">
        <f>'HSSA Fed'!$E$84</f>
        <v>0</v>
      </c>
      <c r="F1196" s="241">
        <f>'HSSA Fed'!$F$84</f>
        <v>0</v>
      </c>
      <c r="G1196" s="241">
        <f>'HSSA Fed'!$G$84</f>
        <v>0</v>
      </c>
      <c r="H1196" s="242"/>
    </row>
    <row r="1197" spans="1:8" hidden="1" outlineLevel="1" collapsed="1">
      <c r="A1197" s="239"/>
      <c r="B1197" s="243" t="s">
        <v>3</v>
      </c>
      <c r="C1197" s="241">
        <f>'MBG Fed'!$C$84</f>
        <v>0</v>
      </c>
      <c r="D1197" s="241">
        <f>'MBG Fed'!$D$84</f>
        <v>0</v>
      </c>
      <c r="E1197" s="241">
        <f>'MBG Fed'!$E$84</f>
        <v>163056</v>
      </c>
      <c r="F1197" s="241">
        <f>'MBG Fed'!$F$84</f>
        <v>125539</v>
      </c>
      <c r="G1197" s="241">
        <f>'MBG Fed'!$G$84</f>
        <v>37517</v>
      </c>
      <c r="H1197" s="242"/>
    </row>
    <row r="1198" spans="1:8" hidden="1" outlineLevel="1" collapsed="1">
      <c r="A1198" s="239"/>
      <c r="B1198" s="243" t="s">
        <v>6</v>
      </c>
      <c r="C1198" s="241">
        <f>'MDA Fed'!$C$84</f>
        <v>0</v>
      </c>
      <c r="D1198" s="241">
        <f>'MDA Fed'!$D$84</f>
        <v>0</v>
      </c>
      <c r="E1198" s="241">
        <f>'MDA Fed'!$E$84</f>
        <v>0</v>
      </c>
      <c r="F1198" s="241">
        <f>'MDA Fed'!$F$84</f>
        <v>0</v>
      </c>
      <c r="G1198" s="241">
        <f>'MDA Fed'!$G$84</f>
        <v>0</v>
      </c>
      <c r="H1198" s="242"/>
    </row>
    <row r="1199" spans="1:8" ht="30" hidden="1" outlineLevel="1" collapsed="1">
      <c r="A1199" s="239"/>
      <c r="B1199" s="243" t="s">
        <v>164</v>
      </c>
      <c r="C1199" s="241">
        <f>'RGVM Fed'!$C$84</f>
        <v>0</v>
      </c>
      <c r="D1199" s="241">
        <f>'RGVM Fed'!$D$84</f>
        <v>0</v>
      </c>
      <c r="E1199" s="241">
        <f>'RGVM Fed'!$E$84</f>
        <v>0</v>
      </c>
      <c r="F1199" s="241">
        <f>'RGVM Fed'!$F$84</f>
        <v>0</v>
      </c>
      <c r="G1199" s="241">
        <f>'RGVM Fed'!$G$84</f>
        <v>0</v>
      </c>
      <c r="H1199" s="242"/>
    </row>
    <row r="1200" spans="1:8" ht="30" hidden="1" outlineLevel="1" collapsed="1">
      <c r="A1200" s="239"/>
      <c r="B1200" s="243" t="s">
        <v>189</v>
      </c>
      <c r="C1200" s="241">
        <f>'SHNF Fed'!$C$84</f>
        <v>0</v>
      </c>
      <c r="D1200" s="241">
        <f>'SHNF Fed'!$D$84</f>
        <v>0</v>
      </c>
      <c r="E1200" s="241">
        <f>'SHNF Fed'!$E$84</f>
        <v>0</v>
      </c>
      <c r="F1200" s="241">
        <f>'SHNF Fed'!$F$84</f>
        <v>0</v>
      </c>
      <c r="G1200" s="241">
        <f>'SHNF Fed'!$G$84</f>
        <v>0</v>
      </c>
      <c r="H1200" s="242"/>
    </row>
    <row r="1201" spans="1:8" hidden="1" outlineLevel="1" collapsed="1">
      <c r="A1201" s="239"/>
      <c r="B1201" s="243" t="s">
        <v>137</v>
      </c>
      <c r="C1201" s="241">
        <f>'SWM Fed'!$C$84</f>
        <v>0</v>
      </c>
      <c r="D1201" s="241">
        <f>'SWM Fed'!$D$84</f>
        <v>0</v>
      </c>
      <c r="E1201" s="241">
        <f>'SWM Fed'!$E$84</f>
        <v>0</v>
      </c>
      <c r="F1201" s="241">
        <f>'SWM Fed'!$F$84</f>
        <v>0</v>
      </c>
      <c r="G1201" s="241">
        <f>'SWM Fed'!$G$84</f>
        <v>0</v>
      </c>
      <c r="H1201" s="242"/>
    </row>
    <row r="1202" spans="1:8" hidden="1" outlineLevel="1" collapsed="1">
      <c r="A1202" s="239"/>
      <c r="B1202" s="243" t="s">
        <v>8</v>
      </c>
      <c r="C1202" s="241">
        <f>'TAMHSC Fed'!$C$84</f>
        <v>0</v>
      </c>
      <c r="D1202" s="241">
        <f>'TAMHSC Fed'!$D$84</f>
        <v>0</v>
      </c>
      <c r="E1202" s="241">
        <f>'TAMHSC Fed'!$E$84</f>
        <v>0</v>
      </c>
      <c r="F1202" s="241">
        <f>'TAMHSC Fed'!$F$84</f>
        <v>0</v>
      </c>
      <c r="G1202" s="241">
        <f>'TAMHSC Fed'!$G$84</f>
        <v>0</v>
      </c>
      <c r="H1202" s="242"/>
    </row>
    <row r="1203" spans="1:8" hidden="1" outlineLevel="1" collapsed="1">
      <c r="A1203" s="239"/>
      <c r="B1203" s="243" t="s">
        <v>153</v>
      </c>
      <c r="C1203" s="241">
        <f>'THC Fed'!$C$84</f>
        <v>0</v>
      </c>
      <c r="D1203" s="241">
        <f>'THC Fed'!$D$84</f>
        <v>0</v>
      </c>
      <c r="E1203" s="241">
        <f>'THC Fed'!$E$84</f>
        <v>0</v>
      </c>
      <c r="F1203" s="241">
        <f>'THC Fed'!$F$84</f>
        <v>0</v>
      </c>
      <c r="G1203" s="241">
        <f>'THC Fed'!$G$84</f>
        <v>0</v>
      </c>
      <c r="H1203" s="242"/>
    </row>
    <row r="1204" spans="1:8" hidden="1" outlineLevel="1" collapsed="1">
      <c r="A1204" s="239"/>
      <c r="B1204" s="243" t="s">
        <v>10</v>
      </c>
      <c r="C1204" s="241">
        <f>'TTUHSC Fed'!$C$84</f>
        <v>0</v>
      </c>
      <c r="D1204" s="241">
        <f>'TTUHSC Fed'!$D$84</f>
        <v>0</v>
      </c>
      <c r="E1204" s="241">
        <f>'TTUHSC Fed'!$E$84</f>
        <v>0</v>
      </c>
      <c r="F1204" s="241">
        <f>'TTUHSC Fed'!$F$84</f>
        <v>0</v>
      </c>
      <c r="G1204" s="241">
        <f>'TTUHSC Fed'!$G$84</f>
        <v>0</v>
      </c>
      <c r="H1204" s="242"/>
    </row>
    <row r="1205" spans="1:8" hidden="1" outlineLevel="1" collapsed="1">
      <c r="A1205" s="239"/>
      <c r="B1205" s="243" t="s">
        <v>140</v>
      </c>
      <c r="C1205" s="241">
        <f>'TTUHSCEP Fed'!$C$84</f>
        <v>0</v>
      </c>
      <c r="D1205" s="241">
        <f>'TTUHSCEP Fed'!$D$84</f>
        <v>0</v>
      </c>
      <c r="E1205" s="241">
        <f>'TTUHSCEP Fed'!$E$84</f>
        <v>0</v>
      </c>
      <c r="F1205" s="241">
        <f>'TTUHSCEP Fed'!$F$84</f>
        <v>0</v>
      </c>
      <c r="G1205" s="241">
        <f>'TTUHSCEP Fed'!$G$84</f>
        <v>0</v>
      </c>
      <c r="H1205" s="242"/>
    </row>
    <row r="1206" spans="1:8" hidden="1" outlineLevel="1" collapsed="1">
      <c r="A1206" s="239"/>
      <c r="B1206" s="243" t="s">
        <v>180</v>
      </c>
      <c r="C1206" s="241">
        <f>'UHM Fed'!$C$84</f>
        <v>0</v>
      </c>
      <c r="D1206" s="241">
        <f>'UHM Fed'!$D$84</f>
        <v>0</v>
      </c>
      <c r="E1206" s="241">
        <f>'UHM Fed'!$E$84</f>
        <v>0</v>
      </c>
      <c r="F1206" s="241">
        <f>'UHM Fed'!$F$84</f>
        <v>0</v>
      </c>
      <c r="G1206" s="241">
        <f>'UHM Fed'!$G$84</f>
        <v>0</v>
      </c>
      <c r="H1206" s="242"/>
    </row>
    <row r="1207" spans="1:8" ht="30" hidden="1" outlineLevel="1" collapsed="1">
      <c r="A1207" s="239"/>
      <c r="B1207" s="243" t="s">
        <v>194</v>
      </c>
      <c r="C1207" s="241">
        <f>'UNTHSC1 Fed'!$C$84</f>
        <v>0</v>
      </c>
      <c r="D1207" s="241">
        <f>'UNTHSC1 Fed'!$D$84</f>
        <v>0</v>
      </c>
      <c r="E1207" s="241">
        <f>'UNTHSC1 Fed'!$E$84</f>
        <v>0</v>
      </c>
      <c r="F1207" s="241">
        <f>'UNTHSC1 Fed'!$F$84</f>
        <v>0</v>
      </c>
      <c r="G1207" s="241">
        <f>'UNTHSC1 Fed'!$G$84</f>
        <v>0</v>
      </c>
      <c r="H1207" s="242"/>
    </row>
    <row r="1208" spans="1:8" hidden="1" outlineLevel="1" collapsed="1">
      <c r="A1208" s="239"/>
      <c r="B1208" s="243" t="s">
        <v>621</v>
      </c>
      <c r="C1208" s="241">
        <f>'BCM Fed'!$C$84</f>
        <v>0</v>
      </c>
      <c r="D1208" s="241">
        <f>'BCM Fed'!$D$84</f>
        <v>0</v>
      </c>
      <c r="E1208" s="241">
        <f>'BCM Fed'!$E$84</f>
        <v>0</v>
      </c>
      <c r="F1208" s="241">
        <f>'BCM Fed'!$F$84</f>
        <v>0</v>
      </c>
      <c r="G1208" s="241">
        <f>'BCM Fed'!$G$84</f>
        <v>0</v>
      </c>
      <c r="H1208" s="242"/>
    </row>
    <row r="1209" spans="1:8" collapsed="1">
      <c r="A1209" s="239" t="s">
        <v>235</v>
      </c>
      <c r="B1209" s="243"/>
      <c r="C1209" s="241">
        <f>SUM(C1194:C1208)</f>
        <v>0</v>
      </c>
      <c r="D1209" s="241">
        <f>SUM(D1194:D1208)</f>
        <v>0</v>
      </c>
      <c r="E1209" s="241">
        <f>SUM(E1194:E1208)</f>
        <v>163056</v>
      </c>
      <c r="F1209" s="241">
        <f>SUM(F1194:F1208)</f>
        <v>125539</v>
      </c>
      <c r="G1209" s="241">
        <f>SUM(G1194:G1208)</f>
        <v>37517</v>
      </c>
      <c r="H1209" s="242"/>
    </row>
    <row r="1210" spans="1:8" hidden="1" outlineLevel="1">
      <c r="A1210" s="239"/>
      <c r="B1210" s="243" t="s">
        <v>163</v>
      </c>
      <c r="C1210" s="241">
        <f>'AUSM Fed'!$C$85</f>
        <v>0</v>
      </c>
      <c r="D1210" s="241">
        <f>'AUSM Fed'!$D$85</f>
        <v>0</v>
      </c>
      <c r="E1210" s="241">
        <f>'AUSM Fed'!$E$85</f>
        <v>0</v>
      </c>
      <c r="F1210" s="241">
        <f>'AUSM Fed'!$F$85</f>
        <v>0</v>
      </c>
      <c r="G1210" s="241">
        <f>'AUSM Fed'!$G$85</f>
        <v>0</v>
      </c>
      <c r="H1210" s="242"/>
    </row>
    <row r="1211" spans="1:8" ht="30" hidden="1" outlineLevel="1" collapsed="1">
      <c r="A1211" s="239"/>
      <c r="B1211" s="243" t="s">
        <v>4</v>
      </c>
      <c r="C1211" s="241">
        <f>'HSH Fed'!$C$85</f>
        <v>0</v>
      </c>
      <c r="D1211" s="241">
        <f>'HSH Fed'!$D$85</f>
        <v>0</v>
      </c>
      <c r="E1211" s="241">
        <f>'HSH Fed'!$E$85</f>
        <v>0</v>
      </c>
      <c r="F1211" s="241">
        <f>'HSH Fed'!$F$85</f>
        <v>0</v>
      </c>
      <c r="G1211" s="241">
        <f>'HSH Fed'!$G$85</f>
        <v>0</v>
      </c>
      <c r="H1211" s="242"/>
    </row>
    <row r="1212" spans="1:8" ht="30" hidden="1" outlineLevel="1" collapsed="1">
      <c r="A1212" s="239"/>
      <c r="B1212" s="243" t="s">
        <v>5</v>
      </c>
      <c r="C1212" s="241">
        <f>'HSSA Fed'!$C$85</f>
        <v>0</v>
      </c>
      <c r="D1212" s="241">
        <f>'HSSA Fed'!$D$85</f>
        <v>0</v>
      </c>
      <c r="E1212" s="241">
        <f>'HSSA Fed'!$E$85</f>
        <v>0</v>
      </c>
      <c r="F1212" s="241">
        <f>'HSSA Fed'!$F$85</f>
        <v>0</v>
      </c>
      <c r="G1212" s="241">
        <f>'HSSA Fed'!$G$85</f>
        <v>0</v>
      </c>
      <c r="H1212" s="242"/>
    </row>
    <row r="1213" spans="1:8" hidden="1" outlineLevel="1" collapsed="1">
      <c r="A1213" s="239"/>
      <c r="B1213" s="243" t="s">
        <v>3</v>
      </c>
      <c r="C1213" s="241">
        <f>'MBG Fed'!$C$85</f>
        <v>2780783</v>
      </c>
      <c r="D1213" s="241">
        <f>'MBG Fed'!$D$85</f>
        <v>151927</v>
      </c>
      <c r="E1213" s="241">
        <f>'MBG Fed'!$E$85</f>
        <v>5211072</v>
      </c>
      <c r="F1213" s="241">
        <f>'MBG Fed'!$F$85</f>
        <v>1987263</v>
      </c>
      <c r="G1213" s="241">
        <f>'MBG Fed'!$G$85</f>
        <v>5852665</v>
      </c>
      <c r="H1213" s="242"/>
    </row>
    <row r="1214" spans="1:8" hidden="1" outlineLevel="1" collapsed="1">
      <c r="A1214" s="239"/>
      <c r="B1214" s="243" t="s">
        <v>6</v>
      </c>
      <c r="C1214" s="241">
        <f>'MDA Fed'!$C$85</f>
        <v>0</v>
      </c>
      <c r="D1214" s="241">
        <f>'MDA Fed'!$D$85</f>
        <v>0</v>
      </c>
      <c r="E1214" s="241">
        <f>'MDA Fed'!$E$85</f>
        <v>0</v>
      </c>
      <c r="F1214" s="241">
        <f>'MDA Fed'!$F$85</f>
        <v>0</v>
      </c>
      <c r="G1214" s="241">
        <f>'MDA Fed'!$G$85</f>
        <v>0</v>
      </c>
      <c r="H1214" s="242"/>
    </row>
    <row r="1215" spans="1:8" ht="30" hidden="1" outlineLevel="1" collapsed="1">
      <c r="A1215" s="239"/>
      <c r="B1215" s="243" t="s">
        <v>164</v>
      </c>
      <c r="C1215" s="241">
        <f>'RGVM Fed'!$C$85</f>
        <v>0</v>
      </c>
      <c r="D1215" s="241">
        <f>'RGVM Fed'!$D$85</f>
        <v>0</v>
      </c>
      <c r="E1215" s="241">
        <f>'RGVM Fed'!$E$85</f>
        <v>0</v>
      </c>
      <c r="F1215" s="241">
        <f>'RGVM Fed'!$F$85</f>
        <v>0</v>
      </c>
      <c r="G1215" s="241">
        <f>'RGVM Fed'!$G$85</f>
        <v>0</v>
      </c>
      <c r="H1215" s="242"/>
    </row>
    <row r="1216" spans="1:8" ht="30" hidden="1" outlineLevel="1" collapsed="1">
      <c r="A1216" s="239"/>
      <c r="B1216" s="243" t="s">
        <v>189</v>
      </c>
      <c r="C1216" s="241">
        <f>'SHNF Fed'!$C$85</f>
        <v>0</v>
      </c>
      <c r="D1216" s="241">
        <f>'SHNF Fed'!$D$85</f>
        <v>0</v>
      </c>
      <c r="E1216" s="241">
        <f>'SHNF Fed'!$E$85</f>
        <v>0</v>
      </c>
      <c r="F1216" s="241">
        <f>'SHNF Fed'!$F$85</f>
        <v>0</v>
      </c>
      <c r="G1216" s="241">
        <f>'SHNF Fed'!$G$85</f>
        <v>0</v>
      </c>
      <c r="H1216" s="242"/>
    </row>
    <row r="1217" spans="1:8" hidden="1" outlineLevel="1" collapsed="1">
      <c r="A1217" s="239"/>
      <c r="B1217" s="243" t="s">
        <v>137</v>
      </c>
      <c r="C1217" s="241">
        <f>'SWM Fed'!$C$85</f>
        <v>0</v>
      </c>
      <c r="D1217" s="241">
        <f>'SWM Fed'!$D$85</f>
        <v>0</v>
      </c>
      <c r="E1217" s="241">
        <f>'SWM Fed'!$E$85</f>
        <v>0</v>
      </c>
      <c r="F1217" s="241">
        <f>'SWM Fed'!$F$85</f>
        <v>0</v>
      </c>
      <c r="G1217" s="241">
        <f>'SWM Fed'!$G$85</f>
        <v>0</v>
      </c>
      <c r="H1217" s="242"/>
    </row>
    <row r="1218" spans="1:8" hidden="1" outlineLevel="1" collapsed="1">
      <c r="A1218" s="239"/>
      <c r="B1218" s="243" t="s">
        <v>8</v>
      </c>
      <c r="C1218" s="241">
        <f>'TAMHSC Fed'!$C$85</f>
        <v>0</v>
      </c>
      <c r="D1218" s="241">
        <f>'TAMHSC Fed'!$D$85</f>
        <v>0</v>
      </c>
      <c r="E1218" s="241">
        <f>'TAMHSC Fed'!$E$85</f>
        <v>0</v>
      </c>
      <c r="F1218" s="241">
        <f>'TAMHSC Fed'!$F$85</f>
        <v>0</v>
      </c>
      <c r="G1218" s="241">
        <f>'TAMHSC Fed'!$G$85</f>
        <v>0</v>
      </c>
      <c r="H1218" s="242"/>
    </row>
    <row r="1219" spans="1:8" hidden="1" outlineLevel="1" collapsed="1">
      <c r="A1219" s="239"/>
      <c r="B1219" s="243" t="s">
        <v>153</v>
      </c>
      <c r="C1219" s="241">
        <f>'THC Fed'!$C$85</f>
        <v>0</v>
      </c>
      <c r="D1219" s="241">
        <f>'THC Fed'!$D$85</f>
        <v>0</v>
      </c>
      <c r="E1219" s="241">
        <f>'THC Fed'!$E$85</f>
        <v>0</v>
      </c>
      <c r="F1219" s="241">
        <f>'THC Fed'!$F$85</f>
        <v>0</v>
      </c>
      <c r="G1219" s="241">
        <f>'THC Fed'!$G$85</f>
        <v>0</v>
      </c>
      <c r="H1219" s="242"/>
    </row>
    <row r="1220" spans="1:8" hidden="1" outlineLevel="1" collapsed="1">
      <c r="A1220" s="239"/>
      <c r="B1220" s="243" t="s">
        <v>10</v>
      </c>
      <c r="C1220" s="241">
        <f>'TTUHSC Fed'!$C$85</f>
        <v>0</v>
      </c>
      <c r="D1220" s="241">
        <f>'TTUHSC Fed'!$D$85</f>
        <v>0</v>
      </c>
      <c r="E1220" s="241">
        <f>'TTUHSC Fed'!$E$85</f>
        <v>0</v>
      </c>
      <c r="F1220" s="241">
        <f>'TTUHSC Fed'!$F$85</f>
        <v>0</v>
      </c>
      <c r="G1220" s="241">
        <f>'TTUHSC Fed'!$G$85</f>
        <v>0</v>
      </c>
      <c r="H1220" s="242"/>
    </row>
    <row r="1221" spans="1:8" hidden="1" outlineLevel="1" collapsed="1">
      <c r="A1221" s="239"/>
      <c r="B1221" s="243" t="s">
        <v>140</v>
      </c>
      <c r="C1221" s="241">
        <f>'TTUHSCEP Fed'!$C$85</f>
        <v>0</v>
      </c>
      <c r="D1221" s="241">
        <f>'TTUHSCEP Fed'!$D$85</f>
        <v>0</v>
      </c>
      <c r="E1221" s="241">
        <f>'TTUHSCEP Fed'!$E$85</f>
        <v>0</v>
      </c>
      <c r="F1221" s="241">
        <f>'TTUHSCEP Fed'!$F$85</f>
        <v>0</v>
      </c>
      <c r="G1221" s="241">
        <f>'TTUHSCEP Fed'!$G$85</f>
        <v>0</v>
      </c>
      <c r="H1221" s="242"/>
    </row>
    <row r="1222" spans="1:8" hidden="1" outlineLevel="1" collapsed="1">
      <c r="A1222" s="239"/>
      <c r="B1222" s="243" t="s">
        <v>180</v>
      </c>
      <c r="C1222" s="241">
        <f>'UHM Fed'!$C$85</f>
        <v>0</v>
      </c>
      <c r="D1222" s="241">
        <f>'UHM Fed'!$D$85</f>
        <v>0</v>
      </c>
      <c r="E1222" s="241">
        <f>'UHM Fed'!$E$85</f>
        <v>0</v>
      </c>
      <c r="F1222" s="241">
        <f>'UHM Fed'!$F$85</f>
        <v>0</v>
      </c>
      <c r="G1222" s="241">
        <f>'UHM Fed'!$G$85</f>
        <v>0</v>
      </c>
      <c r="H1222" s="242"/>
    </row>
    <row r="1223" spans="1:8" ht="30" hidden="1" outlineLevel="1" collapsed="1">
      <c r="A1223" s="239"/>
      <c r="B1223" s="243" t="s">
        <v>194</v>
      </c>
      <c r="C1223" s="241">
        <f>'UNTHSC1 Fed'!$C$85</f>
        <v>0</v>
      </c>
      <c r="D1223" s="241">
        <f>'UNTHSC1 Fed'!$D$85</f>
        <v>0</v>
      </c>
      <c r="E1223" s="241">
        <f>'UNTHSC1 Fed'!$E$85</f>
        <v>0</v>
      </c>
      <c r="F1223" s="241">
        <f>'UNTHSC1 Fed'!$F$85</f>
        <v>0</v>
      </c>
      <c r="G1223" s="241">
        <f>'UNTHSC1 Fed'!$G$85</f>
        <v>0</v>
      </c>
      <c r="H1223" s="242"/>
    </row>
    <row r="1224" spans="1:8" hidden="1" outlineLevel="1" collapsed="1">
      <c r="A1224" s="239"/>
      <c r="B1224" s="243" t="s">
        <v>621</v>
      </c>
      <c r="C1224" s="241">
        <f>'BCM Fed'!$C$85</f>
        <v>0</v>
      </c>
      <c r="D1224" s="241">
        <f>'BCM Fed'!$D$85</f>
        <v>0</v>
      </c>
      <c r="E1224" s="241">
        <f>'BCM Fed'!$E$85</f>
        <v>0</v>
      </c>
      <c r="F1224" s="241">
        <f>'BCM Fed'!$F$85</f>
        <v>0</v>
      </c>
      <c r="G1224" s="241">
        <f>'BCM Fed'!$G$85</f>
        <v>0</v>
      </c>
      <c r="H1224" s="242"/>
    </row>
    <row r="1225" spans="1:8" collapsed="1">
      <c r="A1225" s="239" t="s">
        <v>235</v>
      </c>
      <c r="B1225" s="243"/>
      <c r="C1225" s="241">
        <f>SUM(C1210:C1224)</f>
        <v>2780783</v>
      </c>
      <c r="D1225" s="241">
        <f>SUM(D1210:D1224)</f>
        <v>151927</v>
      </c>
      <c r="E1225" s="241">
        <f>SUM(E1210:E1224)</f>
        <v>5211072</v>
      </c>
      <c r="F1225" s="241">
        <f>SUM(F1210:F1224)</f>
        <v>1987263</v>
      </c>
      <c r="G1225" s="241">
        <f>SUM(G1210:G1224)</f>
        <v>5852665</v>
      </c>
      <c r="H1225" s="242"/>
    </row>
    <row r="1226" spans="1:8" hidden="1" outlineLevel="1">
      <c r="A1226" s="239"/>
      <c r="B1226" s="243" t="s">
        <v>163</v>
      </c>
      <c r="C1226" s="241">
        <f>'AUSM Fed'!$C$86</f>
        <v>0</v>
      </c>
      <c r="D1226" s="241">
        <f>'AUSM Fed'!$D$86</f>
        <v>0</v>
      </c>
      <c r="E1226" s="241">
        <f>'AUSM Fed'!$E$86</f>
        <v>0</v>
      </c>
      <c r="F1226" s="241">
        <f>'AUSM Fed'!$F$86</f>
        <v>0</v>
      </c>
      <c r="G1226" s="241">
        <f>'AUSM Fed'!$G$86</f>
        <v>0</v>
      </c>
      <c r="H1226" s="242"/>
    </row>
    <row r="1227" spans="1:8" ht="30" hidden="1" outlineLevel="1" collapsed="1">
      <c r="A1227" s="239"/>
      <c r="B1227" s="243" t="s">
        <v>4</v>
      </c>
      <c r="C1227" s="241">
        <f>'HSH Fed'!$C$86</f>
        <v>0</v>
      </c>
      <c r="D1227" s="241">
        <f>'HSH Fed'!$D$86</f>
        <v>0</v>
      </c>
      <c r="E1227" s="241">
        <f>'HSH Fed'!$E$86</f>
        <v>0</v>
      </c>
      <c r="F1227" s="241">
        <f>'HSH Fed'!$F$86</f>
        <v>0</v>
      </c>
      <c r="G1227" s="241">
        <f>'HSH Fed'!$G$86</f>
        <v>0</v>
      </c>
      <c r="H1227" s="242"/>
    </row>
    <row r="1228" spans="1:8" ht="30" hidden="1" outlineLevel="1" collapsed="1">
      <c r="A1228" s="239"/>
      <c r="B1228" s="243" t="s">
        <v>5</v>
      </c>
      <c r="C1228" s="241">
        <f>'HSSA Fed'!$C$86</f>
        <v>0</v>
      </c>
      <c r="D1228" s="241">
        <f>'HSSA Fed'!$D$86</f>
        <v>0</v>
      </c>
      <c r="E1228" s="241">
        <f>'HSSA Fed'!$E$86</f>
        <v>0</v>
      </c>
      <c r="F1228" s="241">
        <f>'HSSA Fed'!$F$86</f>
        <v>0</v>
      </c>
      <c r="G1228" s="241">
        <f>'HSSA Fed'!$G$86</f>
        <v>0</v>
      </c>
      <c r="H1228" s="242"/>
    </row>
    <row r="1229" spans="1:8" hidden="1" outlineLevel="1" collapsed="1">
      <c r="A1229" s="239"/>
      <c r="B1229" s="243" t="s">
        <v>3</v>
      </c>
      <c r="C1229" s="241">
        <f>'MBG Fed'!$C$86</f>
        <v>0</v>
      </c>
      <c r="D1229" s="241">
        <f>'MBG Fed'!$D$86</f>
        <v>0</v>
      </c>
      <c r="E1229" s="241">
        <f>'MBG Fed'!$E$86</f>
        <v>0</v>
      </c>
      <c r="F1229" s="241">
        <f>'MBG Fed'!$F$86</f>
        <v>0</v>
      </c>
      <c r="G1229" s="241">
        <f>'MBG Fed'!$G$86</f>
        <v>0</v>
      </c>
      <c r="H1229" s="242"/>
    </row>
    <row r="1230" spans="1:8" hidden="1" outlineLevel="1" collapsed="1">
      <c r="A1230" s="239"/>
      <c r="B1230" s="243" t="s">
        <v>6</v>
      </c>
      <c r="C1230" s="241">
        <f>'MDA Fed'!$C$86</f>
        <v>0</v>
      </c>
      <c r="D1230" s="241">
        <f>'MDA Fed'!$D$86</f>
        <v>0</v>
      </c>
      <c r="E1230" s="241">
        <f>'MDA Fed'!$E$86</f>
        <v>0</v>
      </c>
      <c r="F1230" s="241">
        <f>'MDA Fed'!$F$86</f>
        <v>0</v>
      </c>
      <c r="G1230" s="241">
        <f>'MDA Fed'!$G$86</f>
        <v>0</v>
      </c>
      <c r="H1230" s="242"/>
    </row>
    <row r="1231" spans="1:8" ht="30" hidden="1" outlineLevel="1" collapsed="1">
      <c r="A1231" s="239"/>
      <c r="B1231" s="243" t="s">
        <v>164</v>
      </c>
      <c r="C1231" s="241">
        <f>'RGVM Fed'!$C$86</f>
        <v>0</v>
      </c>
      <c r="D1231" s="241">
        <f>'RGVM Fed'!$D$86</f>
        <v>0</v>
      </c>
      <c r="E1231" s="241">
        <f>'RGVM Fed'!$E$86</f>
        <v>0</v>
      </c>
      <c r="F1231" s="241">
        <f>'RGVM Fed'!$F$86</f>
        <v>0</v>
      </c>
      <c r="G1231" s="241">
        <f>'RGVM Fed'!$G$86</f>
        <v>0</v>
      </c>
      <c r="H1231" s="242"/>
    </row>
    <row r="1232" spans="1:8" ht="30" hidden="1" outlineLevel="1" collapsed="1">
      <c r="A1232" s="239"/>
      <c r="B1232" s="243" t="s">
        <v>189</v>
      </c>
      <c r="C1232" s="241">
        <f>'SHNF Fed'!$C$86</f>
        <v>0</v>
      </c>
      <c r="D1232" s="241">
        <f>'SHNF Fed'!$D$86</f>
        <v>0</v>
      </c>
      <c r="E1232" s="241">
        <f>'SHNF Fed'!$E$86</f>
        <v>0</v>
      </c>
      <c r="F1232" s="241">
        <f>'SHNF Fed'!$F$86</f>
        <v>0</v>
      </c>
      <c r="G1232" s="241">
        <f>'SHNF Fed'!$G$86</f>
        <v>0</v>
      </c>
      <c r="H1232" s="242"/>
    </row>
    <row r="1233" spans="1:8" hidden="1" outlineLevel="1" collapsed="1">
      <c r="A1233" s="239"/>
      <c r="B1233" s="243" t="s">
        <v>137</v>
      </c>
      <c r="C1233" s="241">
        <f>'SWM Fed'!$C$86</f>
        <v>0</v>
      </c>
      <c r="D1233" s="241">
        <f>'SWM Fed'!$D$86</f>
        <v>0</v>
      </c>
      <c r="E1233" s="241">
        <f>'SWM Fed'!$E$86</f>
        <v>0</v>
      </c>
      <c r="F1233" s="241">
        <f>'SWM Fed'!$F$86</f>
        <v>0</v>
      </c>
      <c r="G1233" s="241">
        <f>'SWM Fed'!$G$86</f>
        <v>0</v>
      </c>
      <c r="H1233" s="242"/>
    </row>
    <row r="1234" spans="1:8" hidden="1" outlineLevel="1" collapsed="1">
      <c r="A1234" s="239"/>
      <c r="B1234" s="243" t="s">
        <v>8</v>
      </c>
      <c r="C1234" s="241">
        <f>'TAMHSC Fed'!$C$86</f>
        <v>0</v>
      </c>
      <c r="D1234" s="241">
        <f>'TAMHSC Fed'!$D$86</f>
        <v>0</v>
      </c>
      <c r="E1234" s="241">
        <f>'TAMHSC Fed'!$E$86</f>
        <v>0</v>
      </c>
      <c r="F1234" s="241">
        <f>'TAMHSC Fed'!$F$86</f>
        <v>0</v>
      </c>
      <c r="G1234" s="241">
        <f>'TAMHSC Fed'!$G$86</f>
        <v>0</v>
      </c>
      <c r="H1234" s="242"/>
    </row>
    <row r="1235" spans="1:8" hidden="1" outlineLevel="1" collapsed="1">
      <c r="A1235" s="239"/>
      <c r="B1235" s="243" t="s">
        <v>153</v>
      </c>
      <c r="C1235" s="241">
        <f>'THC Fed'!$C$86</f>
        <v>0</v>
      </c>
      <c r="D1235" s="241">
        <f>'THC Fed'!$D$86</f>
        <v>0</v>
      </c>
      <c r="E1235" s="241">
        <f>'THC Fed'!$E$86</f>
        <v>0</v>
      </c>
      <c r="F1235" s="241">
        <f>'THC Fed'!$F$86</f>
        <v>0</v>
      </c>
      <c r="G1235" s="241">
        <f>'THC Fed'!$G$86</f>
        <v>0</v>
      </c>
      <c r="H1235" s="242"/>
    </row>
    <row r="1236" spans="1:8" hidden="1" outlineLevel="1" collapsed="1">
      <c r="A1236" s="239"/>
      <c r="B1236" s="243" t="s">
        <v>10</v>
      </c>
      <c r="C1236" s="241">
        <f>'TTUHSC Fed'!$C$86</f>
        <v>0</v>
      </c>
      <c r="D1236" s="241">
        <f>'TTUHSC Fed'!$D$86</f>
        <v>0</v>
      </c>
      <c r="E1236" s="241">
        <f>'TTUHSC Fed'!$E$86</f>
        <v>0</v>
      </c>
      <c r="F1236" s="241">
        <f>'TTUHSC Fed'!$F$86</f>
        <v>0</v>
      </c>
      <c r="G1236" s="241">
        <f>'TTUHSC Fed'!$G$86</f>
        <v>0</v>
      </c>
      <c r="H1236" s="242"/>
    </row>
    <row r="1237" spans="1:8" hidden="1" outlineLevel="1" collapsed="1">
      <c r="A1237" s="239"/>
      <c r="B1237" s="243" t="s">
        <v>140</v>
      </c>
      <c r="C1237" s="241">
        <f>'TTUHSCEP Fed'!$C$86</f>
        <v>0</v>
      </c>
      <c r="D1237" s="241">
        <f>'TTUHSCEP Fed'!$D$86</f>
        <v>0</v>
      </c>
      <c r="E1237" s="241">
        <f>'TTUHSCEP Fed'!$E$86</f>
        <v>0</v>
      </c>
      <c r="F1237" s="241">
        <f>'TTUHSCEP Fed'!$F$86</f>
        <v>0</v>
      </c>
      <c r="G1237" s="241">
        <f>'TTUHSCEP Fed'!$G$86</f>
        <v>0</v>
      </c>
      <c r="H1237" s="242"/>
    </row>
    <row r="1238" spans="1:8" hidden="1" outlineLevel="1" collapsed="1">
      <c r="A1238" s="239"/>
      <c r="B1238" s="243" t="s">
        <v>180</v>
      </c>
      <c r="C1238" s="241">
        <f>'UHM Fed'!$C$86</f>
        <v>0</v>
      </c>
      <c r="D1238" s="241">
        <f>'UHM Fed'!$D$86</f>
        <v>0</v>
      </c>
      <c r="E1238" s="241">
        <f>'UHM Fed'!$E$86</f>
        <v>0</v>
      </c>
      <c r="F1238" s="241">
        <f>'UHM Fed'!$F$86</f>
        <v>0</v>
      </c>
      <c r="G1238" s="241">
        <f>'UHM Fed'!$G$86</f>
        <v>0</v>
      </c>
      <c r="H1238" s="242"/>
    </row>
    <row r="1239" spans="1:8" ht="30" hidden="1" outlineLevel="1" collapsed="1">
      <c r="A1239" s="239"/>
      <c r="B1239" s="243" t="s">
        <v>194</v>
      </c>
      <c r="C1239" s="241">
        <f>'UNTHSC1 Fed'!$C$86</f>
        <v>0</v>
      </c>
      <c r="D1239" s="241">
        <f>'UNTHSC1 Fed'!$D$86</f>
        <v>0</v>
      </c>
      <c r="E1239" s="241">
        <f>'UNTHSC1 Fed'!$E$86</f>
        <v>0</v>
      </c>
      <c r="F1239" s="241">
        <f>'UNTHSC1 Fed'!$F$86</f>
        <v>0</v>
      </c>
      <c r="G1239" s="241">
        <f>'UNTHSC1 Fed'!$G$86</f>
        <v>0</v>
      </c>
      <c r="H1239" s="242"/>
    </row>
    <row r="1240" spans="1:8" hidden="1" outlineLevel="1" collapsed="1">
      <c r="A1240" s="239"/>
      <c r="B1240" s="243" t="s">
        <v>621</v>
      </c>
      <c r="C1240" s="241">
        <f>'BCM Fed'!$C$86</f>
        <v>0</v>
      </c>
      <c r="D1240" s="241">
        <f>'BCM Fed'!$D$86</f>
        <v>0</v>
      </c>
      <c r="E1240" s="241">
        <f>'BCM Fed'!$E$86</f>
        <v>0</v>
      </c>
      <c r="F1240" s="241">
        <f>'BCM Fed'!$F$86</f>
        <v>0</v>
      </c>
      <c r="G1240" s="241">
        <f>'BCM Fed'!$G$86</f>
        <v>0</v>
      </c>
      <c r="H1240" s="242"/>
    </row>
    <row r="1241" spans="1:8" collapsed="1">
      <c r="A1241" s="239" t="s">
        <v>235</v>
      </c>
      <c r="B1241" s="243"/>
      <c r="C1241" s="241">
        <f>SUM(C1226:C1240)</f>
        <v>0</v>
      </c>
      <c r="D1241" s="241">
        <f>SUM(D1226:D1240)</f>
        <v>0</v>
      </c>
      <c r="E1241" s="241">
        <f>SUM(E1226:E1240)</f>
        <v>0</v>
      </c>
      <c r="F1241" s="241">
        <f>SUM(F1226:F1240)</f>
        <v>0</v>
      </c>
      <c r="G1241" s="241">
        <f>SUM(G1226:G1240)</f>
        <v>0</v>
      </c>
      <c r="H1241" s="242"/>
    </row>
    <row r="1242" spans="1:8" hidden="1" outlineLevel="1">
      <c r="A1242" s="239"/>
      <c r="B1242" s="243"/>
      <c r="C1242" s="241">
        <f>'AUSM Fed'!$C$87</f>
        <v>0</v>
      </c>
      <c r="D1242" s="241">
        <f>'AUSM Fed'!$D$87</f>
        <v>0</v>
      </c>
      <c r="E1242" s="241">
        <f>'AUSM Fed'!$E$87</f>
        <v>0</v>
      </c>
      <c r="F1242" s="241">
        <f>'AUSM Fed'!$F$87</f>
        <v>0</v>
      </c>
      <c r="G1242" s="241">
        <f>'AUSM Fed'!$G$87</f>
        <v>0</v>
      </c>
      <c r="H1242" s="242"/>
    </row>
    <row r="1243" spans="1:8" hidden="1" outlineLevel="1" collapsed="1">
      <c r="A1243" s="239"/>
      <c r="B1243" s="243"/>
      <c r="C1243" s="241">
        <f>'HSH Fed'!$C$87</f>
        <v>0</v>
      </c>
      <c r="D1243" s="241">
        <f>'HSH Fed'!$D$87</f>
        <v>0</v>
      </c>
      <c r="E1243" s="241">
        <f>'HSH Fed'!$E$87</f>
        <v>0</v>
      </c>
      <c r="F1243" s="241">
        <f>'HSH Fed'!$F$87</f>
        <v>0</v>
      </c>
      <c r="G1243" s="241">
        <f>'HSH Fed'!$G$87</f>
        <v>0</v>
      </c>
      <c r="H1243" s="242"/>
    </row>
    <row r="1244" spans="1:8" hidden="1" outlineLevel="1" collapsed="1">
      <c r="A1244" s="239"/>
      <c r="B1244" s="243"/>
      <c r="C1244" s="241">
        <f>'HSSA Fed'!$C$87</f>
        <v>0</v>
      </c>
      <c r="D1244" s="241">
        <f>'HSSA Fed'!$D$87</f>
        <v>0</v>
      </c>
      <c r="E1244" s="241">
        <f>'HSSA Fed'!$E$87</f>
        <v>0</v>
      </c>
      <c r="F1244" s="241">
        <f>'HSSA Fed'!$F$87</f>
        <v>0</v>
      </c>
      <c r="G1244" s="241">
        <f>'HSSA Fed'!$G$87</f>
        <v>0</v>
      </c>
      <c r="H1244" s="242"/>
    </row>
    <row r="1245" spans="1:8" hidden="1" outlineLevel="1" collapsed="1">
      <c r="A1245" s="239"/>
      <c r="B1245" s="243"/>
      <c r="C1245" s="241">
        <f>'MBG Fed'!$C$87</f>
        <v>0</v>
      </c>
      <c r="D1245" s="241">
        <f>'MBG Fed'!$D$87</f>
        <v>0</v>
      </c>
      <c r="E1245" s="241">
        <f>'MBG Fed'!$E$87</f>
        <v>0</v>
      </c>
      <c r="F1245" s="241">
        <f>'MBG Fed'!$F$87</f>
        <v>0</v>
      </c>
      <c r="G1245" s="241">
        <f>'MBG Fed'!$G$87</f>
        <v>0</v>
      </c>
      <c r="H1245" s="242"/>
    </row>
    <row r="1246" spans="1:8" hidden="1" outlineLevel="1" collapsed="1">
      <c r="A1246" s="239"/>
      <c r="B1246" s="243"/>
      <c r="C1246" s="241">
        <f>'MDA Fed'!$C$87</f>
        <v>0</v>
      </c>
      <c r="D1246" s="241">
        <f>'MDA Fed'!$D$87</f>
        <v>0</v>
      </c>
      <c r="E1246" s="241">
        <f>'MDA Fed'!$E$87</f>
        <v>0</v>
      </c>
      <c r="F1246" s="241">
        <f>'MDA Fed'!$F$87</f>
        <v>0</v>
      </c>
      <c r="G1246" s="241">
        <f>'MDA Fed'!$G$87</f>
        <v>0</v>
      </c>
      <c r="H1246" s="242"/>
    </row>
    <row r="1247" spans="1:8" hidden="1" outlineLevel="1" collapsed="1">
      <c r="A1247" s="239"/>
      <c r="B1247" s="243"/>
      <c r="C1247" s="241">
        <f>'RGVM Fed'!$C$87</f>
        <v>0</v>
      </c>
      <c r="D1247" s="241">
        <f>'RGVM Fed'!$D$87</f>
        <v>0</v>
      </c>
      <c r="E1247" s="241">
        <f>'RGVM Fed'!$E$87</f>
        <v>0</v>
      </c>
      <c r="F1247" s="241">
        <f>'RGVM Fed'!$F$87</f>
        <v>0</v>
      </c>
      <c r="G1247" s="241">
        <f>'RGVM Fed'!$G$87</f>
        <v>0</v>
      </c>
      <c r="H1247" s="242"/>
    </row>
    <row r="1248" spans="1:8" hidden="1" outlineLevel="1" collapsed="1">
      <c r="A1248" s="239"/>
      <c r="B1248" s="243"/>
      <c r="C1248" s="241">
        <f>'SHNF Fed'!$C$87</f>
        <v>0</v>
      </c>
      <c r="D1248" s="241">
        <f>'SHNF Fed'!$D$87</f>
        <v>0</v>
      </c>
      <c r="E1248" s="241">
        <f>'SHNF Fed'!$E$87</f>
        <v>0</v>
      </c>
      <c r="F1248" s="241">
        <f>'SHNF Fed'!$F$87</f>
        <v>0</v>
      </c>
      <c r="G1248" s="241">
        <f>'SHNF Fed'!$G$87</f>
        <v>0</v>
      </c>
      <c r="H1248" s="242"/>
    </row>
    <row r="1249" spans="1:8" hidden="1" outlineLevel="1" collapsed="1">
      <c r="A1249" s="239"/>
      <c r="B1249" s="243"/>
      <c r="C1249" s="241">
        <f>'SWM Fed'!$C$87</f>
        <v>0</v>
      </c>
      <c r="D1249" s="241">
        <f>'SWM Fed'!$D$87</f>
        <v>0</v>
      </c>
      <c r="E1249" s="241">
        <f>'SWM Fed'!$E$87</f>
        <v>0</v>
      </c>
      <c r="F1249" s="241">
        <f>'SWM Fed'!$F$87</f>
        <v>0</v>
      </c>
      <c r="G1249" s="241">
        <f>'SWM Fed'!$G$87</f>
        <v>0</v>
      </c>
      <c r="H1249" s="242"/>
    </row>
    <row r="1250" spans="1:8" hidden="1" outlineLevel="1" collapsed="1">
      <c r="A1250" s="239"/>
      <c r="B1250" s="243"/>
      <c r="C1250" s="241">
        <f>'TAMHSC Fed'!$C$87</f>
        <v>0</v>
      </c>
      <c r="D1250" s="241">
        <f>'TAMHSC Fed'!$D$87</f>
        <v>0</v>
      </c>
      <c r="E1250" s="241">
        <f>'TAMHSC Fed'!$E$87</f>
        <v>0</v>
      </c>
      <c r="F1250" s="241">
        <f>'TAMHSC Fed'!$F$87</f>
        <v>0</v>
      </c>
      <c r="G1250" s="241">
        <f>'TAMHSC Fed'!$G$87</f>
        <v>0</v>
      </c>
      <c r="H1250" s="242"/>
    </row>
    <row r="1251" spans="1:8" hidden="1" outlineLevel="1" collapsed="1">
      <c r="A1251" s="239"/>
      <c r="B1251" s="243"/>
      <c r="C1251" s="241">
        <f>'THC Fed'!$C$87</f>
        <v>0</v>
      </c>
      <c r="D1251" s="241">
        <f>'THC Fed'!$D$87</f>
        <v>0</v>
      </c>
      <c r="E1251" s="241">
        <f>'THC Fed'!$E$87</f>
        <v>0</v>
      </c>
      <c r="F1251" s="241">
        <f>'THC Fed'!$F$87</f>
        <v>0</v>
      </c>
      <c r="G1251" s="241">
        <f>'THC Fed'!$G$87</f>
        <v>0</v>
      </c>
      <c r="H1251" s="242"/>
    </row>
    <row r="1252" spans="1:8" hidden="1" outlineLevel="1" collapsed="1">
      <c r="A1252" s="239"/>
      <c r="B1252" s="243"/>
      <c r="C1252" s="241">
        <f>'TTUHSC Fed'!$C$87</f>
        <v>0</v>
      </c>
      <c r="D1252" s="241">
        <f>'TTUHSC Fed'!$D$87</f>
        <v>0</v>
      </c>
      <c r="E1252" s="241">
        <f>'TTUHSC Fed'!$E$87</f>
        <v>0</v>
      </c>
      <c r="F1252" s="241">
        <f>'TTUHSC Fed'!$F$87</f>
        <v>0</v>
      </c>
      <c r="G1252" s="241">
        <f>'TTUHSC Fed'!$G$87</f>
        <v>0</v>
      </c>
      <c r="H1252" s="242"/>
    </row>
    <row r="1253" spans="1:8" hidden="1" outlineLevel="1" collapsed="1">
      <c r="A1253" s="239"/>
      <c r="B1253" s="243"/>
      <c r="C1253" s="241">
        <f>'TTUHSCEP Fed'!$C$87</f>
        <v>0</v>
      </c>
      <c r="D1253" s="241">
        <f>'TTUHSCEP Fed'!$D$87</f>
        <v>0</v>
      </c>
      <c r="E1253" s="241">
        <f>'TTUHSCEP Fed'!$E$87</f>
        <v>0</v>
      </c>
      <c r="F1253" s="241">
        <f>'TTUHSCEP Fed'!$F$87</f>
        <v>0</v>
      </c>
      <c r="G1253" s="241">
        <f>'TTUHSCEP Fed'!$G$87</f>
        <v>0</v>
      </c>
      <c r="H1253" s="242"/>
    </row>
    <row r="1254" spans="1:8" hidden="1" outlineLevel="1" collapsed="1">
      <c r="A1254" s="239"/>
      <c r="B1254" s="243"/>
      <c r="C1254" s="241">
        <f>'UHM Fed'!$C$87</f>
        <v>0</v>
      </c>
      <c r="D1254" s="241">
        <f>'UHM Fed'!$D$87</f>
        <v>0</v>
      </c>
      <c r="E1254" s="241">
        <f>'UHM Fed'!$E$87</f>
        <v>0</v>
      </c>
      <c r="F1254" s="241">
        <f>'UHM Fed'!$F$87</f>
        <v>0</v>
      </c>
      <c r="G1254" s="241">
        <f>'UHM Fed'!$G$87</f>
        <v>0</v>
      </c>
      <c r="H1254" s="242"/>
    </row>
    <row r="1255" spans="1:8" hidden="1" outlineLevel="1" collapsed="1">
      <c r="A1255" s="239"/>
      <c r="B1255" s="243"/>
      <c r="C1255" s="241">
        <f>'UNTHSC1 Fed'!$C$87</f>
        <v>0</v>
      </c>
      <c r="D1255" s="241">
        <f>'UNTHSC1 Fed'!$D$87</f>
        <v>0</v>
      </c>
      <c r="E1255" s="241">
        <f>'UNTHSC1 Fed'!$E$87</f>
        <v>0</v>
      </c>
      <c r="F1255" s="241">
        <f>'UNTHSC1 Fed'!$F$87</f>
        <v>0</v>
      </c>
      <c r="G1255" s="241">
        <f>'UNTHSC1 Fed'!$G$87</f>
        <v>0</v>
      </c>
      <c r="H1255" s="242"/>
    </row>
    <row r="1256" spans="1:8" hidden="1" outlineLevel="1" collapsed="1">
      <c r="A1256" s="239"/>
      <c r="B1256" s="243"/>
      <c r="C1256" s="241">
        <f>'BCM Fed'!$C$87</f>
        <v>0</v>
      </c>
      <c r="D1256" s="241">
        <f>'BCM Fed'!$D$87</f>
        <v>0</v>
      </c>
      <c r="E1256" s="241">
        <f>'BCM Fed'!$E$87</f>
        <v>0</v>
      </c>
      <c r="F1256" s="241">
        <f>'BCM Fed'!$F$87</f>
        <v>0</v>
      </c>
      <c r="G1256" s="241">
        <f>'BCM Fed'!$G$87</f>
        <v>0</v>
      </c>
      <c r="H1256" s="242"/>
    </row>
    <row r="1257" spans="1:8" collapsed="1">
      <c r="A1257" s="239" t="s">
        <v>235</v>
      </c>
      <c r="B1257" s="243"/>
      <c r="C1257" s="241">
        <f>SUM(C1242:C1256)</f>
        <v>0</v>
      </c>
      <c r="D1257" s="241">
        <f>SUM(D1242:D1256)</f>
        <v>0</v>
      </c>
      <c r="E1257" s="241">
        <f>SUM(E1242:E1256)</f>
        <v>0</v>
      </c>
      <c r="F1257" s="241">
        <f>SUM(F1242:F1256)</f>
        <v>0</v>
      </c>
      <c r="G1257" s="241">
        <f>SUM(G1242:G1256)</f>
        <v>0</v>
      </c>
      <c r="H1257" s="242"/>
    </row>
    <row r="1258" spans="1:8" hidden="1" outlineLevel="1">
      <c r="A1258" s="239"/>
      <c r="B1258" s="243"/>
      <c r="C1258" s="241">
        <f>'AUSM Fed'!$C$88</f>
        <v>0</v>
      </c>
      <c r="D1258" s="241">
        <f>'AUSM Fed'!$D$88</f>
        <v>0</v>
      </c>
      <c r="E1258" s="241">
        <f>'AUSM Fed'!$E$88</f>
        <v>0</v>
      </c>
      <c r="F1258" s="241">
        <f>'AUSM Fed'!$F$88</f>
        <v>0</v>
      </c>
      <c r="G1258" s="241">
        <f>'AUSM Fed'!$G$88</f>
        <v>0</v>
      </c>
      <c r="H1258" s="242"/>
    </row>
    <row r="1259" spans="1:8" hidden="1" outlineLevel="1" collapsed="1">
      <c r="A1259" s="239"/>
      <c r="B1259" s="243"/>
      <c r="C1259" s="241">
        <f>'HSH Fed'!$C$88</f>
        <v>0</v>
      </c>
      <c r="D1259" s="241">
        <f>'HSH Fed'!$D$88</f>
        <v>0</v>
      </c>
      <c r="E1259" s="241">
        <f>'HSH Fed'!$E$88</f>
        <v>0</v>
      </c>
      <c r="F1259" s="241">
        <f>'HSH Fed'!$F$88</f>
        <v>0</v>
      </c>
      <c r="G1259" s="241">
        <f>'HSH Fed'!$G$88</f>
        <v>0</v>
      </c>
      <c r="H1259" s="242"/>
    </row>
    <row r="1260" spans="1:8" hidden="1" outlineLevel="1" collapsed="1">
      <c r="A1260" s="239"/>
      <c r="B1260" s="243"/>
      <c r="C1260" s="241">
        <f>'HSSA Fed'!$C$88</f>
        <v>0</v>
      </c>
      <c r="D1260" s="241">
        <f>'HSSA Fed'!$D$88</f>
        <v>0</v>
      </c>
      <c r="E1260" s="241">
        <f>'HSSA Fed'!$E$88</f>
        <v>0</v>
      </c>
      <c r="F1260" s="241">
        <f>'HSSA Fed'!$F$88</f>
        <v>0</v>
      </c>
      <c r="G1260" s="241">
        <f>'HSSA Fed'!$G$88</f>
        <v>0</v>
      </c>
      <c r="H1260" s="242"/>
    </row>
    <row r="1261" spans="1:8" hidden="1" outlineLevel="1" collapsed="1">
      <c r="A1261" s="239"/>
      <c r="B1261" s="243"/>
      <c r="C1261" s="241">
        <f>'MBG Fed'!$C$88</f>
        <v>0</v>
      </c>
      <c r="D1261" s="241">
        <f>'MBG Fed'!$D$88</f>
        <v>0</v>
      </c>
      <c r="E1261" s="241">
        <f>'MBG Fed'!$E$88</f>
        <v>0</v>
      </c>
      <c r="F1261" s="241">
        <f>'MBG Fed'!$F$88</f>
        <v>0</v>
      </c>
      <c r="G1261" s="241">
        <f>'MBG Fed'!$G$88</f>
        <v>0</v>
      </c>
      <c r="H1261" s="242"/>
    </row>
    <row r="1262" spans="1:8" hidden="1" outlineLevel="1" collapsed="1">
      <c r="A1262" s="239"/>
      <c r="B1262" s="243"/>
      <c r="C1262" s="241">
        <f>'MDA Fed'!$C$88</f>
        <v>0</v>
      </c>
      <c r="D1262" s="241">
        <f>'MDA Fed'!$D$88</f>
        <v>0</v>
      </c>
      <c r="E1262" s="241">
        <f>'MDA Fed'!$E$88</f>
        <v>0</v>
      </c>
      <c r="F1262" s="241">
        <f>'MDA Fed'!$F$88</f>
        <v>0</v>
      </c>
      <c r="G1262" s="241">
        <f>'MDA Fed'!$G$88</f>
        <v>0</v>
      </c>
      <c r="H1262" s="242"/>
    </row>
    <row r="1263" spans="1:8" hidden="1" outlineLevel="1" collapsed="1">
      <c r="A1263" s="239"/>
      <c r="B1263" s="243"/>
      <c r="C1263" s="241">
        <f>'RGVM Fed'!$C$88</f>
        <v>0</v>
      </c>
      <c r="D1263" s="241">
        <f>'RGVM Fed'!$D$88</f>
        <v>0</v>
      </c>
      <c r="E1263" s="241">
        <f>'RGVM Fed'!$E$88</f>
        <v>0</v>
      </c>
      <c r="F1263" s="241">
        <f>'RGVM Fed'!$F$88</f>
        <v>0</v>
      </c>
      <c r="G1263" s="241">
        <f>'RGVM Fed'!$G$88</f>
        <v>0</v>
      </c>
      <c r="H1263" s="242"/>
    </row>
    <row r="1264" spans="1:8" hidden="1" outlineLevel="1" collapsed="1">
      <c r="A1264" s="239"/>
      <c r="B1264" s="243"/>
      <c r="C1264" s="241">
        <f>'SHNF Fed'!$C$88</f>
        <v>0</v>
      </c>
      <c r="D1264" s="241">
        <f>'SHNF Fed'!$D$88</f>
        <v>0</v>
      </c>
      <c r="E1264" s="241">
        <f>'SHNF Fed'!$E$88</f>
        <v>0</v>
      </c>
      <c r="F1264" s="241">
        <f>'SHNF Fed'!$F$88</f>
        <v>0</v>
      </c>
      <c r="G1264" s="241">
        <f>'SHNF Fed'!$G$88</f>
        <v>0</v>
      </c>
      <c r="H1264" s="242"/>
    </row>
    <row r="1265" spans="1:8" hidden="1" outlineLevel="1" collapsed="1">
      <c r="A1265" s="239"/>
      <c r="B1265" s="243"/>
      <c r="C1265" s="241">
        <f>'SWM Fed'!$C$88</f>
        <v>0</v>
      </c>
      <c r="D1265" s="241">
        <f>'SWM Fed'!$D$88</f>
        <v>0</v>
      </c>
      <c r="E1265" s="241">
        <f>'SWM Fed'!$E$88</f>
        <v>0</v>
      </c>
      <c r="F1265" s="241">
        <f>'SWM Fed'!$F$88</f>
        <v>0</v>
      </c>
      <c r="G1265" s="241">
        <f>'SWM Fed'!$G$88</f>
        <v>0</v>
      </c>
      <c r="H1265" s="242"/>
    </row>
    <row r="1266" spans="1:8" hidden="1" outlineLevel="1" collapsed="1">
      <c r="A1266" s="239"/>
      <c r="B1266" s="243"/>
      <c r="C1266" s="241">
        <f>'TAMHSC Fed'!$C$88</f>
        <v>0</v>
      </c>
      <c r="D1266" s="241">
        <f>'TAMHSC Fed'!$D$88</f>
        <v>0</v>
      </c>
      <c r="E1266" s="241">
        <f>'TAMHSC Fed'!$E$88</f>
        <v>0</v>
      </c>
      <c r="F1266" s="241">
        <f>'TAMHSC Fed'!$F$88</f>
        <v>0</v>
      </c>
      <c r="G1266" s="241">
        <f>'TAMHSC Fed'!$G$88</f>
        <v>0</v>
      </c>
      <c r="H1266" s="242"/>
    </row>
    <row r="1267" spans="1:8" hidden="1" outlineLevel="1" collapsed="1">
      <c r="A1267" s="239"/>
      <c r="B1267" s="243"/>
      <c r="C1267" s="241">
        <f>'THC Fed'!$C$88</f>
        <v>0</v>
      </c>
      <c r="D1267" s="241">
        <f>'THC Fed'!$D$88</f>
        <v>0</v>
      </c>
      <c r="E1267" s="241">
        <f>'THC Fed'!$E$88</f>
        <v>0</v>
      </c>
      <c r="F1267" s="241">
        <f>'THC Fed'!$F$88</f>
        <v>0</v>
      </c>
      <c r="G1267" s="241">
        <f>'THC Fed'!$G$88</f>
        <v>0</v>
      </c>
      <c r="H1267" s="242"/>
    </row>
    <row r="1268" spans="1:8" hidden="1" outlineLevel="1" collapsed="1">
      <c r="A1268" s="239"/>
      <c r="B1268" s="243"/>
      <c r="C1268" s="241">
        <f>'TTUHSC Fed'!$C$88</f>
        <v>0</v>
      </c>
      <c r="D1268" s="241">
        <f>'TTUHSC Fed'!$D$88</f>
        <v>0</v>
      </c>
      <c r="E1268" s="241">
        <f>'TTUHSC Fed'!$E$88</f>
        <v>0</v>
      </c>
      <c r="F1268" s="241">
        <f>'TTUHSC Fed'!$F$88</f>
        <v>0</v>
      </c>
      <c r="G1268" s="241">
        <f>'TTUHSC Fed'!$G$88</f>
        <v>0</v>
      </c>
      <c r="H1268" s="242"/>
    </row>
    <row r="1269" spans="1:8" hidden="1" outlineLevel="1" collapsed="1">
      <c r="A1269" s="239"/>
      <c r="B1269" s="243"/>
      <c r="C1269" s="241">
        <f>'TTUHSCEP Fed'!$C$88</f>
        <v>0</v>
      </c>
      <c r="D1269" s="241">
        <f>'TTUHSCEP Fed'!$D$88</f>
        <v>0</v>
      </c>
      <c r="E1269" s="241">
        <f>'TTUHSCEP Fed'!$E$88</f>
        <v>0</v>
      </c>
      <c r="F1269" s="241">
        <f>'TTUHSCEP Fed'!$F$88</f>
        <v>0</v>
      </c>
      <c r="G1269" s="241">
        <f>'TTUHSCEP Fed'!$G$88</f>
        <v>0</v>
      </c>
      <c r="H1269" s="242"/>
    </row>
    <row r="1270" spans="1:8" hidden="1" outlineLevel="1" collapsed="1">
      <c r="A1270" s="239"/>
      <c r="B1270" s="243"/>
      <c r="C1270" s="241">
        <f>'UHM Fed'!$C$88</f>
        <v>0</v>
      </c>
      <c r="D1270" s="241">
        <f>'UHM Fed'!$D$88</f>
        <v>0</v>
      </c>
      <c r="E1270" s="241">
        <f>'UHM Fed'!$E$88</f>
        <v>0</v>
      </c>
      <c r="F1270" s="241">
        <f>'UHM Fed'!$F$88</f>
        <v>0</v>
      </c>
      <c r="G1270" s="241">
        <f>'UHM Fed'!$G$88</f>
        <v>0</v>
      </c>
      <c r="H1270" s="242"/>
    </row>
    <row r="1271" spans="1:8" hidden="1" outlineLevel="1" collapsed="1">
      <c r="A1271" s="239"/>
      <c r="B1271" s="243"/>
      <c r="C1271" s="241">
        <f>'UNTHSC1 Fed'!$C$88</f>
        <v>0</v>
      </c>
      <c r="D1271" s="241">
        <f>'UNTHSC1 Fed'!$D$88</f>
        <v>0</v>
      </c>
      <c r="E1271" s="241">
        <f>'UNTHSC1 Fed'!$E$88</f>
        <v>0</v>
      </c>
      <c r="F1271" s="241">
        <f>'UNTHSC1 Fed'!$F$88</f>
        <v>0</v>
      </c>
      <c r="G1271" s="241">
        <f>'UNTHSC1 Fed'!$G$88</f>
        <v>0</v>
      </c>
      <c r="H1271" s="242"/>
    </row>
    <row r="1272" spans="1:8" hidden="1" outlineLevel="1" collapsed="1">
      <c r="A1272" s="239"/>
      <c r="B1272" s="243"/>
      <c r="C1272" s="241">
        <f>'BCM Fed'!$C$88</f>
        <v>0</v>
      </c>
      <c r="D1272" s="241">
        <f>'BCM Fed'!$D$88</f>
        <v>0</v>
      </c>
      <c r="E1272" s="241">
        <f>'BCM Fed'!$E$88</f>
        <v>0</v>
      </c>
      <c r="F1272" s="241">
        <f>'BCM Fed'!$F$88</f>
        <v>0</v>
      </c>
      <c r="G1272" s="241">
        <f>'BCM Fed'!$G$88</f>
        <v>0</v>
      </c>
      <c r="H1272" s="242"/>
    </row>
    <row r="1273" spans="1:8" collapsed="1">
      <c r="A1273" s="239" t="s">
        <v>235</v>
      </c>
      <c r="B1273" s="243"/>
      <c r="C1273" s="241">
        <f>SUM(C1258:C1272)</f>
        <v>0</v>
      </c>
      <c r="D1273" s="241">
        <f>SUM(D1258:D1272)</f>
        <v>0</v>
      </c>
      <c r="E1273" s="241">
        <f>SUM(E1258:E1272)</f>
        <v>0</v>
      </c>
      <c r="F1273" s="241">
        <f>SUM(F1258:F1272)</f>
        <v>0</v>
      </c>
      <c r="G1273" s="241">
        <f>SUM(G1258:G1272)</f>
        <v>0</v>
      </c>
      <c r="H1273" s="242"/>
    </row>
    <row r="1274" spans="1:8" hidden="1" outlineLevel="1">
      <c r="A1274" s="239"/>
      <c r="B1274" s="243"/>
      <c r="C1274" s="241">
        <f>'AUSM Fed'!$C$89</f>
        <v>0</v>
      </c>
      <c r="D1274" s="241">
        <f>'AUSM Fed'!$D$89</f>
        <v>0</v>
      </c>
      <c r="E1274" s="241">
        <f>'AUSM Fed'!$E$89</f>
        <v>0</v>
      </c>
      <c r="F1274" s="241">
        <f>'AUSM Fed'!$F$89</f>
        <v>0</v>
      </c>
      <c r="G1274" s="241">
        <f>'AUSM Fed'!$G$89</f>
        <v>0</v>
      </c>
      <c r="H1274" s="242"/>
    </row>
    <row r="1275" spans="1:8" hidden="1" outlineLevel="1" collapsed="1">
      <c r="A1275" s="239"/>
      <c r="B1275" s="243"/>
      <c r="C1275" s="241">
        <f>'HSH Fed'!$C$89</f>
        <v>0</v>
      </c>
      <c r="D1275" s="241">
        <f>'HSH Fed'!$D$89</f>
        <v>0</v>
      </c>
      <c r="E1275" s="241">
        <f>'HSH Fed'!$E$89</f>
        <v>0</v>
      </c>
      <c r="F1275" s="241">
        <f>'HSH Fed'!$F$89</f>
        <v>0</v>
      </c>
      <c r="G1275" s="241">
        <f>'HSH Fed'!$G$89</f>
        <v>0</v>
      </c>
      <c r="H1275" s="242"/>
    </row>
    <row r="1276" spans="1:8" hidden="1" outlineLevel="1" collapsed="1">
      <c r="A1276" s="239"/>
      <c r="B1276" s="243"/>
      <c r="C1276" s="241">
        <f>'HSSA Fed'!$C$89</f>
        <v>0</v>
      </c>
      <c r="D1276" s="241">
        <f>'HSSA Fed'!$D$89</f>
        <v>0</v>
      </c>
      <c r="E1276" s="241">
        <f>'HSSA Fed'!$E$89</f>
        <v>0</v>
      </c>
      <c r="F1276" s="241">
        <f>'HSSA Fed'!$F$89</f>
        <v>0</v>
      </c>
      <c r="G1276" s="241">
        <f>'HSSA Fed'!$G$89</f>
        <v>0</v>
      </c>
      <c r="H1276" s="242"/>
    </row>
    <row r="1277" spans="1:8" hidden="1" outlineLevel="1" collapsed="1">
      <c r="A1277" s="239"/>
      <c r="B1277" s="243"/>
      <c r="C1277" s="241">
        <f>'MBG Fed'!$C$89</f>
        <v>0</v>
      </c>
      <c r="D1277" s="241">
        <f>'MBG Fed'!$D$89</f>
        <v>0</v>
      </c>
      <c r="E1277" s="241">
        <f>'MBG Fed'!$E$89</f>
        <v>0</v>
      </c>
      <c r="F1277" s="241">
        <f>'MBG Fed'!$F$89</f>
        <v>0</v>
      </c>
      <c r="G1277" s="241">
        <f>'MBG Fed'!$G$89</f>
        <v>0</v>
      </c>
      <c r="H1277" s="242"/>
    </row>
    <row r="1278" spans="1:8" hidden="1" outlineLevel="1" collapsed="1">
      <c r="A1278" s="239"/>
      <c r="B1278" s="243"/>
      <c r="C1278" s="241">
        <f>'MDA Fed'!$C$89</f>
        <v>0</v>
      </c>
      <c r="D1278" s="241">
        <f>'MDA Fed'!$D$89</f>
        <v>0</v>
      </c>
      <c r="E1278" s="241">
        <f>'MDA Fed'!$E$89</f>
        <v>0</v>
      </c>
      <c r="F1278" s="241">
        <f>'MDA Fed'!$F$89</f>
        <v>0</v>
      </c>
      <c r="G1278" s="241">
        <f>'MDA Fed'!$G$89</f>
        <v>0</v>
      </c>
      <c r="H1278" s="242"/>
    </row>
    <row r="1279" spans="1:8" hidden="1" outlineLevel="1" collapsed="1">
      <c r="A1279" s="239"/>
      <c r="B1279" s="243"/>
      <c r="C1279" s="241">
        <f>'RGVM Fed'!$C$89</f>
        <v>0</v>
      </c>
      <c r="D1279" s="241">
        <f>'RGVM Fed'!$D$89</f>
        <v>0</v>
      </c>
      <c r="E1279" s="241">
        <f>'RGVM Fed'!$E$89</f>
        <v>0</v>
      </c>
      <c r="F1279" s="241">
        <f>'RGVM Fed'!$F$89</f>
        <v>0</v>
      </c>
      <c r="G1279" s="241">
        <f>'RGVM Fed'!$G$89</f>
        <v>0</v>
      </c>
      <c r="H1279" s="242"/>
    </row>
    <row r="1280" spans="1:8" hidden="1" outlineLevel="1" collapsed="1">
      <c r="A1280" s="239"/>
      <c r="B1280" s="243"/>
      <c r="C1280" s="241">
        <f>'SHNF Fed'!$C$89</f>
        <v>0</v>
      </c>
      <c r="D1280" s="241">
        <f>'SHNF Fed'!$D$89</f>
        <v>0</v>
      </c>
      <c r="E1280" s="241">
        <f>'SHNF Fed'!$E$89</f>
        <v>0</v>
      </c>
      <c r="F1280" s="241">
        <f>'SHNF Fed'!$F$89</f>
        <v>0</v>
      </c>
      <c r="G1280" s="241">
        <f>'SHNF Fed'!$G$89</f>
        <v>0</v>
      </c>
      <c r="H1280" s="242"/>
    </row>
    <row r="1281" spans="1:8" hidden="1" outlineLevel="1" collapsed="1">
      <c r="A1281" s="239"/>
      <c r="B1281" s="243"/>
      <c r="C1281" s="241">
        <f>'SWM Fed'!$C$89</f>
        <v>0</v>
      </c>
      <c r="D1281" s="241">
        <f>'SWM Fed'!$D$89</f>
        <v>0</v>
      </c>
      <c r="E1281" s="241">
        <f>'SWM Fed'!$E$89</f>
        <v>0</v>
      </c>
      <c r="F1281" s="241">
        <f>'SWM Fed'!$F$89</f>
        <v>0</v>
      </c>
      <c r="G1281" s="241">
        <f>'SWM Fed'!$G$89</f>
        <v>0</v>
      </c>
      <c r="H1281" s="242"/>
    </row>
    <row r="1282" spans="1:8" hidden="1" outlineLevel="1" collapsed="1">
      <c r="A1282" s="239"/>
      <c r="B1282" s="243"/>
      <c r="C1282" s="241">
        <f>'TAMHSC Fed'!$C$89</f>
        <v>0</v>
      </c>
      <c r="D1282" s="241">
        <f>'TAMHSC Fed'!$D$89</f>
        <v>0</v>
      </c>
      <c r="E1282" s="241">
        <f>'TAMHSC Fed'!$E$89</f>
        <v>0</v>
      </c>
      <c r="F1282" s="241">
        <f>'TAMHSC Fed'!$F$89</f>
        <v>0</v>
      </c>
      <c r="G1282" s="241">
        <f>'TAMHSC Fed'!$G$89</f>
        <v>0</v>
      </c>
      <c r="H1282" s="242"/>
    </row>
    <row r="1283" spans="1:8" hidden="1" outlineLevel="1" collapsed="1">
      <c r="A1283" s="239"/>
      <c r="B1283" s="243"/>
      <c r="C1283" s="241">
        <f>'THC Fed'!$C$89</f>
        <v>0</v>
      </c>
      <c r="D1283" s="241">
        <f>'THC Fed'!$D$89</f>
        <v>0</v>
      </c>
      <c r="E1283" s="241">
        <f>'THC Fed'!$E$89</f>
        <v>0</v>
      </c>
      <c r="F1283" s="241">
        <f>'THC Fed'!$F$89</f>
        <v>0</v>
      </c>
      <c r="G1283" s="241">
        <f>'THC Fed'!$G$89</f>
        <v>0</v>
      </c>
      <c r="H1283" s="242"/>
    </row>
    <row r="1284" spans="1:8" hidden="1" outlineLevel="1" collapsed="1">
      <c r="A1284" s="239"/>
      <c r="B1284" s="243"/>
      <c r="C1284" s="241">
        <f>'TTUHSC Fed'!$C$89</f>
        <v>0</v>
      </c>
      <c r="D1284" s="241">
        <f>'TTUHSC Fed'!$D$89</f>
        <v>0</v>
      </c>
      <c r="E1284" s="241">
        <f>'TTUHSC Fed'!$E$89</f>
        <v>0</v>
      </c>
      <c r="F1284" s="241">
        <f>'TTUHSC Fed'!$F$89</f>
        <v>0</v>
      </c>
      <c r="G1284" s="241">
        <f>'TTUHSC Fed'!$G$89</f>
        <v>0</v>
      </c>
      <c r="H1284" s="242"/>
    </row>
    <row r="1285" spans="1:8" hidden="1" outlineLevel="1" collapsed="1">
      <c r="A1285" s="239"/>
      <c r="B1285" s="243"/>
      <c r="C1285" s="241">
        <f>'TTUHSCEP Fed'!$C$89</f>
        <v>0</v>
      </c>
      <c r="D1285" s="241">
        <f>'TTUHSCEP Fed'!$D$89</f>
        <v>0</v>
      </c>
      <c r="E1285" s="241">
        <f>'TTUHSCEP Fed'!$E$89</f>
        <v>0</v>
      </c>
      <c r="F1285" s="241">
        <f>'TTUHSCEP Fed'!$F$89</f>
        <v>0</v>
      </c>
      <c r="G1285" s="241">
        <f>'TTUHSCEP Fed'!$G$89</f>
        <v>0</v>
      </c>
      <c r="H1285" s="242"/>
    </row>
    <row r="1286" spans="1:8" hidden="1" outlineLevel="1" collapsed="1">
      <c r="A1286" s="239"/>
      <c r="B1286" s="243"/>
      <c r="C1286" s="241">
        <f>'UHM Fed'!$C$89</f>
        <v>0</v>
      </c>
      <c r="D1286" s="241">
        <f>'UHM Fed'!$D$89</f>
        <v>0</v>
      </c>
      <c r="E1286" s="241">
        <f>'UHM Fed'!$E$89</f>
        <v>0</v>
      </c>
      <c r="F1286" s="241">
        <f>'UHM Fed'!$F$89</f>
        <v>0</v>
      </c>
      <c r="G1286" s="241">
        <f>'UHM Fed'!$G$89</f>
        <v>0</v>
      </c>
      <c r="H1286" s="242"/>
    </row>
    <row r="1287" spans="1:8" hidden="1" outlineLevel="1" collapsed="1">
      <c r="A1287" s="239"/>
      <c r="B1287" s="243"/>
      <c r="C1287" s="241">
        <f>'UNTHSC1 Fed'!$C$89</f>
        <v>0</v>
      </c>
      <c r="D1287" s="241">
        <f>'UNTHSC1 Fed'!$D$89</f>
        <v>0</v>
      </c>
      <c r="E1287" s="241">
        <f>'UNTHSC1 Fed'!$E$89</f>
        <v>0</v>
      </c>
      <c r="F1287" s="241">
        <f>'UNTHSC1 Fed'!$F$89</f>
        <v>0</v>
      </c>
      <c r="G1287" s="241">
        <f>'UNTHSC1 Fed'!$G$89</f>
        <v>0</v>
      </c>
      <c r="H1287" s="242"/>
    </row>
    <row r="1288" spans="1:8" hidden="1" outlineLevel="1" collapsed="1">
      <c r="A1288" s="239"/>
      <c r="B1288" s="243"/>
      <c r="C1288" s="241">
        <f>'BCM Fed'!$C$89</f>
        <v>0</v>
      </c>
      <c r="D1288" s="241">
        <f>'BCM Fed'!$D$89</f>
        <v>0</v>
      </c>
      <c r="E1288" s="241">
        <f>'BCM Fed'!$E$89</f>
        <v>0</v>
      </c>
      <c r="F1288" s="241">
        <f>'BCM Fed'!$F$89</f>
        <v>0</v>
      </c>
      <c r="G1288" s="241">
        <f>'BCM Fed'!$G$89</f>
        <v>0</v>
      </c>
      <c r="H1288" s="242"/>
    </row>
    <row r="1289" spans="1:8" collapsed="1">
      <c r="A1289" s="239" t="s">
        <v>235</v>
      </c>
      <c r="B1289" s="243"/>
      <c r="C1289" s="241">
        <f>SUM(C1274:C1288)</f>
        <v>0</v>
      </c>
      <c r="D1289" s="241">
        <f>SUM(D1274:D1288)</f>
        <v>0</v>
      </c>
      <c r="E1289" s="241">
        <f>SUM(E1274:E1288)</f>
        <v>0</v>
      </c>
      <c r="F1289" s="241">
        <f>SUM(F1274:F1288)</f>
        <v>0</v>
      </c>
      <c r="G1289" s="241">
        <f>SUM(G1274:G1288)</f>
        <v>0</v>
      </c>
      <c r="H1289" s="242"/>
    </row>
    <row r="1290" spans="1:8" hidden="1" outlineLevel="1">
      <c r="A1290" s="239"/>
      <c r="B1290" s="243"/>
      <c r="C1290" s="241">
        <f>'AUSM Fed'!$C$90</f>
        <v>0</v>
      </c>
      <c r="D1290" s="241">
        <f>'AUSM Fed'!$D$90</f>
        <v>0</v>
      </c>
      <c r="E1290" s="241">
        <f>'AUSM Fed'!$E$90</f>
        <v>0</v>
      </c>
      <c r="F1290" s="241">
        <f>'AUSM Fed'!$F$90</f>
        <v>0</v>
      </c>
      <c r="G1290" s="241">
        <f>'AUSM Fed'!$G$90</f>
        <v>0</v>
      </c>
      <c r="H1290" s="242"/>
    </row>
    <row r="1291" spans="1:8" hidden="1" outlineLevel="1" collapsed="1">
      <c r="A1291" s="239"/>
      <c r="B1291" s="243"/>
      <c r="C1291" s="241">
        <f>'HSH Fed'!$C$90</f>
        <v>0</v>
      </c>
      <c r="D1291" s="241">
        <f>'HSH Fed'!$D$90</f>
        <v>0</v>
      </c>
      <c r="E1291" s="241">
        <f>'HSH Fed'!$E$90</f>
        <v>0</v>
      </c>
      <c r="F1291" s="241">
        <f>'HSH Fed'!$F$90</f>
        <v>0</v>
      </c>
      <c r="G1291" s="241">
        <f>'HSH Fed'!$G$90</f>
        <v>0</v>
      </c>
      <c r="H1291" s="242"/>
    </row>
    <row r="1292" spans="1:8" hidden="1" outlineLevel="1" collapsed="1">
      <c r="A1292" s="239"/>
      <c r="B1292" s="243"/>
      <c r="C1292" s="241">
        <f>'HSSA Fed'!$C$90</f>
        <v>2254000</v>
      </c>
      <c r="D1292" s="241">
        <f>'HSSA Fed'!$D$90</f>
        <v>497878</v>
      </c>
      <c r="E1292" s="241">
        <f>'HSSA Fed'!$E$90</f>
        <v>7110754</v>
      </c>
      <c r="F1292" s="241">
        <f>'HSSA Fed'!$F$90</f>
        <v>3739247</v>
      </c>
      <c r="G1292" s="241">
        <f>'HSSA Fed'!$G$90</f>
        <v>0</v>
      </c>
      <c r="H1292" s="242"/>
    </row>
    <row r="1293" spans="1:8" hidden="1" outlineLevel="1" collapsed="1">
      <c r="A1293" s="239"/>
      <c r="B1293" s="243"/>
      <c r="C1293" s="241">
        <f>'MBG Fed'!$C$90</f>
        <v>3590493</v>
      </c>
      <c r="D1293" s="241">
        <f>'MBG Fed'!$D$90</f>
        <v>151927</v>
      </c>
      <c r="E1293" s="241">
        <f>'MBG Fed'!$E$90</f>
        <v>5670735</v>
      </c>
      <c r="F1293" s="241">
        <f>'MBG Fed'!$F$90</f>
        <v>2625094</v>
      </c>
      <c r="G1293" s="241">
        <f>'MBG Fed'!$G$90</f>
        <v>6484207</v>
      </c>
      <c r="H1293" s="242"/>
    </row>
    <row r="1294" spans="1:8" hidden="1" outlineLevel="1" collapsed="1">
      <c r="A1294" s="239"/>
      <c r="B1294" s="243"/>
      <c r="C1294" s="241">
        <f>'MDA Fed'!$C$90</f>
        <v>18527</v>
      </c>
      <c r="D1294" s="241">
        <f>'MDA Fed'!$D$90</f>
        <v>18527</v>
      </c>
      <c r="E1294" s="241">
        <f>'MDA Fed'!$E$90</f>
        <v>0</v>
      </c>
      <c r="F1294" s="241">
        <f>'MDA Fed'!$F$90</f>
        <v>0</v>
      </c>
      <c r="G1294" s="241">
        <f>'MDA Fed'!$G$90</f>
        <v>0</v>
      </c>
      <c r="H1294" s="242"/>
    </row>
    <row r="1295" spans="1:8" hidden="1" outlineLevel="1" collapsed="1">
      <c r="A1295" s="239"/>
      <c r="B1295" s="243"/>
      <c r="C1295" s="241">
        <f>'RGVM Fed'!$C$90</f>
        <v>0</v>
      </c>
      <c r="D1295" s="241">
        <f>'RGVM Fed'!$D$90</f>
        <v>0</v>
      </c>
      <c r="E1295" s="241">
        <f>'RGVM Fed'!$E$90</f>
        <v>0</v>
      </c>
      <c r="F1295" s="241">
        <f>'RGVM Fed'!$F$90</f>
        <v>0</v>
      </c>
      <c r="G1295" s="241">
        <f>'RGVM Fed'!$G$90</f>
        <v>0</v>
      </c>
      <c r="H1295" s="242"/>
    </row>
    <row r="1296" spans="1:8" hidden="1" outlineLevel="1" collapsed="1">
      <c r="A1296" s="239"/>
      <c r="B1296" s="243"/>
      <c r="C1296" s="241">
        <f>'SHNF Fed'!$C$90</f>
        <v>0</v>
      </c>
      <c r="D1296" s="241">
        <f>'SHNF Fed'!$D$90</f>
        <v>0</v>
      </c>
      <c r="E1296" s="241">
        <f>'SHNF Fed'!$E$90</f>
        <v>0</v>
      </c>
      <c r="F1296" s="241">
        <f>'SHNF Fed'!$F$90</f>
        <v>0</v>
      </c>
      <c r="G1296" s="241">
        <f>'SHNF Fed'!$G$90</f>
        <v>0</v>
      </c>
      <c r="H1296" s="242"/>
    </row>
    <row r="1297" spans="1:50" hidden="1" outlineLevel="1" collapsed="1">
      <c r="A1297" s="239"/>
      <c r="B1297" s="243"/>
      <c r="C1297" s="241">
        <f>'SWM Fed'!$C$90</f>
        <v>78875</v>
      </c>
      <c r="D1297" s="241">
        <f>'SWM Fed'!$D$90</f>
        <v>0</v>
      </c>
      <c r="E1297" s="241">
        <f>'SWM Fed'!$E$90</f>
        <v>0</v>
      </c>
      <c r="F1297" s="241">
        <f>'SWM Fed'!$F$90</f>
        <v>68484</v>
      </c>
      <c r="G1297" s="241">
        <f>'SWM Fed'!$G$90</f>
        <v>0</v>
      </c>
      <c r="H1297" s="242"/>
    </row>
    <row r="1298" spans="1:50" hidden="1" outlineLevel="1" collapsed="1">
      <c r="A1298" s="239"/>
      <c r="B1298" s="243"/>
      <c r="C1298" s="241">
        <f>'TAMHSC Fed'!$C$90</f>
        <v>0</v>
      </c>
      <c r="D1298" s="241">
        <f>'TAMHSC Fed'!$D$90</f>
        <v>0</v>
      </c>
      <c r="E1298" s="241">
        <f>'TAMHSC Fed'!$E$90</f>
        <v>0</v>
      </c>
      <c r="F1298" s="241">
        <f>'TAMHSC Fed'!$F$90</f>
        <v>0</v>
      </c>
      <c r="G1298" s="241">
        <f>'TAMHSC Fed'!$G$90</f>
        <v>0</v>
      </c>
      <c r="H1298" s="242"/>
    </row>
    <row r="1299" spans="1:50" hidden="1" outlineLevel="1" collapsed="1">
      <c r="A1299" s="239"/>
      <c r="B1299" s="243"/>
      <c r="C1299" s="241">
        <f>'THC Fed'!$C$90</f>
        <v>0</v>
      </c>
      <c r="D1299" s="241">
        <f>'THC Fed'!$D$90</f>
        <v>0</v>
      </c>
      <c r="E1299" s="241">
        <f>'THC Fed'!$E$90</f>
        <v>0</v>
      </c>
      <c r="F1299" s="241">
        <f>'THC Fed'!$F$90</f>
        <v>0</v>
      </c>
      <c r="G1299" s="241">
        <f>'THC Fed'!$G$90</f>
        <v>0</v>
      </c>
      <c r="H1299" s="242"/>
    </row>
    <row r="1300" spans="1:50" hidden="1" outlineLevel="1" collapsed="1">
      <c r="A1300" s="239"/>
      <c r="B1300" s="243"/>
      <c r="C1300" s="241">
        <f>'TTUHSC Fed'!$C$90</f>
        <v>0</v>
      </c>
      <c r="D1300" s="241">
        <f>'TTUHSC Fed'!$D$90</f>
        <v>0</v>
      </c>
      <c r="E1300" s="241">
        <f>'TTUHSC Fed'!$E$90</f>
        <v>0</v>
      </c>
      <c r="F1300" s="241">
        <f>'TTUHSC Fed'!$F$90</f>
        <v>0</v>
      </c>
      <c r="G1300" s="241">
        <f>'TTUHSC Fed'!$G$90</f>
        <v>0</v>
      </c>
      <c r="H1300" s="242"/>
    </row>
    <row r="1301" spans="1:50" hidden="1" outlineLevel="1" collapsed="1">
      <c r="A1301" s="239"/>
      <c r="B1301" s="243"/>
      <c r="C1301" s="241">
        <f>'TTUHSCEP Fed'!$C$90</f>
        <v>0</v>
      </c>
      <c r="D1301" s="241">
        <f>'TTUHSCEP Fed'!$D$90</f>
        <v>0</v>
      </c>
      <c r="E1301" s="241">
        <f>'TTUHSCEP Fed'!$E$90</f>
        <v>0</v>
      </c>
      <c r="F1301" s="241">
        <f>'TTUHSCEP Fed'!$F$90</f>
        <v>0</v>
      </c>
      <c r="G1301" s="241">
        <f>'TTUHSCEP Fed'!$G$90</f>
        <v>0</v>
      </c>
      <c r="H1301" s="242"/>
    </row>
    <row r="1302" spans="1:50" hidden="1" outlineLevel="1" collapsed="1">
      <c r="A1302" s="239"/>
      <c r="B1302" s="243"/>
      <c r="C1302" s="241">
        <f>'UHM Fed'!$C$90</f>
        <v>0</v>
      </c>
      <c r="D1302" s="241">
        <f>'UHM Fed'!$D$90</f>
        <v>0</v>
      </c>
      <c r="E1302" s="241">
        <f>'UHM Fed'!$E$90</f>
        <v>0</v>
      </c>
      <c r="F1302" s="241">
        <f>'UHM Fed'!$F$90</f>
        <v>0</v>
      </c>
      <c r="G1302" s="241">
        <f>'UHM Fed'!$G$90</f>
        <v>0</v>
      </c>
      <c r="H1302" s="242"/>
    </row>
    <row r="1303" spans="1:50" hidden="1" outlineLevel="1" collapsed="1">
      <c r="A1303" s="239"/>
      <c r="B1303" s="243"/>
      <c r="C1303" s="241">
        <f>'UNTHSC1 Fed'!$C$90</f>
        <v>0</v>
      </c>
      <c r="D1303" s="241">
        <f>'UNTHSC1 Fed'!$D$90</f>
        <v>0</v>
      </c>
      <c r="E1303" s="241">
        <f>'UNTHSC1 Fed'!$E$90</f>
        <v>0</v>
      </c>
      <c r="F1303" s="241">
        <f>'UNTHSC1 Fed'!$F$90</f>
        <v>0</v>
      </c>
      <c r="G1303" s="241">
        <f>'UNTHSC1 Fed'!$G$90</f>
        <v>0</v>
      </c>
      <c r="H1303" s="242"/>
    </row>
    <row r="1304" spans="1:50" hidden="1" outlineLevel="1" collapsed="1">
      <c r="A1304" s="239"/>
      <c r="B1304" s="243"/>
      <c r="C1304" s="241">
        <f>'BCM Fed'!$C$90</f>
        <v>0</v>
      </c>
      <c r="D1304" s="241">
        <f>'BCM Fed'!$D$90</f>
        <v>0</v>
      </c>
      <c r="E1304" s="241">
        <f>'BCM Fed'!$E$90</f>
        <v>1655005</v>
      </c>
      <c r="F1304" s="241">
        <f>'BCM Fed'!$F$90</f>
        <v>1655005</v>
      </c>
      <c r="G1304" s="241">
        <f>'BCM Fed'!$G$90</f>
        <v>0</v>
      </c>
      <c r="H1304" s="242"/>
    </row>
    <row r="1305" spans="1:50" s="254" customFormat="1" collapsed="1">
      <c r="A1305" s="235" t="s">
        <v>235</v>
      </c>
      <c r="B1305" s="244" t="s">
        <v>236</v>
      </c>
      <c r="C1305" s="245">
        <f>SUM(C1290:C1304)</f>
        <v>5941895</v>
      </c>
      <c r="D1305" s="245">
        <f>SUM(D1290:D1304)</f>
        <v>668332</v>
      </c>
      <c r="E1305" s="245">
        <f>SUM(E1290:E1304)</f>
        <v>14436494</v>
      </c>
      <c r="F1305" s="245">
        <f>SUM(F1290:F1304)</f>
        <v>8087830</v>
      </c>
      <c r="G1305" s="245">
        <f>SUM(G1290:G1304)</f>
        <v>6484207</v>
      </c>
      <c r="H1305" s="246"/>
      <c r="I1305" s="231"/>
      <c r="J1305" s="231"/>
      <c r="K1305" s="231"/>
      <c r="L1305" s="231"/>
      <c r="M1305" s="231"/>
      <c r="N1305" s="231"/>
      <c r="O1305" s="231"/>
      <c r="P1305" s="231"/>
      <c r="Q1305" s="231"/>
      <c r="R1305" s="231"/>
      <c r="S1305" s="231"/>
      <c r="T1305" s="231"/>
      <c r="U1305" s="231"/>
      <c r="V1305" s="231"/>
      <c r="W1305" s="231"/>
      <c r="X1305" s="231"/>
      <c r="Y1305" s="231"/>
      <c r="Z1305" s="231"/>
      <c r="AA1305" s="231"/>
      <c r="AB1305" s="231"/>
      <c r="AC1305" s="231"/>
      <c r="AD1305" s="231"/>
      <c r="AE1305" s="231"/>
      <c r="AF1305" s="231"/>
      <c r="AG1305" s="231"/>
      <c r="AH1305" s="231"/>
      <c r="AI1305" s="231"/>
      <c r="AJ1305" s="231"/>
      <c r="AK1305" s="231"/>
      <c r="AL1305" s="231"/>
      <c r="AM1305" s="231"/>
      <c r="AN1305" s="231"/>
      <c r="AO1305" s="231"/>
      <c r="AP1305" s="231"/>
      <c r="AQ1305" s="231"/>
      <c r="AR1305" s="231"/>
      <c r="AS1305" s="231"/>
      <c r="AT1305" s="231"/>
      <c r="AU1305" s="231"/>
      <c r="AV1305" s="231"/>
      <c r="AW1305" s="231"/>
      <c r="AX1305" s="231"/>
    </row>
    <row r="1306" spans="1:50">
      <c r="C1306" s="255"/>
      <c r="D1306" s="255"/>
      <c r="E1306" s="255"/>
      <c r="F1306" s="255"/>
      <c r="G1306" s="255"/>
    </row>
    <row r="1307" spans="1:50" s="254" customFormat="1">
      <c r="A1307" s="235" t="s">
        <v>237</v>
      </c>
      <c r="B1307" s="244"/>
      <c r="C1307" s="245"/>
      <c r="D1307" s="245"/>
      <c r="E1307" s="245"/>
      <c r="F1307" s="245"/>
      <c r="G1307" s="245"/>
      <c r="H1307" s="246"/>
      <c r="I1307" s="231"/>
      <c r="J1307" s="231"/>
      <c r="K1307" s="231"/>
      <c r="L1307" s="231"/>
      <c r="M1307" s="231"/>
      <c r="N1307" s="231"/>
      <c r="O1307" s="231"/>
      <c r="P1307" s="231"/>
      <c r="Q1307" s="231"/>
      <c r="R1307" s="231"/>
      <c r="S1307" s="231"/>
      <c r="T1307" s="231"/>
      <c r="U1307" s="231"/>
      <c r="V1307" s="231"/>
      <c r="W1307" s="231"/>
      <c r="X1307" s="231"/>
      <c r="Y1307" s="231"/>
      <c r="Z1307" s="231"/>
      <c r="AA1307" s="231"/>
      <c r="AB1307" s="231"/>
      <c r="AC1307" s="231"/>
      <c r="AD1307" s="231"/>
      <c r="AE1307" s="231"/>
      <c r="AF1307" s="231"/>
      <c r="AG1307" s="231"/>
      <c r="AH1307" s="231"/>
      <c r="AI1307" s="231"/>
      <c r="AJ1307" s="231"/>
      <c r="AK1307" s="231"/>
      <c r="AL1307" s="231"/>
      <c r="AM1307" s="231"/>
      <c r="AN1307" s="231"/>
      <c r="AO1307" s="231"/>
      <c r="AP1307" s="231"/>
      <c r="AQ1307" s="231"/>
      <c r="AR1307" s="231"/>
      <c r="AS1307" s="231"/>
      <c r="AT1307" s="231"/>
      <c r="AU1307" s="231"/>
      <c r="AV1307" s="231"/>
      <c r="AW1307" s="231"/>
      <c r="AX1307" s="231"/>
    </row>
    <row r="1308" spans="1:50" s="254" customFormat="1" hidden="1" outlineLevel="1">
      <c r="A1308" s="235"/>
      <c r="B1308" s="340" t="s">
        <v>163</v>
      </c>
      <c r="C1308" s="245">
        <f>'AUSM Fed'!$C$93</f>
        <v>0</v>
      </c>
      <c r="D1308" s="245">
        <f>'AUSM Fed'!$D$93</f>
        <v>0</v>
      </c>
      <c r="E1308" s="245">
        <f>'AUSM Fed'!$E$93</f>
        <v>0</v>
      </c>
      <c r="F1308" s="245">
        <f>'AUSM Fed'!$F$93</f>
        <v>0</v>
      </c>
      <c r="G1308" s="245">
        <f>'AUSM Fed'!$G$93</f>
        <v>0</v>
      </c>
      <c r="H1308" s="246"/>
      <c r="I1308" s="231"/>
      <c r="J1308" s="231"/>
      <c r="K1308" s="231"/>
      <c r="L1308" s="231"/>
      <c r="M1308" s="231"/>
      <c r="N1308" s="231"/>
      <c r="O1308" s="231"/>
      <c r="P1308" s="231"/>
      <c r="Q1308" s="231"/>
      <c r="R1308" s="231"/>
      <c r="S1308" s="231"/>
      <c r="T1308" s="231"/>
      <c r="U1308" s="231"/>
      <c r="V1308" s="231"/>
      <c r="W1308" s="231"/>
      <c r="X1308" s="231"/>
      <c r="Y1308" s="231"/>
      <c r="Z1308" s="231"/>
      <c r="AA1308" s="231"/>
      <c r="AB1308" s="231"/>
      <c r="AC1308" s="231"/>
      <c r="AD1308" s="231"/>
      <c r="AE1308" s="231"/>
      <c r="AF1308" s="231"/>
      <c r="AG1308" s="231"/>
      <c r="AH1308" s="231"/>
      <c r="AI1308" s="231"/>
      <c r="AJ1308" s="231"/>
      <c r="AK1308" s="231"/>
      <c r="AL1308" s="231"/>
      <c r="AM1308" s="231"/>
      <c r="AN1308" s="231"/>
      <c r="AO1308" s="231"/>
      <c r="AP1308" s="231"/>
      <c r="AQ1308" s="231"/>
      <c r="AR1308" s="231"/>
      <c r="AS1308" s="231"/>
      <c r="AT1308" s="231"/>
      <c r="AU1308" s="231"/>
      <c r="AV1308" s="231"/>
      <c r="AW1308" s="231"/>
      <c r="AX1308" s="231"/>
    </row>
    <row r="1309" spans="1:50" s="254" customFormat="1" ht="30" hidden="1" outlineLevel="1" collapsed="1">
      <c r="A1309" s="235"/>
      <c r="B1309" s="340" t="s">
        <v>4</v>
      </c>
      <c r="C1309" s="245">
        <f>'HSH Fed'!$C$93</f>
        <v>0</v>
      </c>
      <c r="D1309" s="245">
        <f>'HSH Fed'!$D$93</f>
        <v>0</v>
      </c>
      <c r="E1309" s="245">
        <f>'HSH Fed'!$E$93</f>
        <v>0</v>
      </c>
      <c r="F1309" s="245">
        <f>'HSH Fed'!$F$93</f>
        <v>0</v>
      </c>
      <c r="G1309" s="245">
        <f>'HSH Fed'!$G$93</f>
        <v>0</v>
      </c>
      <c r="H1309" s="246"/>
      <c r="I1309" s="231"/>
      <c r="J1309" s="231"/>
      <c r="K1309" s="231"/>
      <c r="L1309" s="231"/>
      <c r="M1309" s="231"/>
      <c r="N1309" s="231"/>
      <c r="O1309" s="231"/>
      <c r="P1309" s="231"/>
      <c r="Q1309" s="231"/>
      <c r="R1309" s="231"/>
      <c r="S1309" s="231"/>
      <c r="T1309" s="231"/>
      <c r="U1309" s="231"/>
      <c r="V1309" s="231"/>
      <c r="W1309" s="231"/>
      <c r="X1309" s="231"/>
      <c r="Y1309" s="231"/>
      <c r="Z1309" s="231"/>
      <c r="AA1309" s="231"/>
      <c r="AB1309" s="231"/>
      <c r="AC1309" s="231"/>
      <c r="AD1309" s="231"/>
      <c r="AE1309" s="231"/>
      <c r="AF1309" s="231"/>
      <c r="AG1309" s="231"/>
      <c r="AH1309" s="231"/>
      <c r="AI1309" s="231"/>
      <c r="AJ1309" s="231"/>
      <c r="AK1309" s="231"/>
      <c r="AL1309" s="231"/>
      <c r="AM1309" s="231"/>
      <c r="AN1309" s="231"/>
      <c r="AO1309" s="231"/>
      <c r="AP1309" s="231"/>
      <c r="AQ1309" s="231"/>
      <c r="AR1309" s="231"/>
      <c r="AS1309" s="231"/>
      <c r="AT1309" s="231"/>
      <c r="AU1309" s="231"/>
      <c r="AV1309" s="231"/>
      <c r="AW1309" s="231"/>
      <c r="AX1309" s="231"/>
    </row>
    <row r="1310" spans="1:50" s="254" customFormat="1" ht="30" hidden="1" outlineLevel="1" collapsed="1">
      <c r="A1310" s="235"/>
      <c r="B1310" s="340" t="s">
        <v>5</v>
      </c>
      <c r="C1310" s="245">
        <f>'HSSA Fed'!$C$93</f>
        <v>0</v>
      </c>
      <c r="D1310" s="245">
        <f>'HSSA Fed'!$D$93</f>
        <v>0</v>
      </c>
      <c r="E1310" s="245">
        <f>'HSSA Fed'!$E$93</f>
        <v>0</v>
      </c>
      <c r="F1310" s="245">
        <f>'HSSA Fed'!$F$93</f>
        <v>0</v>
      </c>
      <c r="G1310" s="245">
        <f>'HSSA Fed'!$G$93</f>
        <v>0</v>
      </c>
      <c r="H1310" s="246"/>
      <c r="I1310" s="231"/>
      <c r="J1310" s="231"/>
      <c r="K1310" s="231"/>
      <c r="L1310" s="231"/>
      <c r="M1310" s="231"/>
      <c r="N1310" s="231"/>
      <c r="O1310" s="231"/>
      <c r="P1310" s="231"/>
      <c r="Q1310" s="231"/>
      <c r="R1310" s="231"/>
      <c r="S1310" s="231"/>
      <c r="T1310" s="231"/>
      <c r="U1310" s="231"/>
      <c r="V1310" s="231"/>
      <c r="W1310" s="231"/>
      <c r="X1310" s="231"/>
      <c r="Y1310" s="231"/>
      <c r="Z1310" s="231"/>
      <c r="AA1310" s="231"/>
      <c r="AB1310" s="231"/>
      <c r="AC1310" s="231"/>
      <c r="AD1310" s="231"/>
      <c r="AE1310" s="231"/>
      <c r="AF1310" s="231"/>
      <c r="AG1310" s="231"/>
      <c r="AH1310" s="231"/>
      <c r="AI1310" s="231"/>
      <c r="AJ1310" s="231"/>
      <c r="AK1310" s="231"/>
      <c r="AL1310" s="231"/>
      <c r="AM1310" s="231"/>
      <c r="AN1310" s="231"/>
      <c r="AO1310" s="231"/>
      <c r="AP1310" s="231"/>
      <c r="AQ1310" s="231"/>
      <c r="AR1310" s="231"/>
      <c r="AS1310" s="231"/>
      <c r="AT1310" s="231"/>
      <c r="AU1310" s="231"/>
      <c r="AV1310" s="231"/>
      <c r="AW1310" s="231"/>
      <c r="AX1310" s="231"/>
    </row>
    <row r="1311" spans="1:50" s="254" customFormat="1" hidden="1" outlineLevel="1" collapsed="1">
      <c r="A1311" s="235"/>
      <c r="B1311" s="340" t="s">
        <v>3</v>
      </c>
      <c r="C1311" s="245">
        <f>'MBG Fed'!$C$93</f>
        <v>0</v>
      </c>
      <c r="D1311" s="245">
        <f>'MBG Fed'!$D$93</f>
        <v>0</v>
      </c>
      <c r="E1311" s="245">
        <f>'MBG Fed'!$E$93</f>
        <v>0</v>
      </c>
      <c r="F1311" s="245">
        <f>'MBG Fed'!$F$93</f>
        <v>0</v>
      </c>
      <c r="G1311" s="245">
        <f>'MBG Fed'!$G$93</f>
        <v>0</v>
      </c>
      <c r="H1311" s="246"/>
      <c r="I1311" s="231"/>
      <c r="J1311" s="231"/>
      <c r="K1311" s="231"/>
      <c r="L1311" s="231"/>
      <c r="M1311" s="231"/>
      <c r="N1311" s="231"/>
      <c r="O1311" s="231"/>
      <c r="P1311" s="231"/>
      <c r="Q1311" s="231"/>
      <c r="R1311" s="231"/>
      <c r="S1311" s="231"/>
      <c r="T1311" s="231"/>
      <c r="U1311" s="231"/>
      <c r="V1311" s="231"/>
      <c r="W1311" s="231"/>
      <c r="X1311" s="231"/>
      <c r="Y1311" s="231"/>
      <c r="Z1311" s="231"/>
      <c r="AA1311" s="231"/>
      <c r="AB1311" s="231"/>
      <c r="AC1311" s="231"/>
      <c r="AD1311" s="231"/>
      <c r="AE1311" s="231"/>
      <c r="AF1311" s="231"/>
      <c r="AG1311" s="231"/>
      <c r="AH1311" s="231"/>
      <c r="AI1311" s="231"/>
      <c r="AJ1311" s="231"/>
      <c r="AK1311" s="231"/>
      <c r="AL1311" s="231"/>
      <c r="AM1311" s="231"/>
      <c r="AN1311" s="231"/>
      <c r="AO1311" s="231"/>
      <c r="AP1311" s="231"/>
      <c r="AQ1311" s="231"/>
      <c r="AR1311" s="231"/>
      <c r="AS1311" s="231"/>
      <c r="AT1311" s="231"/>
      <c r="AU1311" s="231"/>
      <c r="AV1311" s="231"/>
      <c r="AW1311" s="231"/>
      <c r="AX1311" s="231"/>
    </row>
    <row r="1312" spans="1:50" s="254" customFormat="1" hidden="1" outlineLevel="1" collapsed="1">
      <c r="A1312" s="235"/>
      <c r="B1312" s="340" t="s">
        <v>6</v>
      </c>
      <c r="C1312" s="245">
        <f>'MDA Fed'!$C$93</f>
        <v>0</v>
      </c>
      <c r="D1312" s="245">
        <f>'MDA Fed'!$D$93</f>
        <v>0</v>
      </c>
      <c r="E1312" s="245">
        <f>'MDA Fed'!$E$93</f>
        <v>0</v>
      </c>
      <c r="F1312" s="245">
        <f>'MDA Fed'!$F$93</f>
        <v>0</v>
      </c>
      <c r="G1312" s="245">
        <f>'MDA Fed'!$G$93</f>
        <v>0</v>
      </c>
      <c r="H1312" s="246"/>
      <c r="I1312" s="231"/>
      <c r="J1312" s="231"/>
      <c r="K1312" s="231"/>
      <c r="L1312" s="231"/>
      <c r="M1312" s="231"/>
      <c r="N1312" s="231"/>
      <c r="O1312" s="231"/>
      <c r="P1312" s="231"/>
      <c r="Q1312" s="231"/>
      <c r="R1312" s="231"/>
      <c r="S1312" s="231"/>
      <c r="T1312" s="231"/>
      <c r="U1312" s="231"/>
      <c r="V1312" s="231"/>
      <c r="W1312" s="231"/>
      <c r="X1312" s="231"/>
      <c r="Y1312" s="231"/>
      <c r="Z1312" s="231"/>
      <c r="AA1312" s="231"/>
      <c r="AB1312" s="231"/>
      <c r="AC1312" s="231"/>
      <c r="AD1312" s="231"/>
      <c r="AE1312" s="231"/>
      <c r="AF1312" s="231"/>
      <c r="AG1312" s="231"/>
      <c r="AH1312" s="231"/>
      <c r="AI1312" s="231"/>
      <c r="AJ1312" s="231"/>
      <c r="AK1312" s="231"/>
      <c r="AL1312" s="231"/>
      <c r="AM1312" s="231"/>
      <c r="AN1312" s="231"/>
      <c r="AO1312" s="231"/>
      <c r="AP1312" s="231"/>
      <c r="AQ1312" s="231"/>
      <c r="AR1312" s="231"/>
      <c r="AS1312" s="231"/>
      <c r="AT1312" s="231"/>
      <c r="AU1312" s="231"/>
      <c r="AV1312" s="231"/>
      <c r="AW1312" s="231"/>
      <c r="AX1312" s="231"/>
    </row>
    <row r="1313" spans="1:50" s="254" customFormat="1" ht="30" hidden="1" outlineLevel="1" collapsed="1">
      <c r="A1313" s="235"/>
      <c r="B1313" s="340" t="s">
        <v>164</v>
      </c>
      <c r="C1313" s="245">
        <f>'RGVM Fed'!$C$93</f>
        <v>0</v>
      </c>
      <c r="D1313" s="245">
        <f>'RGVM Fed'!$D$93</f>
        <v>0</v>
      </c>
      <c r="E1313" s="245">
        <f>'RGVM Fed'!$E$93</f>
        <v>0</v>
      </c>
      <c r="F1313" s="245">
        <f>'RGVM Fed'!$F$93</f>
        <v>0</v>
      </c>
      <c r="G1313" s="245">
        <f>'RGVM Fed'!$G$93</f>
        <v>0</v>
      </c>
      <c r="H1313" s="246"/>
      <c r="I1313" s="231"/>
      <c r="J1313" s="231"/>
      <c r="K1313" s="231"/>
      <c r="L1313" s="231"/>
      <c r="M1313" s="231"/>
      <c r="N1313" s="231"/>
      <c r="O1313" s="231"/>
      <c r="P1313" s="231"/>
      <c r="Q1313" s="231"/>
      <c r="R1313" s="231"/>
      <c r="S1313" s="231"/>
      <c r="T1313" s="231"/>
      <c r="U1313" s="231"/>
      <c r="V1313" s="231"/>
      <c r="W1313" s="231"/>
      <c r="X1313" s="231"/>
      <c r="Y1313" s="231"/>
      <c r="Z1313" s="231"/>
      <c r="AA1313" s="231"/>
      <c r="AB1313" s="231"/>
      <c r="AC1313" s="231"/>
      <c r="AD1313" s="231"/>
      <c r="AE1313" s="231"/>
      <c r="AF1313" s="231"/>
      <c r="AG1313" s="231"/>
      <c r="AH1313" s="231"/>
      <c r="AI1313" s="231"/>
      <c r="AJ1313" s="231"/>
      <c r="AK1313" s="231"/>
      <c r="AL1313" s="231"/>
      <c r="AM1313" s="231"/>
      <c r="AN1313" s="231"/>
      <c r="AO1313" s="231"/>
      <c r="AP1313" s="231"/>
      <c r="AQ1313" s="231"/>
      <c r="AR1313" s="231"/>
      <c r="AS1313" s="231"/>
      <c r="AT1313" s="231"/>
      <c r="AU1313" s="231"/>
      <c r="AV1313" s="231"/>
      <c r="AW1313" s="231"/>
      <c r="AX1313" s="231"/>
    </row>
    <row r="1314" spans="1:50" s="254" customFormat="1" ht="30" hidden="1" outlineLevel="1" collapsed="1">
      <c r="A1314" s="235"/>
      <c r="B1314" s="340" t="s">
        <v>189</v>
      </c>
      <c r="C1314" s="245">
        <f>'SHNF Fed'!$C$93</f>
        <v>0</v>
      </c>
      <c r="D1314" s="245">
        <f>'SHNF Fed'!$D$93</f>
        <v>0</v>
      </c>
      <c r="E1314" s="245">
        <f>'SHNF Fed'!$E$93</f>
        <v>0</v>
      </c>
      <c r="F1314" s="245">
        <f>'SHNF Fed'!$F$93</f>
        <v>0</v>
      </c>
      <c r="G1314" s="245">
        <f>'SHNF Fed'!$G$93</f>
        <v>0</v>
      </c>
      <c r="H1314" s="246"/>
      <c r="I1314" s="231"/>
      <c r="J1314" s="231"/>
      <c r="K1314" s="231"/>
      <c r="L1314" s="231"/>
      <c r="M1314" s="231"/>
      <c r="N1314" s="231"/>
      <c r="O1314" s="231"/>
      <c r="P1314" s="231"/>
      <c r="Q1314" s="231"/>
      <c r="R1314" s="231"/>
      <c r="S1314" s="231"/>
      <c r="T1314" s="231"/>
      <c r="U1314" s="231"/>
      <c r="V1314" s="231"/>
      <c r="W1314" s="231"/>
      <c r="X1314" s="231"/>
      <c r="Y1314" s="231"/>
      <c r="Z1314" s="231"/>
      <c r="AA1314" s="231"/>
      <c r="AB1314" s="231"/>
      <c r="AC1314" s="231"/>
      <c r="AD1314" s="231"/>
      <c r="AE1314" s="231"/>
      <c r="AF1314" s="231"/>
      <c r="AG1314" s="231"/>
      <c r="AH1314" s="231"/>
      <c r="AI1314" s="231"/>
      <c r="AJ1314" s="231"/>
      <c r="AK1314" s="231"/>
      <c r="AL1314" s="231"/>
      <c r="AM1314" s="231"/>
      <c r="AN1314" s="231"/>
      <c r="AO1314" s="231"/>
      <c r="AP1314" s="231"/>
      <c r="AQ1314" s="231"/>
      <c r="AR1314" s="231"/>
      <c r="AS1314" s="231"/>
      <c r="AT1314" s="231"/>
      <c r="AU1314" s="231"/>
      <c r="AV1314" s="231"/>
      <c r="AW1314" s="231"/>
      <c r="AX1314" s="231"/>
    </row>
    <row r="1315" spans="1:50" s="254" customFormat="1" hidden="1" outlineLevel="1" collapsed="1">
      <c r="A1315" s="235"/>
      <c r="B1315" s="340" t="s">
        <v>137</v>
      </c>
      <c r="C1315" s="245">
        <f>'SWM Fed'!$C$93</f>
        <v>0</v>
      </c>
      <c r="D1315" s="245">
        <f>'SWM Fed'!$D$93</f>
        <v>0</v>
      </c>
      <c r="E1315" s="245">
        <f>'SWM Fed'!$E$93</f>
        <v>0</v>
      </c>
      <c r="F1315" s="245">
        <f>'SWM Fed'!$F$93</f>
        <v>0</v>
      </c>
      <c r="G1315" s="245">
        <f>'SWM Fed'!$G$93</f>
        <v>0</v>
      </c>
      <c r="H1315" s="246"/>
      <c r="I1315" s="231"/>
      <c r="J1315" s="231"/>
      <c r="K1315" s="231"/>
      <c r="L1315" s="231"/>
      <c r="M1315" s="231"/>
      <c r="N1315" s="231"/>
      <c r="O1315" s="231"/>
      <c r="P1315" s="231"/>
      <c r="Q1315" s="231"/>
      <c r="R1315" s="231"/>
      <c r="S1315" s="231"/>
      <c r="T1315" s="231"/>
      <c r="U1315" s="231"/>
      <c r="V1315" s="231"/>
      <c r="W1315" s="231"/>
      <c r="X1315" s="231"/>
      <c r="Y1315" s="231"/>
      <c r="Z1315" s="231"/>
      <c r="AA1315" s="231"/>
      <c r="AB1315" s="231"/>
      <c r="AC1315" s="231"/>
      <c r="AD1315" s="231"/>
      <c r="AE1315" s="231"/>
      <c r="AF1315" s="231"/>
      <c r="AG1315" s="231"/>
      <c r="AH1315" s="231"/>
      <c r="AI1315" s="231"/>
      <c r="AJ1315" s="231"/>
      <c r="AK1315" s="231"/>
      <c r="AL1315" s="231"/>
      <c r="AM1315" s="231"/>
      <c r="AN1315" s="231"/>
      <c r="AO1315" s="231"/>
      <c r="AP1315" s="231"/>
      <c r="AQ1315" s="231"/>
      <c r="AR1315" s="231"/>
      <c r="AS1315" s="231"/>
      <c r="AT1315" s="231"/>
      <c r="AU1315" s="231"/>
      <c r="AV1315" s="231"/>
      <c r="AW1315" s="231"/>
      <c r="AX1315" s="231"/>
    </row>
    <row r="1316" spans="1:50" s="254" customFormat="1" hidden="1" outlineLevel="1" collapsed="1">
      <c r="A1316" s="235"/>
      <c r="B1316" s="340" t="s">
        <v>8</v>
      </c>
      <c r="C1316" s="245">
        <f>'TAMHSC Fed'!$C$93</f>
        <v>0</v>
      </c>
      <c r="D1316" s="245">
        <f>'TAMHSC Fed'!$D$93</f>
        <v>0</v>
      </c>
      <c r="E1316" s="245">
        <f>'TAMHSC Fed'!$E$93</f>
        <v>12719</v>
      </c>
      <c r="F1316" s="245">
        <f>'TAMHSC Fed'!$F$93</f>
        <v>12719</v>
      </c>
      <c r="G1316" s="245">
        <f>'TAMHSC Fed'!$G$93</f>
        <v>0</v>
      </c>
      <c r="H1316" s="246"/>
      <c r="I1316" s="231"/>
      <c r="J1316" s="231"/>
      <c r="K1316" s="231"/>
      <c r="L1316" s="231"/>
      <c r="M1316" s="231"/>
      <c r="N1316" s="231"/>
      <c r="O1316" s="231"/>
      <c r="P1316" s="231"/>
      <c r="Q1316" s="231"/>
      <c r="R1316" s="231"/>
      <c r="S1316" s="231"/>
      <c r="T1316" s="231"/>
      <c r="U1316" s="231"/>
      <c r="V1316" s="231"/>
      <c r="W1316" s="231"/>
      <c r="X1316" s="231"/>
      <c r="Y1316" s="231"/>
      <c r="Z1316" s="231"/>
      <c r="AA1316" s="231"/>
      <c r="AB1316" s="231"/>
      <c r="AC1316" s="231"/>
      <c r="AD1316" s="231"/>
      <c r="AE1316" s="231"/>
      <c r="AF1316" s="231"/>
      <c r="AG1316" s="231"/>
      <c r="AH1316" s="231"/>
      <c r="AI1316" s="231"/>
      <c r="AJ1316" s="231"/>
      <c r="AK1316" s="231"/>
      <c r="AL1316" s="231"/>
      <c r="AM1316" s="231"/>
      <c r="AN1316" s="231"/>
      <c r="AO1316" s="231"/>
      <c r="AP1316" s="231"/>
      <c r="AQ1316" s="231"/>
      <c r="AR1316" s="231"/>
      <c r="AS1316" s="231"/>
      <c r="AT1316" s="231"/>
      <c r="AU1316" s="231"/>
      <c r="AV1316" s="231"/>
      <c r="AW1316" s="231"/>
      <c r="AX1316" s="231"/>
    </row>
    <row r="1317" spans="1:50" s="254" customFormat="1" hidden="1" outlineLevel="1" collapsed="1">
      <c r="A1317" s="235"/>
      <c r="B1317" s="340" t="s">
        <v>153</v>
      </c>
      <c r="C1317" s="245">
        <f>'THC Fed'!$C$93</f>
        <v>0</v>
      </c>
      <c r="D1317" s="245">
        <f>'THC Fed'!$D$93</f>
        <v>0</v>
      </c>
      <c r="E1317" s="245">
        <f>'THC Fed'!$E$93</f>
        <v>0</v>
      </c>
      <c r="F1317" s="245">
        <f>'THC Fed'!$F$93</f>
        <v>0</v>
      </c>
      <c r="G1317" s="245">
        <f>'THC Fed'!$G$93</f>
        <v>0</v>
      </c>
      <c r="H1317" s="246"/>
      <c r="I1317" s="231"/>
      <c r="J1317" s="231"/>
      <c r="K1317" s="231"/>
      <c r="L1317" s="231"/>
      <c r="M1317" s="231"/>
      <c r="N1317" s="231"/>
      <c r="O1317" s="231"/>
      <c r="P1317" s="231"/>
      <c r="Q1317" s="231"/>
      <c r="R1317" s="231"/>
      <c r="S1317" s="231"/>
      <c r="T1317" s="231"/>
      <c r="U1317" s="231"/>
      <c r="V1317" s="231"/>
      <c r="W1317" s="231"/>
      <c r="X1317" s="231"/>
      <c r="Y1317" s="231"/>
      <c r="Z1317" s="231"/>
      <c r="AA1317" s="231"/>
      <c r="AB1317" s="231"/>
      <c r="AC1317" s="231"/>
      <c r="AD1317" s="231"/>
      <c r="AE1317" s="231"/>
      <c r="AF1317" s="231"/>
      <c r="AG1317" s="231"/>
      <c r="AH1317" s="231"/>
      <c r="AI1317" s="231"/>
      <c r="AJ1317" s="231"/>
      <c r="AK1317" s="231"/>
      <c r="AL1317" s="231"/>
      <c r="AM1317" s="231"/>
      <c r="AN1317" s="231"/>
      <c r="AO1317" s="231"/>
      <c r="AP1317" s="231"/>
      <c r="AQ1317" s="231"/>
      <c r="AR1317" s="231"/>
      <c r="AS1317" s="231"/>
      <c r="AT1317" s="231"/>
      <c r="AU1317" s="231"/>
      <c r="AV1317" s="231"/>
      <c r="AW1317" s="231"/>
      <c r="AX1317" s="231"/>
    </row>
    <row r="1318" spans="1:50" s="254" customFormat="1" hidden="1" outlineLevel="1" collapsed="1">
      <c r="A1318" s="235"/>
      <c r="B1318" s="340" t="s">
        <v>10</v>
      </c>
      <c r="C1318" s="245">
        <f>'TTUHSC Fed'!$C$93</f>
        <v>0</v>
      </c>
      <c r="D1318" s="245">
        <f>'TTUHSC Fed'!$D$93</f>
        <v>0</v>
      </c>
      <c r="E1318" s="245">
        <f>'TTUHSC Fed'!$E$93</f>
        <v>0</v>
      </c>
      <c r="F1318" s="245">
        <f>'TTUHSC Fed'!$F$93</f>
        <v>0</v>
      </c>
      <c r="G1318" s="245">
        <f>'TTUHSC Fed'!$G$93</f>
        <v>0</v>
      </c>
      <c r="H1318" s="246"/>
      <c r="I1318" s="231"/>
      <c r="J1318" s="231"/>
      <c r="K1318" s="231"/>
      <c r="L1318" s="231"/>
      <c r="M1318" s="231"/>
      <c r="N1318" s="231"/>
      <c r="O1318" s="231"/>
      <c r="P1318" s="231"/>
      <c r="Q1318" s="231"/>
      <c r="R1318" s="231"/>
      <c r="S1318" s="231"/>
      <c r="T1318" s="231"/>
      <c r="U1318" s="231"/>
      <c r="V1318" s="231"/>
      <c r="W1318" s="231"/>
      <c r="X1318" s="231"/>
      <c r="Y1318" s="231"/>
      <c r="Z1318" s="231"/>
      <c r="AA1318" s="231"/>
      <c r="AB1318" s="231"/>
      <c r="AC1318" s="231"/>
      <c r="AD1318" s="231"/>
      <c r="AE1318" s="231"/>
      <c r="AF1318" s="231"/>
      <c r="AG1318" s="231"/>
      <c r="AH1318" s="231"/>
      <c r="AI1318" s="231"/>
      <c r="AJ1318" s="231"/>
      <c r="AK1318" s="231"/>
      <c r="AL1318" s="231"/>
      <c r="AM1318" s="231"/>
      <c r="AN1318" s="231"/>
      <c r="AO1318" s="231"/>
      <c r="AP1318" s="231"/>
      <c r="AQ1318" s="231"/>
      <c r="AR1318" s="231"/>
      <c r="AS1318" s="231"/>
      <c r="AT1318" s="231"/>
      <c r="AU1318" s="231"/>
      <c r="AV1318" s="231"/>
      <c r="AW1318" s="231"/>
      <c r="AX1318" s="231"/>
    </row>
    <row r="1319" spans="1:50" s="254" customFormat="1" hidden="1" outlineLevel="1" collapsed="1">
      <c r="A1319" s="235"/>
      <c r="B1319" s="340" t="s">
        <v>140</v>
      </c>
      <c r="C1319" s="245">
        <f>'TTUHSCEP Fed'!$C$93</f>
        <v>0</v>
      </c>
      <c r="D1319" s="245">
        <f>'TTUHSCEP Fed'!$D$93</f>
        <v>0</v>
      </c>
      <c r="E1319" s="245">
        <f>'TTUHSCEP Fed'!$E$93</f>
        <v>0</v>
      </c>
      <c r="F1319" s="245">
        <f>'TTUHSCEP Fed'!$F$93</f>
        <v>0</v>
      </c>
      <c r="G1319" s="245">
        <f>'TTUHSCEP Fed'!$G$93</f>
        <v>0</v>
      </c>
      <c r="H1319" s="246"/>
      <c r="I1319" s="231"/>
      <c r="J1319" s="231"/>
      <c r="K1319" s="231"/>
      <c r="L1319" s="231"/>
      <c r="M1319" s="231"/>
      <c r="N1319" s="231"/>
      <c r="O1319" s="231"/>
      <c r="P1319" s="231"/>
      <c r="Q1319" s="231"/>
      <c r="R1319" s="231"/>
      <c r="S1319" s="231"/>
      <c r="T1319" s="231"/>
      <c r="U1319" s="231"/>
      <c r="V1319" s="231"/>
      <c r="W1319" s="231"/>
      <c r="X1319" s="231"/>
      <c r="Y1319" s="231"/>
      <c r="Z1319" s="231"/>
      <c r="AA1319" s="231"/>
      <c r="AB1319" s="231"/>
      <c r="AC1319" s="231"/>
      <c r="AD1319" s="231"/>
      <c r="AE1319" s="231"/>
      <c r="AF1319" s="231"/>
      <c r="AG1319" s="231"/>
      <c r="AH1319" s="231"/>
      <c r="AI1319" s="231"/>
      <c r="AJ1319" s="231"/>
      <c r="AK1319" s="231"/>
      <c r="AL1319" s="231"/>
      <c r="AM1319" s="231"/>
      <c r="AN1319" s="231"/>
      <c r="AO1319" s="231"/>
      <c r="AP1319" s="231"/>
      <c r="AQ1319" s="231"/>
      <c r="AR1319" s="231"/>
      <c r="AS1319" s="231"/>
      <c r="AT1319" s="231"/>
      <c r="AU1319" s="231"/>
      <c r="AV1319" s="231"/>
      <c r="AW1319" s="231"/>
      <c r="AX1319" s="231"/>
    </row>
    <row r="1320" spans="1:50" s="254" customFormat="1" hidden="1" outlineLevel="1" collapsed="1">
      <c r="A1320" s="235"/>
      <c r="B1320" s="340" t="s">
        <v>180</v>
      </c>
      <c r="C1320" s="245">
        <f>'UHM Fed'!$C$93</f>
        <v>0</v>
      </c>
      <c r="D1320" s="245">
        <f>'UHM Fed'!$D$93</f>
        <v>0</v>
      </c>
      <c r="E1320" s="245">
        <f>'UHM Fed'!$E$93</f>
        <v>0</v>
      </c>
      <c r="F1320" s="245">
        <f>'UHM Fed'!$F$93</f>
        <v>0</v>
      </c>
      <c r="G1320" s="245">
        <f>'UHM Fed'!$G$93</f>
        <v>0</v>
      </c>
      <c r="H1320" s="246"/>
      <c r="I1320" s="231"/>
      <c r="J1320" s="231"/>
      <c r="K1320" s="231"/>
      <c r="L1320" s="231"/>
      <c r="M1320" s="231"/>
      <c r="N1320" s="231"/>
      <c r="O1320" s="231"/>
      <c r="P1320" s="231"/>
      <c r="Q1320" s="231"/>
      <c r="R1320" s="231"/>
      <c r="S1320" s="231"/>
      <c r="T1320" s="231"/>
      <c r="U1320" s="231"/>
      <c r="V1320" s="231"/>
      <c r="W1320" s="231"/>
      <c r="X1320" s="231"/>
      <c r="Y1320" s="231"/>
      <c r="Z1320" s="231"/>
      <c r="AA1320" s="231"/>
      <c r="AB1320" s="231"/>
      <c r="AC1320" s="231"/>
      <c r="AD1320" s="231"/>
      <c r="AE1320" s="231"/>
      <c r="AF1320" s="231"/>
      <c r="AG1320" s="231"/>
      <c r="AH1320" s="231"/>
      <c r="AI1320" s="231"/>
      <c r="AJ1320" s="231"/>
      <c r="AK1320" s="231"/>
      <c r="AL1320" s="231"/>
      <c r="AM1320" s="231"/>
      <c r="AN1320" s="231"/>
      <c r="AO1320" s="231"/>
      <c r="AP1320" s="231"/>
      <c r="AQ1320" s="231"/>
      <c r="AR1320" s="231"/>
      <c r="AS1320" s="231"/>
      <c r="AT1320" s="231"/>
      <c r="AU1320" s="231"/>
      <c r="AV1320" s="231"/>
      <c r="AW1320" s="231"/>
      <c r="AX1320" s="231"/>
    </row>
    <row r="1321" spans="1:50" s="254" customFormat="1" ht="30" hidden="1" outlineLevel="1" collapsed="1">
      <c r="A1321" s="235"/>
      <c r="B1321" s="340" t="s">
        <v>194</v>
      </c>
      <c r="C1321" s="245">
        <f>'UNTHSC1 Fed'!$C$93</f>
        <v>0</v>
      </c>
      <c r="D1321" s="245">
        <f>'UNTHSC1 Fed'!$D$93</f>
        <v>0</v>
      </c>
      <c r="E1321" s="245">
        <f>'UNTHSC1 Fed'!$E$93</f>
        <v>0</v>
      </c>
      <c r="F1321" s="245">
        <f>'UNTHSC1 Fed'!$F$93</f>
        <v>0</v>
      </c>
      <c r="G1321" s="245">
        <f>'UNTHSC1 Fed'!$G$93</f>
        <v>0</v>
      </c>
      <c r="H1321" s="246"/>
      <c r="I1321" s="231"/>
      <c r="J1321" s="231"/>
      <c r="K1321" s="231"/>
      <c r="L1321" s="231"/>
      <c r="M1321" s="231"/>
      <c r="N1321" s="231"/>
      <c r="O1321" s="231"/>
      <c r="P1321" s="231"/>
      <c r="Q1321" s="231"/>
      <c r="R1321" s="231"/>
      <c r="S1321" s="231"/>
      <c r="T1321" s="231"/>
      <c r="U1321" s="231"/>
      <c r="V1321" s="231"/>
      <c r="W1321" s="231"/>
      <c r="X1321" s="231"/>
      <c r="Y1321" s="231"/>
      <c r="Z1321" s="231"/>
      <c r="AA1321" s="231"/>
      <c r="AB1321" s="231"/>
      <c r="AC1321" s="231"/>
      <c r="AD1321" s="231"/>
      <c r="AE1321" s="231"/>
      <c r="AF1321" s="231"/>
      <c r="AG1321" s="231"/>
      <c r="AH1321" s="231"/>
      <c r="AI1321" s="231"/>
      <c r="AJ1321" s="231"/>
      <c r="AK1321" s="231"/>
      <c r="AL1321" s="231"/>
      <c r="AM1321" s="231"/>
      <c r="AN1321" s="231"/>
      <c r="AO1321" s="231"/>
      <c r="AP1321" s="231"/>
      <c r="AQ1321" s="231"/>
      <c r="AR1321" s="231"/>
      <c r="AS1321" s="231"/>
      <c r="AT1321" s="231"/>
      <c r="AU1321" s="231"/>
      <c r="AV1321" s="231"/>
      <c r="AW1321" s="231"/>
      <c r="AX1321" s="231"/>
    </row>
    <row r="1322" spans="1:50" s="254" customFormat="1" hidden="1" outlineLevel="1" collapsed="1">
      <c r="A1322" s="235"/>
      <c r="B1322" s="340" t="s">
        <v>621</v>
      </c>
      <c r="C1322" s="245">
        <f>'BCM Fed'!$C$93</f>
        <v>0</v>
      </c>
      <c r="D1322" s="245">
        <f>'BCM Fed'!$D$93</f>
        <v>0</v>
      </c>
      <c r="E1322" s="245">
        <f>'BCM Fed'!$E$93</f>
        <v>0</v>
      </c>
      <c r="F1322" s="245">
        <f>'BCM Fed'!$F$93</f>
        <v>0</v>
      </c>
      <c r="G1322" s="245">
        <f>'BCM Fed'!$G$93</f>
        <v>0</v>
      </c>
      <c r="H1322" s="246"/>
      <c r="I1322" s="231"/>
      <c r="J1322" s="231"/>
      <c r="K1322" s="231"/>
      <c r="L1322" s="231"/>
      <c r="M1322" s="231"/>
      <c r="N1322" s="231"/>
      <c r="O1322" s="231"/>
      <c r="P1322" s="231"/>
      <c r="Q1322" s="231"/>
      <c r="R1322" s="231"/>
      <c r="S1322" s="231"/>
      <c r="T1322" s="231"/>
      <c r="U1322" s="231"/>
      <c r="V1322" s="231"/>
      <c r="W1322" s="231"/>
      <c r="X1322" s="231"/>
      <c r="Y1322" s="231"/>
      <c r="Z1322" s="231"/>
      <c r="AA1322" s="231"/>
      <c r="AB1322" s="231"/>
      <c r="AC1322" s="231"/>
      <c r="AD1322" s="231"/>
      <c r="AE1322" s="231"/>
      <c r="AF1322" s="231"/>
      <c r="AG1322" s="231"/>
      <c r="AH1322" s="231"/>
      <c r="AI1322" s="231"/>
      <c r="AJ1322" s="231"/>
      <c r="AK1322" s="231"/>
      <c r="AL1322" s="231"/>
      <c r="AM1322" s="231"/>
      <c r="AN1322" s="231"/>
      <c r="AO1322" s="231"/>
      <c r="AP1322" s="231"/>
      <c r="AQ1322" s="231"/>
      <c r="AR1322" s="231"/>
      <c r="AS1322" s="231"/>
      <c r="AT1322" s="231"/>
      <c r="AU1322" s="231"/>
      <c r="AV1322" s="231"/>
      <c r="AW1322" s="231"/>
      <c r="AX1322" s="231"/>
    </row>
    <row r="1323" spans="1:50" ht="31.5" collapsed="1">
      <c r="A1323" s="239" t="s">
        <v>238</v>
      </c>
      <c r="B1323" s="256" t="s">
        <v>239</v>
      </c>
      <c r="C1323" s="241">
        <f>SUM(C1308:C1322)</f>
        <v>0</v>
      </c>
      <c r="D1323" s="241">
        <f>SUM(D1308:D1322)</f>
        <v>0</v>
      </c>
      <c r="E1323" s="241">
        <f>SUM(E1308:E1322)</f>
        <v>12719</v>
      </c>
      <c r="F1323" s="241">
        <f>SUM(F1308:F1322)</f>
        <v>12719</v>
      </c>
      <c r="G1323" s="241">
        <f>SUM(G1308:G1322)</f>
        <v>0</v>
      </c>
      <c r="H1323" s="242"/>
    </row>
    <row r="1324" spans="1:50" ht="15.75" hidden="1" outlineLevel="1">
      <c r="A1324" s="239"/>
      <c r="B1324" s="256" t="s">
        <v>163</v>
      </c>
      <c r="C1324" s="241">
        <f>'AUSM Fed'!$C$94</f>
        <v>0</v>
      </c>
      <c r="D1324" s="241">
        <f>'AUSM Fed'!$D$94</f>
        <v>0</v>
      </c>
      <c r="E1324" s="241">
        <f>'AUSM Fed'!$E$94</f>
        <v>0</v>
      </c>
      <c r="F1324" s="241">
        <f>'AUSM Fed'!$F$94</f>
        <v>0</v>
      </c>
      <c r="G1324" s="241">
        <f>'AUSM Fed'!$G$94</f>
        <v>0</v>
      </c>
      <c r="H1324" s="242"/>
    </row>
    <row r="1325" spans="1:50" ht="31.5" hidden="1" outlineLevel="1" collapsed="1">
      <c r="A1325" s="239"/>
      <c r="B1325" s="256" t="s">
        <v>4</v>
      </c>
      <c r="C1325" s="241">
        <f>'HSH Fed'!$C$94</f>
        <v>0</v>
      </c>
      <c r="D1325" s="241">
        <f>'HSH Fed'!$D$94</f>
        <v>0</v>
      </c>
      <c r="E1325" s="241">
        <f>'HSH Fed'!$E$94</f>
        <v>0</v>
      </c>
      <c r="F1325" s="241">
        <f>'HSH Fed'!$F$94</f>
        <v>0</v>
      </c>
      <c r="G1325" s="241">
        <f>'HSH Fed'!$G$94</f>
        <v>0</v>
      </c>
      <c r="H1325" s="242"/>
    </row>
    <row r="1326" spans="1:50" ht="31.5" hidden="1" outlineLevel="1" collapsed="1">
      <c r="A1326" s="239"/>
      <c r="B1326" s="256" t="s">
        <v>5</v>
      </c>
      <c r="C1326" s="241">
        <f>'HSSA Fed'!$C$94</f>
        <v>0</v>
      </c>
      <c r="D1326" s="241">
        <f>'HSSA Fed'!$D$94</f>
        <v>0</v>
      </c>
      <c r="E1326" s="241">
        <f>'HSSA Fed'!$E$94</f>
        <v>1461857</v>
      </c>
      <c r="F1326" s="241">
        <f>'HSSA Fed'!$F$94</f>
        <v>368364</v>
      </c>
      <c r="G1326" s="241">
        <f>'HSSA Fed'!$G$94</f>
        <v>0</v>
      </c>
      <c r="H1326" s="242"/>
    </row>
    <row r="1327" spans="1:50" ht="15.75" hidden="1" outlineLevel="1" collapsed="1">
      <c r="A1327" s="239"/>
      <c r="B1327" s="256" t="s">
        <v>3</v>
      </c>
      <c r="C1327" s="241">
        <f>'MBG Fed'!$C$94</f>
        <v>0</v>
      </c>
      <c r="D1327" s="241">
        <f>'MBG Fed'!$D$94</f>
        <v>0</v>
      </c>
      <c r="E1327" s="241">
        <f>'MBG Fed'!$E$94</f>
        <v>0</v>
      </c>
      <c r="F1327" s="241">
        <f>'MBG Fed'!$F$94</f>
        <v>0</v>
      </c>
      <c r="G1327" s="241">
        <f>'MBG Fed'!$G$94</f>
        <v>0</v>
      </c>
      <c r="H1327" s="242"/>
    </row>
    <row r="1328" spans="1:50" ht="15.75" hidden="1" outlineLevel="1" collapsed="1">
      <c r="A1328" s="239"/>
      <c r="B1328" s="256" t="s">
        <v>6</v>
      </c>
      <c r="C1328" s="241">
        <f>'MDA Fed'!$C$94</f>
        <v>0</v>
      </c>
      <c r="D1328" s="241">
        <f>'MDA Fed'!$D$94</f>
        <v>0</v>
      </c>
      <c r="E1328" s="241">
        <f>'MDA Fed'!$E$94</f>
        <v>0</v>
      </c>
      <c r="F1328" s="241">
        <f>'MDA Fed'!$F$94</f>
        <v>0</v>
      </c>
      <c r="G1328" s="241">
        <f>'MDA Fed'!$G$94</f>
        <v>0</v>
      </c>
      <c r="H1328" s="242"/>
    </row>
    <row r="1329" spans="1:8" ht="31.5" hidden="1" outlineLevel="1" collapsed="1">
      <c r="A1329" s="239"/>
      <c r="B1329" s="256" t="s">
        <v>164</v>
      </c>
      <c r="C1329" s="241">
        <f>'RGVM Fed'!$C$94</f>
        <v>5000000</v>
      </c>
      <c r="D1329" s="241">
        <f>'RGVM Fed'!$D$94</f>
        <v>932933</v>
      </c>
      <c r="E1329" s="241">
        <f>'RGVM Fed'!$E$94</f>
        <v>0</v>
      </c>
      <c r="F1329" s="241">
        <f>'RGVM Fed'!$F$94</f>
        <v>1524600</v>
      </c>
      <c r="G1329" s="241">
        <f>'RGVM Fed'!$G$94</f>
        <v>0</v>
      </c>
      <c r="H1329" s="242"/>
    </row>
    <row r="1330" spans="1:8" ht="31.5" hidden="1" outlineLevel="1" collapsed="1">
      <c r="A1330" s="239"/>
      <c r="B1330" s="256" t="s">
        <v>189</v>
      </c>
      <c r="C1330" s="241">
        <f>'SHNF Fed'!$C$94</f>
        <v>0</v>
      </c>
      <c r="D1330" s="241">
        <f>'SHNF Fed'!$D$94</f>
        <v>0</v>
      </c>
      <c r="E1330" s="241">
        <f>'SHNF Fed'!$E$94</f>
        <v>0</v>
      </c>
      <c r="F1330" s="241">
        <f>'SHNF Fed'!$F$94</f>
        <v>0</v>
      </c>
      <c r="G1330" s="241">
        <f>'SHNF Fed'!$G$94</f>
        <v>0</v>
      </c>
      <c r="H1330" s="242"/>
    </row>
    <row r="1331" spans="1:8" ht="15.75" hidden="1" outlineLevel="1" collapsed="1">
      <c r="A1331" s="239"/>
      <c r="B1331" s="256" t="s">
        <v>137</v>
      </c>
      <c r="C1331" s="241">
        <f>'SWM Fed'!$C$94</f>
        <v>0</v>
      </c>
      <c r="D1331" s="241">
        <f>'SWM Fed'!$D$94</f>
        <v>0</v>
      </c>
      <c r="E1331" s="241">
        <f>'SWM Fed'!$E$94</f>
        <v>3060513</v>
      </c>
      <c r="F1331" s="241">
        <f>'SWM Fed'!$F$94</f>
        <v>3060513</v>
      </c>
      <c r="G1331" s="241">
        <f>'SWM Fed'!$G$94</f>
        <v>0</v>
      </c>
      <c r="H1331" s="242"/>
    </row>
    <row r="1332" spans="1:8" ht="15.75" hidden="1" outlineLevel="1" collapsed="1">
      <c r="A1332" s="239"/>
      <c r="B1332" s="256" t="s">
        <v>8</v>
      </c>
      <c r="C1332" s="241">
        <f>'TAMHSC Fed'!$C$94</f>
        <v>0</v>
      </c>
      <c r="D1332" s="241">
        <f>'TAMHSC Fed'!$D$94</f>
        <v>0</v>
      </c>
      <c r="E1332" s="241">
        <f>'TAMHSC Fed'!$E$94</f>
        <v>0</v>
      </c>
      <c r="F1332" s="241">
        <f>'TAMHSC Fed'!$F$94</f>
        <v>0</v>
      </c>
      <c r="G1332" s="241">
        <f>'TAMHSC Fed'!$G$94</f>
        <v>0</v>
      </c>
      <c r="H1332" s="242"/>
    </row>
    <row r="1333" spans="1:8" ht="31.5" hidden="1" outlineLevel="1" collapsed="1">
      <c r="A1333" s="239"/>
      <c r="B1333" s="256" t="s">
        <v>153</v>
      </c>
      <c r="C1333" s="241">
        <f>'THC Fed'!$C$94</f>
        <v>0</v>
      </c>
      <c r="D1333" s="241">
        <f>'THC Fed'!$D$94</f>
        <v>0</v>
      </c>
      <c r="E1333" s="241">
        <f>'THC Fed'!$E$94</f>
        <v>650564</v>
      </c>
      <c r="F1333" s="241">
        <f>'THC Fed'!$F$94</f>
        <v>650564</v>
      </c>
      <c r="G1333" s="241">
        <f>'THC Fed'!$G$94</f>
        <v>0</v>
      </c>
      <c r="H1333" s="242"/>
    </row>
    <row r="1334" spans="1:8" ht="15.75" hidden="1" outlineLevel="1" collapsed="1">
      <c r="A1334" s="239"/>
      <c r="B1334" s="256" t="s">
        <v>10</v>
      </c>
      <c r="C1334" s="241">
        <f>'TTUHSC Fed'!$C$94</f>
        <v>0</v>
      </c>
      <c r="D1334" s="241">
        <f>'TTUHSC Fed'!$D$94</f>
        <v>0</v>
      </c>
      <c r="E1334" s="241">
        <f>'TTUHSC Fed'!$E$94</f>
        <v>0</v>
      </c>
      <c r="F1334" s="241">
        <f>'TTUHSC Fed'!$F$94</f>
        <v>0</v>
      </c>
      <c r="G1334" s="241">
        <f>'TTUHSC Fed'!$G$94</f>
        <v>0</v>
      </c>
      <c r="H1334" s="242"/>
    </row>
    <row r="1335" spans="1:8" ht="31.5" hidden="1" outlineLevel="1" collapsed="1">
      <c r="A1335" s="239"/>
      <c r="B1335" s="256" t="s">
        <v>140</v>
      </c>
      <c r="C1335" s="241">
        <f>'TTUHSCEP Fed'!$C$94</f>
        <v>0</v>
      </c>
      <c r="D1335" s="241">
        <f>'TTUHSCEP Fed'!$D$94</f>
        <v>0</v>
      </c>
      <c r="E1335" s="241">
        <f>'TTUHSCEP Fed'!$E$94</f>
        <v>11932</v>
      </c>
      <c r="F1335" s="241">
        <f>'TTUHSCEP Fed'!$F$94</f>
        <v>6639</v>
      </c>
      <c r="G1335" s="241">
        <f>'TTUHSCEP Fed'!$G$94</f>
        <v>0</v>
      </c>
      <c r="H1335" s="242"/>
    </row>
    <row r="1336" spans="1:8" ht="15.75" hidden="1" outlineLevel="1" collapsed="1">
      <c r="A1336" s="239"/>
      <c r="B1336" s="256" t="s">
        <v>180</v>
      </c>
      <c r="C1336" s="241">
        <f>'UHM Fed'!$C$94</f>
        <v>0</v>
      </c>
      <c r="D1336" s="241">
        <f>'UHM Fed'!$D$94</f>
        <v>0</v>
      </c>
      <c r="E1336" s="241">
        <f>'UHM Fed'!$E$94</f>
        <v>0</v>
      </c>
      <c r="F1336" s="241">
        <f>'UHM Fed'!$F$94</f>
        <v>0</v>
      </c>
      <c r="G1336" s="241">
        <f>'UHM Fed'!$G$94</f>
        <v>0</v>
      </c>
      <c r="H1336" s="242"/>
    </row>
    <row r="1337" spans="1:8" ht="31.5" hidden="1" outlineLevel="1" collapsed="1">
      <c r="A1337" s="239"/>
      <c r="B1337" s="256" t="s">
        <v>194</v>
      </c>
      <c r="C1337" s="241">
        <f>'UNTHSC1 Fed'!$C$94</f>
        <v>170149</v>
      </c>
      <c r="D1337" s="241">
        <f>'UNTHSC1 Fed'!$D$94</f>
        <v>170149</v>
      </c>
      <c r="E1337" s="241">
        <f>'UNTHSC1 Fed'!$E$94</f>
        <v>2031215</v>
      </c>
      <c r="F1337" s="241">
        <f>'UNTHSC1 Fed'!$F$94</f>
        <v>2031215</v>
      </c>
      <c r="G1337" s="241">
        <f>'UNTHSC1 Fed'!$G$94</f>
        <v>0</v>
      </c>
      <c r="H1337" s="242"/>
    </row>
    <row r="1338" spans="1:8" ht="15.75" hidden="1" outlineLevel="1" collapsed="1">
      <c r="A1338" s="239"/>
      <c r="B1338" s="256" t="s">
        <v>621</v>
      </c>
      <c r="C1338" s="241">
        <f>'BCM Fed'!$C$94</f>
        <v>0</v>
      </c>
      <c r="D1338" s="241">
        <f>'BCM Fed'!$D$94</f>
        <v>0</v>
      </c>
      <c r="E1338" s="241">
        <f>'BCM Fed'!$E$94</f>
        <v>0</v>
      </c>
      <c r="F1338" s="241">
        <f>'BCM Fed'!$F$94</f>
        <v>0</v>
      </c>
      <c r="G1338" s="241">
        <f>'BCM Fed'!$G$94</f>
        <v>0</v>
      </c>
      <c r="H1338" s="242"/>
    </row>
    <row r="1339" spans="1:8" ht="47.25" collapsed="1">
      <c r="A1339" s="239" t="s">
        <v>240</v>
      </c>
      <c r="B1339" s="256" t="s">
        <v>241</v>
      </c>
      <c r="C1339" s="241">
        <f>SUM(C1324:C1338)</f>
        <v>5170149</v>
      </c>
      <c r="D1339" s="241">
        <f>SUM(D1324:D1338)</f>
        <v>1103082</v>
      </c>
      <c r="E1339" s="241">
        <f>SUM(E1324:E1338)</f>
        <v>7216081</v>
      </c>
      <c r="F1339" s="241">
        <f>SUM(F1324:F1338)</f>
        <v>7641895</v>
      </c>
      <c r="G1339" s="241">
        <f>SUM(G1324:G1338)</f>
        <v>0</v>
      </c>
      <c r="H1339" s="242"/>
    </row>
    <row r="1340" spans="1:8" ht="15.75" hidden="1" outlineLevel="1">
      <c r="A1340" s="239"/>
      <c r="B1340" s="256" t="s">
        <v>163</v>
      </c>
      <c r="C1340" s="241">
        <f>'AUSM Fed'!$C$95</f>
        <v>0</v>
      </c>
      <c r="D1340" s="241">
        <f>'AUSM Fed'!$D$95</f>
        <v>0</v>
      </c>
      <c r="E1340" s="241">
        <f>'AUSM Fed'!$E$95</f>
        <v>0</v>
      </c>
      <c r="F1340" s="241">
        <f>'AUSM Fed'!$F$95</f>
        <v>0</v>
      </c>
      <c r="G1340" s="241">
        <f>'AUSM Fed'!$G$95</f>
        <v>0</v>
      </c>
      <c r="H1340" s="242"/>
    </row>
    <row r="1341" spans="1:8" ht="31.5" hidden="1" outlineLevel="1" collapsed="1">
      <c r="A1341" s="239"/>
      <c r="B1341" s="256" t="s">
        <v>4</v>
      </c>
      <c r="C1341" s="241">
        <f>'HSH Fed'!$C$95</f>
        <v>0</v>
      </c>
      <c r="D1341" s="241">
        <f>'HSH Fed'!$D$95</f>
        <v>0</v>
      </c>
      <c r="E1341" s="241">
        <f>'HSH Fed'!$E$95</f>
        <v>0</v>
      </c>
      <c r="F1341" s="241">
        <f>'HSH Fed'!$F$95</f>
        <v>0</v>
      </c>
      <c r="G1341" s="241">
        <f>'HSH Fed'!$G$95</f>
        <v>0</v>
      </c>
      <c r="H1341" s="242"/>
    </row>
    <row r="1342" spans="1:8" ht="31.5" hidden="1" outlineLevel="1" collapsed="1">
      <c r="A1342" s="239"/>
      <c r="B1342" s="256" t="s">
        <v>5</v>
      </c>
      <c r="C1342" s="241">
        <f>'HSSA Fed'!$C$95</f>
        <v>0</v>
      </c>
      <c r="D1342" s="241">
        <f>'HSSA Fed'!$D$95</f>
        <v>0</v>
      </c>
      <c r="E1342" s="241">
        <f>'HSSA Fed'!$E$95</f>
        <v>1461857</v>
      </c>
      <c r="F1342" s="241">
        <f>'HSSA Fed'!$F$95</f>
        <v>368364</v>
      </c>
      <c r="G1342" s="241">
        <f>'HSSA Fed'!$G$95</f>
        <v>0</v>
      </c>
      <c r="H1342" s="242"/>
    </row>
    <row r="1343" spans="1:8" ht="15.75" hidden="1" outlineLevel="1" collapsed="1">
      <c r="A1343" s="239"/>
      <c r="B1343" s="256" t="s">
        <v>3</v>
      </c>
      <c r="C1343" s="241">
        <f>'MBG Fed'!$C$95</f>
        <v>0</v>
      </c>
      <c r="D1343" s="241">
        <f>'MBG Fed'!$D$95</f>
        <v>0</v>
      </c>
      <c r="E1343" s="241">
        <f>'MBG Fed'!$E$95</f>
        <v>0</v>
      </c>
      <c r="F1343" s="241">
        <f>'MBG Fed'!$F$95</f>
        <v>0</v>
      </c>
      <c r="G1343" s="241">
        <f>'MBG Fed'!$G$95</f>
        <v>0</v>
      </c>
      <c r="H1343" s="242"/>
    </row>
    <row r="1344" spans="1:8" ht="15.75" hidden="1" outlineLevel="1" collapsed="1">
      <c r="A1344" s="239"/>
      <c r="B1344" s="256" t="s">
        <v>6</v>
      </c>
      <c r="C1344" s="241">
        <f>'MDA Fed'!$C$95</f>
        <v>0</v>
      </c>
      <c r="D1344" s="241">
        <f>'MDA Fed'!$D$95</f>
        <v>0</v>
      </c>
      <c r="E1344" s="241">
        <f>'MDA Fed'!$E$95</f>
        <v>0</v>
      </c>
      <c r="F1344" s="241">
        <f>'MDA Fed'!$F$95</f>
        <v>0</v>
      </c>
      <c r="G1344" s="241">
        <f>'MDA Fed'!$G$95</f>
        <v>0</v>
      </c>
      <c r="H1344" s="242"/>
    </row>
    <row r="1345" spans="1:50" ht="31.5" hidden="1" outlineLevel="1" collapsed="1">
      <c r="A1345" s="239"/>
      <c r="B1345" s="256" t="s">
        <v>164</v>
      </c>
      <c r="C1345" s="241">
        <f>'RGVM Fed'!$C$95</f>
        <v>5000000</v>
      </c>
      <c r="D1345" s="241">
        <f>'RGVM Fed'!$D$95</f>
        <v>932933</v>
      </c>
      <c r="E1345" s="241">
        <f>'RGVM Fed'!$E$95</f>
        <v>0</v>
      </c>
      <c r="F1345" s="241">
        <f>'RGVM Fed'!$F$95</f>
        <v>1524600</v>
      </c>
      <c r="G1345" s="241">
        <f>'RGVM Fed'!$G$95</f>
        <v>0</v>
      </c>
      <c r="H1345" s="242"/>
    </row>
    <row r="1346" spans="1:50" ht="31.5" hidden="1" outlineLevel="1" collapsed="1">
      <c r="A1346" s="239"/>
      <c r="B1346" s="256" t="s">
        <v>189</v>
      </c>
      <c r="C1346" s="241">
        <f>'SHNF Fed'!$C$95</f>
        <v>0</v>
      </c>
      <c r="D1346" s="241">
        <f>'SHNF Fed'!$D$95</f>
        <v>0</v>
      </c>
      <c r="E1346" s="241">
        <f>'SHNF Fed'!$E$95</f>
        <v>0</v>
      </c>
      <c r="F1346" s="241">
        <f>'SHNF Fed'!$F$95</f>
        <v>0</v>
      </c>
      <c r="G1346" s="241">
        <f>'SHNF Fed'!$G$95</f>
        <v>0</v>
      </c>
      <c r="H1346" s="242"/>
    </row>
    <row r="1347" spans="1:50" ht="15.75" hidden="1" outlineLevel="1" collapsed="1">
      <c r="A1347" s="239"/>
      <c r="B1347" s="256" t="s">
        <v>137</v>
      </c>
      <c r="C1347" s="241">
        <f>'SWM Fed'!$C$95</f>
        <v>0</v>
      </c>
      <c r="D1347" s="241">
        <f>'SWM Fed'!$D$95</f>
        <v>0</v>
      </c>
      <c r="E1347" s="241">
        <f>'SWM Fed'!$E$95</f>
        <v>3060513</v>
      </c>
      <c r="F1347" s="241">
        <f>'SWM Fed'!$F$95</f>
        <v>3060513</v>
      </c>
      <c r="G1347" s="241">
        <f>'SWM Fed'!$G$95</f>
        <v>0</v>
      </c>
      <c r="H1347" s="242"/>
    </row>
    <row r="1348" spans="1:50" ht="15.75" hidden="1" outlineLevel="1" collapsed="1">
      <c r="A1348" s="239"/>
      <c r="B1348" s="256" t="s">
        <v>8</v>
      </c>
      <c r="C1348" s="241">
        <f>'TAMHSC Fed'!$C$95</f>
        <v>0</v>
      </c>
      <c r="D1348" s="241">
        <f>'TAMHSC Fed'!$D$95</f>
        <v>0</v>
      </c>
      <c r="E1348" s="241">
        <f>'TAMHSC Fed'!$E$95</f>
        <v>12719</v>
      </c>
      <c r="F1348" s="241">
        <f>'TAMHSC Fed'!$F$95</f>
        <v>12719</v>
      </c>
      <c r="G1348" s="241">
        <f>'TAMHSC Fed'!$G$95</f>
        <v>0</v>
      </c>
      <c r="H1348" s="242"/>
    </row>
    <row r="1349" spans="1:50" ht="31.5" hidden="1" outlineLevel="1" collapsed="1">
      <c r="A1349" s="239"/>
      <c r="B1349" s="256" t="s">
        <v>153</v>
      </c>
      <c r="C1349" s="241">
        <f>'THC Fed'!$C$95</f>
        <v>0</v>
      </c>
      <c r="D1349" s="241">
        <f>'THC Fed'!$D$95</f>
        <v>0</v>
      </c>
      <c r="E1349" s="241">
        <f>'THC Fed'!$E$95</f>
        <v>650564</v>
      </c>
      <c r="F1349" s="241">
        <f>'THC Fed'!$F$95</f>
        <v>650564</v>
      </c>
      <c r="G1349" s="241">
        <f>'THC Fed'!$G$95</f>
        <v>0</v>
      </c>
      <c r="H1349" s="242"/>
    </row>
    <row r="1350" spans="1:50" ht="15.75" hidden="1" outlineLevel="1" collapsed="1">
      <c r="A1350" s="239"/>
      <c r="B1350" s="256" t="s">
        <v>10</v>
      </c>
      <c r="C1350" s="241">
        <f>'TTUHSC Fed'!$C$95</f>
        <v>0</v>
      </c>
      <c r="D1350" s="241">
        <f>'TTUHSC Fed'!$D$95</f>
        <v>0</v>
      </c>
      <c r="E1350" s="241">
        <f>'TTUHSC Fed'!$E$95</f>
        <v>0</v>
      </c>
      <c r="F1350" s="241">
        <f>'TTUHSC Fed'!$F$95</f>
        <v>0</v>
      </c>
      <c r="G1350" s="241">
        <f>'TTUHSC Fed'!$G$95</f>
        <v>0</v>
      </c>
      <c r="H1350" s="242"/>
    </row>
    <row r="1351" spans="1:50" ht="31.5" hidden="1" outlineLevel="1" collapsed="1">
      <c r="A1351" s="239"/>
      <c r="B1351" s="256" t="s">
        <v>140</v>
      </c>
      <c r="C1351" s="241">
        <f>'TTUHSCEP Fed'!$C$95</f>
        <v>0</v>
      </c>
      <c r="D1351" s="241">
        <f>'TTUHSCEP Fed'!$D$95</f>
        <v>0</v>
      </c>
      <c r="E1351" s="241">
        <f>'TTUHSCEP Fed'!$E$95</f>
        <v>11932</v>
      </c>
      <c r="F1351" s="241">
        <f>'TTUHSCEP Fed'!$F$95</f>
        <v>6639</v>
      </c>
      <c r="G1351" s="241">
        <f>'TTUHSCEP Fed'!$G$95</f>
        <v>0</v>
      </c>
      <c r="H1351" s="242"/>
    </row>
    <row r="1352" spans="1:50" ht="15.75" hidden="1" outlineLevel="1" collapsed="1">
      <c r="A1352" s="239"/>
      <c r="B1352" s="256" t="s">
        <v>180</v>
      </c>
      <c r="C1352" s="241">
        <f>'UHM Fed'!$C$95</f>
        <v>0</v>
      </c>
      <c r="D1352" s="241">
        <f>'UHM Fed'!$D$95</f>
        <v>0</v>
      </c>
      <c r="E1352" s="241">
        <f>'UHM Fed'!$E$95</f>
        <v>0</v>
      </c>
      <c r="F1352" s="241">
        <f>'UHM Fed'!$F$95</f>
        <v>0</v>
      </c>
      <c r="G1352" s="241">
        <f>'UHM Fed'!$G$95</f>
        <v>0</v>
      </c>
      <c r="H1352" s="242"/>
    </row>
    <row r="1353" spans="1:50" ht="31.5" hidden="1" outlineLevel="1" collapsed="1">
      <c r="A1353" s="239"/>
      <c r="B1353" s="256" t="s">
        <v>194</v>
      </c>
      <c r="C1353" s="241">
        <f>'UNTHSC1 Fed'!$C$95</f>
        <v>170149</v>
      </c>
      <c r="D1353" s="241">
        <f>'UNTHSC1 Fed'!$D$95</f>
        <v>170149</v>
      </c>
      <c r="E1353" s="241">
        <f>'UNTHSC1 Fed'!$E$95</f>
        <v>2031215</v>
      </c>
      <c r="F1353" s="241">
        <f>'UNTHSC1 Fed'!$F$95</f>
        <v>2031215</v>
      </c>
      <c r="G1353" s="241">
        <f>'UNTHSC1 Fed'!$G$95</f>
        <v>0</v>
      </c>
      <c r="H1353" s="242"/>
    </row>
    <row r="1354" spans="1:50" ht="15.75" hidden="1" outlineLevel="1" collapsed="1">
      <c r="A1354" s="239"/>
      <c r="B1354" s="256" t="s">
        <v>621</v>
      </c>
      <c r="C1354" s="241">
        <f>'BCM Fed'!$C$95</f>
        <v>0</v>
      </c>
      <c r="D1354" s="241">
        <f>'BCM Fed'!$D$95</f>
        <v>0</v>
      </c>
      <c r="E1354" s="241">
        <f>'BCM Fed'!$E$95</f>
        <v>0</v>
      </c>
      <c r="F1354" s="241">
        <f>'BCM Fed'!$F$95</f>
        <v>0</v>
      </c>
      <c r="G1354" s="241">
        <f>'BCM Fed'!$G$95</f>
        <v>0</v>
      </c>
      <c r="H1354" s="242"/>
    </row>
    <row r="1355" spans="1:50" s="254" customFormat="1" ht="30" collapsed="1">
      <c r="A1355" s="246" t="s">
        <v>242</v>
      </c>
      <c r="B1355" s="244" t="s">
        <v>243</v>
      </c>
      <c r="C1355" s="245">
        <f>SUM(C1340:C1354)</f>
        <v>5170149</v>
      </c>
      <c r="D1355" s="245">
        <f>SUM(D1340:D1354)</f>
        <v>1103082</v>
      </c>
      <c r="E1355" s="245">
        <f>SUM(E1340:E1354)</f>
        <v>7228800</v>
      </c>
      <c r="F1355" s="245">
        <f>SUM(F1340:F1354)</f>
        <v>7654614</v>
      </c>
      <c r="G1355" s="245">
        <f>SUM(G1340:G1354)</f>
        <v>0</v>
      </c>
      <c r="H1355" s="246"/>
      <c r="I1355" s="231"/>
      <c r="J1355" s="231"/>
      <c r="K1355" s="231"/>
      <c r="L1355" s="231"/>
      <c r="M1355" s="231"/>
      <c r="N1355" s="231"/>
      <c r="O1355" s="231"/>
      <c r="P1355" s="231"/>
      <c r="Q1355" s="231"/>
      <c r="R1355" s="231"/>
      <c r="S1355" s="231"/>
      <c r="T1355" s="231"/>
      <c r="U1355" s="231"/>
      <c r="V1355" s="231"/>
      <c r="W1355" s="231"/>
      <c r="X1355" s="231"/>
      <c r="Y1355" s="231"/>
      <c r="Z1355" s="231"/>
      <c r="AA1355" s="231"/>
      <c r="AB1355" s="231"/>
      <c r="AC1355" s="231"/>
      <c r="AD1355" s="231"/>
      <c r="AE1355" s="231"/>
      <c r="AF1355" s="231"/>
      <c r="AG1355" s="231"/>
      <c r="AH1355" s="231"/>
      <c r="AI1355" s="231"/>
      <c r="AJ1355" s="231"/>
      <c r="AK1355" s="231"/>
      <c r="AL1355" s="231"/>
      <c r="AM1355" s="231"/>
      <c r="AN1355" s="231"/>
      <c r="AO1355" s="231"/>
      <c r="AP1355" s="231"/>
      <c r="AQ1355" s="231"/>
      <c r="AR1355" s="231"/>
      <c r="AS1355" s="231"/>
      <c r="AT1355" s="231"/>
      <c r="AU1355" s="231"/>
      <c r="AV1355" s="231"/>
      <c r="AW1355" s="231"/>
      <c r="AX1355" s="231"/>
    </row>
    <row r="1356" spans="1:50">
      <c r="C1356" s="255"/>
      <c r="D1356" s="255"/>
      <c r="E1356" s="255"/>
      <c r="F1356" s="255"/>
      <c r="G1356" s="255"/>
    </row>
    <row r="1357" spans="1:50" hidden="1" outlineLevel="1">
      <c r="B1357" s="251" t="s">
        <v>163</v>
      </c>
      <c r="C1357" s="255">
        <f>'AUSM Fed'!$C$97</f>
        <v>62554</v>
      </c>
      <c r="D1357" s="255">
        <f>'AUSM Fed'!$D$97</f>
        <v>62554</v>
      </c>
      <c r="E1357" s="255">
        <f>'AUSM Fed'!$E$97</f>
        <v>0</v>
      </c>
      <c r="F1357" s="255">
        <f>'AUSM Fed'!$F$97</f>
        <v>0</v>
      </c>
      <c r="G1357" s="255">
        <f>'AUSM Fed'!$G$97</f>
        <v>0</v>
      </c>
    </row>
    <row r="1358" spans="1:50" ht="30" hidden="1" outlineLevel="1" collapsed="1">
      <c r="B1358" s="251" t="s">
        <v>4</v>
      </c>
      <c r="C1358" s="255">
        <f>'HSH Fed'!$C$97</f>
        <v>11832164</v>
      </c>
      <c r="D1358" s="255">
        <f>'HSH Fed'!$D$97</f>
        <v>10056343</v>
      </c>
      <c r="E1358" s="255">
        <f>'HSH Fed'!$E$97</f>
        <v>7914206</v>
      </c>
      <c r="F1358" s="255">
        <f>'HSH Fed'!$F$97</f>
        <v>4710863</v>
      </c>
      <c r="G1358" s="255">
        <f>'HSH Fed'!$G$97</f>
        <v>0</v>
      </c>
    </row>
    <row r="1359" spans="1:50" ht="30" hidden="1" outlineLevel="1" collapsed="1">
      <c r="B1359" s="251" t="s">
        <v>5</v>
      </c>
      <c r="C1359" s="255">
        <f>'HSSA Fed'!$C$97</f>
        <v>9245862</v>
      </c>
      <c r="D1359" s="255">
        <f>'HSSA Fed'!$D$97</f>
        <v>7132913</v>
      </c>
      <c r="E1359" s="255">
        <f>'HSSA Fed'!$E$97</f>
        <v>14982109</v>
      </c>
      <c r="F1359" s="255">
        <f>'HSSA Fed'!$F$97</f>
        <v>6527755</v>
      </c>
      <c r="G1359" s="255">
        <f>'HSSA Fed'!$G$97</f>
        <v>196697</v>
      </c>
    </row>
    <row r="1360" spans="1:50" hidden="1" outlineLevel="1" collapsed="1">
      <c r="B1360" s="251" t="s">
        <v>3</v>
      </c>
      <c r="C1360" s="255">
        <f>'MBG Fed'!$C$97</f>
        <v>73834796</v>
      </c>
      <c r="D1360" s="255">
        <f>'MBG Fed'!$D$97</f>
        <v>64244490</v>
      </c>
      <c r="E1360" s="255">
        <f>'MBG Fed'!$E$97</f>
        <v>35608556</v>
      </c>
      <c r="F1360" s="255">
        <f>'MBG Fed'!$F$97</f>
        <v>29936318</v>
      </c>
      <c r="G1360" s="255">
        <f>'MBG Fed'!$G$97</f>
        <v>15262544</v>
      </c>
    </row>
    <row r="1361" spans="1:50" hidden="1" outlineLevel="1" collapsed="1">
      <c r="B1361" s="251" t="s">
        <v>6</v>
      </c>
      <c r="C1361" s="255">
        <f>'MDA Fed'!$C$97</f>
        <v>83978235</v>
      </c>
      <c r="D1361" s="255">
        <f>'MDA Fed'!$D$97</f>
        <v>83764075</v>
      </c>
      <c r="E1361" s="255">
        <f>'MDA Fed'!$E$97</f>
        <v>123425497</v>
      </c>
      <c r="F1361" s="255">
        <f>'MDA Fed'!$F$97</f>
        <v>122803430</v>
      </c>
      <c r="G1361" s="255">
        <f>'MDA Fed'!$G$97</f>
        <v>0</v>
      </c>
    </row>
    <row r="1362" spans="1:50" ht="30" hidden="1" outlineLevel="1" collapsed="1">
      <c r="B1362" s="251" t="s">
        <v>164</v>
      </c>
      <c r="C1362" s="255">
        <f>'RGVM Fed'!$C$97</f>
        <v>5199790</v>
      </c>
      <c r="D1362" s="255">
        <f>'RGVM Fed'!$D$97</f>
        <v>1043990</v>
      </c>
      <c r="E1362" s="255">
        <f>'RGVM Fed'!$E$97</f>
        <v>106179</v>
      </c>
      <c r="F1362" s="255">
        <f>'RGVM Fed'!$F$97</f>
        <v>1715388</v>
      </c>
      <c r="G1362" s="255">
        <f>'RGVM Fed'!$G$97</f>
        <v>0</v>
      </c>
    </row>
    <row r="1363" spans="1:50" ht="30" hidden="1" outlineLevel="1" collapsed="1">
      <c r="B1363" s="251" t="s">
        <v>189</v>
      </c>
      <c r="C1363" s="255">
        <f>'SHNF Fed'!$C$97</f>
        <v>0</v>
      </c>
      <c r="D1363" s="255">
        <f>'SHNF Fed'!$D$97</f>
        <v>0</v>
      </c>
      <c r="E1363" s="255">
        <f>'SHNF Fed'!$E$97</f>
        <v>0</v>
      </c>
      <c r="F1363" s="255">
        <f>'SHNF Fed'!$F$97</f>
        <v>69000</v>
      </c>
      <c r="G1363" s="255">
        <f>'SHNF Fed'!$G$97</f>
        <v>0</v>
      </c>
    </row>
    <row r="1364" spans="1:50" hidden="1" outlineLevel="1" collapsed="1">
      <c r="B1364" s="251" t="s">
        <v>137</v>
      </c>
      <c r="C1364" s="255">
        <f>'SWM Fed'!$C$97</f>
        <v>42966165</v>
      </c>
      <c r="D1364" s="255">
        <f>'SWM Fed'!$D$97</f>
        <v>42459638</v>
      </c>
      <c r="E1364" s="255">
        <f>'SWM Fed'!$E$97</f>
        <v>98670891</v>
      </c>
      <c r="F1364" s="255">
        <f>'SWM Fed'!$F$97</f>
        <v>97389696</v>
      </c>
      <c r="G1364" s="255">
        <f>'SWM Fed'!$G$97</f>
        <v>0</v>
      </c>
    </row>
    <row r="1365" spans="1:50" hidden="1" outlineLevel="1" collapsed="1">
      <c r="B1365" s="251" t="s">
        <v>8</v>
      </c>
      <c r="C1365" s="255">
        <f>'TAMHSC Fed'!$C$97</f>
        <v>273226134</v>
      </c>
      <c r="D1365" s="255">
        <f>'TAMHSC Fed'!$D$97</f>
        <v>138712073</v>
      </c>
      <c r="E1365" s="255">
        <f>'TAMHSC Fed'!$E$97</f>
        <v>627312</v>
      </c>
      <c r="F1365" s="255">
        <f>'TAMHSC Fed'!$F$97</f>
        <v>109222490</v>
      </c>
      <c r="G1365" s="255">
        <f>'TAMHSC Fed'!$G$97</f>
        <v>0</v>
      </c>
    </row>
    <row r="1366" spans="1:50" hidden="1" outlineLevel="1" collapsed="1">
      <c r="B1366" s="251" t="s">
        <v>153</v>
      </c>
      <c r="C1366" s="255">
        <f>'THC Fed'!$C$97</f>
        <v>3893015</v>
      </c>
      <c r="D1366" s="255">
        <f>'THC Fed'!$D$97</f>
        <v>2796950</v>
      </c>
      <c r="E1366" s="255">
        <f>'THC Fed'!$E$97</f>
        <v>2103329</v>
      </c>
      <c r="F1366" s="255">
        <f>'THC Fed'!$F$97</f>
        <v>3131323</v>
      </c>
      <c r="G1366" s="255">
        <f>'THC Fed'!$G$97</f>
        <v>0</v>
      </c>
    </row>
    <row r="1367" spans="1:50" hidden="1" outlineLevel="1" collapsed="1">
      <c r="B1367" s="251" t="s">
        <v>10</v>
      </c>
      <c r="C1367" s="255">
        <f>'TTUHSC Fed'!$C$97</f>
        <v>6232986</v>
      </c>
      <c r="D1367" s="255">
        <f>'TTUHSC Fed'!$D$97</f>
        <v>3858221</v>
      </c>
      <c r="E1367" s="255">
        <f>'TTUHSC Fed'!$E$97</f>
        <v>14787624</v>
      </c>
      <c r="F1367" s="255">
        <f>'TTUHSC Fed'!$F$97</f>
        <v>8470897</v>
      </c>
      <c r="G1367" s="255">
        <f>'TTUHSC Fed'!$G$97</f>
        <v>0</v>
      </c>
    </row>
    <row r="1368" spans="1:50" hidden="1" outlineLevel="1" collapsed="1">
      <c r="B1368" s="251" t="s">
        <v>140</v>
      </c>
      <c r="C1368" s="255">
        <f>'TTUHSCEP Fed'!$C$97</f>
        <v>1948519</v>
      </c>
      <c r="D1368" s="255">
        <f>'TTUHSCEP Fed'!$D$97</f>
        <v>1126939</v>
      </c>
      <c r="E1368" s="255">
        <f>'TTUHSCEP Fed'!$E$97</f>
        <v>1123465</v>
      </c>
      <c r="F1368" s="255">
        <f>'TTUHSCEP Fed'!$F$97</f>
        <v>1509262</v>
      </c>
      <c r="G1368" s="255">
        <f>'TTUHSCEP Fed'!$G$97</f>
        <v>5874</v>
      </c>
    </row>
    <row r="1369" spans="1:50" hidden="1" outlineLevel="1" collapsed="1">
      <c r="B1369" s="251" t="s">
        <v>180</v>
      </c>
      <c r="C1369" s="255">
        <f>'UHM Fed'!$C$97</f>
        <v>0</v>
      </c>
      <c r="D1369" s="255">
        <f>'UHM Fed'!$D$97</f>
        <v>0</v>
      </c>
      <c r="E1369" s="255">
        <f>'UHM Fed'!$E$97</f>
        <v>0</v>
      </c>
      <c r="F1369" s="255">
        <f>'UHM Fed'!$F$97</f>
        <v>0</v>
      </c>
      <c r="G1369" s="255">
        <f>'UHM Fed'!$G$97</f>
        <v>0</v>
      </c>
    </row>
    <row r="1370" spans="1:50" ht="30" hidden="1" outlineLevel="1" collapsed="1">
      <c r="B1370" s="251" t="s">
        <v>194</v>
      </c>
      <c r="C1370" s="255">
        <f>'UNTHSC1 Fed'!$C$97</f>
        <v>2057083</v>
      </c>
      <c r="D1370" s="255">
        <f>'UNTHSC1 Fed'!$D$97</f>
        <v>1163231</v>
      </c>
      <c r="E1370" s="255">
        <f>'UNTHSC1 Fed'!$E$97</f>
        <v>4399816</v>
      </c>
      <c r="F1370" s="255">
        <f>'UNTHSC1 Fed'!$F$97</f>
        <v>3347437</v>
      </c>
      <c r="G1370" s="255">
        <f>'UNTHSC1 Fed'!$G$97</f>
        <v>1946231</v>
      </c>
    </row>
    <row r="1371" spans="1:50" hidden="1" outlineLevel="1" collapsed="1">
      <c r="B1371" s="251" t="s">
        <v>621</v>
      </c>
      <c r="C1371" s="255">
        <f>'BCM Fed'!$C$97</f>
        <v>3752468</v>
      </c>
      <c r="D1371" s="255">
        <f>'BCM Fed'!$D$97</f>
        <v>3371025</v>
      </c>
      <c r="E1371" s="255">
        <f>'BCM Fed'!$E$97</f>
        <v>27824707</v>
      </c>
      <c r="F1371" s="255">
        <f>'BCM Fed'!$F$97</f>
        <v>15473146</v>
      </c>
      <c r="G1371" s="255">
        <f>'BCM Fed'!$G$97</f>
        <v>0</v>
      </c>
    </row>
    <row r="1372" spans="1:50" s="254" customFormat="1" collapsed="1">
      <c r="A1372" s="257" t="s">
        <v>244</v>
      </c>
      <c r="B1372" s="258"/>
      <c r="C1372" s="245">
        <f>SUM(C1357:C1371)</f>
        <v>518229771</v>
      </c>
      <c r="D1372" s="245">
        <f>SUM(D1357:D1371)</f>
        <v>359792442</v>
      </c>
      <c r="E1372" s="245">
        <f>SUM(E1357:E1371)</f>
        <v>331573691</v>
      </c>
      <c r="F1372" s="245">
        <f>SUM(F1357:F1371)</f>
        <v>404307005</v>
      </c>
      <c r="G1372" s="245">
        <f>SUM(G1357:G1371)</f>
        <v>17411346</v>
      </c>
      <c r="H1372" s="246"/>
      <c r="I1372" s="231"/>
      <c r="J1372" s="231"/>
      <c r="K1372" s="231"/>
      <c r="L1372" s="231"/>
      <c r="M1372" s="231"/>
      <c r="N1372" s="231"/>
      <c r="O1372" s="231"/>
      <c r="P1372" s="231"/>
      <c r="Q1372" s="231"/>
      <c r="R1372" s="231"/>
      <c r="S1372" s="231"/>
      <c r="T1372" s="231"/>
      <c r="U1372" s="231"/>
      <c r="V1372" s="231"/>
      <c r="W1372" s="231"/>
      <c r="X1372" s="231"/>
      <c r="Y1372" s="231"/>
      <c r="Z1372" s="231"/>
      <c r="AA1372" s="231"/>
      <c r="AB1372" s="231"/>
      <c r="AC1372" s="231"/>
      <c r="AD1372" s="231"/>
      <c r="AE1372" s="231"/>
      <c r="AF1372" s="231"/>
      <c r="AG1372" s="231"/>
      <c r="AH1372" s="231"/>
      <c r="AI1372" s="231"/>
      <c r="AJ1372" s="231"/>
      <c r="AK1372" s="231"/>
      <c r="AL1372" s="231"/>
      <c r="AM1372" s="231"/>
      <c r="AN1372" s="231"/>
      <c r="AO1372" s="231"/>
      <c r="AP1372" s="231"/>
      <c r="AQ1372" s="231"/>
      <c r="AR1372" s="231"/>
      <c r="AS1372" s="231"/>
      <c r="AT1372" s="231"/>
      <c r="AU1372" s="231"/>
      <c r="AV1372" s="231"/>
      <c r="AW1372" s="231"/>
      <c r="AX1372" s="231"/>
    </row>
    <row r="1373" spans="1:50">
      <c r="C1373" s="255"/>
      <c r="D1373" s="255"/>
      <c r="E1373" s="255"/>
      <c r="F1373" s="255"/>
      <c r="G1373" s="255"/>
    </row>
    <row r="1374" spans="1:50">
      <c r="B1374" s="233" t="s">
        <v>245</v>
      </c>
      <c r="C1374" s="255"/>
      <c r="D1374" s="255">
        <f>'Summary Uses'!C760</f>
        <v>359792442</v>
      </c>
      <c r="E1374" s="255"/>
      <c r="F1374" s="255">
        <f>'Summary Uses'!D760</f>
        <v>404307005</v>
      </c>
      <c r="G1374" s="255">
        <f>'Summary Uses'!E760</f>
        <v>17411346</v>
      </c>
    </row>
    <row r="1375" spans="1:50">
      <c r="B1375" s="233" t="s">
        <v>246</v>
      </c>
      <c r="D1375" s="259">
        <f>D1372-D1374</f>
        <v>0</v>
      </c>
      <c r="F1375" s="259">
        <f>F1372-F1374</f>
        <v>0</v>
      </c>
      <c r="G1375" s="259">
        <f>G1372-G1374</f>
        <v>0</v>
      </c>
    </row>
    <row r="1376" spans="1:50">
      <c r="D1376" s="259"/>
    </row>
    <row r="1377" spans="3:8">
      <c r="C1377" s="259" t="str">
        <f>IF(C1372-INT(C1372)=0,"",C1372-INT(C1372))</f>
        <v/>
      </c>
      <c r="D1377" s="259" t="str">
        <f>IF(D1372-INT(D1372)=0,"",D1372-INT(D1372))</f>
        <v/>
      </c>
      <c r="E1377" s="259" t="str">
        <f>IF(E1372-INT(E1372)=0,"",E1372-INT(E1372))</f>
        <v/>
      </c>
      <c r="F1377" s="259" t="str">
        <f>IF(F1372-INT(F1372)=0,"",F1372-INT(F1372))</f>
        <v/>
      </c>
      <c r="G1377" s="259" t="str">
        <f>IF(G1372-INT(G1372)=0,"",G1372-INT(G1372))</f>
        <v/>
      </c>
      <c r="H1377" s="260">
        <f>SUM(C1377:G1377)</f>
        <v>0</v>
      </c>
    </row>
  </sheetData>
  <dataConsolidate link="1">
    <dataRefs count="15">
      <dataRef ref="C5:H97" sheet="AUSM Fed"/>
      <dataRef ref="C5:H97" sheet="BCM Fed"/>
      <dataRef ref="C5:H97" sheet="HSH Fed"/>
      <dataRef ref="C5:H97" sheet="HSSA Fed"/>
      <dataRef ref="C5:H97" sheet="MBG Fed"/>
      <dataRef ref="C5:H97" sheet="MDA Fed"/>
      <dataRef ref="C5:H97" sheet="RGVM Fed"/>
      <dataRef ref="C5:H97" sheet="SHNF Fed"/>
      <dataRef ref="C5:H97" sheet="SWM Fed"/>
      <dataRef ref="C5:H97" sheet="TAMHSC Fed"/>
      <dataRef ref="C5:H97" sheet="THC Fed"/>
      <dataRef ref="C5:H97" sheet="TTUHSC Fed"/>
      <dataRef ref="C5:H97" sheet="TTUHSCEP Fed"/>
      <dataRef ref="C5:H97" sheet="UHM Fed"/>
      <dataRef ref="C5:H97" sheet="UNTHSC1 Fed"/>
    </dataRefs>
  </dataConsolidate>
  <conditionalFormatting sqref="F1375">
    <cfRule type="expression" dxfId="297" priority="10">
      <formula>$F$1375&lt;&gt;0</formula>
    </cfRule>
  </conditionalFormatting>
  <conditionalFormatting sqref="G1375">
    <cfRule type="expression" dxfId="296" priority="9">
      <formula>$G$1375&lt;&gt;0</formula>
    </cfRule>
  </conditionalFormatting>
  <conditionalFormatting sqref="F1377">
    <cfRule type="expression" dxfId="295" priority="8">
      <formula>$F$1377&lt;&gt;""</formula>
    </cfRule>
  </conditionalFormatting>
  <conditionalFormatting sqref="G1377">
    <cfRule type="expression" dxfId="294" priority="7">
      <formula>$G$1377&lt;&gt;""</formula>
    </cfRule>
  </conditionalFormatting>
  <conditionalFormatting sqref="D1375">
    <cfRule type="expression" dxfId="293" priority="6">
      <formula>$D$1375&lt;&gt;0</formula>
    </cfRule>
  </conditionalFormatting>
  <conditionalFormatting sqref="D1377">
    <cfRule type="expression" dxfId="292" priority="5">
      <formula>$D$1377&lt;&gt;""</formula>
    </cfRule>
  </conditionalFormatting>
  <conditionalFormatting sqref="C1377">
    <cfRule type="expression" dxfId="291" priority="4">
      <formula>$C$1377&lt;&gt;""</formula>
    </cfRule>
  </conditionalFormatting>
  <conditionalFormatting sqref="E1377">
    <cfRule type="expression" dxfId="290" priority="3">
      <formula>$E$1377&lt;&gt;""</formula>
    </cfRule>
  </conditionalFormatting>
  <conditionalFormatting sqref="H2">
    <cfRule type="expression" dxfId="289" priority="2">
      <formula>OR($C$1375&lt;&gt;0,$D$1375&lt;&gt;0,$E$1375&lt;&gt;0,$F$1375&lt;&gt;0,$G$1375&lt;&gt;0)</formula>
    </cfRule>
  </conditionalFormatting>
  <conditionalFormatting sqref="H1">
    <cfRule type="expression" dxfId="288" priority="1">
      <formula>OR($C$1377&lt;&gt;"",$D$1377&lt;&gt;"",$E$1377&lt;&gt;"",$F$1377&lt;&gt;"",$G$1377&lt;&gt;"")</formula>
    </cfRule>
  </conditionalFormatting>
  <pageMargins left="0.315" right="0.42499999999999999" top="0.75" bottom="0.75" header="0.3" footer="0.3"/>
  <pageSetup paperSize="5" scale="8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D85DC-B75A-481F-9806-4F9C78875212}">
  <sheetPr>
    <tabColor rgb="FFCCFFCC"/>
  </sheetPr>
  <dimension ref="A1:F82"/>
  <sheetViews>
    <sheetView showGridLines="0" zoomScale="90" zoomScaleNormal="90" zoomScaleSheetLayoutView="100" zoomScalePageLayoutView="57" workbookViewId="0">
      <pane ySplit="4" topLeftCell="A6" activePane="bottomLeft" state="frozen"/>
      <selection activeCell="F2" sqref="F2"/>
      <selection pane="bottomLeft" activeCell="F2" sqref="F2"/>
    </sheetView>
  </sheetViews>
  <sheetFormatPr defaultColWidth="9.140625" defaultRowHeight="15"/>
  <cols>
    <col min="1" max="1" width="11.85546875" style="76" customWidth="1"/>
    <col min="2" max="2" width="98.5703125" style="91" customWidth="1"/>
    <col min="3" max="3" width="18.42578125" style="96" customWidth="1"/>
    <col min="4" max="4" width="19.140625" style="76" bestFit="1" customWidth="1"/>
    <col min="5" max="5" width="19" style="76" customWidth="1"/>
    <col min="6" max="6" width="70.85546875" style="119" customWidth="1"/>
    <col min="7" max="16384" width="9.140625" style="76"/>
  </cols>
  <sheetData>
    <row r="1" spans="1:6" ht="18.75">
      <c r="A1" s="74" t="s">
        <v>197</v>
      </c>
      <c r="B1" s="117" t="str">
        <f>Input!$B$19</f>
        <v>Sam Houston State University Medical School (Non-Formula)</v>
      </c>
      <c r="E1" s="77" t="s">
        <v>198</v>
      </c>
      <c r="F1" s="118" t="str">
        <f>IF(OR($C$73&lt;&gt;"",$D$73&lt;&gt;"",$E$73&lt;&gt;""),"Error Message - Enter Whole Dollars Only - See Row 72","")</f>
        <v/>
      </c>
    </row>
    <row r="2" spans="1:6" ht="18.75">
      <c r="A2" s="74" t="s">
        <v>199</v>
      </c>
      <c r="B2" s="117" t="str">
        <f>Index!$B$3</f>
        <v>FY 2020 &amp; FY 2021 Data</v>
      </c>
      <c r="F2" s="118" t="str">
        <f>IF(OR($C$71&lt;&gt;0,$D$71&lt;&gt;0,$E$71&lt;&gt;0),"Error Message - Federal Program Breakout tab does not agree with this tab.","")</f>
        <v/>
      </c>
    </row>
    <row r="3" spans="1:6">
      <c r="A3" s="92"/>
    </row>
    <row r="4" spans="1:6" ht="47.25">
      <c r="A4" s="120" t="s">
        <v>327</v>
      </c>
      <c r="B4" s="120" t="s">
        <v>328</v>
      </c>
      <c r="C4" s="121" t="s">
        <v>329</v>
      </c>
      <c r="D4" s="120" t="s">
        <v>330</v>
      </c>
      <c r="E4" s="120" t="s">
        <v>207</v>
      </c>
      <c r="F4" s="122" t="s">
        <v>208</v>
      </c>
    </row>
    <row r="5" spans="1:6" ht="15.75">
      <c r="A5" s="123">
        <v>1</v>
      </c>
      <c r="B5" s="323" t="s">
        <v>331</v>
      </c>
      <c r="C5" s="324"/>
      <c r="D5" s="324"/>
      <c r="E5" s="324"/>
      <c r="F5" s="325"/>
    </row>
    <row r="6" spans="1:6" ht="15.75">
      <c r="A6" s="124" t="s">
        <v>332</v>
      </c>
      <c r="B6" s="194" t="s">
        <v>333</v>
      </c>
      <c r="C6" s="125">
        <f>Input!$N$19</f>
        <v>0</v>
      </c>
      <c r="D6" s="195">
        <f>Input!$O$19</f>
        <v>69000</v>
      </c>
      <c r="E6" s="195">
        <f>Input!$P$19</f>
        <v>0</v>
      </c>
      <c r="F6" s="196">
        <f>Input!$Q$19</f>
        <v>0</v>
      </c>
    </row>
    <row r="7" spans="1:6" ht="15.75">
      <c r="A7" s="126" t="s">
        <v>332</v>
      </c>
      <c r="B7" s="197" t="s">
        <v>334</v>
      </c>
      <c r="C7" s="127">
        <f>Input!$R$19</f>
        <v>0</v>
      </c>
      <c r="D7" s="127">
        <f>Input!$S$19</f>
        <v>69</v>
      </c>
      <c r="E7" s="128"/>
      <c r="F7" s="198" t="str">
        <f>Input!$T$19</f>
        <v>Unduplicated</v>
      </c>
    </row>
    <row r="8" spans="1:6" ht="15.75">
      <c r="A8" s="129" t="s">
        <v>335</v>
      </c>
      <c r="B8" s="199" t="s">
        <v>336</v>
      </c>
      <c r="C8" s="125">
        <f>Input!$U$19</f>
        <v>0</v>
      </c>
      <c r="D8" s="195">
        <f>Input!$V$19</f>
        <v>0</v>
      </c>
      <c r="E8" s="195">
        <f>Input!$W$19</f>
        <v>0</v>
      </c>
      <c r="F8" s="196">
        <f>Input!$X$19</f>
        <v>0</v>
      </c>
    </row>
    <row r="9" spans="1:6" ht="15.75">
      <c r="A9" s="126" t="s">
        <v>335</v>
      </c>
      <c r="B9" s="197" t="s">
        <v>334</v>
      </c>
      <c r="C9" s="127">
        <f>Input!$Y$19</f>
        <v>0</v>
      </c>
      <c r="D9" s="127">
        <f>Input!$Z$19</f>
        <v>0</v>
      </c>
      <c r="E9" s="128"/>
      <c r="F9" s="198" t="str">
        <f>Input!$AA$19</f>
        <v>Duplicated</v>
      </c>
    </row>
    <row r="10" spans="1:6" ht="15.75">
      <c r="A10" s="129" t="s">
        <v>337</v>
      </c>
      <c r="B10" s="199" t="s">
        <v>338</v>
      </c>
      <c r="C10" s="125">
        <f>Input!$AB$19</f>
        <v>0</v>
      </c>
      <c r="D10" s="195">
        <f>Input!$AC$19</f>
        <v>0</v>
      </c>
      <c r="E10" s="195">
        <f>Input!$AD$19</f>
        <v>0</v>
      </c>
      <c r="F10" s="196">
        <f>Input!$AE$19</f>
        <v>0</v>
      </c>
    </row>
    <row r="11" spans="1:6" ht="15.75">
      <c r="A11" s="126" t="s">
        <v>337</v>
      </c>
      <c r="B11" s="197" t="s">
        <v>334</v>
      </c>
      <c r="C11" s="127">
        <f>Input!$AF$19</f>
        <v>0</v>
      </c>
      <c r="D11" s="127">
        <f>Input!$AG$19</f>
        <v>0</v>
      </c>
      <c r="E11" s="128"/>
      <c r="F11" s="198">
        <f>Input!$AH$19</f>
        <v>0</v>
      </c>
    </row>
    <row r="12" spans="1:6" ht="31.5">
      <c r="A12" s="129" t="s">
        <v>339</v>
      </c>
      <c r="B12" s="199" t="s">
        <v>340</v>
      </c>
      <c r="C12" s="125">
        <f>Input!$AI$19</f>
        <v>0</v>
      </c>
      <c r="D12" s="195">
        <f>Input!$AJ$19</f>
        <v>0</v>
      </c>
      <c r="E12" s="195">
        <f>Input!$AK$19</f>
        <v>0</v>
      </c>
      <c r="F12" s="196" t="str">
        <f>Input!$AL$19</f>
        <v>In FY20, these students selected they needed technology assistance, but could have also been awarded for housing/food/medical/tuition asssistance as well. FY21, institutional share was used to pay tuition.</v>
      </c>
    </row>
    <row r="13" spans="1:6" ht="15.75">
      <c r="A13" s="126" t="s">
        <v>339</v>
      </c>
      <c r="B13" s="197" t="s">
        <v>334</v>
      </c>
      <c r="C13" s="127">
        <f>Input!$AM$19</f>
        <v>0</v>
      </c>
      <c r="D13" s="127">
        <f>Input!$AN$19</f>
        <v>0</v>
      </c>
      <c r="E13" s="128"/>
      <c r="F13" s="198">
        <f>Input!$AO$19</f>
        <v>0</v>
      </c>
    </row>
    <row r="14" spans="1:6" ht="31.5">
      <c r="A14" s="129" t="s">
        <v>341</v>
      </c>
      <c r="B14" s="199" t="s">
        <v>342</v>
      </c>
      <c r="C14" s="125">
        <f>Input!$AP$19</f>
        <v>0</v>
      </c>
      <c r="D14" s="195">
        <f>Input!$AQ$19</f>
        <v>0</v>
      </c>
      <c r="E14" s="195">
        <f>Input!$AR$19</f>
        <v>0</v>
      </c>
      <c r="F14" s="196" t="str">
        <f>Input!$AS$19</f>
        <v>In FY20, these students selected they needed technology assistance, but could have also been awarded for housing/food/medical/tuition asssistance as well. FY21, institutional share was used to pay tuition.</v>
      </c>
    </row>
    <row r="15" spans="1:6" ht="15.75">
      <c r="A15" s="126" t="s">
        <v>341</v>
      </c>
      <c r="B15" s="197" t="s">
        <v>334</v>
      </c>
      <c r="C15" s="127">
        <f>Input!$AT$19</f>
        <v>0</v>
      </c>
      <c r="D15" s="127">
        <f>Input!$AU$19</f>
        <v>0</v>
      </c>
      <c r="E15" s="128"/>
      <c r="F15" s="198">
        <f>Input!$AV$19</f>
        <v>0</v>
      </c>
    </row>
    <row r="16" spans="1:6" ht="63">
      <c r="A16" s="129" t="s">
        <v>343</v>
      </c>
      <c r="B16" s="199" t="s">
        <v>344</v>
      </c>
      <c r="C16" s="125">
        <f>Input!$AW$19</f>
        <v>0</v>
      </c>
      <c r="D16" s="195">
        <f>Input!$AX$19</f>
        <v>0</v>
      </c>
      <c r="E16" s="195">
        <f>Input!$AY$19</f>
        <v>0</v>
      </c>
      <c r="F16" s="196">
        <f>Input!$AZ$19</f>
        <v>0</v>
      </c>
    </row>
    <row r="17" spans="1:6" ht="15.75">
      <c r="A17" s="126" t="s">
        <v>343</v>
      </c>
      <c r="B17" s="197" t="s">
        <v>334</v>
      </c>
      <c r="C17" s="127">
        <f>Input!$BA$19</f>
        <v>0</v>
      </c>
      <c r="D17" s="127">
        <f>Input!$BB$19</f>
        <v>0</v>
      </c>
      <c r="E17" s="128"/>
      <c r="F17" s="198">
        <f>Input!$BC$19</f>
        <v>0</v>
      </c>
    </row>
    <row r="18" spans="1:6" ht="15.75">
      <c r="A18" s="129" t="s">
        <v>345</v>
      </c>
      <c r="B18" s="199" t="s">
        <v>346</v>
      </c>
      <c r="C18" s="125">
        <f>Input!$BD$19</f>
        <v>0</v>
      </c>
      <c r="D18" s="195">
        <f>Input!$BE$19</f>
        <v>0</v>
      </c>
      <c r="E18" s="195">
        <f>Input!$BF$19</f>
        <v>0</v>
      </c>
      <c r="F18" s="196">
        <f>Input!$BG$19</f>
        <v>0</v>
      </c>
    </row>
    <row r="19" spans="1:6" ht="15.75">
      <c r="A19" s="126" t="s">
        <v>345</v>
      </c>
      <c r="B19" s="197" t="s">
        <v>334</v>
      </c>
      <c r="C19" s="127">
        <f>Input!$BH$19</f>
        <v>0</v>
      </c>
      <c r="D19" s="127">
        <f>Input!$BI$19</f>
        <v>0</v>
      </c>
      <c r="E19" s="128"/>
      <c r="F19" s="198">
        <f>Input!$BJ$19</f>
        <v>0</v>
      </c>
    </row>
    <row r="20" spans="1:6" ht="15.75">
      <c r="A20" s="129"/>
      <c r="B20" s="200" t="s">
        <v>347</v>
      </c>
      <c r="C20" s="130">
        <f t="shared" ref="C20:E21" si="0">C18+C16+C14+C12+C10+C8+C6</f>
        <v>0</v>
      </c>
      <c r="D20" s="130">
        <f t="shared" si="0"/>
        <v>69000</v>
      </c>
      <c r="E20" s="130">
        <f t="shared" si="0"/>
        <v>0</v>
      </c>
      <c r="F20" s="201"/>
    </row>
    <row r="21" spans="1:6" ht="15.75">
      <c r="A21" s="129"/>
      <c r="B21" s="202" t="s">
        <v>348</v>
      </c>
      <c r="C21" s="203">
        <f t="shared" si="0"/>
        <v>0</v>
      </c>
      <c r="D21" s="203">
        <f t="shared" si="0"/>
        <v>69</v>
      </c>
      <c r="E21" s="203"/>
      <c r="F21" s="201"/>
    </row>
    <row r="22" spans="1:6" ht="15.75">
      <c r="A22" s="132"/>
      <c r="B22" s="204"/>
      <c r="C22" s="133"/>
      <c r="D22" s="205"/>
      <c r="E22" s="205"/>
      <c r="F22" s="206"/>
    </row>
    <row r="23" spans="1:6" ht="15.75">
      <c r="A23" s="136">
        <v>2</v>
      </c>
      <c r="B23" s="326" t="s">
        <v>349</v>
      </c>
      <c r="C23" s="327"/>
      <c r="D23" s="327"/>
      <c r="E23" s="327"/>
      <c r="F23" s="328"/>
    </row>
    <row r="24" spans="1:6" ht="31.5">
      <c r="A24" s="129" t="s">
        <v>350</v>
      </c>
      <c r="B24" s="199" t="s">
        <v>351</v>
      </c>
      <c r="C24" s="125">
        <f>Input!$BK$19</f>
        <v>0</v>
      </c>
      <c r="D24" s="195">
        <f>Input!$BL$19</f>
        <v>0</v>
      </c>
      <c r="E24" s="195">
        <f>Input!$BM$19</f>
        <v>0</v>
      </c>
      <c r="F24" s="196">
        <f>Input!$BN$19</f>
        <v>0</v>
      </c>
    </row>
    <row r="25" spans="1:6" ht="31.5">
      <c r="A25" s="129" t="s">
        <v>352</v>
      </c>
      <c r="B25" s="199" t="s">
        <v>353</v>
      </c>
      <c r="C25" s="125">
        <f>Input!$BO$19</f>
        <v>0</v>
      </c>
      <c r="D25" s="195">
        <f>Input!$BP$19</f>
        <v>0</v>
      </c>
      <c r="E25" s="195">
        <f>Input!$BQ$19</f>
        <v>0</v>
      </c>
      <c r="F25" s="196">
        <f>Input!$BR$19</f>
        <v>0</v>
      </c>
    </row>
    <row r="26" spans="1:6" ht="47.25">
      <c r="A26" s="129" t="s">
        <v>354</v>
      </c>
      <c r="B26" s="207" t="s">
        <v>355</v>
      </c>
      <c r="C26" s="125">
        <f>Input!$BS$19</f>
        <v>0</v>
      </c>
      <c r="D26" s="195">
        <f>Input!$BT$19</f>
        <v>0</v>
      </c>
      <c r="E26" s="195">
        <f>Input!$BU$19</f>
        <v>0</v>
      </c>
      <c r="F26" s="196">
        <f>Input!$BV$19</f>
        <v>0</v>
      </c>
    </row>
    <row r="27" spans="1:6" ht="31.5">
      <c r="A27" s="129" t="s">
        <v>356</v>
      </c>
      <c r="B27" s="199" t="s">
        <v>357</v>
      </c>
      <c r="C27" s="125">
        <f>Input!$BW$19</f>
        <v>0</v>
      </c>
      <c r="D27" s="195">
        <f>Input!$BX$19</f>
        <v>0</v>
      </c>
      <c r="E27" s="195">
        <f>Input!$BY$19</f>
        <v>0</v>
      </c>
      <c r="F27" s="196">
        <f>Input!$BZ$19</f>
        <v>0</v>
      </c>
    </row>
    <row r="28" spans="1:6" ht="31.5">
      <c r="A28" s="137" t="s">
        <v>358</v>
      </c>
      <c r="B28" s="208" t="s">
        <v>359</v>
      </c>
      <c r="C28" s="125">
        <f>Input!$CA$19</f>
        <v>0</v>
      </c>
      <c r="D28" s="195">
        <f>Input!$CB$19</f>
        <v>0</v>
      </c>
      <c r="E28" s="195">
        <f>Input!$CC$19</f>
        <v>0</v>
      </c>
      <c r="F28" s="196">
        <f>Input!$CD$19</f>
        <v>0</v>
      </c>
    </row>
    <row r="29" spans="1:6" ht="15.75">
      <c r="A29" s="138"/>
      <c r="B29" s="209" t="s">
        <v>0</v>
      </c>
      <c r="C29" s="139">
        <f>SUM(C24:C28)</f>
        <v>0</v>
      </c>
      <c r="D29" s="139">
        <f t="shared" ref="D29:E29" si="1">SUM(D24:D28)</f>
        <v>0</v>
      </c>
      <c r="E29" s="139">
        <f t="shared" si="1"/>
        <v>0</v>
      </c>
      <c r="F29" s="196"/>
    </row>
    <row r="30" spans="1:6" ht="15.75">
      <c r="A30" s="132"/>
      <c r="B30" s="204"/>
      <c r="C30" s="133"/>
      <c r="D30" s="205"/>
      <c r="E30" s="205"/>
      <c r="F30" s="206"/>
    </row>
    <row r="31" spans="1:6" ht="15.75">
      <c r="A31" s="123">
        <v>3</v>
      </c>
      <c r="B31" s="326" t="s">
        <v>360</v>
      </c>
      <c r="C31" s="327"/>
      <c r="D31" s="327"/>
      <c r="E31" s="327"/>
      <c r="F31" s="328"/>
    </row>
    <row r="32" spans="1:6" ht="31.5">
      <c r="A32" s="129" t="s">
        <v>361</v>
      </c>
      <c r="B32" s="199" t="s">
        <v>362</v>
      </c>
      <c r="C32" s="125">
        <f>Input!$CE$19</f>
        <v>0</v>
      </c>
      <c r="D32" s="195">
        <f>Input!$CF$19</f>
        <v>0</v>
      </c>
      <c r="E32" s="195">
        <f>Input!$CG$19</f>
        <v>0</v>
      </c>
      <c r="F32" s="196">
        <f>Input!$CH$19</f>
        <v>0</v>
      </c>
    </row>
    <row r="33" spans="1:6" ht="15.75">
      <c r="A33" s="129" t="s">
        <v>363</v>
      </c>
      <c r="B33" s="199" t="s">
        <v>487</v>
      </c>
      <c r="C33" s="125">
        <f>Input!$CI$19</f>
        <v>0</v>
      </c>
      <c r="D33" s="195">
        <f>Input!$CJ$19</f>
        <v>0</v>
      </c>
      <c r="E33" s="195">
        <f>Input!$CK$19</f>
        <v>0</v>
      </c>
      <c r="F33" s="196">
        <f>Input!$CL$19</f>
        <v>0</v>
      </c>
    </row>
    <row r="34" spans="1:6" ht="31.5">
      <c r="A34" s="129" t="s">
        <v>364</v>
      </c>
      <c r="B34" s="199" t="s">
        <v>365</v>
      </c>
      <c r="C34" s="125">
        <f>Input!$CM$19</f>
        <v>0</v>
      </c>
      <c r="D34" s="195">
        <f>Input!$CN$19</f>
        <v>0</v>
      </c>
      <c r="E34" s="195">
        <f>Input!$CO$19</f>
        <v>0</v>
      </c>
      <c r="F34" s="196">
        <f>Input!$CP$19</f>
        <v>0</v>
      </c>
    </row>
    <row r="35" spans="1:6" ht="31.5">
      <c r="A35" s="138" t="s">
        <v>366</v>
      </c>
      <c r="B35" s="199" t="s">
        <v>367</v>
      </c>
      <c r="C35" s="125">
        <f>Input!$CQ$19</f>
        <v>0</v>
      </c>
      <c r="D35" s="195">
        <f>Input!$CR$19</f>
        <v>0</v>
      </c>
      <c r="E35" s="195">
        <f>Input!$CS$19</f>
        <v>0</v>
      </c>
      <c r="F35" s="196">
        <f>Input!$CT$19</f>
        <v>0</v>
      </c>
    </row>
    <row r="36" spans="1:6" ht="15.75">
      <c r="A36" s="138"/>
      <c r="B36" s="209" t="s">
        <v>0</v>
      </c>
      <c r="C36" s="139">
        <f>SUM(C32:C35)</f>
        <v>0</v>
      </c>
      <c r="D36" s="139">
        <f t="shared" ref="D36:E36" si="2">SUM(D32:D35)</f>
        <v>0</v>
      </c>
      <c r="E36" s="139">
        <f t="shared" si="2"/>
        <v>0</v>
      </c>
      <c r="F36" s="196"/>
    </row>
    <row r="37" spans="1:6" ht="15.75">
      <c r="A37" s="132"/>
      <c r="B37" s="204"/>
      <c r="C37" s="133"/>
      <c r="D37" s="205"/>
      <c r="E37" s="205"/>
      <c r="F37" s="206"/>
    </row>
    <row r="38" spans="1:6" ht="15.75">
      <c r="A38" s="136">
        <v>4</v>
      </c>
      <c r="B38" s="326" t="s">
        <v>368</v>
      </c>
      <c r="C38" s="327"/>
      <c r="D38" s="327"/>
      <c r="E38" s="327"/>
      <c r="F38" s="328"/>
    </row>
    <row r="39" spans="1:6" ht="15.75">
      <c r="A39" s="129" t="s">
        <v>369</v>
      </c>
      <c r="B39" s="199" t="s">
        <v>370</v>
      </c>
      <c r="C39" s="125">
        <f>Input!$CU$19</f>
        <v>0</v>
      </c>
      <c r="D39" s="195">
        <f>Input!$CV$19</f>
        <v>0</v>
      </c>
      <c r="E39" s="195">
        <f>Input!$CW$19</f>
        <v>0</v>
      </c>
      <c r="F39" s="196">
        <f>Input!$CX$19</f>
        <v>0</v>
      </c>
    </row>
    <row r="40" spans="1:6" ht="47.25">
      <c r="A40" s="129" t="s">
        <v>371</v>
      </c>
      <c r="B40" s="199" t="s">
        <v>372</v>
      </c>
      <c r="C40" s="125">
        <f>Input!$CY$19</f>
        <v>0</v>
      </c>
      <c r="D40" s="195">
        <f>Input!$CZ$19</f>
        <v>0</v>
      </c>
      <c r="E40" s="195">
        <f>Input!$DA$19</f>
        <v>0</v>
      </c>
      <c r="F40" s="196">
        <f>Input!$DB$19</f>
        <v>0</v>
      </c>
    </row>
    <row r="41" spans="1:6" ht="15.75">
      <c r="A41" s="137" t="s">
        <v>373</v>
      </c>
      <c r="B41" s="208" t="s">
        <v>374</v>
      </c>
      <c r="C41" s="125">
        <f>Input!$DC$19</f>
        <v>0</v>
      </c>
      <c r="D41" s="195">
        <f>Input!$DD$19</f>
        <v>0</v>
      </c>
      <c r="E41" s="195">
        <f>Input!$DE$19</f>
        <v>0</v>
      </c>
      <c r="F41" s="196">
        <f>Input!$DF$19</f>
        <v>0</v>
      </c>
    </row>
    <row r="42" spans="1:6" ht="15.75">
      <c r="A42" s="138"/>
      <c r="B42" s="209" t="s">
        <v>0</v>
      </c>
      <c r="C42" s="139">
        <f>SUM(C39:C41)</f>
        <v>0</v>
      </c>
      <c r="D42" s="139">
        <f t="shared" ref="D42:E42" si="3">SUM(D39:D41)</f>
        <v>0</v>
      </c>
      <c r="E42" s="139">
        <f t="shared" si="3"/>
        <v>0</v>
      </c>
      <c r="F42" s="196"/>
    </row>
    <row r="43" spans="1:6" ht="15.75">
      <c r="A43" s="132"/>
      <c r="B43" s="204"/>
      <c r="C43" s="133"/>
      <c r="D43" s="205"/>
      <c r="E43" s="205"/>
      <c r="F43" s="206"/>
    </row>
    <row r="44" spans="1:6" ht="15.75">
      <c r="A44" s="136">
        <v>5</v>
      </c>
      <c r="B44" s="326" t="s">
        <v>1</v>
      </c>
      <c r="C44" s="327"/>
      <c r="D44" s="327"/>
      <c r="E44" s="327"/>
      <c r="F44" s="328"/>
    </row>
    <row r="45" spans="1:6" ht="15.75">
      <c r="A45" s="129" t="s">
        <v>375</v>
      </c>
      <c r="B45" s="210" t="s">
        <v>376</v>
      </c>
      <c r="C45" s="125">
        <f>Input!$DG$19</f>
        <v>0</v>
      </c>
      <c r="D45" s="195">
        <f>Input!$DH$19</f>
        <v>0</v>
      </c>
      <c r="E45" s="195">
        <f>Input!$DI$19</f>
        <v>0</v>
      </c>
      <c r="F45" s="196">
        <f>Input!$DJ$19</f>
        <v>0</v>
      </c>
    </row>
    <row r="46" spans="1:6" ht="15.75">
      <c r="A46" s="132"/>
      <c r="B46" s="204"/>
      <c r="C46" s="133"/>
      <c r="D46" s="205"/>
      <c r="E46" s="205"/>
      <c r="F46" s="206"/>
    </row>
    <row r="47" spans="1:6" ht="15.75">
      <c r="A47" s="136">
        <v>6</v>
      </c>
      <c r="B47" s="326" t="s">
        <v>377</v>
      </c>
      <c r="C47" s="327"/>
      <c r="D47" s="327"/>
      <c r="E47" s="327"/>
      <c r="F47" s="328"/>
    </row>
    <row r="48" spans="1:6" ht="31.5">
      <c r="A48" s="129" t="s">
        <v>378</v>
      </c>
      <c r="B48" s="208" t="s">
        <v>379</v>
      </c>
      <c r="C48" s="125">
        <f>Input!$DK$19</f>
        <v>0</v>
      </c>
      <c r="D48" s="195">
        <f>Input!$DL$19</f>
        <v>0</v>
      </c>
      <c r="E48" s="195">
        <f>Input!$DM$19</f>
        <v>0</v>
      </c>
      <c r="F48" s="196">
        <f>Input!$DN$19</f>
        <v>0</v>
      </c>
    </row>
    <row r="49" spans="1:6" ht="15.75">
      <c r="A49" s="138"/>
      <c r="B49" s="209" t="s">
        <v>0</v>
      </c>
      <c r="C49" s="139">
        <f>SUM(C48:C48)</f>
        <v>0</v>
      </c>
      <c r="D49" s="139">
        <f>SUM(D48:D48)</f>
        <v>0</v>
      </c>
      <c r="E49" s="139">
        <f>SUM(E48:E48)</f>
        <v>0</v>
      </c>
      <c r="F49" s="196"/>
    </row>
    <row r="50" spans="1:6" ht="15.75">
      <c r="A50" s="132"/>
      <c r="B50" s="204"/>
      <c r="C50" s="133"/>
      <c r="D50" s="205"/>
      <c r="E50" s="205"/>
      <c r="F50" s="206"/>
    </row>
    <row r="51" spans="1:6" ht="15.75">
      <c r="A51" s="188">
        <v>7</v>
      </c>
      <c r="B51" s="326" t="s">
        <v>235</v>
      </c>
      <c r="C51" s="327"/>
      <c r="D51" s="327"/>
      <c r="E51" s="327"/>
      <c r="F51" s="328"/>
    </row>
    <row r="52" spans="1:6" ht="15.75">
      <c r="A52" s="189" t="s">
        <v>482</v>
      </c>
      <c r="B52" s="208" t="s">
        <v>381</v>
      </c>
      <c r="C52" s="125">
        <f>Input!$DO$19</f>
        <v>0</v>
      </c>
      <c r="D52" s="195">
        <f>Input!$DP$19</f>
        <v>0</v>
      </c>
      <c r="E52" s="195">
        <f>Input!$DQ$19</f>
        <v>0</v>
      </c>
      <c r="F52" s="196">
        <f>Input!$DR$19</f>
        <v>0</v>
      </c>
    </row>
    <row r="53" spans="1:6" ht="15.75">
      <c r="A53" s="190"/>
      <c r="B53" s="211"/>
      <c r="C53" s="141"/>
      <c r="D53" s="212"/>
      <c r="E53" s="213"/>
      <c r="F53" s="201"/>
    </row>
    <row r="54" spans="1:6" ht="15.75" customHeight="1">
      <c r="A54" s="191">
        <v>8</v>
      </c>
      <c r="B54" s="326" t="s">
        <v>481</v>
      </c>
      <c r="C54" s="327"/>
      <c r="D54" s="327"/>
      <c r="E54" s="327"/>
      <c r="F54" s="328"/>
    </row>
    <row r="55" spans="1:6" ht="31.5">
      <c r="A55" s="189" t="s">
        <v>380</v>
      </c>
      <c r="B55" s="199" t="s">
        <v>383</v>
      </c>
      <c r="C55" s="125">
        <f>Input!$DS$19</f>
        <v>0</v>
      </c>
      <c r="D55" s="195">
        <f>Input!$DT$19</f>
        <v>0</v>
      </c>
      <c r="E55" s="195">
        <f>Input!$DU$19</f>
        <v>0</v>
      </c>
      <c r="F55" s="196">
        <f>Input!$DV$19</f>
        <v>0</v>
      </c>
    </row>
    <row r="56" spans="1:6" ht="15.75">
      <c r="A56" s="192" t="s">
        <v>380</v>
      </c>
      <c r="B56" s="197" t="s">
        <v>384</v>
      </c>
      <c r="C56" s="127">
        <f>Input!$DW$19</f>
        <v>0</v>
      </c>
      <c r="D56" s="127">
        <f>Input!$DX$19</f>
        <v>0</v>
      </c>
      <c r="E56" s="128"/>
      <c r="F56" s="198">
        <f>Input!$DY$19</f>
        <v>0</v>
      </c>
    </row>
    <row r="57" spans="1:6" ht="31.5">
      <c r="A57" s="189" t="s">
        <v>483</v>
      </c>
      <c r="B57" s="208" t="s">
        <v>385</v>
      </c>
      <c r="C57" s="125">
        <f>Input!$DZ$19</f>
        <v>0</v>
      </c>
      <c r="D57" s="195">
        <f>Input!$EA$19</f>
        <v>0</v>
      </c>
      <c r="E57" s="195">
        <f>Input!$EB$19</f>
        <v>0</v>
      </c>
      <c r="F57" s="196">
        <f>Input!$EC$19</f>
        <v>0</v>
      </c>
    </row>
    <row r="58" spans="1:6" ht="15.75">
      <c r="A58" s="192" t="s">
        <v>483</v>
      </c>
      <c r="B58" s="197" t="s">
        <v>384</v>
      </c>
      <c r="C58" s="127">
        <f>Input!$ED$19</f>
        <v>0</v>
      </c>
      <c r="D58" s="127">
        <f>Input!$EE$19</f>
        <v>0</v>
      </c>
      <c r="E58" s="128"/>
      <c r="F58" s="198">
        <f>Input!$EF$19</f>
        <v>0</v>
      </c>
    </row>
    <row r="59" spans="1:6" ht="31.5">
      <c r="A59" s="189" t="s">
        <v>484</v>
      </c>
      <c r="B59" s="208" t="s">
        <v>386</v>
      </c>
      <c r="C59" s="125">
        <f>Input!$EG$19</f>
        <v>0</v>
      </c>
      <c r="D59" s="195">
        <f>Input!$EH$19</f>
        <v>0</v>
      </c>
      <c r="E59" s="195">
        <f>Input!$EI$19</f>
        <v>0</v>
      </c>
      <c r="F59" s="196">
        <f>Input!$EJ$19</f>
        <v>0</v>
      </c>
    </row>
    <row r="60" spans="1:6" ht="15.75">
      <c r="A60" s="192" t="s">
        <v>484</v>
      </c>
      <c r="B60" s="197" t="s">
        <v>384</v>
      </c>
      <c r="C60" s="127">
        <f>Input!$EK$19</f>
        <v>0</v>
      </c>
      <c r="D60" s="127">
        <f>Input!$EL$19</f>
        <v>0</v>
      </c>
      <c r="E60" s="128"/>
      <c r="F60" s="198">
        <f>Input!$EM$19</f>
        <v>0</v>
      </c>
    </row>
    <row r="61" spans="1:6" ht="15.75">
      <c r="A61" s="189"/>
      <c r="B61" s="200" t="s">
        <v>347</v>
      </c>
      <c r="C61" s="130">
        <f>C59+C57+C55</f>
        <v>0</v>
      </c>
      <c r="D61" s="130">
        <f t="shared" ref="D61:E62" si="4">D59+D57+D55</f>
        <v>0</v>
      </c>
      <c r="E61" s="130">
        <f t="shared" si="4"/>
        <v>0</v>
      </c>
      <c r="F61" s="196"/>
    </row>
    <row r="62" spans="1:6" ht="15.75">
      <c r="A62" s="192"/>
      <c r="B62" s="197" t="s">
        <v>348</v>
      </c>
      <c r="C62" s="214">
        <f>C60+C58+C56</f>
        <v>0</v>
      </c>
      <c r="D62" s="214">
        <f t="shared" si="4"/>
        <v>0</v>
      </c>
      <c r="E62" s="203"/>
      <c r="F62" s="196"/>
    </row>
    <row r="63" spans="1:6" ht="15.75">
      <c r="A63" s="190"/>
      <c r="B63" s="211"/>
      <c r="C63" s="141"/>
      <c r="D63" s="212"/>
      <c r="E63" s="213"/>
      <c r="F63" s="201"/>
    </row>
    <row r="64" spans="1:6" ht="15.75" customHeight="1">
      <c r="A64" s="191">
        <v>9</v>
      </c>
      <c r="B64" s="326" t="s">
        <v>387</v>
      </c>
      <c r="C64" s="327"/>
      <c r="D64" s="327"/>
      <c r="E64" s="327"/>
      <c r="F64" s="328"/>
    </row>
    <row r="65" spans="1:6" ht="31.5">
      <c r="A65" s="189" t="s">
        <v>382</v>
      </c>
      <c r="B65" s="199" t="s">
        <v>388</v>
      </c>
      <c r="C65" s="125">
        <f>Input!$EN$19</f>
        <v>0</v>
      </c>
      <c r="D65" s="125">
        <f>Input!$EO$19</f>
        <v>0</v>
      </c>
      <c r="E65" s="125">
        <f>Input!$EP$19</f>
        <v>0</v>
      </c>
      <c r="F65" s="196">
        <f>Input!$EQ$19</f>
        <v>0</v>
      </c>
    </row>
    <row r="66" spans="1:6" ht="15.75">
      <c r="A66" s="132"/>
      <c r="B66" s="140"/>
      <c r="C66" s="143"/>
      <c r="D66" s="144"/>
      <c r="E66" s="145"/>
      <c r="F66" s="131"/>
    </row>
    <row r="67" spans="1:6" ht="15.75">
      <c r="A67" s="129"/>
      <c r="B67" s="146" t="s">
        <v>389</v>
      </c>
      <c r="C67" s="147">
        <f>C65+C61+C52+C49+C45+C42+C36+C29+C20</f>
        <v>0</v>
      </c>
      <c r="D67" s="147">
        <f t="shared" ref="D67:E67" si="5">D65+D61+D52+D49+D45+D42+D36+D29+D20</f>
        <v>69000</v>
      </c>
      <c r="E67" s="147">
        <f t="shared" si="5"/>
        <v>0</v>
      </c>
      <c r="F67" s="148"/>
    </row>
    <row r="68" spans="1:6" ht="15.75">
      <c r="A68" s="129"/>
      <c r="B68" s="146" t="s">
        <v>390</v>
      </c>
      <c r="C68" s="147">
        <f>C62+C21</f>
        <v>0</v>
      </c>
      <c r="D68" s="147">
        <f>D62+D21</f>
        <v>69</v>
      </c>
      <c r="E68" s="147"/>
      <c r="F68" s="148"/>
    </row>
    <row r="69" spans="1:6" ht="15.75">
      <c r="A69" s="149"/>
      <c r="B69" s="150"/>
      <c r="C69" s="151"/>
      <c r="D69" s="151"/>
      <c r="E69" s="151"/>
      <c r="F69" s="135"/>
    </row>
    <row r="70" spans="1:6" s="134" customFormat="1" ht="15.75">
      <c r="B70" s="152" t="s">
        <v>391</v>
      </c>
      <c r="C70" s="153">
        <f>'SHNF Fed'!D97</f>
        <v>0</v>
      </c>
      <c r="D70" s="153">
        <f>'SHNF Fed'!F97</f>
        <v>69000</v>
      </c>
      <c r="E70" s="153">
        <f>'SHNF Fed'!G97</f>
        <v>0</v>
      </c>
      <c r="F70" s="135"/>
    </row>
    <row r="71" spans="1:6" s="134" customFormat="1" ht="15.75">
      <c r="B71" s="152" t="s">
        <v>246</v>
      </c>
      <c r="C71" s="153">
        <f>C67-C70</f>
        <v>0</v>
      </c>
      <c r="D71" s="153">
        <f>D67-D70</f>
        <v>0</v>
      </c>
      <c r="E71" s="153">
        <f>E67-E70</f>
        <v>0</v>
      </c>
      <c r="F71" s="135"/>
    </row>
    <row r="72" spans="1:6" s="134" customFormat="1" ht="15.75">
      <c r="B72" s="155"/>
      <c r="C72" s="153"/>
      <c r="D72" s="154"/>
      <c r="E72" s="154"/>
      <c r="F72" s="135"/>
    </row>
    <row r="73" spans="1:6" s="134" customFormat="1" ht="15.75">
      <c r="B73" s="155"/>
      <c r="C73" s="156" t="str">
        <f>IF(C67-INT(C67)=0,"",C67-INT(C67))</f>
        <v/>
      </c>
      <c r="D73" s="156" t="str">
        <f>IF(D67-INT(D67)=0,"",D67-INT(D67))</f>
        <v/>
      </c>
      <c r="E73" s="156" t="str">
        <f>IF(E67-INT(E67)=0,"",E67-INT(E67))</f>
        <v/>
      </c>
      <c r="F73" s="157">
        <f>SUM(C73:E73)</f>
        <v>0</v>
      </c>
    </row>
    <row r="74" spans="1:6" s="134" customFormat="1" ht="15.75">
      <c r="B74" s="155"/>
      <c r="C74" s="133"/>
      <c r="F74" s="135"/>
    </row>
    <row r="75" spans="1:6" s="134" customFormat="1" ht="15.75">
      <c r="B75" s="155" t="s">
        <v>247</v>
      </c>
      <c r="C75" s="133"/>
      <c r="F75" s="135"/>
    </row>
    <row r="76" spans="1:6" s="134" customFormat="1" ht="15.75">
      <c r="B76" s="155" t="s">
        <v>248</v>
      </c>
      <c r="C76" s="158">
        <f>SUM(C6,C8,C10,C12,C14,C16,C18,)+SUM(C24:C28)+SUM(C32:C35)+SUM(C39:C41)+C45+C48+C52+SUM(C55,C57,C59)+C65</f>
        <v>0</v>
      </c>
      <c r="D76" s="158">
        <f>SUM(D6,D8,D10,D12,D14,D16,D18,)+SUM(D24:D28)+SUM(D32:D35)+SUM(D39:D41)+D45+D48+D52+SUM(D55,D57,D59)+D65</f>
        <v>69000</v>
      </c>
      <c r="E76" s="158">
        <f>SUM(E6,E8,E10,E12,E14,E16,E18,)+SUM(E24:E28)+SUM(E32:E35)+SUM(E39:E41)+E45+E48+E52+SUM(E55,E57,E59)+E65</f>
        <v>0</v>
      </c>
      <c r="F76" s="135"/>
    </row>
    <row r="77" spans="1:6" s="134" customFormat="1" ht="15.75">
      <c r="B77" s="155" t="s">
        <v>392</v>
      </c>
      <c r="C77" s="159">
        <f>SUM(C7,C9,C11,C13,C15,C17,C19)+SUM(C56,C58,C60)</f>
        <v>0</v>
      </c>
      <c r="D77" s="159">
        <f>SUM(D7,D9,D11,D13,D15,D17,D19)+SUM(D56,D58,D60)</f>
        <v>69</v>
      </c>
      <c r="E77" s="142"/>
      <c r="F77" s="135"/>
    </row>
    <row r="78" spans="1:6" s="134" customFormat="1" ht="15.75">
      <c r="B78" s="155"/>
      <c r="C78" s="158">
        <f>SUM(C76:C77)</f>
        <v>0</v>
      </c>
      <c r="D78" s="158">
        <f>SUM(D76:D77)</f>
        <v>69069</v>
      </c>
      <c r="E78" s="158">
        <f>SUM(E76:E77)</f>
        <v>0</v>
      </c>
      <c r="F78" s="135"/>
    </row>
    <row r="79" spans="1:6" s="134" customFormat="1" ht="15.75">
      <c r="B79" s="155"/>
      <c r="C79" s="133"/>
      <c r="F79" s="135"/>
    </row>
    <row r="80" spans="1:6" s="134" customFormat="1" ht="15.75">
      <c r="B80" s="155"/>
      <c r="C80" s="133"/>
      <c r="D80" s="160">
        <f>D78+C78+E78</f>
        <v>69069</v>
      </c>
      <c r="F80" s="135"/>
    </row>
    <row r="81" spans="2:6" s="134" customFormat="1" ht="15.75">
      <c r="B81" s="155"/>
      <c r="C81" s="133"/>
      <c r="F81" s="135"/>
    </row>
    <row r="82" spans="2:6" s="134" customFormat="1" ht="15.75">
      <c r="B82" s="155"/>
      <c r="C82" s="161" t="str">
        <f>IF((C76=C67),"Balanced","Out of Balance")</f>
        <v>Balanced</v>
      </c>
      <c r="D82" s="161" t="str">
        <f>IF((D76=D67),"Balanced","Out of Balance")</f>
        <v>Balanced</v>
      </c>
      <c r="E82" s="161" t="str">
        <f>IF((E76=E67),"Balanced","Out of Balance")</f>
        <v>Balanced</v>
      </c>
      <c r="F82" s="135"/>
    </row>
  </sheetData>
  <conditionalFormatting sqref="C71">
    <cfRule type="expression" dxfId="53" priority="10">
      <formula>$C$71&lt;&gt;0</formula>
    </cfRule>
  </conditionalFormatting>
  <conditionalFormatting sqref="D71">
    <cfRule type="expression" dxfId="52" priority="8">
      <formula>$D$71&lt;&gt;0</formula>
    </cfRule>
  </conditionalFormatting>
  <conditionalFormatting sqref="E71">
    <cfRule type="expression" dxfId="51" priority="7">
      <formula>$E$71&lt;&gt;0</formula>
    </cfRule>
  </conditionalFormatting>
  <conditionalFormatting sqref="C73">
    <cfRule type="expression" dxfId="50" priority="5">
      <formula>$C$73&lt;&gt;""</formula>
    </cfRule>
  </conditionalFormatting>
  <conditionalFormatting sqref="D73">
    <cfRule type="expression" dxfId="49" priority="4">
      <formula>$D$73&lt;&gt;""</formula>
    </cfRule>
  </conditionalFormatting>
  <conditionalFormatting sqref="E73">
    <cfRule type="expression" dxfId="48" priority="3">
      <formula>$E$73&lt;&gt;""</formula>
    </cfRule>
  </conditionalFormatting>
  <conditionalFormatting sqref="F2">
    <cfRule type="expression" dxfId="47" priority="2">
      <formula>OR($C$71&lt;&gt;0,$D$71&lt;&gt;0,$E$71&lt;&gt;0)</formula>
    </cfRule>
  </conditionalFormatting>
  <conditionalFormatting sqref="F1">
    <cfRule type="expression" dxfId="46" priority="1">
      <formula>OR($C$73&lt;&gt;"",$D$73&lt;&gt;"",$E$73&lt;&gt;"")</formula>
    </cfRule>
  </conditionalFormatting>
  <pageMargins left="0.32406249999999998" right="0.7" top="0.75" bottom="0.49049707602339182" header="0.3" footer="0.3"/>
  <pageSetup paperSize="5" scale="61" orientation="landscape" r:id="rId1"/>
  <rowBreaks count="1" manualBreakCount="1">
    <brk id="3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A0502-3175-40D2-B338-EB41F5947A04}">
  <sheetPr>
    <pageSetUpPr fitToPage="1"/>
  </sheetPr>
  <dimension ref="A1:AX116"/>
  <sheetViews>
    <sheetView showGridLines="0" topLeftCell="B1" zoomScaleNormal="100" zoomScaleSheetLayoutView="100" workbookViewId="0">
      <pane ySplit="4" topLeftCell="A101" activePane="bottomLeft" state="frozen"/>
      <selection activeCell="H1" sqref="H1:H2"/>
      <selection pane="bottomLeft" activeCell="E115" sqref="E115"/>
    </sheetView>
  </sheetViews>
  <sheetFormatPr defaultColWidth="8.5703125" defaultRowHeight="15"/>
  <cols>
    <col min="1" max="1" width="12.85546875" style="76" customWidth="1"/>
    <col min="2" max="2" width="52.42578125" style="91" customWidth="1"/>
    <col min="3" max="6" width="18.42578125" style="76" customWidth="1"/>
    <col min="7" max="7" width="20.5703125" style="76" customWidth="1"/>
    <col min="8" max="8" width="68.140625" style="91" customWidth="1"/>
    <col min="9" max="16384" width="8.5703125" style="76"/>
  </cols>
  <sheetData>
    <row r="1" spans="1:50">
      <c r="A1" s="74" t="s">
        <v>197</v>
      </c>
      <c r="B1" s="75" t="str">
        <f>Input!$B$19</f>
        <v>Sam Houston State University Medical School (Non-Formula)</v>
      </c>
      <c r="E1" s="77" t="s">
        <v>198</v>
      </c>
      <c r="H1" s="78" t="str">
        <f>IF(OR($C$102&lt;&gt;"",$D$102&lt;&gt;"",$E$102&lt;&gt;"",$F$102&lt;&gt;"",$G$102&lt;&gt;""),"Error Message - Enter Whole Dollars Only - See Row 102","")</f>
        <v/>
      </c>
    </row>
    <row r="2" spans="1:50">
      <c r="A2" s="74" t="s">
        <v>199</v>
      </c>
      <c r="B2" s="75" t="str">
        <f>Index!$B$3</f>
        <v>FY 2020 &amp; FY 2021 Data</v>
      </c>
      <c r="H2" s="78" t="str">
        <f>IF(OR($C$100&lt;&gt;0,$D$100&lt;&gt;0,$E$100&lt;&gt;0,$F$100&lt;&gt;0,$G$100&lt;&gt;0),"Error Message - Uses tab does not agree with this tab.","")</f>
        <v/>
      </c>
    </row>
    <row r="4" spans="1:50" s="82" customFormat="1" ht="30">
      <c r="A4" s="79" t="s">
        <v>201</v>
      </c>
      <c r="B4" s="80" t="s">
        <v>202</v>
      </c>
      <c r="C4" s="80" t="s">
        <v>203</v>
      </c>
      <c r="D4" s="80" t="s">
        <v>204</v>
      </c>
      <c r="E4" s="80" t="s">
        <v>205</v>
      </c>
      <c r="F4" s="80" t="s">
        <v>206</v>
      </c>
      <c r="G4" s="80" t="s">
        <v>207</v>
      </c>
      <c r="H4" s="80" t="s">
        <v>208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ht="26.25">
      <c r="A5" s="83" t="s">
        <v>209</v>
      </c>
      <c r="B5" s="215" t="s">
        <v>210</v>
      </c>
      <c r="C5" s="84">
        <f>Input!$EU$19</f>
        <v>0</v>
      </c>
      <c r="D5" s="84">
        <f>Input!$EV$19</f>
        <v>0</v>
      </c>
      <c r="E5" s="84">
        <f>Input!$EW$19</f>
        <v>0</v>
      </c>
      <c r="F5" s="84">
        <f>Input!$EX$19</f>
        <v>69000</v>
      </c>
      <c r="G5" s="84">
        <f>Input!$EY$19</f>
        <v>0</v>
      </c>
      <c r="H5" s="85" t="str">
        <f>Input!$EZ$19</f>
        <v xml:space="preserve">All awards are to Sam Houston State University as a whole entity and show on the (A+H+M) report. </v>
      </c>
    </row>
    <row r="6" spans="1:50">
      <c r="A6" s="83" t="s">
        <v>209</v>
      </c>
      <c r="B6" s="215" t="s">
        <v>211</v>
      </c>
      <c r="C6" s="84">
        <f>Input!$FA$19</f>
        <v>0</v>
      </c>
      <c r="D6" s="84">
        <f>Input!$FB$19</f>
        <v>0</v>
      </c>
      <c r="E6" s="84">
        <f>Input!$FC$19</f>
        <v>0</v>
      </c>
      <c r="F6" s="84">
        <f>Input!$FD$19</f>
        <v>0</v>
      </c>
      <c r="G6" s="84">
        <f>Input!$FE$19</f>
        <v>0</v>
      </c>
      <c r="H6" s="85">
        <f>Input!$FF$19</f>
        <v>0</v>
      </c>
    </row>
    <row r="7" spans="1:50">
      <c r="A7" s="83" t="s">
        <v>209</v>
      </c>
      <c r="B7" s="215" t="s">
        <v>212</v>
      </c>
      <c r="C7" s="84">
        <f>Input!$FG$19</f>
        <v>0</v>
      </c>
      <c r="D7" s="84">
        <f>Input!$FH$19</f>
        <v>0</v>
      </c>
      <c r="E7" s="84">
        <f>Input!$FI$19</f>
        <v>0</v>
      </c>
      <c r="F7" s="84">
        <f>Input!$FJ$19</f>
        <v>0</v>
      </c>
      <c r="G7" s="84">
        <f>Input!$FK$19</f>
        <v>0</v>
      </c>
      <c r="H7" s="85">
        <f>Input!$FL$19</f>
        <v>0</v>
      </c>
    </row>
    <row r="8" spans="1:50">
      <c r="A8" s="83" t="s">
        <v>209</v>
      </c>
      <c r="B8" s="215" t="s">
        <v>213</v>
      </c>
      <c r="C8" s="84">
        <f>Input!$FM$19</f>
        <v>0</v>
      </c>
      <c r="D8" s="84">
        <f>Input!$FN$19</f>
        <v>0</v>
      </c>
      <c r="E8" s="84">
        <f>Input!$FO$19</f>
        <v>0</v>
      </c>
      <c r="F8" s="84">
        <f>Input!$FP$19</f>
        <v>0</v>
      </c>
      <c r="G8" s="84">
        <f>Input!$FQ$19</f>
        <v>0</v>
      </c>
      <c r="H8" s="85">
        <f>Input!$FR$19</f>
        <v>0</v>
      </c>
    </row>
    <row r="9" spans="1:50">
      <c r="A9" s="83" t="s">
        <v>209</v>
      </c>
      <c r="B9" s="215" t="s">
        <v>214</v>
      </c>
      <c r="C9" s="84">
        <f>Input!$FS$19</f>
        <v>0</v>
      </c>
      <c r="D9" s="84">
        <f>Input!$FT$19</f>
        <v>0</v>
      </c>
      <c r="E9" s="84">
        <f>Input!$FU$19</f>
        <v>0</v>
      </c>
      <c r="F9" s="84">
        <f>Input!$FV$19</f>
        <v>0</v>
      </c>
      <c r="G9" s="84">
        <f>Input!$FW$19</f>
        <v>0</v>
      </c>
      <c r="H9" s="85">
        <f>Input!$FX$19</f>
        <v>0</v>
      </c>
    </row>
    <row r="10" spans="1:50">
      <c r="A10" s="83" t="s">
        <v>209</v>
      </c>
      <c r="B10" s="215" t="s">
        <v>215</v>
      </c>
      <c r="C10" s="84">
        <f>Input!$FY$19</f>
        <v>0</v>
      </c>
      <c r="D10" s="84">
        <f>Input!$FZ$19</f>
        <v>0</v>
      </c>
      <c r="E10" s="84">
        <f>Input!$GA$19</f>
        <v>0</v>
      </c>
      <c r="F10" s="84">
        <f>Input!$GB$19</f>
        <v>0</v>
      </c>
      <c r="G10" s="84">
        <f>Input!$GC$19</f>
        <v>0</v>
      </c>
      <c r="H10" s="85">
        <f>Input!$GD$19</f>
        <v>0</v>
      </c>
    </row>
    <row r="11" spans="1:50">
      <c r="A11" s="83" t="s">
        <v>209</v>
      </c>
      <c r="B11" s="215" t="s">
        <v>216</v>
      </c>
      <c r="C11" s="84">
        <f>Input!$GE$19</f>
        <v>0</v>
      </c>
      <c r="D11" s="84">
        <f>Input!$GF$19</f>
        <v>0</v>
      </c>
      <c r="E11" s="84">
        <f>Input!$GG$19</f>
        <v>0</v>
      </c>
      <c r="F11" s="84">
        <f>Input!$GH$19</f>
        <v>0</v>
      </c>
      <c r="G11" s="84">
        <f>Input!$GI$19</f>
        <v>0</v>
      </c>
      <c r="H11" s="85">
        <f>Input!$GJ$19</f>
        <v>0</v>
      </c>
    </row>
    <row r="12" spans="1:50" ht="30">
      <c r="A12" s="83" t="s">
        <v>209</v>
      </c>
      <c r="B12" s="215" t="s">
        <v>217</v>
      </c>
      <c r="C12" s="84">
        <f>Input!$GK$19</f>
        <v>0</v>
      </c>
      <c r="D12" s="84">
        <f>Input!$GL$19</f>
        <v>0</v>
      </c>
      <c r="E12" s="84">
        <f>Input!$GM$19</f>
        <v>0</v>
      </c>
      <c r="F12" s="84">
        <f>Input!$GN$19</f>
        <v>0</v>
      </c>
      <c r="G12" s="84">
        <f>Input!$GO$19</f>
        <v>0</v>
      </c>
      <c r="H12" s="85">
        <f>Input!$GP$19</f>
        <v>0</v>
      </c>
    </row>
    <row r="13" spans="1:50">
      <c r="A13" s="83" t="s">
        <v>209</v>
      </c>
      <c r="B13" s="215" t="s">
        <v>218</v>
      </c>
      <c r="C13" s="84">
        <f>Input!$GQ$19</f>
        <v>0</v>
      </c>
      <c r="D13" s="84">
        <f>Input!$GR$19</f>
        <v>0</v>
      </c>
      <c r="E13" s="84">
        <f>Input!$GS$19</f>
        <v>0</v>
      </c>
      <c r="F13" s="84">
        <f>Input!$GT$19</f>
        <v>0</v>
      </c>
      <c r="G13" s="84">
        <f>Input!$GU$19</f>
        <v>0</v>
      </c>
      <c r="H13" s="85">
        <f>Input!$GV$19</f>
        <v>0</v>
      </c>
    </row>
    <row r="14" spans="1:50">
      <c r="A14" s="83" t="s">
        <v>209</v>
      </c>
      <c r="B14" s="215" t="s">
        <v>219</v>
      </c>
      <c r="C14" s="84">
        <f>Input!$GW$19</f>
        <v>0</v>
      </c>
      <c r="D14" s="84">
        <f>Input!$GX$19</f>
        <v>0</v>
      </c>
      <c r="E14" s="84">
        <f>Input!$GY$19</f>
        <v>0</v>
      </c>
      <c r="F14" s="84">
        <f>Input!$GZ$19</f>
        <v>0</v>
      </c>
      <c r="G14" s="84">
        <f>Input!$HA$19</f>
        <v>0</v>
      </c>
      <c r="H14" s="85">
        <f>Input!$HB$19</f>
        <v>0</v>
      </c>
    </row>
    <row r="15" spans="1:50">
      <c r="A15" s="83" t="s">
        <v>209</v>
      </c>
      <c r="B15" s="216">
        <f>Input!$HC$19</f>
        <v>0</v>
      </c>
      <c r="C15" s="84">
        <f>Input!$HD$19</f>
        <v>0</v>
      </c>
      <c r="D15" s="84">
        <f>Input!$HE$19</f>
        <v>0</v>
      </c>
      <c r="E15" s="84">
        <f>Input!$HF$19</f>
        <v>0</v>
      </c>
      <c r="F15" s="84">
        <f>Input!$HG$19</f>
        <v>0</v>
      </c>
      <c r="G15" s="84">
        <f>Input!$HH$19</f>
        <v>0</v>
      </c>
      <c r="H15" s="85">
        <f>Input!$HI$19</f>
        <v>0</v>
      </c>
    </row>
    <row r="16" spans="1:50">
      <c r="A16" s="83" t="s">
        <v>209</v>
      </c>
      <c r="B16" s="216">
        <f>Input!$HJ$19</f>
        <v>0</v>
      </c>
      <c r="C16" s="84">
        <f>Input!$HK$19</f>
        <v>0</v>
      </c>
      <c r="D16" s="84">
        <f>Input!$HL$19</f>
        <v>0</v>
      </c>
      <c r="E16" s="84">
        <f>Input!$HM$19</f>
        <v>0</v>
      </c>
      <c r="F16" s="84">
        <f>Input!$HN$19</f>
        <v>0</v>
      </c>
      <c r="G16" s="84">
        <f>Input!$HO$19</f>
        <v>0</v>
      </c>
      <c r="H16" s="85">
        <f>Input!$HP$19</f>
        <v>0</v>
      </c>
    </row>
    <row r="17" spans="1:50">
      <c r="A17" s="83" t="s">
        <v>209</v>
      </c>
      <c r="B17" s="216">
        <f>Input!$HQ$19</f>
        <v>0</v>
      </c>
      <c r="C17" s="84">
        <f>Input!$HR$19</f>
        <v>0</v>
      </c>
      <c r="D17" s="84">
        <f>Input!$HS$19</f>
        <v>0</v>
      </c>
      <c r="E17" s="84">
        <f>Input!$HT$19</f>
        <v>0</v>
      </c>
      <c r="F17" s="84">
        <f>Input!$HU$19</f>
        <v>0</v>
      </c>
      <c r="G17" s="84">
        <f>Input!$HV$19</f>
        <v>0</v>
      </c>
      <c r="H17" s="85">
        <f>Input!$HW$19</f>
        <v>0</v>
      </c>
    </row>
    <row r="18" spans="1:50">
      <c r="A18" s="83" t="s">
        <v>209</v>
      </c>
      <c r="B18" s="215" t="s">
        <v>220</v>
      </c>
      <c r="C18" s="84">
        <f>Input!$HX$19</f>
        <v>0</v>
      </c>
      <c r="D18" s="84">
        <f>Input!$HY$19</f>
        <v>0</v>
      </c>
      <c r="E18" s="84">
        <f>Input!$HZ$19</f>
        <v>0</v>
      </c>
      <c r="F18" s="84">
        <f>Input!$IA$19</f>
        <v>0</v>
      </c>
      <c r="G18" s="84">
        <f>Input!$IB$19</f>
        <v>0</v>
      </c>
      <c r="H18" s="85">
        <f>Input!$IC$19</f>
        <v>0</v>
      </c>
    </row>
    <row r="19" spans="1:50" s="90" customFormat="1">
      <c r="A19" s="79" t="s">
        <v>209</v>
      </c>
      <c r="B19" s="217" t="s">
        <v>221</v>
      </c>
      <c r="C19" s="218">
        <f>SUM(C5:C18)</f>
        <v>0</v>
      </c>
      <c r="D19" s="218">
        <f t="shared" ref="D19:G19" si="0">SUM(D5:D18)</f>
        <v>0</v>
      </c>
      <c r="E19" s="218">
        <f t="shared" si="0"/>
        <v>0</v>
      </c>
      <c r="F19" s="218">
        <f t="shared" si="0"/>
        <v>69000</v>
      </c>
      <c r="G19" s="218">
        <f t="shared" si="0"/>
        <v>0</v>
      </c>
      <c r="H19" s="21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1:50">
      <c r="B20" s="220"/>
      <c r="C20" s="221"/>
      <c r="D20" s="221"/>
      <c r="E20" s="221"/>
      <c r="F20" s="221"/>
      <c r="G20" s="221"/>
      <c r="H20" s="222"/>
    </row>
    <row r="21" spans="1:50">
      <c r="A21" s="83" t="s">
        <v>222</v>
      </c>
      <c r="B21" s="215" t="s">
        <v>223</v>
      </c>
      <c r="C21" s="84">
        <f>Input!$ID$19</f>
        <v>0</v>
      </c>
      <c r="D21" s="84">
        <f>Input!$IE$19</f>
        <v>0</v>
      </c>
      <c r="E21" s="84">
        <f>Input!$IF$19</f>
        <v>0</v>
      </c>
      <c r="F21" s="84">
        <f>Input!$IG$19</f>
        <v>0</v>
      </c>
      <c r="G21" s="84">
        <f>Input!$IH$19</f>
        <v>0</v>
      </c>
      <c r="H21" s="85">
        <f>Input!$II$19</f>
        <v>0</v>
      </c>
    </row>
    <row r="22" spans="1:50">
      <c r="A22" s="83" t="s">
        <v>222</v>
      </c>
      <c r="B22" s="215" t="s">
        <v>211</v>
      </c>
      <c r="C22" s="84">
        <f>Input!$IJ$19</f>
        <v>0</v>
      </c>
      <c r="D22" s="84">
        <f>Input!$IK$19</f>
        <v>0</v>
      </c>
      <c r="E22" s="84">
        <f>Input!$IL$19</f>
        <v>0</v>
      </c>
      <c r="F22" s="84">
        <f>Input!$IM$19</f>
        <v>0</v>
      </c>
      <c r="G22" s="84">
        <f>Input!$IN$19</f>
        <v>0</v>
      </c>
      <c r="H22" s="85">
        <f>Input!$IO$19</f>
        <v>0</v>
      </c>
    </row>
    <row r="23" spans="1:50">
      <c r="A23" s="83" t="s">
        <v>222</v>
      </c>
      <c r="B23" s="215" t="s">
        <v>212</v>
      </c>
      <c r="C23" s="84">
        <f>Input!$IP$19</f>
        <v>0</v>
      </c>
      <c r="D23" s="84">
        <f>Input!$IQ$19</f>
        <v>0</v>
      </c>
      <c r="E23" s="84">
        <f>Input!$IR$19</f>
        <v>0</v>
      </c>
      <c r="F23" s="84">
        <f>Input!$IS$19</f>
        <v>0</v>
      </c>
      <c r="G23" s="84">
        <f>Input!$IT$19</f>
        <v>0</v>
      </c>
      <c r="H23" s="85">
        <f>Input!$IU$19</f>
        <v>0</v>
      </c>
    </row>
    <row r="24" spans="1:50">
      <c r="A24" s="83" t="s">
        <v>222</v>
      </c>
      <c r="B24" s="215" t="s">
        <v>213</v>
      </c>
      <c r="C24" s="84">
        <f>Input!$IV$19</f>
        <v>0</v>
      </c>
      <c r="D24" s="84">
        <f>Input!$IW$19</f>
        <v>0</v>
      </c>
      <c r="E24" s="84">
        <f>Input!$IX$19</f>
        <v>0</v>
      </c>
      <c r="F24" s="84">
        <f>Input!$IY$19</f>
        <v>0</v>
      </c>
      <c r="G24" s="84">
        <f>Input!$IZ$19</f>
        <v>0</v>
      </c>
      <c r="H24" s="85">
        <f>Input!$JA$19</f>
        <v>0</v>
      </c>
    </row>
    <row r="25" spans="1:50">
      <c r="A25" s="83" t="s">
        <v>222</v>
      </c>
      <c r="B25" s="215" t="s">
        <v>214</v>
      </c>
      <c r="C25" s="84">
        <f>Input!$JB$19</f>
        <v>0</v>
      </c>
      <c r="D25" s="84">
        <f>Input!$JC$19</f>
        <v>0</v>
      </c>
      <c r="E25" s="84">
        <f>Input!$JD$19</f>
        <v>0</v>
      </c>
      <c r="F25" s="84">
        <f>Input!$JE$19</f>
        <v>0</v>
      </c>
      <c r="G25" s="84">
        <f>Input!$JF$19</f>
        <v>0</v>
      </c>
      <c r="H25" s="85">
        <f>Input!$JG$19</f>
        <v>0</v>
      </c>
    </row>
    <row r="26" spans="1:50">
      <c r="A26" s="83" t="s">
        <v>222</v>
      </c>
      <c r="B26" s="215" t="s">
        <v>215</v>
      </c>
      <c r="C26" s="84">
        <f>Input!$JH$19</f>
        <v>0</v>
      </c>
      <c r="D26" s="84">
        <f>Input!$JI$19</f>
        <v>0</v>
      </c>
      <c r="E26" s="84">
        <f>Input!$JJ$19</f>
        <v>0</v>
      </c>
      <c r="F26" s="84">
        <f>Input!$JK$19</f>
        <v>0</v>
      </c>
      <c r="G26" s="84">
        <f>Input!$JL$19</f>
        <v>0</v>
      </c>
      <c r="H26" s="85">
        <f>Input!$JM$19</f>
        <v>0</v>
      </c>
    </row>
    <row r="27" spans="1:50">
      <c r="A27" s="83" t="s">
        <v>222</v>
      </c>
      <c r="B27" s="215" t="s">
        <v>224</v>
      </c>
      <c r="C27" s="84">
        <f>Input!$JN$19</f>
        <v>0</v>
      </c>
      <c r="D27" s="84">
        <f>Input!$JO$19</f>
        <v>0</v>
      </c>
      <c r="E27" s="84">
        <f>Input!$JP$19</f>
        <v>0</v>
      </c>
      <c r="F27" s="84">
        <f>Input!$JQ$19</f>
        <v>0</v>
      </c>
      <c r="G27" s="84">
        <f>Input!$JR$19</f>
        <v>0</v>
      </c>
      <c r="H27" s="85">
        <f>Input!$JS$19</f>
        <v>0</v>
      </c>
    </row>
    <row r="28" spans="1:50" ht="30">
      <c r="A28" s="83" t="s">
        <v>222</v>
      </c>
      <c r="B28" s="215" t="s">
        <v>225</v>
      </c>
      <c r="C28" s="84">
        <f>Input!$JT$19</f>
        <v>0</v>
      </c>
      <c r="D28" s="84">
        <f>Input!$JU$19</f>
        <v>0</v>
      </c>
      <c r="E28" s="84">
        <f>Input!$JV$19</f>
        <v>0</v>
      </c>
      <c r="F28" s="84">
        <f>Input!$JW$19</f>
        <v>0</v>
      </c>
      <c r="G28" s="84">
        <f>Input!$JX$19</f>
        <v>0</v>
      </c>
      <c r="H28" s="85">
        <f>Input!$JY$19</f>
        <v>0</v>
      </c>
    </row>
    <row r="29" spans="1:50">
      <c r="A29" s="83" t="s">
        <v>222</v>
      </c>
      <c r="B29" s="215" t="s">
        <v>226</v>
      </c>
      <c r="C29" s="84">
        <f>Input!$JZ$19</f>
        <v>0</v>
      </c>
      <c r="D29" s="84">
        <f>Input!$KA$19</f>
        <v>0</v>
      </c>
      <c r="E29" s="84">
        <f>Input!$KB$19</f>
        <v>0</v>
      </c>
      <c r="F29" s="84">
        <f>Input!$KC$19</f>
        <v>0</v>
      </c>
      <c r="G29" s="84">
        <f>Input!$KD$19</f>
        <v>0</v>
      </c>
      <c r="H29" s="85">
        <f>Input!$KE$19</f>
        <v>0</v>
      </c>
    </row>
    <row r="30" spans="1:50">
      <c r="A30" s="83" t="s">
        <v>222</v>
      </c>
      <c r="B30" s="216">
        <f>Input!$KF$19</f>
        <v>0</v>
      </c>
      <c r="C30" s="84">
        <f>Input!$KG$19</f>
        <v>0</v>
      </c>
      <c r="D30" s="84">
        <f>Input!$KH$19</f>
        <v>0</v>
      </c>
      <c r="E30" s="84">
        <f>Input!$KI$19</f>
        <v>0</v>
      </c>
      <c r="F30" s="84">
        <f>Input!$KJ$19</f>
        <v>0</v>
      </c>
      <c r="G30" s="84">
        <f>Input!$KK$19</f>
        <v>0</v>
      </c>
      <c r="H30" s="85">
        <f>Input!$KL$19</f>
        <v>0</v>
      </c>
    </row>
    <row r="31" spans="1:50">
      <c r="A31" s="83" t="s">
        <v>222</v>
      </c>
      <c r="B31" s="216">
        <f>Input!$KM$19</f>
        <v>0</v>
      </c>
      <c r="C31" s="84">
        <f>Input!$KN$19</f>
        <v>0</v>
      </c>
      <c r="D31" s="84">
        <f>Input!$KO$19</f>
        <v>0</v>
      </c>
      <c r="E31" s="84">
        <f>Input!$KP$19</f>
        <v>0</v>
      </c>
      <c r="F31" s="84">
        <f>Input!$KQ$19</f>
        <v>0</v>
      </c>
      <c r="G31" s="84">
        <f>Input!$KR$19</f>
        <v>0</v>
      </c>
      <c r="H31" s="85">
        <f>Input!$KS$19</f>
        <v>0</v>
      </c>
    </row>
    <row r="32" spans="1:50">
      <c r="A32" s="83" t="s">
        <v>222</v>
      </c>
      <c r="B32" s="216">
        <f>Input!$KT$19</f>
        <v>0</v>
      </c>
      <c r="C32" s="84">
        <f>Input!$KU$19</f>
        <v>0</v>
      </c>
      <c r="D32" s="84">
        <f>Input!$KV$19</f>
        <v>0</v>
      </c>
      <c r="E32" s="84">
        <f>Input!$KW$19</f>
        <v>0</v>
      </c>
      <c r="F32" s="84">
        <f>Input!$KX$19</f>
        <v>0</v>
      </c>
      <c r="G32" s="84">
        <f>Input!$KY$19</f>
        <v>0</v>
      </c>
      <c r="H32" s="85">
        <f>Input!$KZ$19</f>
        <v>0</v>
      </c>
    </row>
    <row r="33" spans="1:50">
      <c r="A33" s="83" t="s">
        <v>222</v>
      </c>
      <c r="B33" s="215" t="s">
        <v>220</v>
      </c>
      <c r="C33" s="84">
        <f>Input!$LA$19</f>
        <v>0</v>
      </c>
      <c r="D33" s="84">
        <f>Input!$LB$19</f>
        <v>0</v>
      </c>
      <c r="E33" s="84">
        <f>Input!$LC$19</f>
        <v>0</v>
      </c>
      <c r="F33" s="84">
        <f>Input!$LD$19</f>
        <v>0</v>
      </c>
      <c r="G33" s="84">
        <f>Input!$LE$19</f>
        <v>0</v>
      </c>
      <c r="H33" s="85">
        <f>Input!$LF$19</f>
        <v>0</v>
      </c>
    </row>
    <row r="34" spans="1:50" s="93" customFormat="1">
      <c r="A34" s="79" t="s">
        <v>222</v>
      </c>
      <c r="B34" s="217" t="s">
        <v>227</v>
      </c>
      <c r="C34" s="218">
        <f>SUM(C21:C33)</f>
        <v>0</v>
      </c>
      <c r="D34" s="218">
        <f t="shared" ref="D34:G34" si="1">SUM(D21:D33)</f>
        <v>0</v>
      </c>
      <c r="E34" s="218">
        <f t="shared" si="1"/>
        <v>0</v>
      </c>
      <c r="F34" s="218">
        <f t="shared" si="1"/>
        <v>0</v>
      </c>
      <c r="G34" s="218">
        <f t="shared" si="1"/>
        <v>0</v>
      </c>
      <c r="H34" s="21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c r="B35" s="220"/>
      <c r="C35" s="221"/>
      <c r="D35" s="221"/>
      <c r="E35" s="221"/>
      <c r="F35" s="221"/>
      <c r="G35" s="221"/>
      <c r="H35" s="222"/>
    </row>
    <row r="36" spans="1:50">
      <c r="A36" s="83" t="s">
        <v>228</v>
      </c>
      <c r="B36" s="215" t="s">
        <v>223</v>
      </c>
      <c r="C36" s="84">
        <f>Input!$LG$19</f>
        <v>0</v>
      </c>
      <c r="D36" s="84">
        <f>Input!$LH$19</f>
        <v>0</v>
      </c>
      <c r="E36" s="84">
        <f>Input!$LI$19</f>
        <v>0</v>
      </c>
      <c r="F36" s="84">
        <f>Input!$LJ$19</f>
        <v>0</v>
      </c>
      <c r="G36" s="84">
        <f>Input!$LK$19</f>
        <v>0</v>
      </c>
      <c r="H36" s="85">
        <f>Input!$LL$19</f>
        <v>0</v>
      </c>
    </row>
    <row r="37" spans="1:50">
      <c r="A37" s="83" t="s">
        <v>228</v>
      </c>
      <c r="B37" s="215" t="s">
        <v>211</v>
      </c>
      <c r="C37" s="84">
        <f>Input!$LM$19</f>
        <v>0</v>
      </c>
      <c r="D37" s="84">
        <f>Input!$LN$19</f>
        <v>0</v>
      </c>
      <c r="E37" s="84">
        <f>Input!$LO$19</f>
        <v>0</v>
      </c>
      <c r="F37" s="84">
        <f>Input!$LP$19</f>
        <v>0</v>
      </c>
      <c r="G37" s="84">
        <f>Input!$LQ$19</f>
        <v>0</v>
      </c>
      <c r="H37" s="85">
        <f>Input!$LR$19</f>
        <v>0</v>
      </c>
    </row>
    <row r="38" spans="1:50">
      <c r="A38" s="83" t="s">
        <v>228</v>
      </c>
      <c r="B38" s="215" t="s">
        <v>212</v>
      </c>
      <c r="C38" s="84">
        <f>Input!$LS$19</f>
        <v>0</v>
      </c>
      <c r="D38" s="84">
        <f>Input!$LT$19</f>
        <v>0</v>
      </c>
      <c r="E38" s="84">
        <f>Input!$LU$19</f>
        <v>0</v>
      </c>
      <c r="F38" s="84">
        <f>Input!$LV$19</f>
        <v>0</v>
      </c>
      <c r="G38" s="84">
        <f>Input!$LW$19</f>
        <v>0</v>
      </c>
      <c r="H38" s="85">
        <f>Input!$LX$19</f>
        <v>0</v>
      </c>
    </row>
    <row r="39" spans="1:50">
      <c r="A39" s="83" t="s">
        <v>228</v>
      </c>
      <c r="B39" s="215" t="s">
        <v>213</v>
      </c>
      <c r="C39" s="84">
        <f>Input!$LY$19</f>
        <v>0</v>
      </c>
      <c r="D39" s="84">
        <f>Input!$LZ$19</f>
        <v>0</v>
      </c>
      <c r="E39" s="84">
        <f>Input!$MA$19</f>
        <v>0</v>
      </c>
      <c r="F39" s="84">
        <f>Input!$MB$19</f>
        <v>0</v>
      </c>
      <c r="G39" s="84">
        <f>Input!$MC$19</f>
        <v>0</v>
      </c>
      <c r="H39" s="85">
        <f>Input!$MD$19</f>
        <v>0</v>
      </c>
    </row>
    <row r="40" spans="1:50">
      <c r="A40" s="83" t="s">
        <v>228</v>
      </c>
      <c r="B40" s="215" t="s">
        <v>214</v>
      </c>
      <c r="C40" s="84">
        <f>Input!$ME$19</f>
        <v>0</v>
      </c>
      <c r="D40" s="84">
        <f>Input!$MF$19</f>
        <v>0</v>
      </c>
      <c r="E40" s="84">
        <f>Input!$MG$19</f>
        <v>0</v>
      </c>
      <c r="F40" s="84">
        <f>Input!$MH$19</f>
        <v>0</v>
      </c>
      <c r="G40" s="84">
        <f>Input!$MI$19</f>
        <v>0</v>
      </c>
      <c r="H40" s="85">
        <f>Input!$MJ$19</f>
        <v>0</v>
      </c>
    </row>
    <row r="41" spans="1:50">
      <c r="A41" s="83" t="s">
        <v>228</v>
      </c>
      <c r="B41" s="215" t="s">
        <v>215</v>
      </c>
      <c r="C41" s="84">
        <f>Input!$MK$19</f>
        <v>0</v>
      </c>
      <c r="D41" s="84">
        <f>Input!$ML$19</f>
        <v>0</v>
      </c>
      <c r="E41" s="84">
        <f>Input!$MM$19</f>
        <v>0</v>
      </c>
      <c r="F41" s="84">
        <f>Input!$MN$19</f>
        <v>0</v>
      </c>
      <c r="G41" s="84">
        <f>Input!$MO$19</f>
        <v>0</v>
      </c>
      <c r="H41" s="85">
        <f>Input!$MP$19</f>
        <v>0</v>
      </c>
    </row>
    <row r="42" spans="1:50">
      <c r="A42" s="83" t="s">
        <v>228</v>
      </c>
      <c r="B42" s="215" t="s">
        <v>224</v>
      </c>
      <c r="C42" s="84">
        <f>Input!$MQ$19</f>
        <v>0</v>
      </c>
      <c r="D42" s="84">
        <f>Input!$MR$19</f>
        <v>0</v>
      </c>
      <c r="E42" s="84">
        <f>Input!$MS$19</f>
        <v>0</v>
      </c>
      <c r="F42" s="84">
        <f>Input!$MT$19</f>
        <v>0</v>
      </c>
      <c r="G42" s="84">
        <f>Input!$MU$19</f>
        <v>0</v>
      </c>
      <c r="H42" s="85">
        <f>Input!$MV$19</f>
        <v>0</v>
      </c>
    </row>
    <row r="43" spans="1:50">
      <c r="A43" s="83" t="s">
        <v>228</v>
      </c>
      <c r="B43" s="215" t="s">
        <v>229</v>
      </c>
      <c r="C43" s="84">
        <f>Input!$MW$19</f>
        <v>0</v>
      </c>
      <c r="D43" s="84">
        <f>Input!$MX$19</f>
        <v>0</v>
      </c>
      <c r="E43" s="84">
        <f>Input!$MY$19</f>
        <v>0</v>
      </c>
      <c r="F43" s="84">
        <f>Input!$MZ$19</f>
        <v>0</v>
      </c>
      <c r="G43" s="84">
        <f>Input!$NA$19</f>
        <v>0</v>
      </c>
      <c r="H43" s="85">
        <f>Input!$NB$19</f>
        <v>0</v>
      </c>
    </row>
    <row r="44" spans="1:50">
      <c r="A44" s="83" t="s">
        <v>228</v>
      </c>
      <c r="B44" s="216">
        <f>Input!$NC$19</f>
        <v>0</v>
      </c>
      <c r="C44" s="84">
        <f>Input!$ND$19</f>
        <v>0</v>
      </c>
      <c r="D44" s="84">
        <f>Input!$NE$19</f>
        <v>0</v>
      </c>
      <c r="E44" s="84">
        <f>Input!$NF$19</f>
        <v>0</v>
      </c>
      <c r="F44" s="84">
        <f>Input!$NG$19</f>
        <v>0</v>
      </c>
      <c r="G44" s="84">
        <f>Input!$NH$19</f>
        <v>0</v>
      </c>
      <c r="H44" s="85">
        <f>Input!$NI$19</f>
        <v>0</v>
      </c>
    </row>
    <row r="45" spans="1:50">
      <c r="A45" s="83" t="s">
        <v>228</v>
      </c>
      <c r="B45" s="216">
        <f>Input!$NJ$19</f>
        <v>0</v>
      </c>
      <c r="C45" s="84">
        <f>Input!$NK$19</f>
        <v>0</v>
      </c>
      <c r="D45" s="84">
        <f>Input!$NL$19</f>
        <v>0</v>
      </c>
      <c r="E45" s="84">
        <f>Input!$NM$19</f>
        <v>0</v>
      </c>
      <c r="F45" s="84">
        <f>Input!$NN$19</f>
        <v>0</v>
      </c>
      <c r="G45" s="84">
        <f>Input!$NO$19</f>
        <v>0</v>
      </c>
      <c r="H45" s="85">
        <f>Input!$NP$19</f>
        <v>0</v>
      </c>
    </row>
    <row r="46" spans="1:50">
      <c r="A46" s="83" t="s">
        <v>228</v>
      </c>
      <c r="B46" s="216">
        <f>Input!$NQ$19</f>
        <v>0</v>
      </c>
      <c r="C46" s="84">
        <f>Input!$NR$19</f>
        <v>0</v>
      </c>
      <c r="D46" s="84">
        <f>Input!$NS$19</f>
        <v>0</v>
      </c>
      <c r="E46" s="84">
        <f>Input!$NT$19</f>
        <v>0</v>
      </c>
      <c r="F46" s="84">
        <f>Input!$NU$19</f>
        <v>0</v>
      </c>
      <c r="G46" s="84">
        <f>Input!$NV$19</f>
        <v>0</v>
      </c>
      <c r="H46" s="85">
        <f>Input!$NW$19</f>
        <v>0</v>
      </c>
    </row>
    <row r="47" spans="1:50">
      <c r="A47" s="83" t="s">
        <v>228</v>
      </c>
      <c r="B47" s="216">
        <f>Input!$NX$19</f>
        <v>0</v>
      </c>
      <c r="C47" s="84">
        <f>Input!$NY$19</f>
        <v>0</v>
      </c>
      <c r="D47" s="84">
        <f>Input!$NZ$19</f>
        <v>0</v>
      </c>
      <c r="E47" s="84">
        <f>Input!$OA$19</f>
        <v>0</v>
      </c>
      <c r="F47" s="84">
        <f>Input!$OB$19</f>
        <v>0</v>
      </c>
      <c r="G47" s="84">
        <f>Input!$OC$19</f>
        <v>0</v>
      </c>
      <c r="H47" s="85">
        <f>Input!$OD$19</f>
        <v>0</v>
      </c>
    </row>
    <row r="48" spans="1:50">
      <c r="A48" s="83" t="s">
        <v>228</v>
      </c>
      <c r="B48" s="215" t="s">
        <v>220</v>
      </c>
      <c r="C48" s="84">
        <f>Input!$OE$19</f>
        <v>0</v>
      </c>
      <c r="D48" s="84">
        <f>Input!$OF$19</f>
        <v>0</v>
      </c>
      <c r="E48" s="84">
        <f>Input!$OG$19</f>
        <v>0</v>
      </c>
      <c r="F48" s="84">
        <f>Input!$OH$19</f>
        <v>0</v>
      </c>
      <c r="G48" s="84">
        <f>Input!$OI$19</f>
        <v>0</v>
      </c>
      <c r="H48" s="85">
        <f>Input!$OJ$19</f>
        <v>0</v>
      </c>
    </row>
    <row r="49" spans="1:50" s="93" customFormat="1">
      <c r="A49" s="79" t="s">
        <v>228</v>
      </c>
      <c r="B49" s="217" t="s">
        <v>230</v>
      </c>
      <c r="C49" s="218">
        <f>SUM(C36:C48)</f>
        <v>0</v>
      </c>
      <c r="D49" s="218">
        <f t="shared" ref="D49:G49" si="2">SUM(D36:D48)</f>
        <v>0</v>
      </c>
      <c r="E49" s="218">
        <f t="shared" si="2"/>
        <v>0</v>
      </c>
      <c r="F49" s="218">
        <f t="shared" si="2"/>
        <v>0</v>
      </c>
      <c r="G49" s="218">
        <f t="shared" si="2"/>
        <v>0</v>
      </c>
      <c r="H49" s="219"/>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c r="B50" s="220"/>
      <c r="C50" s="221"/>
      <c r="D50" s="221"/>
      <c r="E50" s="221"/>
      <c r="F50" s="221"/>
      <c r="G50" s="221"/>
      <c r="H50" s="222"/>
    </row>
    <row r="51" spans="1:50">
      <c r="A51" s="83" t="s">
        <v>231</v>
      </c>
      <c r="B51" s="216">
        <f>Input!$OK$19</f>
        <v>0</v>
      </c>
      <c r="C51" s="84">
        <f>Input!$OL$19</f>
        <v>0</v>
      </c>
      <c r="D51" s="84">
        <f>Input!$OM$19</f>
        <v>0</v>
      </c>
      <c r="E51" s="84">
        <f>Input!$ON$19</f>
        <v>0</v>
      </c>
      <c r="F51" s="84">
        <f>Input!$OO$19</f>
        <v>0</v>
      </c>
      <c r="G51" s="84">
        <f>Input!$OP$19</f>
        <v>0</v>
      </c>
      <c r="H51" s="85">
        <f>Input!$OQ$19</f>
        <v>0</v>
      </c>
    </row>
    <row r="52" spans="1:50">
      <c r="A52" s="83" t="s">
        <v>231</v>
      </c>
      <c r="B52" s="216">
        <f>Input!$OR$19</f>
        <v>0</v>
      </c>
      <c r="C52" s="84">
        <f>Input!$OS$19</f>
        <v>0</v>
      </c>
      <c r="D52" s="84">
        <f>Input!$OT$19</f>
        <v>0</v>
      </c>
      <c r="E52" s="84">
        <f>Input!$OU$19</f>
        <v>0</v>
      </c>
      <c r="F52" s="84">
        <f>Input!$OV$19</f>
        <v>0</v>
      </c>
      <c r="G52" s="84">
        <f>Input!$OW$19</f>
        <v>0</v>
      </c>
      <c r="H52" s="85">
        <f>Input!$OX$19</f>
        <v>0</v>
      </c>
    </row>
    <row r="53" spans="1:50">
      <c r="A53" s="83" t="s">
        <v>231</v>
      </c>
      <c r="B53" s="216">
        <f>Input!$OY$19</f>
        <v>0</v>
      </c>
      <c r="C53" s="84">
        <f>Input!$OZ$19</f>
        <v>0</v>
      </c>
      <c r="D53" s="84">
        <f>Input!$PA$19</f>
        <v>0</v>
      </c>
      <c r="E53" s="84">
        <f>Input!$PB$19</f>
        <v>0</v>
      </c>
      <c r="F53" s="84">
        <f>Input!$PC$19</f>
        <v>0</v>
      </c>
      <c r="G53" s="84">
        <f>Input!$PD$19</f>
        <v>0</v>
      </c>
      <c r="H53" s="85">
        <f>Input!$PE$19</f>
        <v>0</v>
      </c>
    </row>
    <row r="54" spans="1:50">
      <c r="A54" s="83" t="s">
        <v>231</v>
      </c>
      <c r="B54" s="216">
        <f>Input!$PF$19</f>
        <v>0</v>
      </c>
      <c r="C54" s="84">
        <f>Input!$PG$19</f>
        <v>0</v>
      </c>
      <c r="D54" s="84">
        <f>Input!$PH$19</f>
        <v>0</v>
      </c>
      <c r="E54" s="84">
        <f>Input!$PI$19</f>
        <v>0</v>
      </c>
      <c r="F54" s="84">
        <f>Input!$PJ$19</f>
        <v>0</v>
      </c>
      <c r="G54" s="84">
        <f>Input!$PK$19</f>
        <v>0</v>
      </c>
      <c r="H54" s="85">
        <f>Input!$PL$19</f>
        <v>0</v>
      </c>
    </row>
    <row r="55" spans="1:50">
      <c r="A55" s="83" t="s">
        <v>231</v>
      </c>
      <c r="B55" s="216">
        <f>Input!$PM$19</f>
        <v>0</v>
      </c>
      <c r="C55" s="84">
        <f>Input!$PN$19</f>
        <v>0</v>
      </c>
      <c r="D55" s="84">
        <f>Input!$PO$19</f>
        <v>0</v>
      </c>
      <c r="E55" s="84">
        <f>Input!$PP$19</f>
        <v>0</v>
      </c>
      <c r="F55" s="84">
        <f>Input!$PQ$19</f>
        <v>0</v>
      </c>
      <c r="G55" s="84">
        <f>Input!$PR$19</f>
        <v>0</v>
      </c>
      <c r="H55" s="85">
        <f>Input!$PS$19</f>
        <v>0</v>
      </c>
    </row>
    <row r="56" spans="1:50">
      <c r="A56" s="83" t="s">
        <v>231</v>
      </c>
      <c r="B56" s="216">
        <f>Input!$PT$19</f>
        <v>0</v>
      </c>
      <c r="C56" s="84">
        <f>Input!$PU$19</f>
        <v>0</v>
      </c>
      <c r="D56" s="84">
        <f>Input!$PV$19</f>
        <v>0</v>
      </c>
      <c r="E56" s="84">
        <f>Input!$PW$19</f>
        <v>0</v>
      </c>
      <c r="F56" s="84">
        <f>Input!$PX$19</f>
        <v>0</v>
      </c>
      <c r="G56" s="84">
        <f>Input!$PY$19</f>
        <v>0</v>
      </c>
      <c r="H56" s="85">
        <f>Input!$PZ$19</f>
        <v>0</v>
      </c>
    </row>
    <row r="57" spans="1:50">
      <c r="A57" s="83" t="s">
        <v>231</v>
      </c>
      <c r="B57" s="216">
        <f>Input!$QA$19</f>
        <v>0</v>
      </c>
      <c r="C57" s="84">
        <f>Input!$QB$19</f>
        <v>0</v>
      </c>
      <c r="D57" s="84">
        <f>Input!$QC$19</f>
        <v>0</v>
      </c>
      <c r="E57" s="84">
        <f>Input!$QD$19</f>
        <v>0</v>
      </c>
      <c r="F57" s="84">
        <f>Input!$QE$19</f>
        <v>0</v>
      </c>
      <c r="G57" s="84">
        <f>Input!$QF$19</f>
        <v>0</v>
      </c>
      <c r="H57" s="85">
        <f>Input!$QG$19</f>
        <v>0</v>
      </c>
    </row>
    <row r="58" spans="1:50">
      <c r="A58" s="83" t="s">
        <v>231</v>
      </c>
      <c r="B58" s="216">
        <f>Input!$QH$19</f>
        <v>0</v>
      </c>
      <c r="C58" s="84">
        <f>Input!$QI$19</f>
        <v>0</v>
      </c>
      <c r="D58" s="84">
        <f>Input!$QJ$19</f>
        <v>0</v>
      </c>
      <c r="E58" s="84">
        <f>Input!$QK$19</f>
        <v>0</v>
      </c>
      <c r="F58" s="84">
        <f>Input!$QL$19</f>
        <v>0</v>
      </c>
      <c r="G58" s="84">
        <f>Input!$QM$19</f>
        <v>0</v>
      </c>
      <c r="H58" s="85">
        <f>Input!$QN$19</f>
        <v>0</v>
      </c>
    </row>
    <row r="59" spans="1:50">
      <c r="A59" s="83" t="s">
        <v>231</v>
      </c>
      <c r="B59" s="216">
        <f>Input!$QO$19</f>
        <v>0</v>
      </c>
      <c r="C59" s="84">
        <f>Input!$QP$19</f>
        <v>0</v>
      </c>
      <c r="D59" s="84">
        <f>Input!$QQ$19</f>
        <v>0</v>
      </c>
      <c r="E59" s="84">
        <f>Input!$QR$19</f>
        <v>0</v>
      </c>
      <c r="F59" s="84">
        <f>Input!$QS$19</f>
        <v>0</v>
      </c>
      <c r="G59" s="84">
        <f>Input!$QT$19</f>
        <v>0</v>
      </c>
      <c r="H59" s="85">
        <f>Input!$QU$19</f>
        <v>0</v>
      </c>
    </row>
    <row r="60" spans="1:50">
      <c r="A60" s="83" t="s">
        <v>231</v>
      </c>
      <c r="B60" s="216">
        <f>Input!$QV$19</f>
        <v>0</v>
      </c>
      <c r="C60" s="84">
        <f>Input!$QW$19</f>
        <v>0</v>
      </c>
      <c r="D60" s="84">
        <f>Input!$QX$19</f>
        <v>0</v>
      </c>
      <c r="E60" s="84">
        <f>Input!$QY$19</f>
        <v>0</v>
      </c>
      <c r="F60" s="84">
        <f>Input!$QZ$19</f>
        <v>0</v>
      </c>
      <c r="G60" s="84">
        <f>Input!$RA$19</f>
        <v>0</v>
      </c>
      <c r="H60" s="85">
        <f>Input!$RB$19</f>
        <v>0</v>
      </c>
    </row>
    <row r="61" spans="1:50">
      <c r="A61" s="83" t="s">
        <v>231</v>
      </c>
      <c r="B61" s="216">
        <f>Input!$RC$19</f>
        <v>0</v>
      </c>
      <c r="C61" s="84">
        <f>Input!$RD$19</f>
        <v>0</v>
      </c>
      <c r="D61" s="84">
        <f>Input!$RE$19</f>
        <v>0</v>
      </c>
      <c r="E61" s="84">
        <f>Input!$RF$19</f>
        <v>0</v>
      </c>
      <c r="F61" s="84">
        <f>Input!$RG$19</f>
        <v>0</v>
      </c>
      <c r="G61" s="84">
        <f>Input!$RH$19</f>
        <v>0</v>
      </c>
      <c r="H61" s="85">
        <f>Input!$RI$19</f>
        <v>0</v>
      </c>
    </row>
    <row r="62" spans="1:50">
      <c r="A62" s="83" t="s">
        <v>231</v>
      </c>
      <c r="B62" s="216">
        <f>Input!$RJ$19</f>
        <v>0</v>
      </c>
      <c r="C62" s="84">
        <f>Input!$RK$19</f>
        <v>0</v>
      </c>
      <c r="D62" s="84">
        <f>Input!$RL$19</f>
        <v>0</v>
      </c>
      <c r="E62" s="84">
        <f>Input!$RM$19</f>
        <v>0</v>
      </c>
      <c r="F62" s="84">
        <f>Input!$RN$19</f>
        <v>0</v>
      </c>
      <c r="G62" s="84">
        <f>Input!$RO$19</f>
        <v>0</v>
      </c>
      <c r="H62" s="85">
        <f>Input!$RP$19</f>
        <v>0</v>
      </c>
    </row>
    <row r="63" spans="1:50">
      <c r="A63" s="83" t="s">
        <v>231</v>
      </c>
      <c r="B63" s="215" t="s">
        <v>220</v>
      </c>
      <c r="C63" s="84">
        <f>Input!$RQ$19</f>
        <v>0</v>
      </c>
      <c r="D63" s="84">
        <f>Input!$RR$19</f>
        <v>0</v>
      </c>
      <c r="E63" s="84">
        <f>Input!$RS$19</f>
        <v>0</v>
      </c>
      <c r="F63" s="84">
        <f>Input!$RT$19</f>
        <v>0</v>
      </c>
      <c r="G63" s="84">
        <f>Input!$RU$19</f>
        <v>0</v>
      </c>
      <c r="H63" s="85">
        <f>Input!$RV$19</f>
        <v>0</v>
      </c>
    </row>
    <row r="64" spans="1:50" s="94" customFormat="1">
      <c r="A64" s="79" t="s">
        <v>231</v>
      </c>
      <c r="B64" s="217" t="s">
        <v>232</v>
      </c>
      <c r="C64" s="218">
        <f>SUM(C51:C63)</f>
        <v>0</v>
      </c>
      <c r="D64" s="218">
        <f t="shared" ref="D64:G64" si="3">SUM(D51:D63)</f>
        <v>0</v>
      </c>
      <c r="E64" s="218">
        <f t="shared" si="3"/>
        <v>0</v>
      </c>
      <c r="F64" s="218">
        <f t="shared" si="3"/>
        <v>0</v>
      </c>
      <c r="G64" s="218">
        <f t="shared" si="3"/>
        <v>0</v>
      </c>
      <c r="H64" s="219"/>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1:50">
      <c r="B65" s="220"/>
      <c r="C65" s="221"/>
      <c r="D65" s="221"/>
      <c r="E65" s="221"/>
      <c r="F65" s="221"/>
      <c r="G65" s="221"/>
      <c r="H65" s="222"/>
    </row>
    <row r="66" spans="1:50">
      <c r="A66" s="83" t="s">
        <v>233</v>
      </c>
      <c r="B66" s="216">
        <f>Input!$RW$19</f>
        <v>0</v>
      </c>
      <c r="C66" s="84">
        <f>Input!$RX$19</f>
        <v>0</v>
      </c>
      <c r="D66" s="84">
        <f>Input!$RY$19</f>
        <v>0</v>
      </c>
      <c r="E66" s="84">
        <f>Input!$RZ$19</f>
        <v>0</v>
      </c>
      <c r="F66" s="84">
        <f>Input!$SA$19</f>
        <v>0</v>
      </c>
      <c r="G66" s="84">
        <f>Input!$SB$19</f>
        <v>0</v>
      </c>
      <c r="H66" s="85">
        <f>Input!$SC$19</f>
        <v>0</v>
      </c>
    </row>
    <row r="67" spans="1:50">
      <c r="A67" s="83" t="s">
        <v>233</v>
      </c>
      <c r="B67" s="216">
        <f>Input!$SD$19</f>
        <v>0</v>
      </c>
      <c r="C67" s="84">
        <f>Input!$SE$19</f>
        <v>0</v>
      </c>
      <c r="D67" s="84">
        <f>Input!$SF$19</f>
        <v>0</v>
      </c>
      <c r="E67" s="84">
        <f>Input!$SG$19</f>
        <v>0</v>
      </c>
      <c r="F67" s="84">
        <f>Input!$SH$19</f>
        <v>0</v>
      </c>
      <c r="G67" s="84">
        <f>Input!$SI$19</f>
        <v>0</v>
      </c>
      <c r="H67" s="85">
        <f>Input!$SJ$19</f>
        <v>0</v>
      </c>
    </row>
    <row r="68" spans="1:50">
      <c r="A68" s="83" t="s">
        <v>233</v>
      </c>
      <c r="B68" s="216">
        <f>Input!$SK$19</f>
        <v>0</v>
      </c>
      <c r="C68" s="84">
        <f>Input!$SL$19</f>
        <v>0</v>
      </c>
      <c r="D68" s="84">
        <f>Input!$SM$19</f>
        <v>0</v>
      </c>
      <c r="E68" s="84">
        <f>Input!$SN$19</f>
        <v>0</v>
      </c>
      <c r="F68" s="84">
        <f>Input!$SO$19</f>
        <v>0</v>
      </c>
      <c r="G68" s="84">
        <f>Input!$SP$19</f>
        <v>0</v>
      </c>
      <c r="H68" s="85">
        <f>Input!$SQ$19</f>
        <v>0</v>
      </c>
    </row>
    <row r="69" spans="1:50">
      <c r="A69" s="83" t="s">
        <v>233</v>
      </c>
      <c r="B69" s="216">
        <f>Input!$SR$19</f>
        <v>0</v>
      </c>
      <c r="C69" s="84">
        <f>Input!$SS$19</f>
        <v>0</v>
      </c>
      <c r="D69" s="84">
        <f>Input!$ST$19</f>
        <v>0</v>
      </c>
      <c r="E69" s="84">
        <f>Input!$SU$19</f>
        <v>0</v>
      </c>
      <c r="F69" s="84">
        <f>Input!$SV$19</f>
        <v>0</v>
      </c>
      <c r="G69" s="84">
        <f>Input!$SW$19</f>
        <v>0</v>
      </c>
      <c r="H69" s="85">
        <f>Input!$SX$19</f>
        <v>0</v>
      </c>
    </row>
    <row r="70" spans="1:50">
      <c r="A70" s="83" t="s">
        <v>233</v>
      </c>
      <c r="B70" s="216">
        <f>Input!$SY$19</f>
        <v>0</v>
      </c>
      <c r="C70" s="84">
        <f>Input!$SZ$19</f>
        <v>0</v>
      </c>
      <c r="D70" s="84">
        <f>Input!$TA$19</f>
        <v>0</v>
      </c>
      <c r="E70" s="84">
        <f>Input!$TB$19</f>
        <v>0</v>
      </c>
      <c r="F70" s="84">
        <f>Input!$TC$19</f>
        <v>0</v>
      </c>
      <c r="G70" s="84">
        <f>Input!$TD$19</f>
        <v>0</v>
      </c>
      <c r="H70" s="85">
        <f>Input!$TE$19</f>
        <v>0</v>
      </c>
    </row>
    <row r="71" spans="1:50">
      <c r="A71" s="83" t="s">
        <v>233</v>
      </c>
      <c r="B71" s="216">
        <f>Input!$TF$19</f>
        <v>0</v>
      </c>
      <c r="C71" s="84">
        <f>Input!$TG$19</f>
        <v>0</v>
      </c>
      <c r="D71" s="84">
        <f>Input!$TH$19</f>
        <v>0</v>
      </c>
      <c r="E71" s="84">
        <f>Input!$TI$19</f>
        <v>0</v>
      </c>
      <c r="F71" s="84">
        <f>Input!$TJ$19</f>
        <v>0</v>
      </c>
      <c r="G71" s="84">
        <f>Input!$TK$19</f>
        <v>0</v>
      </c>
      <c r="H71" s="85">
        <f>Input!$TL$19</f>
        <v>0</v>
      </c>
    </row>
    <row r="72" spans="1:50">
      <c r="A72" s="83" t="s">
        <v>233</v>
      </c>
      <c r="B72" s="216">
        <f>Input!$TM$19</f>
        <v>0</v>
      </c>
      <c r="C72" s="84">
        <f>Input!$TN$19</f>
        <v>0</v>
      </c>
      <c r="D72" s="84">
        <f>Input!$TO$19</f>
        <v>0</v>
      </c>
      <c r="E72" s="84">
        <f>Input!$TP$19</f>
        <v>0</v>
      </c>
      <c r="F72" s="84">
        <f>Input!$TQ$19</f>
        <v>0</v>
      </c>
      <c r="G72" s="84">
        <f>Input!$TR$19</f>
        <v>0</v>
      </c>
      <c r="H72" s="85">
        <f>Input!$TS$19</f>
        <v>0</v>
      </c>
    </row>
    <row r="73" spans="1:50">
      <c r="A73" s="83" t="s">
        <v>233</v>
      </c>
      <c r="B73" s="216">
        <f>Input!$TT$19</f>
        <v>0</v>
      </c>
      <c r="C73" s="84">
        <f>Input!$TU$19</f>
        <v>0</v>
      </c>
      <c r="D73" s="84">
        <f>Input!$TV$19</f>
        <v>0</v>
      </c>
      <c r="E73" s="84">
        <f>Input!$TW$19</f>
        <v>0</v>
      </c>
      <c r="F73" s="84">
        <f>Input!$TX$19</f>
        <v>0</v>
      </c>
      <c r="G73" s="84">
        <f>Input!$TY$19</f>
        <v>0</v>
      </c>
      <c r="H73" s="85">
        <f>Input!$TZ$19</f>
        <v>0</v>
      </c>
    </row>
    <row r="74" spans="1:50">
      <c r="A74" s="83" t="s">
        <v>233</v>
      </c>
      <c r="B74" s="216">
        <f>Input!$UA$19</f>
        <v>0</v>
      </c>
      <c r="C74" s="84">
        <f>Input!$UB$19</f>
        <v>0</v>
      </c>
      <c r="D74" s="84">
        <f>Input!$UC$19</f>
        <v>0</v>
      </c>
      <c r="E74" s="84">
        <f>Input!$UD$19</f>
        <v>0</v>
      </c>
      <c r="F74" s="84">
        <f>Input!$UE$19</f>
        <v>0</v>
      </c>
      <c r="G74" s="84">
        <f>Input!$UF$19</f>
        <v>0</v>
      </c>
      <c r="H74" s="85">
        <f>Input!$UG$19</f>
        <v>0</v>
      </c>
    </row>
    <row r="75" spans="1:50">
      <c r="A75" s="83" t="s">
        <v>233</v>
      </c>
      <c r="B75" s="216">
        <f>Input!$UH$19</f>
        <v>0</v>
      </c>
      <c r="C75" s="84">
        <f>Input!$UI$19</f>
        <v>0</v>
      </c>
      <c r="D75" s="84">
        <f>Input!$UJ$19</f>
        <v>0</v>
      </c>
      <c r="E75" s="84">
        <f>Input!$UK$19</f>
        <v>0</v>
      </c>
      <c r="F75" s="84">
        <f>Input!$UL$19</f>
        <v>0</v>
      </c>
      <c r="G75" s="84">
        <f>Input!$UM$19</f>
        <v>0</v>
      </c>
      <c r="H75" s="85">
        <f>Input!$UN$19</f>
        <v>0</v>
      </c>
    </row>
    <row r="76" spans="1:50">
      <c r="A76" s="83" t="s">
        <v>233</v>
      </c>
      <c r="B76" s="216">
        <f>Input!$UO$19</f>
        <v>0</v>
      </c>
      <c r="C76" s="84">
        <f>Input!$UP$19</f>
        <v>0</v>
      </c>
      <c r="D76" s="84">
        <f>Input!$UQ$19</f>
        <v>0</v>
      </c>
      <c r="E76" s="84">
        <f>Input!$UR$19</f>
        <v>0</v>
      </c>
      <c r="F76" s="84">
        <f>Input!$US$19</f>
        <v>0</v>
      </c>
      <c r="G76" s="84">
        <f>Input!$UT$19</f>
        <v>0</v>
      </c>
      <c r="H76" s="85">
        <f>Input!$UU$19</f>
        <v>0</v>
      </c>
    </row>
    <row r="77" spans="1:50">
      <c r="A77" s="83" t="s">
        <v>233</v>
      </c>
      <c r="B77" s="216">
        <f>Input!$UV$19</f>
        <v>0</v>
      </c>
      <c r="C77" s="84">
        <f>Input!$UW$19</f>
        <v>0</v>
      </c>
      <c r="D77" s="84">
        <f>Input!$UX$19</f>
        <v>0</v>
      </c>
      <c r="E77" s="84">
        <f>Input!$UY$19</f>
        <v>0</v>
      </c>
      <c r="F77" s="84">
        <f>Input!$UZ$19</f>
        <v>0</v>
      </c>
      <c r="G77" s="84">
        <f>Input!$VA$19</f>
        <v>0</v>
      </c>
      <c r="H77" s="85">
        <f>Input!$VB$19</f>
        <v>0</v>
      </c>
    </row>
    <row r="78" spans="1:50">
      <c r="A78" s="83" t="s">
        <v>233</v>
      </c>
      <c r="B78" s="216">
        <f>Input!$VC$19</f>
        <v>0</v>
      </c>
      <c r="C78" s="84">
        <f>Input!$VD$19</f>
        <v>0</v>
      </c>
      <c r="D78" s="84">
        <f>Input!$VE$19</f>
        <v>0</v>
      </c>
      <c r="E78" s="84">
        <f>Input!$VF$19</f>
        <v>0</v>
      </c>
      <c r="F78" s="84">
        <f>Input!$VG$19</f>
        <v>0</v>
      </c>
      <c r="G78" s="84">
        <f>Input!$VH$19</f>
        <v>0</v>
      </c>
      <c r="H78" s="85">
        <f>Input!$VI$19</f>
        <v>0</v>
      </c>
    </row>
    <row r="79" spans="1:50">
      <c r="A79" s="83" t="s">
        <v>233</v>
      </c>
      <c r="B79" s="215" t="s">
        <v>220</v>
      </c>
      <c r="C79" s="84">
        <f>Input!$VJ$19</f>
        <v>0</v>
      </c>
      <c r="D79" s="84">
        <f>Input!$VK$19</f>
        <v>0</v>
      </c>
      <c r="E79" s="84">
        <f>Input!$VL$19</f>
        <v>0</v>
      </c>
      <c r="F79" s="84">
        <f>Input!$VM$19</f>
        <v>0</v>
      </c>
      <c r="G79" s="84">
        <f>Input!$VN$19</f>
        <v>0</v>
      </c>
      <c r="H79" s="85">
        <f>Input!$VO$19</f>
        <v>0</v>
      </c>
    </row>
    <row r="80" spans="1:50" s="94" customFormat="1">
      <c r="A80" s="79" t="s">
        <v>233</v>
      </c>
      <c r="B80" s="217" t="s">
        <v>234</v>
      </c>
      <c r="C80" s="218">
        <f>SUM(C66:C79)</f>
        <v>0</v>
      </c>
      <c r="D80" s="218">
        <f t="shared" ref="D80:G80" si="4">SUM(D66:D79)</f>
        <v>0</v>
      </c>
      <c r="E80" s="218">
        <f t="shared" si="4"/>
        <v>0</v>
      </c>
      <c r="F80" s="218">
        <f t="shared" si="4"/>
        <v>0</v>
      </c>
      <c r="G80" s="218">
        <f t="shared" si="4"/>
        <v>0</v>
      </c>
      <c r="H80" s="219"/>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row>
    <row r="81" spans="1:50">
      <c r="A81" s="83"/>
      <c r="B81" s="222"/>
      <c r="C81" s="50"/>
      <c r="D81" s="50"/>
      <c r="E81" s="50"/>
      <c r="F81" s="50"/>
      <c r="G81" s="50"/>
      <c r="H81" s="222"/>
    </row>
    <row r="82" spans="1:50">
      <c r="A82" s="83" t="s">
        <v>235</v>
      </c>
      <c r="B82" s="216">
        <f>Input!$VP$19</f>
        <v>0</v>
      </c>
      <c r="C82" s="84">
        <f>Input!$VQ$19</f>
        <v>0</v>
      </c>
      <c r="D82" s="84">
        <f>Input!$VR$19</f>
        <v>0</v>
      </c>
      <c r="E82" s="84">
        <f>Input!$VS$19</f>
        <v>0</v>
      </c>
      <c r="F82" s="84">
        <f>Input!$VT$19</f>
        <v>0</v>
      </c>
      <c r="G82" s="84">
        <f>Input!$VU$19</f>
        <v>0</v>
      </c>
      <c r="H82" s="85">
        <f>Input!$VV$19</f>
        <v>0</v>
      </c>
    </row>
    <row r="83" spans="1:50">
      <c r="A83" s="83" t="s">
        <v>235</v>
      </c>
      <c r="B83" s="216">
        <f>Input!$VW$19</f>
        <v>0</v>
      </c>
      <c r="C83" s="84">
        <f>Input!$VX$19</f>
        <v>0</v>
      </c>
      <c r="D83" s="84">
        <f>Input!$VY$19</f>
        <v>0</v>
      </c>
      <c r="E83" s="84">
        <f>Input!$VZ$19</f>
        <v>0</v>
      </c>
      <c r="F83" s="84">
        <f>Input!$WA$19</f>
        <v>0</v>
      </c>
      <c r="G83" s="84">
        <f>Input!$WB$19</f>
        <v>0</v>
      </c>
      <c r="H83" s="85">
        <f>Input!$WC$19</f>
        <v>0</v>
      </c>
    </row>
    <row r="84" spans="1:50">
      <c r="A84" s="83" t="s">
        <v>235</v>
      </c>
      <c r="B84" s="216">
        <f>Input!$WD$19</f>
        <v>0</v>
      </c>
      <c r="C84" s="84">
        <f>Input!$WE$19</f>
        <v>0</v>
      </c>
      <c r="D84" s="84">
        <f>Input!$WF$19</f>
        <v>0</v>
      </c>
      <c r="E84" s="84">
        <f>Input!$WG$19</f>
        <v>0</v>
      </c>
      <c r="F84" s="84">
        <f>Input!$WH$19</f>
        <v>0</v>
      </c>
      <c r="G84" s="84">
        <f>Input!$WI$19</f>
        <v>0</v>
      </c>
      <c r="H84" s="85">
        <f>Input!$WJ$19</f>
        <v>0</v>
      </c>
    </row>
    <row r="85" spans="1:50">
      <c r="A85" s="83" t="s">
        <v>235</v>
      </c>
      <c r="B85" s="216">
        <f>Input!$WK$19</f>
        <v>0</v>
      </c>
      <c r="C85" s="84">
        <f>Input!$WL$19</f>
        <v>0</v>
      </c>
      <c r="D85" s="84">
        <f>Input!$WM$19</f>
        <v>0</v>
      </c>
      <c r="E85" s="84">
        <f>Input!$WN$19</f>
        <v>0</v>
      </c>
      <c r="F85" s="84">
        <f>Input!$WO$19</f>
        <v>0</v>
      </c>
      <c r="G85" s="84">
        <f>Input!$WP$19</f>
        <v>0</v>
      </c>
      <c r="H85" s="85">
        <f>Input!$WQ$19</f>
        <v>0</v>
      </c>
    </row>
    <row r="86" spans="1:50">
      <c r="A86" s="83" t="s">
        <v>235</v>
      </c>
      <c r="B86" s="216">
        <f>Input!$WR$19</f>
        <v>0</v>
      </c>
      <c r="C86" s="84">
        <f>Input!$WS$19</f>
        <v>0</v>
      </c>
      <c r="D86" s="84">
        <f>Input!$WT$19</f>
        <v>0</v>
      </c>
      <c r="E86" s="84">
        <f>Input!$WU$19</f>
        <v>0</v>
      </c>
      <c r="F86" s="84">
        <f>Input!$WV$19</f>
        <v>0</v>
      </c>
      <c r="G86" s="84">
        <f>Input!$WW$19</f>
        <v>0</v>
      </c>
      <c r="H86" s="85">
        <f>Input!$WX$19</f>
        <v>0</v>
      </c>
    </row>
    <row r="87" spans="1:50">
      <c r="A87" s="83" t="s">
        <v>235</v>
      </c>
      <c r="B87" s="216">
        <f>Input!$WY$19</f>
        <v>0</v>
      </c>
      <c r="C87" s="84">
        <f>Input!$WZ$19</f>
        <v>0</v>
      </c>
      <c r="D87" s="84">
        <f>Input!$XA$19</f>
        <v>0</v>
      </c>
      <c r="E87" s="84">
        <f>Input!$XB$19</f>
        <v>0</v>
      </c>
      <c r="F87" s="84">
        <f>Input!$XC$19</f>
        <v>0</v>
      </c>
      <c r="G87" s="84">
        <f>Input!$XD$19</f>
        <v>0</v>
      </c>
      <c r="H87" s="85">
        <f>Input!$XE$19</f>
        <v>0</v>
      </c>
    </row>
    <row r="88" spans="1:50">
      <c r="A88" s="83" t="s">
        <v>235</v>
      </c>
      <c r="B88" s="216">
        <f>Input!$XF$19</f>
        <v>0</v>
      </c>
      <c r="C88" s="84">
        <f>Input!$XG$19</f>
        <v>0</v>
      </c>
      <c r="D88" s="84">
        <f>Input!$XH$19</f>
        <v>0</v>
      </c>
      <c r="E88" s="84">
        <f>Input!$XI$19</f>
        <v>0</v>
      </c>
      <c r="F88" s="84">
        <f>Input!$XJ$19</f>
        <v>0</v>
      </c>
      <c r="G88" s="84">
        <f>Input!$XK$19</f>
        <v>0</v>
      </c>
      <c r="H88" s="85">
        <f>Input!$XL$19</f>
        <v>0</v>
      </c>
    </row>
    <row r="89" spans="1:50">
      <c r="A89" s="83" t="s">
        <v>235</v>
      </c>
      <c r="B89" s="216">
        <f>Input!$XM$19</f>
        <v>0</v>
      </c>
      <c r="C89" s="84">
        <f>Input!$XN$19</f>
        <v>0</v>
      </c>
      <c r="D89" s="84">
        <f>Input!$XO$19</f>
        <v>0</v>
      </c>
      <c r="E89" s="84">
        <f>Input!$XP$19</f>
        <v>0</v>
      </c>
      <c r="F89" s="84">
        <f>Input!$XQ$19</f>
        <v>0</v>
      </c>
      <c r="G89" s="84">
        <f>Input!$XR$19</f>
        <v>0</v>
      </c>
      <c r="H89" s="85">
        <f>Input!$XS$19</f>
        <v>0</v>
      </c>
    </row>
    <row r="90" spans="1:50" s="94" customFormat="1">
      <c r="A90" s="79" t="s">
        <v>235</v>
      </c>
      <c r="B90" s="217" t="s">
        <v>236</v>
      </c>
      <c r="C90" s="218">
        <f>SUM(C82:C89)</f>
        <v>0</v>
      </c>
      <c r="D90" s="218">
        <f t="shared" ref="D90:G90" si="5">SUM(D82:D89)</f>
        <v>0</v>
      </c>
      <c r="E90" s="218">
        <f t="shared" si="5"/>
        <v>0</v>
      </c>
      <c r="F90" s="218">
        <f t="shared" si="5"/>
        <v>0</v>
      </c>
      <c r="G90" s="218">
        <f t="shared" si="5"/>
        <v>0</v>
      </c>
      <c r="H90" s="219"/>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row>
    <row r="91" spans="1:50">
      <c r="B91" s="222"/>
      <c r="C91" s="50"/>
      <c r="D91" s="50"/>
      <c r="E91" s="50"/>
      <c r="F91" s="50"/>
      <c r="G91" s="50"/>
      <c r="H91" s="222"/>
    </row>
    <row r="92" spans="1:50" s="94" customFormat="1">
      <c r="A92" s="79" t="s">
        <v>237</v>
      </c>
      <c r="B92" s="217"/>
      <c r="C92" s="218"/>
      <c r="D92" s="218"/>
      <c r="E92" s="218"/>
      <c r="F92" s="218"/>
      <c r="G92" s="218"/>
      <c r="H92" s="219"/>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0" ht="31.5">
      <c r="A93" s="83" t="s">
        <v>238</v>
      </c>
      <c r="B93" s="208" t="s">
        <v>239</v>
      </c>
      <c r="C93" s="84">
        <f>Input!$XT$19</f>
        <v>0</v>
      </c>
      <c r="D93" s="84">
        <f>Input!$XU$19</f>
        <v>0</v>
      </c>
      <c r="E93" s="84">
        <f>Input!$XV$19</f>
        <v>0</v>
      </c>
      <c r="F93" s="84">
        <f>Input!$XW$19</f>
        <v>0</v>
      </c>
      <c r="G93" s="84">
        <f>Input!$XX$19</f>
        <v>0</v>
      </c>
      <c r="H93" s="85">
        <f>Input!$XY$19</f>
        <v>0</v>
      </c>
    </row>
    <row r="94" spans="1:50" ht="47.25">
      <c r="A94" s="83" t="s">
        <v>240</v>
      </c>
      <c r="B94" s="208" t="s">
        <v>241</v>
      </c>
      <c r="C94" s="84">
        <f>Input!$XZ$19</f>
        <v>0</v>
      </c>
      <c r="D94" s="84">
        <f>Input!$YA$19</f>
        <v>0</v>
      </c>
      <c r="E94" s="84">
        <f>Input!$YB$19</f>
        <v>0</v>
      </c>
      <c r="F94" s="84">
        <f>Input!$YC$19</f>
        <v>0</v>
      </c>
      <c r="G94" s="84">
        <f>Input!$YD$19</f>
        <v>0</v>
      </c>
      <c r="H94" s="85">
        <f>Input!$YE$19</f>
        <v>0</v>
      </c>
    </row>
    <row r="95" spans="1:50" s="94" customFormat="1" ht="30">
      <c r="A95" s="88" t="s">
        <v>242</v>
      </c>
      <c r="B95" s="86" t="s">
        <v>243</v>
      </c>
      <c r="C95" s="87">
        <f>SUM(C93:C94)</f>
        <v>0</v>
      </c>
      <c r="D95" s="87">
        <f t="shared" ref="D95:G95" si="6">SUM(D93:D94)</f>
        <v>0</v>
      </c>
      <c r="E95" s="87">
        <f t="shared" si="6"/>
        <v>0</v>
      </c>
      <c r="F95" s="87">
        <f t="shared" si="6"/>
        <v>0</v>
      </c>
      <c r="G95" s="87">
        <f t="shared" si="6"/>
        <v>0</v>
      </c>
      <c r="H95" s="88"/>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row>
    <row r="96" spans="1:50">
      <c r="C96" s="95"/>
      <c r="D96" s="95"/>
      <c r="E96" s="95"/>
      <c r="F96" s="95"/>
      <c r="G96" s="95"/>
    </row>
    <row r="97" spans="1:50" s="94" customFormat="1">
      <c r="A97" s="354" t="s">
        <v>244</v>
      </c>
      <c r="B97" s="355"/>
      <c r="C97" s="87">
        <f>C95+C90+C80+C64+C49+C34+C19</f>
        <v>0</v>
      </c>
      <c r="D97" s="87">
        <f t="shared" ref="D97:G97" si="7">D95+D90+D80+D64+D49+D34+D19</f>
        <v>0</v>
      </c>
      <c r="E97" s="87">
        <f t="shared" si="7"/>
        <v>0</v>
      </c>
      <c r="F97" s="87">
        <f t="shared" si="7"/>
        <v>69000</v>
      </c>
      <c r="G97" s="87">
        <f t="shared" si="7"/>
        <v>0</v>
      </c>
      <c r="H97" s="88"/>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row>
    <row r="98" spans="1:50">
      <c r="C98" s="95"/>
      <c r="D98" s="95"/>
      <c r="E98" s="95"/>
      <c r="F98" s="95"/>
      <c r="G98" s="95"/>
    </row>
    <row r="99" spans="1:50">
      <c r="B99" s="78" t="s">
        <v>245</v>
      </c>
      <c r="C99" s="95"/>
      <c r="D99" s="95">
        <f>'SHNF Uses'!C67</f>
        <v>0</v>
      </c>
      <c r="E99" s="95"/>
      <c r="F99" s="95">
        <f>'SHNF Uses'!D67</f>
        <v>69000</v>
      </c>
      <c r="G99" s="95">
        <f>'SHNF Uses'!E67</f>
        <v>0</v>
      </c>
    </row>
    <row r="100" spans="1:50">
      <c r="B100" s="78" t="s">
        <v>246</v>
      </c>
      <c r="D100" s="96">
        <f>D97-D99</f>
        <v>0</v>
      </c>
      <c r="F100" s="96">
        <f>F97-F99</f>
        <v>0</v>
      </c>
      <c r="G100" s="96">
        <f>G97-G99</f>
        <v>0</v>
      </c>
    </row>
    <row r="101" spans="1:50">
      <c r="D101" s="96"/>
    </row>
    <row r="102" spans="1:50">
      <c r="C102" s="96" t="str">
        <f>IF(C97-INT(C97)=0,"",C97-INT(C97))</f>
        <v/>
      </c>
      <c r="D102" s="96" t="str">
        <f>IF(D97-INT(D97)=0,"",D97-INT(D97))</f>
        <v/>
      </c>
      <c r="E102" s="96" t="str">
        <f>IF(E97-INT(E97)=0,"",E97-INT(E97))</f>
        <v/>
      </c>
      <c r="F102" s="96" t="str">
        <f>IF(F97-INT(F97)=0,"",F97-INT(F97))</f>
        <v/>
      </c>
      <c r="G102" s="96" t="str">
        <f>IF(G97-INT(G97)=0,"",G97-INT(G97))</f>
        <v/>
      </c>
      <c r="H102" s="97">
        <f>SUM(C102:G102)</f>
        <v>0</v>
      </c>
    </row>
    <row r="105" spans="1:50" ht="15" customHeight="1">
      <c r="B105" s="91" t="s">
        <v>247</v>
      </c>
    </row>
    <row r="106" spans="1:50" ht="15" customHeight="1">
      <c r="B106" s="91" t="s">
        <v>248</v>
      </c>
      <c r="C106" s="76">
        <f>SUM(C5:C18)+SUM(C21:C33)+SUM(C36:C48)+SUM(C51:C63)+SUM(C66:C79)+SUM(C82:C89)+SUM(C93:C94)</f>
        <v>0</v>
      </c>
      <c r="D106" s="76">
        <f>SUM(D5:D18)+SUM(D21:D33)+SUM(D36:D48)+SUM(D51:D63)+SUM(D66:D79)+SUM(D82:D89)+SUM(D93:D94)</f>
        <v>0</v>
      </c>
      <c r="E106" s="76">
        <f>SUM(E5:E18)+SUM(E21:E33)+SUM(E36:E48)+SUM(E51:E63)+SUM(E66:E79)+SUM(E82:E89)+SUM(E93:E94)</f>
        <v>0</v>
      </c>
      <c r="F106" s="76">
        <f>SUM(F5:F18)+SUM(F21:F33)+SUM(F36:F48)+SUM(F51:F63)+SUM(F66:F79)+SUM(F82:F89)+SUM(F93:F94)</f>
        <v>69000</v>
      </c>
      <c r="G106" s="76">
        <f>SUM(G5:G18)+SUM(G21:G33)+SUM(G36:G48)+SUM(G51:G63)+SUM(G66:G79)+SUM(G82:G89)+SUM(G93:G94)</f>
        <v>0</v>
      </c>
    </row>
    <row r="107" spans="1:50" ht="15" customHeight="1">
      <c r="C107" s="76" t="str">
        <f>IF((C106=C97),"Balanced","Out of Balance")</f>
        <v>Balanced</v>
      </c>
      <c r="D107" s="76" t="str">
        <f t="shared" ref="D107:G107" si="8">IF((D106=D97),"Balanced","Out of Balance")</f>
        <v>Balanced</v>
      </c>
      <c r="E107" s="76" t="str">
        <f t="shared" si="8"/>
        <v>Balanced</v>
      </c>
      <c r="F107" s="76" t="str">
        <f t="shared" si="8"/>
        <v>Balanced</v>
      </c>
      <c r="G107" s="76" t="str">
        <f t="shared" si="8"/>
        <v>Balanced</v>
      </c>
    </row>
    <row r="108" spans="1:50" ht="15" customHeight="1"/>
    <row r="109" spans="1:50" ht="15" customHeight="1"/>
    <row r="110" spans="1:50" ht="15" customHeight="1">
      <c r="E110" s="76">
        <f>SUM(C106:G106)</f>
        <v>69000</v>
      </c>
    </row>
    <row r="111" spans="1:50">
      <c r="E111" s="223">
        <f>'SHNF Uses'!D80</f>
        <v>69069</v>
      </c>
    </row>
    <row r="112" spans="1:50">
      <c r="E112" s="224">
        <f>Input!F19</f>
        <v>103606</v>
      </c>
    </row>
    <row r="113" spans="5:5">
      <c r="E113" s="49">
        <f>SUM(E110:E112)</f>
        <v>241675</v>
      </c>
    </row>
    <row r="114" spans="5:5">
      <c r="E114" s="49">
        <f>Input!G19</f>
        <v>241675</v>
      </c>
    </row>
    <row r="115" spans="5:5">
      <c r="E115" s="49">
        <f>E114-E113</f>
        <v>0</v>
      </c>
    </row>
    <row r="116" spans="5:5">
      <c r="E116" s="48" t="str">
        <f>IF(E115&lt;&gt;0,"Out of Balance","Balanced")</f>
        <v>Balanced</v>
      </c>
    </row>
  </sheetData>
  <mergeCells count="1">
    <mergeCell ref="A97:B97"/>
  </mergeCells>
  <conditionalFormatting sqref="F100">
    <cfRule type="expression" dxfId="45" priority="12">
      <formula>$F$100&lt;&gt;0</formula>
    </cfRule>
  </conditionalFormatting>
  <conditionalFormatting sqref="G100">
    <cfRule type="expression" dxfId="44" priority="11">
      <formula>$G$100&lt;&gt;0</formula>
    </cfRule>
  </conditionalFormatting>
  <conditionalFormatting sqref="F102">
    <cfRule type="expression" dxfId="43" priority="10">
      <formula>$F$102&lt;&gt;""</formula>
    </cfRule>
  </conditionalFormatting>
  <conditionalFormatting sqref="G102">
    <cfRule type="expression" dxfId="42" priority="9">
      <formula>$G$102&lt;&gt;""</formula>
    </cfRule>
  </conditionalFormatting>
  <conditionalFormatting sqref="D100">
    <cfRule type="expression" dxfId="41" priority="8">
      <formula>$D$100&lt;&gt;0</formula>
    </cfRule>
  </conditionalFormatting>
  <conditionalFormatting sqref="D102">
    <cfRule type="expression" dxfId="40" priority="7">
      <formula>$D$102&lt;&gt;""</formula>
    </cfRule>
  </conditionalFormatting>
  <conditionalFormatting sqref="C102">
    <cfRule type="expression" dxfId="39" priority="6">
      <formula>$C$102&lt;&gt;""</formula>
    </cfRule>
  </conditionalFormatting>
  <conditionalFormatting sqref="E102">
    <cfRule type="expression" dxfId="38" priority="5">
      <formula>$E$102&lt;&gt;""</formula>
    </cfRule>
  </conditionalFormatting>
  <conditionalFormatting sqref="H2">
    <cfRule type="expression" dxfId="37" priority="2">
      <formula>OR($C$100&lt;&gt;0,$D$100&lt;&gt;0,$E$100&lt;&gt;0,$F$100&lt;&gt;0,$G$100&lt;&gt;0)</formula>
    </cfRule>
  </conditionalFormatting>
  <conditionalFormatting sqref="H1">
    <cfRule type="expression" dxfId="36" priority="1">
      <formula>OR($C$102&lt;&gt;"",$D$102&lt;&gt;"",$E$102&lt;&gt;"",$F$102&lt;&gt;"",$G$102&lt;&gt;"")</formula>
    </cfRule>
  </conditionalFormatting>
  <pageMargins left="0.315" right="0.42499999999999999" top="0.75" bottom="0.75" header="0.3" footer="0.3"/>
  <pageSetup paperSize="5" scale="8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CAFEE-B604-489A-B7F1-43AAAE935E50}">
  <sheetPr>
    <tabColor rgb="FFCCFFCC"/>
  </sheetPr>
  <dimension ref="A1:F82"/>
  <sheetViews>
    <sheetView showGridLines="0" zoomScale="90" zoomScaleNormal="90" zoomScaleSheetLayoutView="100" zoomScalePageLayoutView="57" workbookViewId="0">
      <pane ySplit="4" topLeftCell="A6" activePane="bottomLeft" state="frozen"/>
      <selection activeCell="F2" sqref="F2"/>
      <selection pane="bottomLeft" activeCell="C10" sqref="C10"/>
    </sheetView>
  </sheetViews>
  <sheetFormatPr defaultColWidth="9.140625" defaultRowHeight="15"/>
  <cols>
    <col min="1" max="1" width="11.85546875" style="76" customWidth="1"/>
    <col min="2" max="2" width="98.5703125" style="91" customWidth="1"/>
    <col min="3" max="3" width="18.42578125" style="96" customWidth="1"/>
    <col min="4" max="4" width="19.140625" style="76" bestFit="1" customWidth="1"/>
    <col min="5" max="5" width="19" style="76" customWidth="1"/>
    <col min="6" max="6" width="70.85546875" style="119" customWidth="1"/>
    <col min="7" max="16384" width="9.140625" style="76"/>
  </cols>
  <sheetData>
    <row r="1" spans="1:6" ht="18.75">
      <c r="A1" s="74" t="s">
        <v>197</v>
      </c>
      <c r="B1" s="321" t="str">
        <f>Input!$B$20</f>
        <v>Baylor College of Medicine</v>
      </c>
      <c r="E1" s="77" t="s">
        <v>198</v>
      </c>
      <c r="F1" s="118" t="str">
        <f>IF(OR($C$73&lt;&gt;"",$D$73&lt;&gt;"",$E$73&lt;&gt;""),"Error Message - Enter Whole Dollars Only - See Row 72","")</f>
        <v/>
      </c>
    </row>
    <row r="2" spans="1:6" ht="18.75">
      <c r="A2" s="74" t="s">
        <v>199</v>
      </c>
      <c r="B2" s="117" t="str">
        <f>Index!$B$3</f>
        <v>FY 2020 &amp; FY 2021 Data</v>
      </c>
      <c r="F2" s="118" t="str">
        <f>IF(OR($C$71&lt;&gt;0,$D$71&lt;&gt;0,$E$71&lt;&gt;0),"Error Message - Federal Program Breakout tab does not agree with this tab.","")</f>
        <v/>
      </c>
    </row>
    <row r="3" spans="1:6">
      <c r="A3" s="92"/>
    </row>
    <row r="4" spans="1:6" ht="47.25">
      <c r="A4" s="120" t="s">
        <v>327</v>
      </c>
      <c r="B4" s="120" t="s">
        <v>328</v>
      </c>
      <c r="C4" s="121" t="s">
        <v>329</v>
      </c>
      <c r="D4" s="120" t="s">
        <v>330</v>
      </c>
      <c r="E4" s="120" t="s">
        <v>207</v>
      </c>
      <c r="F4" s="122" t="s">
        <v>208</v>
      </c>
    </row>
    <row r="5" spans="1:6" ht="15.75">
      <c r="A5" s="123">
        <v>1</v>
      </c>
      <c r="B5" s="323" t="s">
        <v>331</v>
      </c>
      <c r="C5" s="324"/>
      <c r="D5" s="324"/>
      <c r="E5" s="324"/>
      <c r="F5" s="325"/>
    </row>
    <row r="6" spans="1:6" ht="15.75">
      <c r="A6" s="124" t="s">
        <v>332</v>
      </c>
      <c r="B6" s="194" t="s">
        <v>333</v>
      </c>
      <c r="C6" s="125">
        <f>Input!$N$20</f>
        <v>0</v>
      </c>
      <c r="D6" s="195">
        <f>Input!$O$20</f>
        <v>0</v>
      </c>
      <c r="E6" s="195">
        <f>Input!$P$20</f>
        <v>0</v>
      </c>
      <c r="F6" s="196">
        <f>Input!$Q$20</f>
        <v>0</v>
      </c>
    </row>
    <row r="7" spans="1:6" ht="15.75">
      <c r="A7" s="126" t="s">
        <v>332</v>
      </c>
      <c r="B7" s="197" t="s">
        <v>334</v>
      </c>
      <c r="C7" s="127">
        <f>Input!$R$20</f>
        <v>0</v>
      </c>
      <c r="D7" s="127">
        <f>Input!$S$20</f>
        <v>0</v>
      </c>
      <c r="E7" s="128"/>
      <c r="F7" s="198">
        <f>Input!$T$20</f>
        <v>0</v>
      </c>
    </row>
    <row r="8" spans="1:6" ht="15.75">
      <c r="A8" s="129" t="s">
        <v>335</v>
      </c>
      <c r="B8" s="199" t="s">
        <v>336</v>
      </c>
      <c r="C8" s="125">
        <f>Input!$U$20</f>
        <v>0</v>
      </c>
      <c r="D8" s="195">
        <f>Input!$V$20</f>
        <v>0</v>
      </c>
      <c r="E8" s="195">
        <f>Input!$W$20</f>
        <v>0</v>
      </c>
      <c r="F8" s="196">
        <f>Input!$X$20</f>
        <v>0</v>
      </c>
    </row>
    <row r="9" spans="1:6" ht="15.75">
      <c r="A9" s="126" t="s">
        <v>335</v>
      </c>
      <c r="B9" s="197" t="s">
        <v>334</v>
      </c>
      <c r="C9" s="127">
        <f>Input!$Y$20</f>
        <v>0</v>
      </c>
      <c r="D9" s="127">
        <f>Input!$Z$20</f>
        <v>0</v>
      </c>
      <c r="E9" s="128"/>
      <c r="F9" s="198">
        <f>Input!$AA$20</f>
        <v>0</v>
      </c>
    </row>
    <row r="10" spans="1:6" ht="15.75">
      <c r="A10" s="129" t="s">
        <v>337</v>
      </c>
      <c r="B10" s="199" t="s">
        <v>338</v>
      </c>
      <c r="C10" s="125">
        <f>Input!$AB$20</f>
        <v>0</v>
      </c>
      <c r="D10" s="195">
        <f>Input!$AC$20</f>
        <v>0</v>
      </c>
      <c r="E10" s="195">
        <f>Input!$AD$20</f>
        <v>0</v>
      </c>
      <c r="F10" s="196">
        <f>Input!$AE$20</f>
        <v>0</v>
      </c>
    </row>
    <row r="11" spans="1:6" ht="15.75">
      <c r="A11" s="126" t="s">
        <v>337</v>
      </c>
      <c r="B11" s="197" t="s">
        <v>334</v>
      </c>
      <c r="C11" s="127">
        <f>Input!$AF$20</f>
        <v>0</v>
      </c>
      <c r="D11" s="127">
        <f>Input!$AG$20</f>
        <v>0</v>
      </c>
      <c r="E11" s="128"/>
      <c r="F11" s="198">
        <f>Input!$AH$20</f>
        <v>0</v>
      </c>
    </row>
    <row r="12" spans="1:6" ht="31.5">
      <c r="A12" s="129" t="s">
        <v>339</v>
      </c>
      <c r="B12" s="199" t="s">
        <v>340</v>
      </c>
      <c r="C12" s="125">
        <f>Input!$AI$20</f>
        <v>0</v>
      </c>
      <c r="D12" s="195">
        <f>Input!$AJ$20</f>
        <v>0</v>
      </c>
      <c r="E12" s="195">
        <f>Input!$AK$20</f>
        <v>0</v>
      </c>
      <c r="F12" s="196">
        <f>Input!$AL$20</f>
        <v>0</v>
      </c>
    </row>
    <row r="13" spans="1:6" ht="15.75">
      <c r="A13" s="126" t="s">
        <v>339</v>
      </c>
      <c r="B13" s="197" t="s">
        <v>334</v>
      </c>
      <c r="C13" s="127">
        <f>Input!$AM$20</f>
        <v>0</v>
      </c>
      <c r="D13" s="127">
        <f>Input!$AN$20</f>
        <v>0</v>
      </c>
      <c r="E13" s="128"/>
      <c r="F13" s="198">
        <f>Input!$AO$20</f>
        <v>0</v>
      </c>
    </row>
    <row r="14" spans="1:6" ht="31.5">
      <c r="A14" s="129" t="s">
        <v>341</v>
      </c>
      <c r="B14" s="199" t="s">
        <v>342</v>
      </c>
      <c r="C14" s="125">
        <f>Input!$AP$20</f>
        <v>0</v>
      </c>
      <c r="D14" s="195">
        <f>Input!$AQ$20</f>
        <v>0</v>
      </c>
      <c r="E14" s="195">
        <f>Input!$AR$20</f>
        <v>0</v>
      </c>
      <c r="F14" s="196">
        <f>Input!$AS$20</f>
        <v>0</v>
      </c>
    </row>
    <row r="15" spans="1:6" ht="15.75">
      <c r="A15" s="126" t="s">
        <v>341</v>
      </c>
      <c r="B15" s="197" t="s">
        <v>334</v>
      </c>
      <c r="C15" s="127">
        <f>Input!$AT$20</f>
        <v>0</v>
      </c>
      <c r="D15" s="127">
        <f>Input!$AU$20</f>
        <v>0</v>
      </c>
      <c r="E15" s="128"/>
      <c r="F15" s="198">
        <f>Input!$AV$20</f>
        <v>0</v>
      </c>
    </row>
    <row r="16" spans="1:6" ht="63">
      <c r="A16" s="129" t="s">
        <v>343</v>
      </c>
      <c r="B16" s="199" t="s">
        <v>344</v>
      </c>
      <c r="C16" s="125">
        <f>Input!$AW$20</f>
        <v>0</v>
      </c>
      <c r="D16" s="195">
        <f>Input!$AX$20</f>
        <v>0</v>
      </c>
      <c r="E16" s="195">
        <f>Input!$AY$20</f>
        <v>0</v>
      </c>
      <c r="F16" s="196">
        <f>Input!$AZ$20</f>
        <v>0</v>
      </c>
    </row>
    <row r="17" spans="1:6" ht="15.75">
      <c r="A17" s="126" t="s">
        <v>343</v>
      </c>
      <c r="B17" s="197" t="s">
        <v>334</v>
      </c>
      <c r="C17" s="127">
        <f>Input!$BA$20</f>
        <v>0</v>
      </c>
      <c r="D17" s="127">
        <f>Input!$BB$20</f>
        <v>0</v>
      </c>
      <c r="E17" s="128"/>
      <c r="F17" s="198">
        <f>Input!$BC$20</f>
        <v>0</v>
      </c>
    </row>
    <row r="18" spans="1:6" ht="15.75">
      <c r="A18" s="129" t="s">
        <v>345</v>
      </c>
      <c r="B18" s="199" t="s">
        <v>346</v>
      </c>
      <c r="C18" s="125">
        <f>Input!$BD$20</f>
        <v>0</v>
      </c>
      <c r="D18" s="195">
        <f>Input!$BE$20</f>
        <v>0</v>
      </c>
      <c r="E18" s="195">
        <f>Input!$BF$20</f>
        <v>0</v>
      </c>
      <c r="F18" s="196">
        <f>Input!$BG$20</f>
        <v>0</v>
      </c>
    </row>
    <row r="19" spans="1:6" ht="15.75">
      <c r="A19" s="126" t="s">
        <v>345</v>
      </c>
      <c r="B19" s="197" t="s">
        <v>334</v>
      </c>
      <c r="C19" s="127">
        <f>Input!$BH$20</f>
        <v>0</v>
      </c>
      <c r="D19" s="127">
        <f>Input!$BI$20</f>
        <v>0</v>
      </c>
      <c r="E19" s="128"/>
      <c r="F19" s="198">
        <f>Input!$BJ$20</f>
        <v>0</v>
      </c>
    </row>
    <row r="20" spans="1:6" ht="15.75">
      <c r="A20" s="129"/>
      <c r="B20" s="200" t="s">
        <v>347</v>
      </c>
      <c r="C20" s="130">
        <f t="shared" ref="C20:E21" si="0">C18+C16+C14+C12+C10+C8+C6</f>
        <v>0</v>
      </c>
      <c r="D20" s="130">
        <f t="shared" si="0"/>
        <v>0</v>
      </c>
      <c r="E20" s="130">
        <f t="shared" si="0"/>
        <v>0</v>
      </c>
      <c r="F20" s="201"/>
    </row>
    <row r="21" spans="1:6" ht="15.75">
      <c r="A21" s="129"/>
      <c r="B21" s="202" t="s">
        <v>348</v>
      </c>
      <c r="C21" s="203">
        <f t="shared" si="0"/>
        <v>0</v>
      </c>
      <c r="D21" s="203">
        <f t="shared" si="0"/>
        <v>0</v>
      </c>
      <c r="E21" s="203"/>
      <c r="F21" s="201"/>
    </row>
    <row r="22" spans="1:6" ht="15.75">
      <c r="A22" s="132"/>
      <c r="B22" s="204"/>
      <c r="C22" s="133"/>
      <c r="D22" s="205"/>
      <c r="E22" s="205"/>
      <c r="F22" s="206"/>
    </row>
    <row r="23" spans="1:6" ht="15.75">
      <c r="A23" s="136">
        <v>2</v>
      </c>
      <c r="B23" s="326" t="s">
        <v>349</v>
      </c>
      <c r="C23" s="327"/>
      <c r="D23" s="327"/>
      <c r="E23" s="327"/>
      <c r="F23" s="328"/>
    </row>
    <row r="24" spans="1:6" ht="31.5">
      <c r="A24" s="129" t="s">
        <v>350</v>
      </c>
      <c r="B24" s="199" t="s">
        <v>351</v>
      </c>
      <c r="C24" s="125">
        <f>Input!$BK$20</f>
        <v>0</v>
      </c>
      <c r="D24" s="195">
        <f>Input!$BL$20</f>
        <v>0</v>
      </c>
      <c r="E24" s="195">
        <f>Input!$BM$20</f>
        <v>0</v>
      </c>
      <c r="F24" s="196">
        <f>Input!$BN$20</f>
        <v>0</v>
      </c>
    </row>
    <row r="25" spans="1:6" ht="31.5">
      <c r="A25" s="129" t="s">
        <v>352</v>
      </c>
      <c r="B25" s="199" t="s">
        <v>353</v>
      </c>
      <c r="C25" s="125">
        <f>Input!$BO$20</f>
        <v>0</v>
      </c>
      <c r="D25" s="195">
        <f>Input!$BP$20</f>
        <v>0</v>
      </c>
      <c r="E25" s="195">
        <f>Input!$BQ$20</f>
        <v>0</v>
      </c>
      <c r="F25" s="196">
        <f>Input!$BR$20</f>
        <v>0</v>
      </c>
    </row>
    <row r="26" spans="1:6" ht="47.25">
      <c r="A26" s="129" t="s">
        <v>354</v>
      </c>
      <c r="B26" s="207" t="s">
        <v>355</v>
      </c>
      <c r="C26" s="125">
        <f>Input!$BS$20</f>
        <v>0</v>
      </c>
      <c r="D26" s="195">
        <f>Input!$BT$20</f>
        <v>0</v>
      </c>
      <c r="E26" s="195">
        <f>Input!$BU$20</f>
        <v>0</v>
      </c>
      <c r="F26" s="196">
        <f>Input!$BV$20</f>
        <v>0</v>
      </c>
    </row>
    <row r="27" spans="1:6" ht="31.5">
      <c r="A27" s="129" t="s">
        <v>356</v>
      </c>
      <c r="B27" s="199" t="s">
        <v>357</v>
      </c>
      <c r="C27" s="125">
        <f>Input!$BW$20</f>
        <v>0</v>
      </c>
      <c r="D27" s="195">
        <f>Input!$BX$20</f>
        <v>0</v>
      </c>
      <c r="E27" s="195">
        <f>Input!$BY$20</f>
        <v>0</v>
      </c>
      <c r="F27" s="196">
        <f>Input!$BZ$20</f>
        <v>0</v>
      </c>
    </row>
    <row r="28" spans="1:6" ht="31.5">
      <c r="A28" s="137" t="s">
        <v>358</v>
      </c>
      <c r="B28" s="208" t="s">
        <v>359</v>
      </c>
      <c r="C28" s="125">
        <f>Input!$CA$20</f>
        <v>0</v>
      </c>
      <c r="D28" s="195">
        <f>Input!$CB$20</f>
        <v>0</v>
      </c>
      <c r="E28" s="195">
        <f>Input!$CC$20</f>
        <v>0</v>
      </c>
      <c r="F28" s="196">
        <f>Input!$CD$20</f>
        <v>0</v>
      </c>
    </row>
    <row r="29" spans="1:6" ht="15.75">
      <c r="A29" s="138"/>
      <c r="B29" s="209" t="s">
        <v>0</v>
      </c>
      <c r="C29" s="139">
        <f>SUM(C24:C28)</f>
        <v>0</v>
      </c>
      <c r="D29" s="139">
        <f t="shared" ref="D29:E29" si="1">SUM(D24:D28)</f>
        <v>0</v>
      </c>
      <c r="E29" s="139">
        <f t="shared" si="1"/>
        <v>0</v>
      </c>
      <c r="F29" s="196"/>
    </row>
    <row r="30" spans="1:6" ht="15.75">
      <c r="A30" s="132"/>
      <c r="B30" s="204"/>
      <c r="C30" s="133"/>
      <c r="D30" s="205"/>
      <c r="E30" s="205"/>
      <c r="F30" s="206"/>
    </row>
    <row r="31" spans="1:6" ht="15.75">
      <c r="A31" s="123">
        <v>3</v>
      </c>
      <c r="B31" s="326" t="s">
        <v>360</v>
      </c>
      <c r="C31" s="327"/>
      <c r="D31" s="327"/>
      <c r="E31" s="327"/>
      <c r="F31" s="328"/>
    </row>
    <row r="32" spans="1:6" ht="31.5">
      <c r="A32" s="129" t="s">
        <v>361</v>
      </c>
      <c r="B32" s="199" t="s">
        <v>362</v>
      </c>
      <c r="C32" s="125">
        <f>Input!$CE$20</f>
        <v>0</v>
      </c>
      <c r="D32" s="195">
        <f>Input!$CF$20</f>
        <v>0</v>
      </c>
      <c r="E32" s="195">
        <f>Input!$CG$20</f>
        <v>0</v>
      </c>
      <c r="F32" s="196">
        <f>Input!$CH$20</f>
        <v>0</v>
      </c>
    </row>
    <row r="33" spans="1:6" ht="15.75">
      <c r="A33" s="129" t="s">
        <v>363</v>
      </c>
      <c r="B33" s="199" t="s">
        <v>487</v>
      </c>
      <c r="C33" s="125">
        <f>Input!$CI$20</f>
        <v>0</v>
      </c>
      <c r="D33" s="195">
        <f>Input!$CJ$20</f>
        <v>0</v>
      </c>
      <c r="E33" s="195">
        <f>Input!$CK$20</f>
        <v>0</v>
      </c>
      <c r="F33" s="196">
        <f>Input!$CL$20</f>
        <v>0</v>
      </c>
    </row>
    <row r="34" spans="1:6" ht="31.5">
      <c r="A34" s="129" t="s">
        <v>364</v>
      </c>
      <c r="B34" s="199" t="s">
        <v>365</v>
      </c>
      <c r="C34" s="125">
        <f>Input!$CM$20</f>
        <v>0</v>
      </c>
      <c r="D34" s="195">
        <f>Input!$CN$20</f>
        <v>0</v>
      </c>
      <c r="E34" s="195">
        <f>Input!$CO$20</f>
        <v>0</v>
      </c>
      <c r="F34" s="196">
        <f>Input!$CP$20</f>
        <v>0</v>
      </c>
    </row>
    <row r="35" spans="1:6" ht="31.5">
      <c r="A35" s="138" t="s">
        <v>366</v>
      </c>
      <c r="B35" s="199" t="s">
        <v>367</v>
      </c>
      <c r="C35" s="125">
        <f>Input!$CQ$20</f>
        <v>0</v>
      </c>
      <c r="D35" s="195">
        <f>Input!$CR$20</f>
        <v>0</v>
      </c>
      <c r="E35" s="195">
        <f>Input!$CS$20</f>
        <v>0</v>
      </c>
      <c r="F35" s="196">
        <f>Input!$CT$20</f>
        <v>0</v>
      </c>
    </row>
    <row r="36" spans="1:6" ht="15.75">
      <c r="A36" s="138"/>
      <c r="B36" s="209" t="s">
        <v>0</v>
      </c>
      <c r="C36" s="139">
        <f>SUM(C32:C35)</f>
        <v>0</v>
      </c>
      <c r="D36" s="139">
        <f t="shared" ref="D36:E36" si="2">SUM(D32:D35)</f>
        <v>0</v>
      </c>
      <c r="E36" s="139">
        <f t="shared" si="2"/>
        <v>0</v>
      </c>
      <c r="F36" s="196"/>
    </row>
    <row r="37" spans="1:6" ht="15.75">
      <c r="A37" s="132"/>
      <c r="B37" s="204"/>
      <c r="C37" s="133"/>
      <c r="D37" s="205"/>
      <c r="E37" s="205"/>
      <c r="F37" s="206"/>
    </row>
    <row r="38" spans="1:6" ht="15.75">
      <c r="A38" s="136">
        <v>4</v>
      </c>
      <c r="B38" s="326" t="s">
        <v>368</v>
      </c>
      <c r="C38" s="327"/>
      <c r="D38" s="327"/>
      <c r="E38" s="327"/>
      <c r="F38" s="328"/>
    </row>
    <row r="39" spans="1:6" ht="15.75">
      <c r="A39" s="129" t="s">
        <v>369</v>
      </c>
      <c r="B39" s="199" t="s">
        <v>370</v>
      </c>
      <c r="C39" s="125">
        <f>Input!$CU$20</f>
        <v>0</v>
      </c>
      <c r="D39" s="195">
        <f>Input!$CV$20</f>
        <v>0</v>
      </c>
      <c r="E39" s="195">
        <f>Input!$CW$20</f>
        <v>0</v>
      </c>
      <c r="F39" s="196">
        <f>Input!$CX$20</f>
        <v>0</v>
      </c>
    </row>
    <row r="40" spans="1:6" ht="47.25">
      <c r="A40" s="129" t="s">
        <v>371</v>
      </c>
      <c r="B40" s="199" t="s">
        <v>372</v>
      </c>
      <c r="C40" s="125">
        <f>Input!$CY$20</f>
        <v>0</v>
      </c>
      <c r="D40" s="195">
        <f>Input!$CZ$20</f>
        <v>0</v>
      </c>
      <c r="E40" s="195">
        <f>Input!$DA$20</f>
        <v>0</v>
      </c>
      <c r="F40" s="196">
        <f>Input!$DB$20</f>
        <v>0</v>
      </c>
    </row>
    <row r="41" spans="1:6" ht="15.75">
      <c r="A41" s="137" t="s">
        <v>373</v>
      </c>
      <c r="B41" s="208" t="s">
        <v>374</v>
      </c>
      <c r="C41" s="125">
        <f>Input!$DC$20</f>
        <v>3371025</v>
      </c>
      <c r="D41" s="195">
        <f>Input!$DD$20</f>
        <v>15473146</v>
      </c>
      <c r="E41" s="195">
        <f>Input!$DE$20</f>
        <v>0</v>
      </c>
      <c r="F41" s="196">
        <f>Input!$DF$20</f>
        <v>0</v>
      </c>
    </row>
    <row r="42" spans="1:6" ht="15.75">
      <c r="A42" s="138"/>
      <c r="B42" s="209" t="s">
        <v>0</v>
      </c>
      <c r="C42" s="139">
        <f>SUM(C39:C41)</f>
        <v>3371025</v>
      </c>
      <c r="D42" s="139">
        <f t="shared" ref="D42:E42" si="3">SUM(D39:D41)</f>
        <v>15473146</v>
      </c>
      <c r="E42" s="139">
        <f t="shared" si="3"/>
        <v>0</v>
      </c>
      <c r="F42" s="196"/>
    </row>
    <row r="43" spans="1:6" ht="15.75">
      <c r="A43" s="132"/>
      <c r="B43" s="204"/>
      <c r="C43" s="133"/>
      <c r="D43" s="205"/>
      <c r="E43" s="205"/>
      <c r="F43" s="206"/>
    </row>
    <row r="44" spans="1:6" ht="15.75">
      <c r="A44" s="136">
        <v>5</v>
      </c>
      <c r="B44" s="326" t="s">
        <v>1</v>
      </c>
      <c r="C44" s="327"/>
      <c r="D44" s="327"/>
      <c r="E44" s="327"/>
      <c r="F44" s="328"/>
    </row>
    <row r="45" spans="1:6" ht="15.75">
      <c r="A45" s="129" t="s">
        <v>375</v>
      </c>
      <c r="B45" s="210" t="s">
        <v>376</v>
      </c>
      <c r="C45" s="125">
        <f>Input!$DG$20</f>
        <v>0</v>
      </c>
      <c r="D45" s="195">
        <f>Input!$DH$20</f>
        <v>0</v>
      </c>
      <c r="E45" s="195">
        <f>Input!$DI$20</f>
        <v>0</v>
      </c>
      <c r="F45" s="196">
        <f>Input!$DJ$20</f>
        <v>0</v>
      </c>
    </row>
    <row r="46" spans="1:6" ht="15.75">
      <c r="A46" s="132"/>
      <c r="B46" s="204"/>
      <c r="C46" s="133"/>
      <c r="D46" s="205"/>
      <c r="E46" s="205"/>
      <c r="F46" s="206"/>
    </row>
    <row r="47" spans="1:6" ht="15.75">
      <c r="A47" s="136">
        <v>6</v>
      </c>
      <c r="B47" s="326" t="s">
        <v>377</v>
      </c>
      <c r="C47" s="327"/>
      <c r="D47" s="327"/>
      <c r="E47" s="327"/>
      <c r="F47" s="328"/>
    </row>
    <row r="48" spans="1:6" ht="31.5">
      <c r="A48" s="129" t="s">
        <v>378</v>
      </c>
      <c r="B48" s="208" t="s">
        <v>379</v>
      </c>
      <c r="C48" s="125">
        <f>Input!$DK$20</f>
        <v>0</v>
      </c>
      <c r="D48" s="195">
        <f>Input!$DL$20</f>
        <v>0</v>
      </c>
      <c r="E48" s="195">
        <f>Input!$DM$20</f>
        <v>0</v>
      </c>
      <c r="F48" s="196">
        <f>Input!$DN$20</f>
        <v>0</v>
      </c>
    </row>
    <row r="49" spans="1:6" ht="15.75">
      <c r="A49" s="138"/>
      <c r="B49" s="209" t="s">
        <v>0</v>
      </c>
      <c r="C49" s="139">
        <f>SUM(C48:C48)</f>
        <v>0</v>
      </c>
      <c r="D49" s="139">
        <f>SUM(D48:D48)</f>
        <v>0</v>
      </c>
      <c r="E49" s="139">
        <f>SUM(E48:E48)</f>
        <v>0</v>
      </c>
      <c r="F49" s="196"/>
    </row>
    <row r="50" spans="1:6" ht="15.75">
      <c r="A50" s="132"/>
      <c r="B50" s="204"/>
      <c r="C50" s="133"/>
      <c r="D50" s="205"/>
      <c r="E50" s="205"/>
      <c r="F50" s="206"/>
    </row>
    <row r="51" spans="1:6" ht="15.75">
      <c r="A51" s="188">
        <v>7</v>
      </c>
      <c r="B51" s="326" t="s">
        <v>235</v>
      </c>
      <c r="C51" s="327"/>
      <c r="D51" s="327"/>
      <c r="E51" s="327"/>
      <c r="F51" s="328"/>
    </row>
    <row r="52" spans="1:6" ht="15.75">
      <c r="A52" s="189" t="s">
        <v>482</v>
      </c>
      <c r="B52" s="208" t="s">
        <v>381</v>
      </c>
      <c r="C52" s="125">
        <f>Input!$DO$20</f>
        <v>0</v>
      </c>
      <c r="D52" s="195">
        <f>Input!$DP$20</f>
        <v>0</v>
      </c>
      <c r="E52" s="195">
        <f>Input!$DQ$20</f>
        <v>0</v>
      </c>
      <c r="F52" s="196">
        <f>Input!$DR$20</f>
        <v>0</v>
      </c>
    </row>
    <row r="53" spans="1:6" ht="15.75">
      <c r="A53" s="190"/>
      <c r="B53" s="211"/>
      <c r="C53" s="141"/>
      <c r="D53" s="212"/>
      <c r="E53" s="213"/>
      <c r="F53" s="201"/>
    </row>
    <row r="54" spans="1:6" ht="15.75" customHeight="1">
      <c r="A54" s="191">
        <v>8</v>
      </c>
      <c r="B54" s="326" t="s">
        <v>481</v>
      </c>
      <c r="C54" s="327"/>
      <c r="D54" s="327"/>
      <c r="E54" s="327"/>
      <c r="F54" s="328"/>
    </row>
    <row r="55" spans="1:6" ht="31.5">
      <c r="A55" s="189" t="s">
        <v>380</v>
      </c>
      <c r="B55" s="199" t="s">
        <v>383</v>
      </c>
      <c r="C55" s="125">
        <f>Input!$DS$20</f>
        <v>0</v>
      </c>
      <c r="D55" s="195">
        <f>Input!$DT$20</f>
        <v>0</v>
      </c>
      <c r="E55" s="195">
        <f>Input!$DU$20</f>
        <v>0</v>
      </c>
      <c r="F55" s="196">
        <f>Input!$DV$20</f>
        <v>0</v>
      </c>
    </row>
    <row r="56" spans="1:6" ht="15.75">
      <c r="A56" s="192" t="s">
        <v>380</v>
      </c>
      <c r="B56" s="197" t="s">
        <v>384</v>
      </c>
      <c r="C56" s="127">
        <f>Input!$DW$20</f>
        <v>0</v>
      </c>
      <c r="D56" s="127">
        <f>Input!$DX$20</f>
        <v>0</v>
      </c>
      <c r="E56" s="128"/>
      <c r="F56" s="198">
        <f>Input!$DY$20</f>
        <v>0</v>
      </c>
    </row>
    <row r="57" spans="1:6" ht="31.5">
      <c r="A57" s="189" t="s">
        <v>483</v>
      </c>
      <c r="B57" s="208" t="s">
        <v>385</v>
      </c>
      <c r="C57" s="125">
        <f>Input!$DZ$20</f>
        <v>0</v>
      </c>
      <c r="D57" s="195">
        <f>Input!$EA$20</f>
        <v>0</v>
      </c>
      <c r="E57" s="195">
        <f>Input!$EB$20</f>
        <v>0</v>
      </c>
      <c r="F57" s="196">
        <f>Input!$EC$20</f>
        <v>0</v>
      </c>
    </row>
    <row r="58" spans="1:6" ht="15.75">
      <c r="A58" s="192" t="s">
        <v>483</v>
      </c>
      <c r="B58" s="197" t="s">
        <v>384</v>
      </c>
      <c r="C58" s="127">
        <f>Input!$ED$20</f>
        <v>0</v>
      </c>
      <c r="D58" s="127">
        <f>Input!$EE$20</f>
        <v>0</v>
      </c>
      <c r="E58" s="128"/>
      <c r="F58" s="198">
        <f>Input!$EF$20</f>
        <v>0</v>
      </c>
    </row>
    <row r="59" spans="1:6" ht="31.5">
      <c r="A59" s="189" t="s">
        <v>484</v>
      </c>
      <c r="B59" s="208" t="s">
        <v>386</v>
      </c>
      <c r="C59" s="125">
        <f>Input!$EG$20</f>
        <v>0</v>
      </c>
      <c r="D59" s="195">
        <f>Input!$EH$20</f>
        <v>0</v>
      </c>
      <c r="E59" s="195">
        <f>Input!$EI$20</f>
        <v>0</v>
      </c>
      <c r="F59" s="196">
        <f>Input!$EJ$20</f>
        <v>0</v>
      </c>
    </row>
    <row r="60" spans="1:6" ht="15.75">
      <c r="A60" s="192" t="s">
        <v>484</v>
      </c>
      <c r="B60" s="197" t="s">
        <v>384</v>
      </c>
      <c r="C60" s="127">
        <f>Input!$EK$20</f>
        <v>0</v>
      </c>
      <c r="D60" s="127">
        <f>Input!$EL$20</f>
        <v>0</v>
      </c>
      <c r="E60" s="128"/>
      <c r="F60" s="198">
        <f>Input!$EM$20</f>
        <v>0</v>
      </c>
    </row>
    <row r="61" spans="1:6" ht="15.75">
      <c r="A61" s="189"/>
      <c r="B61" s="200" t="s">
        <v>347</v>
      </c>
      <c r="C61" s="130">
        <f>C59+C57+C55</f>
        <v>0</v>
      </c>
      <c r="D61" s="130">
        <f t="shared" ref="D61:E62" si="4">D59+D57+D55</f>
        <v>0</v>
      </c>
      <c r="E61" s="130">
        <f t="shared" si="4"/>
        <v>0</v>
      </c>
      <c r="F61" s="196"/>
    </row>
    <row r="62" spans="1:6" ht="15.75">
      <c r="A62" s="192"/>
      <c r="B62" s="197" t="s">
        <v>348</v>
      </c>
      <c r="C62" s="214">
        <f>C60+C58+C56</f>
        <v>0</v>
      </c>
      <c r="D62" s="214">
        <f t="shared" si="4"/>
        <v>0</v>
      </c>
      <c r="E62" s="203"/>
      <c r="F62" s="196"/>
    </row>
    <row r="63" spans="1:6" ht="15.75">
      <c r="A63" s="190"/>
      <c r="B63" s="211"/>
      <c r="C63" s="141"/>
      <c r="D63" s="212"/>
      <c r="E63" s="213"/>
      <c r="F63" s="201"/>
    </row>
    <row r="64" spans="1:6" ht="15.75" customHeight="1">
      <c r="A64" s="191">
        <v>9</v>
      </c>
      <c r="B64" s="326" t="s">
        <v>387</v>
      </c>
      <c r="C64" s="327"/>
      <c r="D64" s="327"/>
      <c r="E64" s="327"/>
      <c r="F64" s="328"/>
    </row>
    <row r="65" spans="1:6" ht="31.5">
      <c r="A65" s="189" t="s">
        <v>382</v>
      </c>
      <c r="B65" s="199" t="s">
        <v>388</v>
      </c>
      <c r="C65" s="125">
        <f>Input!$EN$20</f>
        <v>0</v>
      </c>
      <c r="D65" s="125">
        <f>Input!$EO$20</f>
        <v>0</v>
      </c>
      <c r="E65" s="125">
        <f>Input!$EP$20</f>
        <v>0</v>
      </c>
      <c r="F65" s="196">
        <f>Input!$EQ$20</f>
        <v>0</v>
      </c>
    </row>
    <row r="66" spans="1:6" ht="15.75">
      <c r="A66" s="132"/>
      <c r="B66" s="140"/>
      <c r="C66" s="143"/>
      <c r="D66" s="144"/>
      <c r="E66" s="145"/>
      <c r="F66" s="131"/>
    </row>
    <row r="67" spans="1:6" ht="15.75">
      <c r="A67" s="129"/>
      <c r="B67" s="146" t="s">
        <v>389</v>
      </c>
      <c r="C67" s="147">
        <f>C65+C61+C52+C49+C45+C42+C36+C29+C20</f>
        <v>3371025</v>
      </c>
      <c r="D67" s="147">
        <f t="shared" ref="D67:E67" si="5">D65+D61+D52+D49+D45+D42+D36+D29+D20</f>
        <v>15473146</v>
      </c>
      <c r="E67" s="147">
        <f t="shared" si="5"/>
        <v>0</v>
      </c>
      <c r="F67" s="148"/>
    </row>
    <row r="68" spans="1:6" ht="15.75">
      <c r="A68" s="129"/>
      <c r="B68" s="146" t="s">
        <v>390</v>
      </c>
      <c r="C68" s="147">
        <f>C62+C21</f>
        <v>0</v>
      </c>
      <c r="D68" s="147">
        <f>D62+D21</f>
        <v>0</v>
      </c>
      <c r="E68" s="147"/>
      <c r="F68" s="148"/>
    </row>
    <row r="69" spans="1:6" ht="15.75">
      <c r="A69" s="149"/>
      <c r="B69" s="150"/>
      <c r="C69" s="151"/>
      <c r="D69" s="151"/>
      <c r="E69" s="151"/>
      <c r="F69" s="135"/>
    </row>
    <row r="70" spans="1:6" s="134" customFormat="1" ht="15.75">
      <c r="B70" s="152" t="s">
        <v>391</v>
      </c>
      <c r="C70" s="153">
        <f>'BCM Fed'!D97</f>
        <v>3371025</v>
      </c>
      <c r="D70" s="153">
        <f>'BCM Fed'!F97</f>
        <v>15473146</v>
      </c>
      <c r="E70" s="153">
        <f>'BCM Fed'!G97</f>
        <v>0</v>
      </c>
      <c r="F70" s="135"/>
    </row>
    <row r="71" spans="1:6" s="134" customFormat="1" ht="15.75">
      <c r="B71" s="152" t="s">
        <v>246</v>
      </c>
      <c r="C71" s="153">
        <f>C67-C70</f>
        <v>0</v>
      </c>
      <c r="D71" s="153">
        <f>D67-D70</f>
        <v>0</v>
      </c>
      <c r="E71" s="153">
        <f>E67-E70</f>
        <v>0</v>
      </c>
      <c r="F71" s="135"/>
    </row>
    <row r="72" spans="1:6" s="134" customFormat="1" ht="15.75">
      <c r="B72" s="155"/>
      <c r="C72" s="153"/>
      <c r="D72" s="154"/>
      <c r="E72" s="154"/>
      <c r="F72" s="135"/>
    </row>
    <row r="73" spans="1:6" s="134" customFormat="1" ht="15.75">
      <c r="B73" s="155"/>
      <c r="C73" s="156" t="str">
        <f>IF(C67-INT(C67)=0,"",C67-INT(C67))</f>
        <v/>
      </c>
      <c r="D73" s="156" t="str">
        <f>IF(D67-INT(D67)=0,"",D67-INT(D67))</f>
        <v/>
      </c>
      <c r="E73" s="156" t="str">
        <f>IF(E67-INT(E67)=0,"",E67-INT(E67))</f>
        <v/>
      </c>
      <c r="F73" s="157">
        <f>SUM(C73:E73)</f>
        <v>0</v>
      </c>
    </row>
    <row r="74" spans="1:6" s="134" customFormat="1" ht="15.75">
      <c r="B74" s="155"/>
      <c r="C74" s="133"/>
      <c r="F74" s="135"/>
    </row>
    <row r="75" spans="1:6" s="134" customFormat="1" ht="15.75">
      <c r="B75" s="155" t="s">
        <v>247</v>
      </c>
      <c r="C75" s="133"/>
      <c r="F75" s="135"/>
    </row>
    <row r="76" spans="1:6" s="134" customFormat="1" ht="15.75">
      <c r="B76" s="155" t="s">
        <v>248</v>
      </c>
      <c r="C76" s="158">
        <f>SUM(C6,C8,C10,C12,C14,C16,C18,)+SUM(C24:C28)+SUM(C32:C35)+SUM(C39:C41)+C45+C48+C52+SUM(C55,C57,C59)+C65</f>
        <v>3371025</v>
      </c>
      <c r="D76" s="158">
        <f>SUM(D6,D8,D10,D12,D14,D16,D18,)+SUM(D24:D28)+SUM(D32:D35)+SUM(D39:D41)+D45+D48+D52+SUM(D55,D57,D59)+D65</f>
        <v>15473146</v>
      </c>
      <c r="E76" s="158">
        <f>SUM(E6,E8,E10,E12,E14,E16,E18,)+SUM(E24:E28)+SUM(E32:E35)+SUM(E39:E41)+E45+E48+E52+SUM(E55,E57,E59)+E65</f>
        <v>0</v>
      </c>
      <c r="F76" s="135"/>
    </row>
    <row r="77" spans="1:6" s="134" customFormat="1" ht="15.75">
      <c r="B77" s="155" t="s">
        <v>392</v>
      </c>
      <c r="C77" s="159">
        <f>SUM(C7,C9,C11,C13,C15,C17,C19)+SUM(C56,C58,C60)</f>
        <v>0</v>
      </c>
      <c r="D77" s="159">
        <f>SUM(D7,D9,D11,D13,D15,D17,D19)+SUM(D56,D58,D60)</f>
        <v>0</v>
      </c>
      <c r="E77" s="142"/>
      <c r="F77" s="135"/>
    </row>
    <row r="78" spans="1:6" s="134" customFormat="1" ht="15.75">
      <c r="B78" s="155"/>
      <c r="C78" s="158">
        <f>SUM(C76:C77)</f>
        <v>3371025</v>
      </c>
      <c r="D78" s="158">
        <f>SUM(D76:D77)</f>
        <v>15473146</v>
      </c>
      <c r="E78" s="158">
        <f>SUM(E76:E77)</f>
        <v>0</v>
      </c>
      <c r="F78" s="135"/>
    </row>
    <row r="79" spans="1:6" s="134" customFormat="1" ht="15.75">
      <c r="B79" s="155"/>
      <c r="C79" s="133"/>
      <c r="F79" s="135"/>
    </row>
    <row r="80" spans="1:6" s="134" customFormat="1" ht="15.75">
      <c r="B80" s="155"/>
      <c r="C80" s="133"/>
      <c r="D80" s="160">
        <f>D78+C78+E78</f>
        <v>18844171</v>
      </c>
      <c r="F80" s="135"/>
    </row>
    <row r="81" spans="2:6" s="134" customFormat="1" ht="15.75">
      <c r="B81" s="155"/>
      <c r="C81" s="133"/>
      <c r="F81" s="135"/>
    </row>
    <row r="82" spans="2:6" s="134" customFormat="1" ht="15.75">
      <c r="B82" s="155"/>
      <c r="C82" s="161" t="str">
        <f>IF((C76=C67),"Balanced","Out of Balance")</f>
        <v>Balanced</v>
      </c>
      <c r="D82" s="161" t="str">
        <f>IF((D76=D67),"Balanced","Out of Balance")</f>
        <v>Balanced</v>
      </c>
      <c r="E82" s="161" t="str">
        <f>IF((E76=E67),"Balanced","Out of Balance")</f>
        <v>Balanced</v>
      </c>
      <c r="F82" s="135"/>
    </row>
  </sheetData>
  <conditionalFormatting sqref="C71">
    <cfRule type="expression" dxfId="35" priority="10">
      <formula>$C$71&lt;&gt;0</formula>
    </cfRule>
  </conditionalFormatting>
  <conditionalFormatting sqref="D71">
    <cfRule type="expression" dxfId="34" priority="8">
      <formula>$D$71&lt;&gt;0</formula>
    </cfRule>
  </conditionalFormatting>
  <conditionalFormatting sqref="E71">
    <cfRule type="expression" dxfId="33" priority="7">
      <formula>$E$71&lt;&gt;0</formula>
    </cfRule>
  </conditionalFormatting>
  <conditionalFormatting sqref="C73">
    <cfRule type="expression" dxfId="32" priority="5">
      <formula>$C$73&lt;&gt;""</formula>
    </cfRule>
  </conditionalFormatting>
  <conditionalFormatting sqref="D73">
    <cfRule type="expression" dxfId="31" priority="4">
      <formula>$D$73&lt;&gt;""</formula>
    </cfRule>
  </conditionalFormatting>
  <conditionalFormatting sqref="E73">
    <cfRule type="expression" dxfId="30" priority="3">
      <formula>$E$73&lt;&gt;""</formula>
    </cfRule>
  </conditionalFormatting>
  <conditionalFormatting sqref="F2">
    <cfRule type="expression" dxfId="29" priority="2">
      <formula>OR($C$71&lt;&gt;0,$D$71&lt;&gt;0,$E$71&lt;&gt;0)</formula>
    </cfRule>
  </conditionalFormatting>
  <conditionalFormatting sqref="F1">
    <cfRule type="expression" dxfId="28" priority="1">
      <formula>OR($C$73&lt;&gt;"",$D$73&lt;&gt;"",$E$73&lt;&gt;"")</formula>
    </cfRule>
  </conditionalFormatting>
  <pageMargins left="0.32406249999999998" right="0.7" top="0.75" bottom="0.49049707602339182" header="0.3" footer="0.3"/>
  <pageSetup paperSize="5" scale="61" orientation="landscape" r:id="rId1"/>
  <rowBreaks count="1" manualBreakCount="1">
    <brk id="3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DAE4D-9576-4979-BD6C-039DADF3E108}">
  <sheetPr>
    <pageSetUpPr fitToPage="1"/>
  </sheetPr>
  <dimension ref="A1:AX116"/>
  <sheetViews>
    <sheetView showGridLines="0" topLeftCell="B1" zoomScaleNormal="100" zoomScaleSheetLayoutView="100" workbookViewId="0">
      <pane ySplit="4" topLeftCell="A65" activePane="bottomLeft" state="frozen"/>
      <selection activeCell="H1" sqref="H1:H2"/>
      <selection pane="bottomLeft" activeCell="H2" sqref="H2"/>
    </sheetView>
  </sheetViews>
  <sheetFormatPr defaultColWidth="8.5703125" defaultRowHeight="15"/>
  <cols>
    <col min="1" max="1" width="12.85546875" style="76" customWidth="1"/>
    <col min="2" max="2" width="52.42578125" style="91" customWidth="1"/>
    <col min="3" max="6" width="18.42578125" style="76" customWidth="1"/>
    <col min="7" max="7" width="20.5703125" style="76" customWidth="1"/>
    <col min="8" max="8" width="68.140625" style="91" customWidth="1"/>
    <col min="9" max="16384" width="8.5703125" style="76"/>
  </cols>
  <sheetData>
    <row r="1" spans="1:50">
      <c r="A1" s="74" t="s">
        <v>197</v>
      </c>
      <c r="B1" s="75" t="str">
        <f>Input!$B$20</f>
        <v>Baylor College of Medicine</v>
      </c>
      <c r="E1" s="77" t="s">
        <v>198</v>
      </c>
      <c r="H1" s="78" t="str">
        <f>IF(OR($C$102&lt;&gt;"",$D$102&lt;&gt;"",$E$102&lt;&gt;"",$F$102&lt;&gt;"",$G$102&lt;&gt;""),"Error Message - Enter Whole Dollars Only - See Row 102","")</f>
        <v/>
      </c>
    </row>
    <row r="2" spans="1:50">
      <c r="A2" s="74" t="s">
        <v>199</v>
      </c>
      <c r="B2" s="75" t="str">
        <f>Index!$B$3</f>
        <v>FY 2020 &amp; FY 2021 Data</v>
      </c>
      <c r="H2" s="78" t="str">
        <f>IF(OR($C$100&lt;&gt;0,$D$100&lt;&gt;0,$E$100&lt;&gt;0,$F$100&lt;&gt;0,$G$100&lt;&gt;0),"Error Message - Uses tab does not agree with this tab.","")</f>
        <v/>
      </c>
    </row>
    <row r="4" spans="1:50" s="82" customFormat="1" ht="30">
      <c r="A4" s="79" t="s">
        <v>201</v>
      </c>
      <c r="B4" s="80" t="s">
        <v>202</v>
      </c>
      <c r="C4" s="80" t="s">
        <v>203</v>
      </c>
      <c r="D4" s="80" t="s">
        <v>204</v>
      </c>
      <c r="E4" s="80" t="s">
        <v>205</v>
      </c>
      <c r="F4" s="80" t="s">
        <v>206</v>
      </c>
      <c r="G4" s="80" t="s">
        <v>207</v>
      </c>
      <c r="H4" s="80" t="s">
        <v>208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c r="A5" s="83" t="s">
        <v>209</v>
      </c>
      <c r="B5" s="215" t="s">
        <v>210</v>
      </c>
      <c r="C5" s="84">
        <f>Input!$EU$20</f>
        <v>0</v>
      </c>
      <c r="D5" s="84">
        <f>Input!$EV$20</f>
        <v>0</v>
      </c>
      <c r="E5" s="84">
        <f>Input!$EW$20</f>
        <v>0</v>
      </c>
      <c r="F5" s="84">
        <f>Input!$EX$20</f>
        <v>0</v>
      </c>
      <c r="G5" s="84">
        <f>Input!$EY$20</f>
        <v>0</v>
      </c>
      <c r="H5" s="85">
        <f>Input!$EZ$20</f>
        <v>0</v>
      </c>
    </row>
    <row r="6" spans="1:50">
      <c r="A6" s="83" t="s">
        <v>209</v>
      </c>
      <c r="B6" s="215" t="s">
        <v>211</v>
      </c>
      <c r="C6" s="84">
        <f>Input!$FA$20</f>
        <v>0</v>
      </c>
      <c r="D6" s="84">
        <f>Input!$FB$20</f>
        <v>0</v>
      </c>
      <c r="E6" s="84">
        <f>Input!$FC$20</f>
        <v>0</v>
      </c>
      <c r="F6" s="84">
        <f>Input!$FD$20</f>
        <v>0</v>
      </c>
      <c r="G6" s="84">
        <f>Input!$FE$20</f>
        <v>0</v>
      </c>
      <c r="H6" s="85">
        <f>Input!$FF$20</f>
        <v>0</v>
      </c>
    </row>
    <row r="7" spans="1:50">
      <c r="A7" s="83" t="s">
        <v>209</v>
      </c>
      <c r="B7" s="215" t="s">
        <v>212</v>
      </c>
      <c r="C7" s="84">
        <f>Input!$FG$20</f>
        <v>0</v>
      </c>
      <c r="D7" s="84">
        <f>Input!$FH$20</f>
        <v>0</v>
      </c>
      <c r="E7" s="84">
        <f>Input!$FI$20</f>
        <v>0</v>
      </c>
      <c r="F7" s="84">
        <f>Input!$FJ$20</f>
        <v>0</v>
      </c>
      <c r="G7" s="84">
        <f>Input!$FK$20</f>
        <v>0</v>
      </c>
      <c r="H7" s="85">
        <f>Input!$FL$20</f>
        <v>0</v>
      </c>
    </row>
    <row r="8" spans="1:50">
      <c r="A8" s="83" t="s">
        <v>209</v>
      </c>
      <c r="B8" s="215" t="s">
        <v>213</v>
      </c>
      <c r="C8" s="84">
        <f>Input!$FM$20</f>
        <v>0</v>
      </c>
      <c r="D8" s="84">
        <f>Input!$FN$20</f>
        <v>0</v>
      </c>
      <c r="E8" s="84">
        <f>Input!$FO$20</f>
        <v>0</v>
      </c>
      <c r="F8" s="84">
        <f>Input!$FP$20</f>
        <v>0</v>
      </c>
      <c r="G8" s="84">
        <f>Input!$FQ$20</f>
        <v>0</v>
      </c>
      <c r="H8" s="85">
        <f>Input!$FR$20</f>
        <v>0</v>
      </c>
    </row>
    <row r="9" spans="1:50">
      <c r="A9" s="83" t="s">
        <v>209</v>
      </c>
      <c r="B9" s="215" t="s">
        <v>214</v>
      </c>
      <c r="C9" s="84">
        <f>Input!$FS$20</f>
        <v>0</v>
      </c>
      <c r="D9" s="84">
        <f>Input!$FT$20</f>
        <v>0</v>
      </c>
      <c r="E9" s="84">
        <f>Input!$FU$20</f>
        <v>0</v>
      </c>
      <c r="F9" s="84">
        <f>Input!$FV$20</f>
        <v>0</v>
      </c>
      <c r="G9" s="84">
        <f>Input!$FW$20</f>
        <v>0</v>
      </c>
      <c r="H9" s="85">
        <f>Input!$FX$20</f>
        <v>0</v>
      </c>
    </row>
    <row r="10" spans="1:50">
      <c r="A10" s="83" t="s">
        <v>209</v>
      </c>
      <c r="B10" s="215" t="s">
        <v>215</v>
      </c>
      <c r="C10" s="84">
        <f>Input!$FY$20</f>
        <v>0</v>
      </c>
      <c r="D10" s="84">
        <f>Input!$FZ$20</f>
        <v>0</v>
      </c>
      <c r="E10" s="84">
        <f>Input!$GA$20</f>
        <v>0</v>
      </c>
      <c r="F10" s="84">
        <f>Input!$GB$20</f>
        <v>0</v>
      </c>
      <c r="G10" s="84">
        <f>Input!$GC$20</f>
        <v>0</v>
      </c>
      <c r="H10" s="85">
        <f>Input!$GD$20</f>
        <v>0</v>
      </c>
    </row>
    <row r="11" spans="1:50">
      <c r="A11" s="83" t="s">
        <v>209</v>
      </c>
      <c r="B11" s="215" t="s">
        <v>216</v>
      </c>
      <c r="C11" s="84">
        <f>Input!$GE$20</f>
        <v>0</v>
      </c>
      <c r="D11" s="84">
        <f>Input!$GF$20</f>
        <v>0</v>
      </c>
      <c r="E11" s="84">
        <f>Input!$GG$20</f>
        <v>0</v>
      </c>
      <c r="F11" s="84">
        <f>Input!$GH$20</f>
        <v>0</v>
      </c>
      <c r="G11" s="84">
        <f>Input!$GI$20</f>
        <v>0</v>
      </c>
      <c r="H11" s="85">
        <f>Input!$GJ$20</f>
        <v>0</v>
      </c>
    </row>
    <row r="12" spans="1:50" ht="30">
      <c r="A12" s="83" t="s">
        <v>209</v>
      </c>
      <c r="B12" s="215" t="s">
        <v>217</v>
      </c>
      <c r="C12" s="84">
        <f>Input!$GK$20</f>
        <v>0</v>
      </c>
      <c r="D12" s="84">
        <f>Input!$GL$20</f>
        <v>0</v>
      </c>
      <c r="E12" s="84">
        <f>Input!$GM$20</f>
        <v>0</v>
      </c>
      <c r="F12" s="84">
        <f>Input!$GN$20</f>
        <v>0</v>
      </c>
      <c r="G12" s="84">
        <f>Input!$GO$20</f>
        <v>0</v>
      </c>
      <c r="H12" s="85">
        <f>Input!$GP$20</f>
        <v>0</v>
      </c>
    </row>
    <row r="13" spans="1:50">
      <c r="A13" s="83" t="s">
        <v>209</v>
      </c>
      <c r="B13" s="215" t="s">
        <v>218</v>
      </c>
      <c r="C13" s="84">
        <f>Input!$GQ$20</f>
        <v>3524875</v>
      </c>
      <c r="D13" s="84">
        <f>Input!$GR$20</f>
        <v>3371025</v>
      </c>
      <c r="E13" s="84">
        <f>Input!$GS$20</f>
        <v>21975985</v>
      </c>
      <c r="F13" s="84">
        <f>Input!$GT$20</f>
        <v>11000000</v>
      </c>
      <c r="G13" s="84">
        <f>Input!$GU$20</f>
        <v>0</v>
      </c>
      <c r="H13" s="85">
        <f>Input!$GV$20</f>
        <v>0</v>
      </c>
    </row>
    <row r="14" spans="1:50">
      <c r="A14" s="83" t="s">
        <v>209</v>
      </c>
      <c r="B14" s="215" t="s">
        <v>219</v>
      </c>
      <c r="C14" s="84">
        <f>Input!$GW$20</f>
        <v>0</v>
      </c>
      <c r="D14" s="84">
        <f>Input!$GX$20</f>
        <v>0</v>
      </c>
      <c r="E14" s="84">
        <f>Input!$GY$20</f>
        <v>0</v>
      </c>
      <c r="F14" s="84">
        <f>Input!$GZ$20</f>
        <v>0</v>
      </c>
      <c r="G14" s="84">
        <f>Input!$HA$20</f>
        <v>0</v>
      </c>
      <c r="H14" s="85">
        <f>Input!$HB$20</f>
        <v>0</v>
      </c>
    </row>
    <row r="15" spans="1:50">
      <c r="A15" s="83" t="s">
        <v>209</v>
      </c>
      <c r="B15" s="216" t="str">
        <f>Input!$HC$20</f>
        <v>Families First Coronavirus Response</v>
      </c>
      <c r="C15" s="84">
        <f>Input!$HD$20</f>
        <v>227593</v>
      </c>
      <c r="D15" s="84">
        <f>Input!$HE$20</f>
        <v>0</v>
      </c>
      <c r="E15" s="84">
        <f>Input!$HF$20</f>
        <v>4193717</v>
      </c>
      <c r="F15" s="84">
        <f>Input!$HG$20</f>
        <v>2818141</v>
      </c>
      <c r="G15" s="84">
        <f>Input!$HH$20</f>
        <v>0</v>
      </c>
      <c r="H15" s="85">
        <f>Input!$HI$20</f>
        <v>0</v>
      </c>
    </row>
    <row r="16" spans="1:50">
      <c r="A16" s="83" t="s">
        <v>209</v>
      </c>
      <c r="B16" s="216">
        <f>Input!$HJ$20</f>
        <v>0</v>
      </c>
      <c r="C16" s="84">
        <f>Input!$HK$20</f>
        <v>0</v>
      </c>
      <c r="D16" s="84">
        <f>Input!$HL$20</f>
        <v>0</v>
      </c>
      <c r="E16" s="84">
        <f>Input!$HM$20</f>
        <v>0</v>
      </c>
      <c r="F16" s="84">
        <f>Input!$HN$20</f>
        <v>0</v>
      </c>
      <c r="G16" s="84">
        <f>Input!$HO$20</f>
        <v>0</v>
      </c>
      <c r="H16" s="85">
        <f>Input!$HP$20</f>
        <v>0</v>
      </c>
    </row>
    <row r="17" spans="1:50">
      <c r="A17" s="83" t="s">
        <v>209</v>
      </c>
      <c r="B17" s="216">
        <f>Input!$HQ$20</f>
        <v>0</v>
      </c>
      <c r="C17" s="84">
        <f>Input!$HR$20</f>
        <v>0</v>
      </c>
      <c r="D17" s="84">
        <f>Input!$HS$20</f>
        <v>0</v>
      </c>
      <c r="E17" s="84">
        <f>Input!$HT$20</f>
        <v>0</v>
      </c>
      <c r="F17" s="84">
        <f>Input!$HU$20</f>
        <v>0</v>
      </c>
      <c r="G17" s="84">
        <f>Input!$HV$20</f>
        <v>0</v>
      </c>
      <c r="H17" s="85">
        <f>Input!$HW$20</f>
        <v>0</v>
      </c>
    </row>
    <row r="18" spans="1:50">
      <c r="A18" s="83" t="s">
        <v>209</v>
      </c>
      <c r="B18" s="215" t="s">
        <v>220</v>
      </c>
      <c r="C18" s="84">
        <f>Input!$HX$20</f>
        <v>0</v>
      </c>
      <c r="D18" s="84">
        <f>Input!$HY$20</f>
        <v>0</v>
      </c>
      <c r="E18" s="84">
        <f>Input!$HZ$20</f>
        <v>0</v>
      </c>
      <c r="F18" s="84">
        <f>Input!$IA$20</f>
        <v>0</v>
      </c>
      <c r="G18" s="84">
        <f>Input!$IB$20</f>
        <v>0</v>
      </c>
      <c r="H18" s="85">
        <f>Input!$IC$20</f>
        <v>0</v>
      </c>
    </row>
    <row r="19" spans="1:50" s="90" customFormat="1">
      <c r="A19" s="79" t="s">
        <v>209</v>
      </c>
      <c r="B19" s="217" t="s">
        <v>221</v>
      </c>
      <c r="C19" s="218">
        <f>SUM(C5:C18)</f>
        <v>3752468</v>
      </c>
      <c r="D19" s="218">
        <f t="shared" ref="D19:G19" si="0">SUM(D5:D18)</f>
        <v>3371025</v>
      </c>
      <c r="E19" s="218">
        <f t="shared" si="0"/>
        <v>26169702</v>
      </c>
      <c r="F19" s="218">
        <f t="shared" si="0"/>
        <v>13818141</v>
      </c>
      <c r="G19" s="218">
        <f t="shared" si="0"/>
        <v>0</v>
      </c>
      <c r="H19" s="21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1:50">
      <c r="B20" s="220"/>
      <c r="C20" s="221"/>
      <c r="D20" s="221"/>
      <c r="E20" s="221"/>
      <c r="F20" s="221"/>
      <c r="G20" s="221"/>
      <c r="H20" s="222"/>
    </row>
    <row r="21" spans="1:50">
      <c r="A21" s="83" t="s">
        <v>222</v>
      </c>
      <c r="B21" s="215" t="s">
        <v>223</v>
      </c>
      <c r="C21" s="84">
        <f>Input!$ID$20</f>
        <v>0</v>
      </c>
      <c r="D21" s="84">
        <f>Input!$IE$20</f>
        <v>0</v>
      </c>
      <c r="E21" s="84">
        <f>Input!$IF$20</f>
        <v>0</v>
      </c>
      <c r="F21" s="84">
        <f>Input!$IG$20</f>
        <v>0</v>
      </c>
      <c r="G21" s="84">
        <f>Input!$IH$20</f>
        <v>0</v>
      </c>
      <c r="H21" s="85">
        <f>Input!$II$20</f>
        <v>0</v>
      </c>
    </row>
    <row r="22" spans="1:50">
      <c r="A22" s="83" t="s">
        <v>222</v>
      </c>
      <c r="B22" s="215" t="s">
        <v>211</v>
      </c>
      <c r="C22" s="84">
        <f>Input!$IJ$20</f>
        <v>0</v>
      </c>
      <c r="D22" s="84">
        <f>Input!$IK$20</f>
        <v>0</v>
      </c>
      <c r="E22" s="84">
        <f>Input!$IL$20</f>
        <v>0</v>
      </c>
      <c r="F22" s="84">
        <f>Input!$IM$20</f>
        <v>0</v>
      </c>
      <c r="G22" s="84">
        <f>Input!$IN$20</f>
        <v>0</v>
      </c>
      <c r="H22" s="85">
        <f>Input!$IO$20</f>
        <v>0</v>
      </c>
    </row>
    <row r="23" spans="1:50">
      <c r="A23" s="83" t="s">
        <v>222</v>
      </c>
      <c r="B23" s="215" t="s">
        <v>212</v>
      </c>
      <c r="C23" s="84">
        <f>Input!$IP$20</f>
        <v>0</v>
      </c>
      <c r="D23" s="84">
        <f>Input!$IQ$20</f>
        <v>0</v>
      </c>
      <c r="E23" s="84">
        <f>Input!$IR$20</f>
        <v>0</v>
      </c>
      <c r="F23" s="84">
        <f>Input!$IS$20</f>
        <v>0</v>
      </c>
      <c r="G23" s="84">
        <f>Input!$IT$20</f>
        <v>0</v>
      </c>
      <c r="H23" s="85">
        <f>Input!$IU$20</f>
        <v>0</v>
      </c>
    </row>
    <row r="24" spans="1:50">
      <c r="A24" s="83" t="s">
        <v>222</v>
      </c>
      <c r="B24" s="215" t="s">
        <v>213</v>
      </c>
      <c r="C24" s="84">
        <f>Input!$IV$20</f>
        <v>0</v>
      </c>
      <c r="D24" s="84">
        <f>Input!$IW$20</f>
        <v>0</v>
      </c>
      <c r="E24" s="84">
        <f>Input!$IX$20</f>
        <v>0</v>
      </c>
      <c r="F24" s="84">
        <f>Input!$IY$20</f>
        <v>0</v>
      </c>
      <c r="G24" s="84">
        <f>Input!$IZ$20</f>
        <v>0</v>
      </c>
      <c r="H24" s="85">
        <f>Input!$JA$20</f>
        <v>0</v>
      </c>
    </row>
    <row r="25" spans="1:50">
      <c r="A25" s="83" t="s">
        <v>222</v>
      </c>
      <c r="B25" s="215" t="s">
        <v>214</v>
      </c>
      <c r="C25" s="84">
        <f>Input!$JB$20</f>
        <v>0</v>
      </c>
      <c r="D25" s="84">
        <f>Input!$JC$20</f>
        <v>0</v>
      </c>
      <c r="E25" s="84">
        <f>Input!$JD$20</f>
        <v>0</v>
      </c>
      <c r="F25" s="84">
        <f>Input!$JE$20</f>
        <v>0</v>
      </c>
      <c r="G25" s="84">
        <f>Input!$JF$20</f>
        <v>0</v>
      </c>
      <c r="H25" s="85">
        <f>Input!$JG$20</f>
        <v>0</v>
      </c>
    </row>
    <row r="26" spans="1:50">
      <c r="A26" s="83" t="s">
        <v>222</v>
      </c>
      <c r="B26" s="215" t="s">
        <v>215</v>
      </c>
      <c r="C26" s="84">
        <f>Input!$JH$20</f>
        <v>0</v>
      </c>
      <c r="D26" s="84">
        <f>Input!$JI$20</f>
        <v>0</v>
      </c>
      <c r="E26" s="84">
        <f>Input!$JJ$20</f>
        <v>0</v>
      </c>
      <c r="F26" s="84">
        <f>Input!$JK$20</f>
        <v>0</v>
      </c>
      <c r="G26" s="84">
        <f>Input!$JL$20</f>
        <v>0</v>
      </c>
      <c r="H26" s="85">
        <f>Input!$JM$20</f>
        <v>0</v>
      </c>
    </row>
    <row r="27" spans="1:50">
      <c r="A27" s="83" t="s">
        <v>222</v>
      </c>
      <c r="B27" s="215" t="s">
        <v>224</v>
      </c>
      <c r="C27" s="84">
        <f>Input!$JN$20</f>
        <v>0</v>
      </c>
      <c r="D27" s="84">
        <f>Input!$JO$20</f>
        <v>0</v>
      </c>
      <c r="E27" s="84">
        <f>Input!$JP$20</f>
        <v>0</v>
      </c>
      <c r="F27" s="84">
        <f>Input!$JQ$20</f>
        <v>0</v>
      </c>
      <c r="G27" s="84">
        <f>Input!$JR$20</f>
        <v>0</v>
      </c>
      <c r="H27" s="85">
        <f>Input!$JS$20</f>
        <v>0</v>
      </c>
    </row>
    <row r="28" spans="1:50" ht="30">
      <c r="A28" s="83" t="s">
        <v>222</v>
      </c>
      <c r="B28" s="215" t="s">
        <v>225</v>
      </c>
      <c r="C28" s="84">
        <f>Input!$JT$20</f>
        <v>0</v>
      </c>
      <c r="D28" s="84">
        <f>Input!$JU$20</f>
        <v>0</v>
      </c>
      <c r="E28" s="84">
        <f>Input!$JV$20</f>
        <v>0</v>
      </c>
      <c r="F28" s="84">
        <f>Input!$JW$20</f>
        <v>0</v>
      </c>
      <c r="G28" s="84">
        <f>Input!$JX$20</f>
        <v>0</v>
      </c>
      <c r="H28" s="85">
        <f>Input!$JY$20</f>
        <v>0</v>
      </c>
    </row>
    <row r="29" spans="1:50">
      <c r="A29" s="83" t="s">
        <v>222</v>
      </c>
      <c r="B29" s="215" t="s">
        <v>226</v>
      </c>
      <c r="C29" s="84">
        <f>Input!$JZ$20</f>
        <v>0</v>
      </c>
      <c r="D29" s="84">
        <f>Input!$KA$20</f>
        <v>0</v>
      </c>
      <c r="E29" s="84">
        <f>Input!$KB$20</f>
        <v>0</v>
      </c>
      <c r="F29" s="84">
        <f>Input!$KC$20</f>
        <v>0</v>
      </c>
      <c r="G29" s="84">
        <f>Input!$KD$20</f>
        <v>0</v>
      </c>
      <c r="H29" s="85">
        <f>Input!$KE$20</f>
        <v>0</v>
      </c>
    </row>
    <row r="30" spans="1:50">
      <c r="A30" s="83" t="s">
        <v>222</v>
      </c>
      <c r="B30" s="216">
        <f>Input!$KF$20</f>
        <v>0</v>
      </c>
      <c r="C30" s="84">
        <f>Input!$KG$20</f>
        <v>0</v>
      </c>
      <c r="D30" s="84">
        <f>Input!$KH$20</f>
        <v>0</v>
      </c>
      <c r="E30" s="84">
        <f>Input!$KI$20</f>
        <v>0</v>
      </c>
      <c r="F30" s="84">
        <f>Input!$KJ$20</f>
        <v>0</v>
      </c>
      <c r="G30" s="84">
        <f>Input!$KK$20</f>
        <v>0</v>
      </c>
      <c r="H30" s="85">
        <f>Input!$KL$20</f>
        <v>0</v>
      </c>
    </row>
    <row r="31" spans="1:50">
      <c r="A31" s="83" t="s">
        <v>222</v>
      </c>
      <c r="B31" s="216">
        <f>Input!$KM$20</f>
        <v>0</v>
      </c>
      <c r="C31" s="84">
        <f>Input!$KN$20</f>
        <v>0</v>
      </c>
      <c r="D31" s="84">
        <f>Input!$KO$20</f>
        <v>0</v>
      </c>
      <c r="E31" s="84">
        <f>Input!$KP$20</f>
        <v>0</v>
      </c>
      <c r="F31" s="84">
        <f>Input!$KQ$20</f>
        <v>0</v>
      </c>
      <c r="G31" s="84">
        <f>Input!$KR$20</f>
        <v>0</v>
      </c>
      <c r="H31" s="85">
        <f>Input!$KS$20</f>
        <v>0</v>
      </c>
    </row>
    <row r="32" spans="1:50">
      <c r="A32" s="83" t="s">
        <v>222</v>
      </c>
      <c r="B32" s="216">
        <f>Input!$KT$20</f>
        <v>0</v>
      </c>
      <c r="C32" s="84">
        <f>Input!$KU$20</f>
        <v>0</v>
      </c>
      <c r="D32" s="84">
        <f>Input!$KV$20</f>
        <v>0</v>
      </c>
      <c r="E32" s="84">
        <f>Input!$KW$20</f>
        <v>0</v>
      </c>
      <c r="F32" s="84">
        <f>Input!$KX$20</f>
        <v>0</v>
      </c>
      <c r="G32" s="84">
        <f>Input!$KY$20</f>
        <v>0</v>
      </c>
      <c r="H32" s="85">
        <f>Input!$KZ$20</f>
        <v>0</v>
      </c>
    </row>
    <row r="33" spans="1:50">
      <c r="A33" s="83" t="s">
        <v>222</v>
      </c>
      <c r="B33" s="215" t="s">
        <v>220</v>
      </c>
      <c r="C33" s="84">
        <f>Input!$LA$20</f>
        <v>0</v>
      </c>
      <c r="D33" s="84">
        <f>Input!$LB$20</f>
        <v>0</v>
      </c>
      <c r="E33" s="84">
        <f>Input!$LC$20</f>
        <v>0</v>
      </c>
      <c r="F33" s="84">
        <f>Input!$LD$20</f>
        <v>0</v>
      </c>
      <c r="G33" s="84">
        <f>Input!$LE$20</f>
        <v>0</v>
      </c>
      <c r="H33" s="85">
        <f>Input!$LF$20</f>
        <v>0</v>
      </c>
    </row>
    <row r="34" spans="1:50" s="93" customFormat="1">
      <c r="A34" s="79" t="s">
        <v>222</v>
      </c>
      <c r="B34" s="217" t="s">
        <v>227</v>
      </c>
      <c r="C34" s="218">
        <f>SUM(C21:C33)</f>
        <v>0</v>
      </c>
      <c r="D34" s="218">
        <f t="shared" ref="D34:G34" si="1">SUM(D21:D33)</f>
        <v>0</v>
      </c>
      <c r="E34" s="218">
        <f t="shared" si="1"/>
        <v>0</v>
      </c>
      <c r="F34" s="218">
        <f t="shared" si="1"/>
        <v>0</v>
      </c>
      <c r="G34" s="218">
        <f t="shared" si="1"/>
        <v>0</v>
      </c>
      <c r="H34" s="21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c r="B35" s="220"/>
      <c r="C35" s="221"/>
      <c r="D35" s="221"/>
      <c r="E35" s="221"/>
      <c r="F35" s="221"/>
      <c r="G35" s="221"/>
      <c r="H35" s="222"/>
    </row>
    <row r="36" spans="1:50">
      <c r="A36" s="83" t="s">
        <v>228</v>
      </c>
      <c r="B36" s="215" t="s">
        <v>223</v>
      </c>
      <c r="C36" s="84">
        <f>Input!$LG$20</f>
        <v>0</v>
      </c>
      <c r="D36" s="84">
        <f>Input!$LH$20</f>
        <v>0</v>
      </c>
      <c r="E36" s="84">
        <f>Input!$LI$20</f>
        <v>0</v>
      </c>
      <c r="F36" s="84">
        <f>Input!$LJ$20</f>
        <v>0</v>
      </c>
      <c r="G36" s="84">
        <f>Input!$LK$20</f>
        <v>0</v>
      </c>
      <c r="H36" s="85">
        <f>Input!$LL$20</f>
        <v>0</v>
      </c>
    </row>
    <row r="37" spans="1:50">
      <c r="A37" s="83" t="s">
        <v>228</v>
      </c>
      <c r="B37" s="215" t="s">
        <v>211</v>
      </c>
      <c r="C37" s="84">
        <f>Input!$LM$20</f>
        <v>0</v>
      </c>
      <c r="D37" s="84">
        <f>Input!$LN$20</f>
        <v>0</v>
      </c>
      <c r="E37" s="84">
        <f>Input!$LO$20</f>
        <v>0</v>
      </c>
      <c r="F37" s="84">
        <f>Input!$LP$20</f>
        <v>0</v>
      </c>
      <c r="G37" s="84">
        <f>Input!$LQ$20</f>
        <v>0</v>
      </c>
      <c r="H37" s="85">
        <f>Input!$LR$20</f>
        <v>0</v>
      </c>
    </row>
    <row r="38" spans="1:50">
      <c r="A38" s="83" t="s">
        <v>228</v>
      </c>
      <c r="B38" s="215" t="s">
        <v>212</v>
      </c>
      <c r="C38" s="84">
        <f>Input!$LS$20</f>
        <v>0</v>
      </c>
      <c r="D38" s="84">
        <f>Input!$LT$20</f>
        <v>0</v>
      </c>
      <c r="E38" s="84">
        <f>Input!$LU$20</f>
        <v>0</v>
      </c>
      <c r="F38" s="84">
        <f>Input!$LV$20</f>
        <v>0</v>
      </c>
      <c r="G38" s="84">
        <f>Input!$LW$20</f>
        <v>0</v>
      </c>
      <c r="H38" s="85">
        <f>Input!$LX$20</f>
        <v>0</v>
      </c>
    </row>
    <row r="39" spans="1:50">
      <c r="A39" s="83" t="s">
        <v>228</v>
      </c>
      <c r="B39" s="215" t="s">
        <v>213</v>
      </c>
      <c r="C39" s="84">
        <f>Input!$LY$20</f>
        <v>0</v>
      </c>
      <c r="D39" s="84">
        <f>Input!$LZ$20</f>
        <v>0</v>
      </c>
      <c r="E39" s="84">
        <f>Input!$MA$20</f>
        <v>0</v>
      </c>
      <c r="F39" s="84">
        <f>Input!$MB$20</f>
        <v>0</v>
      </c>
      <c r="G39" s="84">
        <f>Input!$MC$20</f>
        <v>0</v>
      </c>
      <c r="H39" s="85">
        <f>Input!$MD$20</f>
        <v>0</v>
      </c>
    </row>
    <row r="40" spans="1:50">
      <c r="A40" s="83" t="s">
        <v>228</v>
      </c>
      <c r="B40" s="215" t="s">
        <v>214</v>
      </c>
      <c r="C40" s="84">
        <f>Input!$ME$20</f>
        <v>0</v>
      </c>
      <c r="D40" s="84">
        <f>Input!$MF$20</f>
        <v>0</v>
      </c>
      <c r="E40" s="84">
        <f>Input!$MG$20</f>
        <v>0</v>
      </c>
      <c r="F40" s="84">
        <f>Input!$MH$20</f>
        <v>0</v>
      </c>
      <c r="G40" s="84">
        <f>Input!$MI$20</f>
        <v>0</v>
      </c>
      <c r="H40" s="85">
        <f>Input!$MJ$20</f>
        <v>0</v>
      </c>
    </row>
    <row r="41" spans="1:50">
      <c r="A41" s="83" t="s">
        <v>228</v>
      </c>
      <c r="B41" s="215" t="s">
        <v>215</v>
      </c>
      <c r="C41" s="84">
        <f>Input!$MK$20</f>
        <v>0</v>
      </c>
      <c r="D41" s="84">
        <f>Input!$ML$20</f>
        <v>0</v>
      </c>
      <c r="E41" s="84">
        <f>Input!$MM$20</f>
        <v>0</v>
      </c>
      <c r="F41" s="84">
        <f>Input!$MN$20</f>
        <v>0</v>
      </c>
      <c r="G41" s="84">
        <f>Input!$MO$20</f>
        <v>0</v>
      </c>
      <c r="H41" s="85">
        <f>Input!$MP$20</f>
        <v>0</v>
      </c>
    </row>
    <row r="42" spans="1:50">
      <c r="A42" s="83" t="s">
        <v>228</v>
      </c>
      <c r="B42" s="215" t="s">
        <v>224</v>
      </c>
      <c r="C42" s="84">
        <f>Input!$MQ$20</f>
        <v>0</v>
      </c>
      <c r="D42" s="84">
        <f>Input!$MR$20</f>
        <v>0</v>
      </c>
      <c r="E42" s="84">
        <f>Input!$MS$20</f>
        <v>0</v>
      </c>
      <c r="F42" s="84">
        <f>Input!$MT$20</f>
        <v>0</v>
      </c>
      <c r="G42" s="84">
        <f>Input!$MU$20</f>
        <v>0</v>
      </c>
      <c r="H42" s="85">
        <f>Input!$MV$20</f>
        <v>0</v>
      </c>
    </row>
    <row r="43" spans="1:50">
      <c r="A43" s="83" t="s">
        <v>228</v>
      </c>
      <c r="B43" s="215" t="s">
        <v>229</v>
      </c>
      <c r="C43" s="84">
        <f>Input!$MW$20</f>
        <v>0</v>
      </c>
      <c r="D43" s="84">
        <f>Input!$MX$20</f>
        <v>0</v>
      </c>
      <c r="E43" s="84">
        <f>Input!$MY$20</f>
        <v>0</v>
      </c>
      <c r="F43" s="84">
        <f>Input!$MZ$20</f>
        <v>0</v>
      </c>
      <c r="G43" s="84">
        <f>Input!$NA$20</f>
        <v>0</v>
      </c>
      <c r="H43" s="85">
        <f>Input!$NB$20</f>
        <v>0</v>
      </c>
    </row>
    <row r="44" spans="1:50">
      <c r="A44" s="83" t="s">
        <v>228</v>
      </c>
      <c r="B44" s="216">
        <f>Input!$NC$20</f>
        <v>0</v>
      </c>
      <c r="C44" s="84">
        <f>Input!$ND$20</f>
        <v>0</v>
      </c>
      <c r="D44" s="84">
        <f>Input!$NE$20</f>
        <v>0</v>
      </c>
      <c r="E44" s="84">
        <f>Input!$NF$20</f>
        <v>0</v>
      </c>
      <c r="F44" s="84">
        <f>Input!$NG$20</f>
        <v>0</v>
      </c>
      <c r="G44" s="84">
        <f>Input!$NH$20</f>
        <v>0</v>
      </c>
      <c r="H44" s="85">
        <f>Input!$NI$20</f>
        <v>0</v>
      </c>
    </row>
    <row r="45" spans="1:50">
      <c r="A45" s="83" t="s">
        <v>228</v>
      </c>
      <c r="B45" s="216">
        <f>Input!$NJ$20</f>
        <v>0</v>
      </c>
      <c r="C45" s="84">
        <f>Input!$NK$20</f>
        <v>0</v>
      </c>
      <c r="D45" s="84">
        <f>Input!$NL$20</f>
        <v>0</v>
      </c>
      <c r="E45" s="84">
        <f>Input!$NM$20</f>
        <v>0</v>
      </c>
      <c r="F45" s="84">
        <f>Input!$NN$20</f>
        <v>0</v>
      </c>
      <c r="G45" s="84">
        <f>Input!$NO$20</f>
        <v>0</v>
      </c>
      <c r="H45" s="85">
        <f>Input!$NP$20</f>
        <v>0</v>
      </c>
    </row>
    <row r="46" spans="1:50">
      <c r="A46" s="83" t="s">
        <v>228</v>
      </c>
      <c r="B46" s="216">
        <f>Input!$NQ$20</f>
        <v>0</v>
      </c>
      <c r="C46" s="84">
        <f>Input!$NR$20</f>
        <v>0</v>
      </c>
      <c r="D46" s="84">
        <f>Input!$NS$20</f>
        <v>0</v>
      </c>
      <c r="E46" s="84">
        <f>Input!$NT$20</f>
        <v>0</v>
      </c>
      <c r="F46" s="84">
        <f>Input!$NU$20</f>
        <v>0</v>
      </c>
      <c r="G46" s="84">
        <f>Input!$NV$20</f>
        <v>0</v>
      </c>
      <c r="H46" s="85">
        <f>Input!$NW$20</f>
        <v>0</v>
      </c>
    </row>
    <row r="47" spans="1:50">
      <c r="A47" s="83" t="s">
        <v>228</v>
      </c>
      <c r="B47" s="216">
        <f>Input!$NX$20</f>
        <v>0</v>
      </c>
      <c r="C47" s="84">
        <f>Input!$NY$20</f>
        <v>0</v>
      </c>
      <c r="D47" s="84">
        <f>Input!$NZ$20</f>
        <v>0</v>
      </c>
      <c r="E47" s="84">
        <f>Input!$OA$20</f>
        <v>0</v>
      </c>
      <c r="F47" s="84">
        <f>Input!$OB$20</f>
        <v>0</v>
      </c>
      <c r="G47" s="84">
        <f>Input!$OC$20</f>
        <v>0</v>
      </c>
      <c r="H47" s="85">
        <f>Input!$OD$20</f>
        <v>0</v>
      </c>
    </row>
    <row r="48" spans="1:50">
      <c r="A48" s="83" t="s">
        <v>228</v>
      </c>
      <c r="B48" s="215" t="s">
        <v>220</v>
      </c>
      <c r="C48" s="84">
        <f>Input!$OE$20</f>
        <v>0</v>
      </c>
      <c r="D48" s="84">
        <f>Input!$OF$20</f>
        <v>0</v>
      </c>
      <c r="E48" s="84">
        <f>Input!$OG$20</f>
        <v>0</v>
      </c>
      <c r="F48" s="84">
        <f>Input!$OH$20</f>
        <v>0</v>
      </c>
      <c r="G48" s="84">
        <f>Input!$OI$20</f>
        <v>0</v>
      </c>
      <c r="H48" s="85">
        <f>Input!$OJ$20</f>
        <v>0</v>
      </c>
    </row>
    <row r="49" spans="1:50" s="93" customFormat="1">
      <c r="A49" s="79" t="s">
        <v>228</v>
      </c>
      <c r="B49" s="217" t="s">
        <v>230</v>
      </c>
      <c r="C49" s="218">
        <f>SUM(C36:C48)</f>
        <v>0</v>
      </c>
      <c r="D49" s="218">
        <f t="shared" ref="D49:G49" si="2">SUM(D36:D48)</f>
        <v>0</v>
      </c>
      <c r="E49" s="218">
        <f t="shared" si="2"/>
        <v>0</v>
      </c>
      <c r="F49" s="218">
        <f t="shared" si="2"/>
        <v>0</v>
      </c>
      <c r="G49" s="218">
        <f t="shared" si="2"/>
        <v>0</v>
      </c>
      <c r="H49" s="219"/>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c r="B50" s="220"/>
      <c r="C50" s="221"/>
      <c r="D50" s="221"/>
      <c r="E50" s="221"/>
      <c r="F50" s="221"/>
      <c r="G50" s="221"/>
      <c r="H50" s="222"/>
    </row>
    <row r="51" spans="1:50">
      <c r="A51" s="83" t="s">
        <v>231</v>
      </c>
      <c r="B51" s="216">
        <f>Input!$OK$20</f>
        <v>0</v>
      </c>
      <c r="C51" s="84">
        <f>Input!$OL$20</f>
        <v>0</v>
      </c>
      <c r="D51" s="84">
        <f>Input!$OM$20</f>
        <v>0</v>
      </c>
      <c r="E51" s="84">
        <f>Input!$ON$20</f>
        <v>0</v>
      </c>
      <c r="F51" s="84">
        <f>Input!$OO$20</f>
        <v>0</v>
      </c>
      <c r="G51" s="84">
        <f>Input!$OP$20</f>
        <v>0</v>
      </c>
      <c r="H51" s="85">
        <f>Input!$OQ$20</f>
        <v>0</v>
      </c>
    </row>
    <row r="52" spans="1:50">
      <c r="A52" s="83" t="s">
        <v>231</v>
      </c>
      <c r="B52" s="216">
        <f>Input!$OR$20</f>
        <v>0</v>
      </c>
      <c r="C52" s="84">
        <f>Input!$OS$20</f>
        <v>0</v>
      </c>
      <c r="D52" s="84">
        <f>Input!$OT$20</f>
        <v>0</v>
      </c>
      <c r="E52" s="84">
        <f>Input!$OU$20</f>
        <v>0</v>
      </c>
      <c r="F52" s="84">
        <f>Input!$OV$20</f>
        <v>0</v>
      </c>
      <c r="G52" s="84">
        <f>Input!$OW$20</f>
        <v>0</v>
      </c>
      <c r="H52" s="85">
        <f>Input!$OX$20</f>
        <v>0</v>
      </c>
    </row>
    <row r="53" spans="1:50">
      <c r="A53" s="83" t="s">
        <v>231</v>
      </c>
      <c r="B53" s="216">
        <f>Input!$OY$20</f>
        <v>0</v>
      </c>
      <c r="C53" s="84">
        <f>Input!$OZ$20</f>
        <v>0</v>
      </c>
      <c r="D53" s="84">
        <f>Input!$PA$20</f>
        <v>0</v>
      </c>
      <c r="E53" s="84">
        <f>Input!$PB$20</f>
        <v>0</v>
      </c>
      <c r="F53" s="84">
        <f>Input!$PC$20</f>
        <v>0</v>
      </c>
      <c r="G53" s="84">
        <f>Input!$PD$20</f>
        <v>0</v>
      </c>
      <c r="H53" s="85">
        <f>Input!$PE$20</f>
        <v>0</v>
      </c>
    </row>
    <row r="54" spans="1:50">
      <c r="A54" s="83" t="s">
        <v>231</v>
      </c>
      <c r="B54" s="216">
        <f>Input!$PF$20</f>
        <v>0</v>
      </c>
      <c r="C54" s="84">
        <f>Input!$PG$20</f>
        <v>0</v>
      </c>
      <c r="D54" s="84">
        <f>Input!$PH$20</f>
        <v>0</v>
      </c>
      <c r="E54" s="84">
        <f>Input!$PI$20</f>
        <v>0</v>
      </c>
      <c r="F54" s="84">
        <f>Input!$PJ$20</f>
        <v>0</v>
      </c>
      <c r="G54" s="84">
        <f>Input!$PK$20</f>
        <v>0</v>
      </c>
      <c r="H54" s="85">
        <f>Input!$PL$20</f>
        <v>0</v>
      </c>
    </row>
    <row r="55" spans="1:50">
      <c r="A55" s="83" t="s">
        <v>231</v>
      </c>
      <c r="B55" s="216">
        <f>Input!$PM$20</f>
        <v>0</v>
      </c>
      <c r="C55" s="84">
        <f>Input!$PN$20</f>
        <v>0</v>
      </c>
      <c r="D55" s="84">
        <f>Input!$PO$20</f>
        <v>0</v>
      </c>
      <c r="E55" s="84">
        <f>Input!$PP$20</f>
        <v>0</v>
      </c>
      <c r="F55" s="84">
        <f>Input!$PQ$20</f>
        <v>0</v>
      </c>
      <c r="G55" s="84">
        <f>Input!$PR$20</f>
        <v>0</v>
      </c>
      <c r="H55" s="85">
        <f>Input!$PS$20</f>
        <v>0</v>
      </c>
    </row>
    <row r="56" spans="1:50">
      <c r="A56" s="83" t="s">
        <v>231</v>
      </c>
      <c r="B56" s="216">
        <f>Input!$PT$20</f>
        <v>0</v>
      </c>
      <c r="C56" s="84">
        <f>Input!$PU$20</f>
        <v>0</v>
      </c>
      <c r="D56" s="84">
        <f>Input!$PV$20</f>
        <v>0</v>
      </c>
      <c r="E56" s="84">
        <f>Input!$PW$20</f>
        <v>0</v>
      </c>
      <c r="F56" s="84">
        <f>Input!$PX$20</f>
        <v>0</v>
      </c>
      <c r="G56" s="84">
        <f>Input!$PY$20</f>
        <v>0</v>
      </c>
      <c r="H56" s="85">
        <f>Input!$PZ$20</f>
        <v>0</v>
      </c>
    </row>
    <row r="57" spans="1:50">
      <c r="A57" s="83" t="s">
        <v>231</v>
      </c>
      <c r="B57" s="216">
        <f>Input!$QA$20</f>
        <v>0</v>
      </c>
      <c r="C57" s="84">
        <f>Input!$QB$20</f>
        <v>0</v>
      </c>
      <c r="D57" s="84">
        <f>Input!$QC$20</f>
        <v>0</v>
      </c>
      <c r="E57" s="84">
        <f>Input!$QD$20</f>
        <v>0</v>
      </c>
      <c r="F57" s="84">
        <f>Input!$QE$20</f>
        <v>0</v>
      </c>
      <c r="G57" s="84">
        <f>Input!$QF$20</f>
        <v>0</v>
      </c>
      <c r="H57" s="85">
        <f>Input!$QG$20</f>
        <v>0</v>
      </c>
    </row>
    <row r="58" spans="1:50">
      <c r="A58" s="83" t="s">
        <v>231</v>
      </c>
      <c r="B58" s="216">
        <f>Input!$QH$20</f>
        <v>0</v>
      </c>
      <c r="C58" s="84">
        <f>Input!$QI$20</f>
        <v>0</v>
      </c>
      <c r="D58" s="84">
        <f>Input!$QJ$20</f>
        <v>0</v>
      </c>
      <c r="E58" s="84">
        <f>Input!$QK$20</f>
        <v>0</v>
      </c>
      <c r="F58" s="84">
        <f>Input!$QL$20</f>
        <v>0</v>
      </c>
      <c r="G58" s="84">
        <f>Input!$QM$20</f>
        <v>0</v>
      </c>
      <c r="H58" s="85">
        <f>Input!$QN$20</f>
        <v>0</v>
      </c>
    </row>
    <row r="59" spans="1:50">
      <c r="A59" s="83" t="s">
        <v>231</v>
      </c>
      <c r="B59" s="216">
        <f>Input!$QO$20</f>
        <v>0</v>
      </c>
      <c r="C59" s="84">
        <f>Input!$QP$20</f>
        <v>0</v>
      </c>
      <c r="D59" s="84">
        <f>Input!$QQ$20</f>
        <v>0</v>
      </c>
      <c r="E59" s="84">
        <f>Input!$QR$20</f>
        <v>0</v>
      </c>
      <c r="F59" s="84">
        <f>Input!$QS$20</f>
        <v>0</v>
      </c>
      <c r="G59" s="84">
        <f>Input!$QT$20</f>
        <v>0</v>
      </c>
      <c r="H59" s="85">
        <f>Input!$QU$20</f>
        <v>0</v>
      </c>
    </row>
    <row r="60" spans="1:50">
      <c r="A60" s="83" t="s">
        <v>231</v>
      </c>
      <c r="B60" s="216">
        <f>Input!$QV$20</f>
        <v>0</v>
      </c>
      <c r="C60" s="84">
        <f>Input!$QW$20</f>
        <v>0</v>
      </c>
      <c r="D60" s="84">
        <f>Input!$QX$20</f>
        <v>0</v>
      </c>
      <c r="E60" s="84">
        <f>Input!$QY$20</f>
        <v>0</v>
      </c>
      <c r="F60" s="84">
        <f>Input!$QZ$20</f>
        <v>0</v>
      </c>
      <c r="G60" s="84">
        <f>Input!$RA$20</f>
        <v>0</v>
      </c>
      <c r="H60" s="85">
        <f>Input!$RB$20</f>
        <v>0</v>
      </c>
    </row>
    <row r="61" spans="1:50">
      <c r="A61" s="83" t="s">
        <v>231</v>
      </c>
      <c r="B61" s="216">
        <f>Input!$RC$20</f>
        <v>0</v>
      </c>
      <c r="C61" s="84">
        <f>Input!$RD$20</f>
        <v>0</v>
      </c>
      <c r="D61" s="84">
        <f>Input!$RE$20</f>
        <v>0</v>
      </c>
      <c r="E61" s="84">
        <f>Input!$RF$20</f>
        <v>0</v>
      </c>
      <c r="F61" s="84">
        <f>Input!$RG$20</f>
        <v>0</v>
      </c>
      <c r="G61" s="84">
        <f>Input!$RH$20</f>
        <v>0</v>
      </c>
      <c r="H61" s="85">
        <f>Input!$RI$20</f>
        <v>0</v>
      </c>
    </row>
    <row r="62" spans="1:50">
      <c r="A62" s="83" t="s">
        <v>231</v>
      </c>
      <c r="B62" s="216">
        <f>Input!$RJ$20</f>
        <v>0</v>
      </c>
      <c r="C62" s="84">
        <f>Input!$RK$20</f>
        <v>0</v>
      </c>
      <c r="D62" s="84">
        <f>Input!$RL$20</f>
        <v>0</v>
      </c>
      <c r="E62" s="84">
        <f>Input!$RM$20</f>
        <v>0</v>
      </c>
      <c r="F62" s="84">
        <f>Input!$RN$20</f>
        <v>0</v>
      </c>
      <c r="G62" s="84">
        <f>Input!$RO$20</f>
        <v>0</v>
      </c>
      <c r="H62" s="85">
        <f>Input!$RP$20</f>
        <v>0</v>
      </c>
    </row>
    <row r="63" spans="1:50">
      <c r="A63" s="83" t="s">
        <v>231</v>
      </c>
      <c r="B63" s="215" t="s">
        <v>220</v>
      </c>
      <c r="C63" s="84">
        <f>Input!$RQ$20</f>
        <v>0</v>
      </c>
      <c r="D63" s="84">
        <f>Input!$RR$20</f>
        <v>0</v>
      </c>
      <c r="E63" s="84">
        <f>Input!$RS$20</f>
        <v>0</v>
      </c>
      <c r="F63" s="84">
        <f>Input!$RT$20</f>
        <v>0</v>
      </c>
      <c r="G63" s="84">
        <f>Input!$RU$20</f>
        <v>0</v>
      </c>
      <c r="H63" s="85">
        <f>Input!$RV$20</f>
        <v>0</v>
      </c>
    </row>
    <row r="64" spans="1:50" s="94" customFormat="1">
      <c r="A64" s="79" t="s">
        <v>231</v>
      </c>
      <c r="B64" s="217" t="s">
        <v>232</v>
      </c>
      <c r="C64" s="218">
        <f>SUM(C51:C63)</f>
        <v>0</v>
      </c>
      <c r="D64" s="218">
        <f t="shared" ref="D64:G64" si="3">SUM(D51:D63)</f>
        <v>0</v>
      </c>
      <c r="E64" s="218">
        <f t="shared" si="3"/>
        <v>0</v>
      </c>
      <c r="F64" s="218">
        <f t="shared" si="3"/>
        <v>0</v>
      </c>
      <c r="G64" s="218">
        <f t="shared" si="3"/>
        <v>0</v>
      </c>
      <c r="H64" s="219"/>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1:50">
      <c r="B65" s="220"/>
      <c r="C65" s="221"/>
      <c r="D65" s="221"/>
      <c r="E65" s="221"/>
      <c r="F65" s="221"/>
      <c r="G65" s="221"/>
      <c r="H65" s="222"/>
    </row>
    <row r="66" spans="1:50">
      <c r="A66" s="83" t="s">
        <v>233</v>
      </c>
      <c r="B66" s="216">
        <f>Input!$RW$20</f>
        <v>0</v>
      </c>
      <c r="C66" s="84">
        <f>Input!$RX$20</f>
        <v>0</v>
      </c>
      <c r="D66" s="84">
        <f>Input!$RY$20</f>
        <v>0</v>
      </c>
      <c r="E66" s="84">
        <f>Input!$RZ$20</f>
        <v>0</v>
      </c>
      <c r="F66" s="84">
        <f>Input!$SA$20</f>
        <v>0</v>
      </c>
      <c r="G66" s="84">
        <f>Input!$SB$20</f>
        <v>0</v>
      </c>
      <c r="H66" s="85">
        <f>Input!$SC$20</f>
        <v>0</v>
      </c>
    </row>
    <row r="67" spans="1:50">
      <c r="A67" s="83" t="s">
        <v>233</v>
      </c>
      <c r="B67" s="216">
        <f>Input!$SD$20</f>
        <v>0</v>
      </c>
      <c r="C67" s="84">
        <f>Input!$SE$20</f>
        <v>0</v>
      </c>
      <c r="D67" s="84">
        <f>Input!$SF$20</f>
        <v>0</v>
      </c>
      <c r="E67" s="84">
        <f>Input!$SG$20</f>
        <v>0</v>
      </c>
      <c r="F67" s="84">
        <f>Input!$SH$20</f>
        <v>0</v>
      </c>
      <c r="G67" s="84">
        <f>Input!$SI$20</f>
        <v>0</v>
      </c>
      <c r="H67" s="85">
        <f>Input!$SJ$20</f>
        <v>0</v>
      </c>
    </row>
    <row r="68" spans="1:50">
      <c r="A68" s="83" t="s">
        <v>233</v>
      </c>
      <c r="B68" s="216">
        <f>Input!$SK$20</f>
        <v>0</v>
      </c>
      <c r="C68" s="84">
        <f>Input!$SL$20</f>
        <v>0</v>
      </c>
      <c r="D68" s="84">
        <f>Input!$SM$20</f>
        <v>0</v>
      </c>
      <c r="E68" s="84">
        <f>Input!$SN$20</f>
        <v>0</v>
      </c>
      <c r="F68" s="84">
        <f>Input!$SO$20</f>
        <v>0</v>
      </c>
      <c r="G68" s="84">
        <f>Input!$SP$20</f>
        <v>0</v>
      </c>
      <c r="H68" s="85">
        <f>Input!$SQ$20</f>
        <v>0</v>
      </c>
    </row>
    <row r="69" spans="1:50">
      <c r="A69" s="83" t="s">
        <v>233</v>
      </c>
      <c r="B69" s="216">
        <f>Input!$SR$20</f>
        <v>0</v>
      </c>
      <c r="C69" s="84">
        <f>Input!$SS$20</f>
        <v>0</v>
      </c>
      <c r="D69" s="84">
        <f>Input!$ST$20</f>
        <v>0</v>
      </c>
      <c r="E69" s="84">
        <f>Input!$SU$20</f>
        <v>0</v>
      </c>
      <c r="F69" s="84">
        <f>Input!$SV$20</f>
        <v>0</v>
      </c>
      <c r="G69" s="84">
        <f>Input!$SW$20</f>
        <v>0</v>
      </c>
      <c r="H69" s="85">
        <f>Input!$SX$20</f>
        <v>0</v>
      </c>
    </row>
    <row r="70" spans="1:50">
      <c r="A70" s="83" t="s">
        <v>233</v>
      </c>
      <c r="B70" s="216">
        <f>Input!$SY$20</f>
        <v>0</v>
      </c>
      <c r="C70" s="84">
        <f>Input!$SZ$20</f>
        <v>0</v>
      </c>
      <c r="D70" s="84">
        <f>Input!$TA$20</f>
        <v>0</v>
      </c>
      <c r="E70" s="84">
        <f>Input!$TB$20</f>
        <v>0</v>
      </c>
      <c r="F70" s="84">
        <f>Input!$TC$20</f>
        <v>0</v>
      </c>
      <c r="G70" s="84">
        <f>Input!$TD$20</f>
        <v>0</v>
      </c>
      <c r="H70" s="85">
        <f>Input!$TE$20</f>
        <v>0</v>
      </c>
    </row>
    <row r="71" spans="1:50">
      <c r="A71" s="83" t="s">
        <v>233</v>
      </c>
      <c r="B71" s="216">
        <f>Input!$TF$20</f>
        <v>0</v>
      </c>
      <c r="C71" s="84">
        <f>Input!$TG$20</f>
        <v>0</v>
      </c>
      <c r="D71" s="84">
        <f>Input!$TH$20</f>
        <v>0</v>
      </c>
      <c r="E71" s="84">
        <f>Input!$TI$20</f>
        <v>0</v>
      </c>
      <c r="F71" s="84">
        <f>Input!$TJ$20</f>
        <v>0</v>
      </c>
      <c r="G71" s="84">
        <f>Input!$TK$20</f>
        <v>0</v>
      </c>
      <c r="H71" s="85">
        <f>Input!$TL$20</f>
        <v>0</v>
      </c>
    </row>
    <row r="72" spans="1:50">
      <c r="A72" s="83" t="s">
        <v>233</v>
      </c>
      <c r="B72" s="216">
        <f>Input!$TM$20</f>
        <v>0</v>
      </c>
      <c r="C72" s="84">
        <f>Input!$TN$20</f>
        <v>0</v>
      </c>
      <c r="D72" s="84">
        <f>Input!$TO$20</f>
        <v>0</v>
      </c>
      <c r="E72" s="84">
        <f>Input!$TP$20</f>
        <v>0</v>
      </c>
      <c r="F72" s="84">
        <f>Input!$TQ$20</f>
        <v>0</v>
      </c>
      <c r="G72" s="84">
        <f>Input!$TR$20</f>
        <v>0</v>
      </c>
      <c r="H72" s="85">
        <f>Input!$TS$20</f>
        <v>0</v>
      </c>
    </row>
    <row r="73" spans="1:50">
      <c r="A73" s="83" t="s">
        <v>233</v>
      </c>
      <c r="B73" s="216">
        <f>Input!$TT$20</f>
        <v>0</v>
      </c>
      <c r="C73" s="84">
        <f>Input!$TU$20</f>
        <v>0</v>
      </c>
      <c r="D73" s="84">
        <f>Input!$TV$20</f>
        <v>0</v>
      </c>
      <c r="E73" s="84">
        <f>Input!$TW$20</f>
        <v>0</v>
      </c>
      <c r="F73" s="84">
        <f>Input!$TX$20</f>
        <v>0</v>
      </c>
      <c r="G73" s="84">
        <f>Input!$TY$20</f>
        <v>0</v>
      </c>
      <c r="H73" s="85">
        <f>Input!$TZ$20</f>
        <v>0</v>
      </c>
    </row>
    <row r="74" spans="1:50">
      <c r="A74" s="83" t="s">
        <v>233</v>
      </c>
      <c r="B74" s="216">
        <f>Input!$UA$20</f>
        <v>0</v>
      </c>
      <c r="C74" s="84">
        <f>Input!$UB$20</f>
        <v>0</v>
      </c>
      <c r="D74" s="84">
        <f>Input!$UC$20</f>
        <v>0</v>
      </c>
      <c r="E74" s="84">
        <f>Input!$UD$20</f>
        <v>0</v>
      </c>
      <c r="F74" s="84">
        <f>Input!$UE$20</f>
        <v>0</v>
      </c>
      <c r="G74" s="84">
        <f>Input!$UF$20</f>
        <v>0</v>
      </c>
      <c r="H74" s="85">
        <f>Input!$UG$20</f>
        <v>0</v>
      </c>
    </row>
    <row r="75" spans="1:50">
      <c r="A75" s="83" t="s">
        <v>233</v>
      </c>
      <c r="B75" s="216">
        <f>Input!$UH$20</f>
        <v>0</v>
      </c>
      <c r="C75" s="84">
        <f>Input!$UI$20</f>
        <v>0</v>
      </c>
      <c r="D75" s="84">
        <f>Input!$UJ$20</f>
        <v>0</v>
      </c>
      <c r="E75" s="84">
        <f>Input!$UK$20</f>
        <v>0</v>
      </c>
      <c r="F75" s="84">
        <f>Input!$UL$20</f>
        <v>0</v>
      </c>
      <c r="G75" s="84">
        <f>Input!$UM$20</f>
        <v>0</v>
      </c>
      <c r="H75" s="85">
        <f>Input!$UN$20</f>
        <v>0</v>
      </c>
    </row>
    <row r="76" spans="1:50">
      <c r="A76" s="83" t="s">
        <v>233</v>
      </c>
      <c r="B76" s="216">
        <f>Input!$UO$20</f>
        <v>0</v>
      </c>
      <c r="C76" s="84">
        <f>Input!$UP$20</f>
        <v>0</v>
      </c>
      <c r="D76" s="84">
        <f>Input!$UQ$20</f>
        <v>0</v>
      </c>
      <c r="E76" s="84">
        <f>Input!$UR$20</f>
        <v>0</v>
      </c>
      <c r="F76" s="84">
        <f>Input!$US$20</f>
        <v>0</v>
      </c>
      <c r="G76" s="84">
        <f>Input!$UT$20</f>
        <v>0</v>
      </c>
      <c r="H76" s="85">
        <f>Input!$UU$20</f>
        <v>0</v>
      </c>
    </row>
    <row r="77" spans="1:50">
      <c r="A77" s="83" t="s">
        <v>233</v>
      </c>
      <c r="B77" s="216">
        <f>Input!$UV$20</f>
        <v>0</v>
      </c>
      <c r="C77" s="84">
        <f>Input!$UW$20</f>
        <v>0</v>
      </c>
      <c r="D77" s="84">
        <f>Input!$UX$20</f>
        <v>0</v>
      </c>
      <c r="E77" s="84">
        <f>Input!$UY$20</f>
        <v>0</v>
      </c>
      <c r="F77" s="84">
        <f>Input!$UZ$20</f>
        <v>0</v>
      </c>
      <c r="G77" s="84">
        <f>Input!$VA$20</f>
        <v>0</v>
      </c>
      <c r="H77" s="85">
        <f>Input!$VB$20</f>
        <v>0</v>
      </c>
    </row>
    <row r="78" spans="1:50">
      <c r="A78" s="83" t="s">
        <v>233</v>
      </c>
      <c r="B78" s="216">
        <f>Input!$VC$20</f>
        <v>0</v>
      </c>
      <c r="C78" s="84">
        <f>Input!$VD$20</f>
        <v>0</v>
      </c>
      <c r="D78" s="84">
        <f>Input!$VE$20</f>
        <v>0</v>
      </c>
      <c r="E78" s="84">
        <f>Input!$VF$20</f>
        <v>0</v>
      </c>
      <c r="F78" s="84">
        <f>Input!$VG$20</f>
        <v>0</v>
      </c>
      <c r="G78" s="84">
        <f>Input!$VH$20</f>
        <v>0</v>
      </c>
      <c r="H78" s="85">
        <f>Input!$VI$20</f>
        <v>0</v>
      </c>
    </row>
    <row r="79" spans="1:50">
      <c r="A79" s="83" t="s">
        <v>233</v>
      </c>
      <c r="B79" s="215" t="s">
        <v>220</v>
      </c>
      <c r="C79" s="84">
        <f>Input!$VJ$20</f>
        <v>0</v>
      </c>
      <c r="D79" s="84">
        <f>Input!$VK$20</f>
        <v>0</v>
      </c>
      <c r="E79" s="84">
        <f>Input!$VL$20</f>
        <v>0</v>
      </c>
      <c r="F79" s="84">
        <f>Input!$VM$20</f>
        <v>0</v>
      </c>
      <c r="G79" s="84">
        <f>Input!$VN$20</f>
        <v>0</v>
      </c>
      <c r="H79" s="85">
        <f>Input!$VO$20</f>
        <v>0</v>
      </c>
    </row>
    <row r="80" spans="1:50" s="94" customFormat="1">
      <c r="A80" s="79" t="s">
        <v>233</v>
      </c>
      <c r="B80" s="217" t="s">
        <v>234</v>
      </c>
      <c r="C80" s="218">
        <f>SUM(C66:C79)</f>
        <v>0</v>
      </c>
      <c r="D80" s="218">
        <f t="shared" ref="D80:G80" si="4">SUM(D66:D79)</f>
        <v>0</v>
      </c>
      <c r="E80" s="218">
        <f t="shared" si="4"/>
        <v>0</v>
      </c>
      <c r="F80" s="218">
        <f t="shared" si="4"/>
        <v>0</v>
      </c>
      <c r="G80" s="218">
        <f t="shared" si="4"/>
        <v>0</v>
      </c>
      <c r="H80" s="219"/>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row>
    <row r="81" spans="1:50">
      <c r="A81" s="83"/>
      <c r="B81" s="222"/>
      <c r="C81" s="50"/>
      <c r="D81" s="50"/>
      <c r="E81" s="50"/>
      <c r="F81" s="50"/>
      <c r="G81" s="50"/>
      <c r="H81" s="222"/>
    </row>
    <row r="82" spans="1:50">
      <c r="A82" s="83" t="s">
        <v>235</v>
      </c>
      <c r="B82" s="216" t="str">
        <f>Input!$VP$20</f>
        <v>Higher Education Emergency Relief Fund</v>
      </c>
      <c r="C82" s="84">
        <f>Input!$VQ$20</f>
        <v>0</v>
      </c>
      <c r="D82" s="84">
        <f>Input!$VR$20</f>
        <v>0</v>
      </c>
      <c r="E82" s="84">
        <f>Input!$VS$20</f>
        <v>1655005</v>
      </c>
      <c r="F82" s="84">
        <f>Input!$VT$20</f>
        <v>1655005</v>
      </c>
      <c r="G82" s="84">
        <f>Input!$VU$20</f>
        <v>0</v>
      </c>
      <c r="H82" s="85">
        <f>Input!$VV$20</f>
        <v>0</v>
      </c>
    </row>
    <row r="83" spans="1:50">
      <c r="A83" s="83" t="s">
        <v>235</v>
      </c>
      <c r="B83" s="216">
        <f>Input!$VW$20</f>
        <v>0</v>
      </c>
      <c r="C83" s="84">
        <f>Input!$VX$20</f>
        <v>0</v>
      </c>
      <c r="D83" s="84">
        <f>Input!$VY$20</f>
        <v>0</v>
      </c>
      <c r="E83" s="84">
        <f>Input!$VZ$20</f>
        <v>0</v>
      </c>
      <c r="F83" s="84">
        <f>Input!$WA$20</f>
        <v>0</v>
      </c>
      <c r="G83" s="84">
        <f>Input!$WB$20</f>
        <v>0</v>
      </c>
      <c r="H83" s="85">
        <f>Input!$WC$20</f>
        <v>0</v>
      </c>
    </row>
    <row r="84" spans="1:50">
      <c r="A84" s="83" t="s">
        <v>235</v>
      </c>
      <c r="B84" s="216">
        <f>Input!$WD$20</f>
        <v>0</v>
      </c>
      <c r="C84" s="84">
        <f>Input!$WE$20</f>
        <v>0</v>
      </c>
      <c r="D84" s="84">
        <f>Input!$WF$20</f>
        <v>0</v>
      </c>
      <c r="E84" s="84">
        <f>Input!$WG$20</f>
        <v>0</v>
      </c>
      <c r="F84" s="84">
        <f>Input!$WH$20</f>
        <v>0</v>
      </c>
      <c r="G84" s="84">
        <f>Input!$WI$20</f>
        <v>0</v>
      </c>
      <c r="H84" s="85">
        <f>Input!$WJ$20</f>
        <v>0</v>
      </c>
    </row>
    <row r="85" spans="1:50">
      <c r="A85" s="83" t="s">
        <v>235</v>
      </c>
      <c r="B85" s="216">
        <f>Input!$WK$20</f>
        <v>0</v>
      </c>
      <c r="C85" s="84">
        <f>Input!$WL$20</f>
        <v>0</v>
      </c>
      <c r="D85" s="84">
        <f>Input!$WM$20</f>
        <v>0</v>
      </c>
      <c r="E85" s="84">
        <f>Input!$WN$20</f>
        <v>0</v>
      </c>
      <c r="F85" s="84">
        <f>Input!$WO$20</f>
        <v>0</v>
      </c>
      <c r="G85" s="84">
        <f>Input!$WP$20</f>
        <v>0</v>
      </c>
      <c r="H85" s="85">
        <f>Input!$WQ$20</f>
        <v>0</v>
      </c>
    </row>
    <row r="86" spans="1:50">
      <c r="A86" s="83" t="s">
        <v>235</v>
      </c>
      <c r="B86" s="216">
        <f>Input!$WR$20</f>
        <v>0</v>
      </c>
      <c r="C86" s="84">
        <f>Input!$WS$20</f>
        <v>0</v>
      </c>
      <c r="D86" s="84">
        <f>Input!$WT$20</f>
        <v>0</v>
      </c>
      <c r="E86" s="84">
        <f>Input!$WU$20</f>
        <v>0</v>
      </c>
      <c r="F86" s="84">
        <f>Input!$WV$20</f>
        <v>0</v>
      </c>
      <c r="G86" s="84">
        <f>Input!$WW$20</f>
        <v>0</v>
      </c>
      <c r="H86" s="85">
        <f>Input!$WX$20</f>
        <v>0</v>
      </c>
    </row>
    <row r="87" spans="1:50">
      <c r="A87" s="83" t="s">
        <v>235</v>
      </c>
      <c r="B87" s="216">
        <f>Input!$WY$20</f>
        <v>0</v>
      </c>
      <c r="C87" s="84">
        <f>Input!$WZ$20</f>
        <v>0</v>
      </c>
      <c r="D87" s="84">
        <f>Input!$XA$20</f>
        <v>0</v>
      </c>
      <c r="E87" s="84">
        <f>Input!$XB$20</f>
        <v>0</v>
      </c>
      <c r="F87" s="84">
        <f>Input!$XC$20</f>
        <v>0</v>
      </c>
      <c r="G87" s="84">
        <f>Input!$XD$20</f>
        <v>0</v>
      </c>
      <c r="H87" s="85">
        <f>Input!$XE$20</f>
        <v>0</v>
      </c>
    </row>
    <row r="88" spans="1:50">
      <c r="A88" s="83" t="s">
        <v>235</v>
      </c>
      <c r="B88" s="216">
        <f>Input!$XF$20</f>
        <v>0</v>
      </c>
      <c r="C88" s="84">
        <f>Input!$XG$20</f>
        <v>0</v>
      </c>
      <c r="D88" s="84">
        <f>Input!$XH$20</f>
        <v>0</v>
      </c>
      <c r="E88" s="84">
        <f>Input!$XI$20</f>
        <v>0</v>
      </c>
      <c r="F88" s="84">
        <f>Input!$XJ$20</f>
        <v>0</v>
      </c>
      <c r="G88" s="84">
        <f>Input!$XK$20</f>
        <v>0</v>
      </c>
      <c r="H88" s="85">
        <f>Input!$XL$20</f>
        <v>0</v>
      </c>
    </row>
    <row r="89" spans="1:50">
      <c r="A89" s="83" t="s">
        <v>235</v>
      </c>
      <c r="B89" s="216">
        <f>Input!$XM$20</f>
        <v>0</v>
      </c>
      <c r="C89" s="84">
        <f>Input!$XN$20</f>
        <v>0</v>
      </c>
      <c r="D89" s="84">
        <f>Input!$XO$20</f>
        <v>0</v>
      </c>
      <c r="E89" s="84">
        <f>Input!$XP$20</f>
        <v>0</v>
      </c>
      <c r="F89" s="84">
        <f>Input!$XQ$20</f>
        <v>0</v>
      </c>
      <c r="G89" s="84">
        <f>Input!$XR$20</f>
        <v>0</v>
      </c>
      <c r="H89" s="85">
        <f>Input!$XS$20</f>
        <v>0</v>
      </c>
    </row>
    <row r="90" spans="1:50" s="94" customFormat="1">
      <c r="A90" s="79" t="s">
        <v>235</v>
      </c>
      <c r="B90" s="217" t="s">
        <v>236</v>
      </c>
      <c r="C90" s="218">
        <f>SUM(C82:C89)</f>
        <v>0</v>
      </c>
      <c r="D90" s="218">
        <f t="shared" ref="D90:G90" si="5">SUM(D82:D89)</f>
        <v>0</v>
      </c>
      <c r="E90" s="218">
        <f t="shared" si="5"/>
        <v>1655005</v>
      </c>
      <c r="F90" s="218">
        <f t="shared" si="5"/>
        <v>1655005</v>
      </c>
      <c r="G90" s="218">
        <f t="shared" si="5"/>
        <v>0</v>
      </c>
      <c r="H90" s="219"/>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row>
    <row r="91" spans="1:50">
      <c r="B91" s="222"/>
      <c r="C91" s="50"/>
      <c r="D91" s="50"/>
      <c r="E91" s="50"/>
      <c r="F91" s="50"/>
      <c r="G91" s="50"/>
      <c r="H91" s="222"/>
    </row>
    <row r="92" spans="1:50" s="94" customFormat="1">
      <c r="A92" s="79" t="s">
        <v>237</v>
      </c>
      <c r="B92" s="217"/>
      <c r="C92" s="218"/>
      <c r="D92" s="218"/>
      <c r="E92" s="218"/>
      <c r="F92" s="218"/>
      <c r="G92" s="218"/>
      <c r="H92" s="219"/>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0" ht="31.5">
      <c r="A93" s="83" t="s">
        <v>238</v>
      </c>
      <c r="B93" s="208" t="s">
        <v>239</v>
      </c>
      <c r="C93" s="84">
        <f>Input!$XT$20</f>
        <v>0</v>
      </c>
      <c r="D93" s="84">
        <f>Input!$XU$20</f>
        <v>0</v>
      </c>
      <c r="E93" s="84">
        <f>Input!$XV$20</f>
        <v>0</v>
      </c>
      <c r="F93" s="84">
        <f>Input!$XW$20</f>
        <v>0</v>
      </c>
      <c r="G93" s="84">
        <f>Input!$XX$20</f>
        <v>0</v>
      </c>
      <c r="H93" s="85">
        <f>Input!$XY$20</f>
        <v>0</v>
      </c>
    </row>
    <row r="94" spans="1:50" ht="47.25">
      <c r="A94" s="83" t="s">
        <v>240</v>
      </c>
      <c r="B94" s="208" t="s">
        <v>241</v>
      </c>
      <c r="C94" s="84">
        <f>Input!$XZ$20</f>
        <v>0</v>
      </c>
      <c r="D94" s="84">
        <f>Input!$YA$20</f>
        <v>0</v>
      </c>
      <c r="E94" s="84">
        <f>Input!$YB$20</f>
        <v>0</v>
      </c>
      <c r="F94" s="84">
        <f>Input!$YC$20</f>
        <v>0</v>
      </c>
      <c r="G94" s="84">
        <f>Input!$YD$20</f>
        <v>0</v>
      </c>
      <c r="H94" s="85">
        <f>Input!$YE$20</f>
        <v>0</v>
      </c>
    </row>
    <row r="95" spans="1:50" s="94" customFormat="1" ht="30">
      <c r="A95" s="88" t="s">
        <v>242</v>
      </c>
      <c r="B95" s="86" t="s">
        <v>243</v>
      </c>
      <c r="C95" s="87">
        <f>SUM(C93:C94)</f>
        <v>0</v>
      </c>
      <c r="D95" s="87">
        <f t="shared" ref="D95:G95" si="6">SUM(D93:D94)</f>
        <v>0</v>
      </c>
      <c r="E95" s="87">
        <f t="shared" si="6"/>
        <v>0</v>
      </c>
      <c r="F95" s="87">
        <f t="shared" si="6"/>
        <v>0</v>
      </c>
      <c r="G95" s="87">
        <f t="shared" si="6"/>
        <v>0</v>
      </c>
      <c r="H95" s="88"/>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row>
    <row r="96" spans="1:50">
      <c r="C96" s="95"/>
      <c r="D96" s="95"/>
      <c r="E96" s="95"/>
      <c r="F96" s="95"/>
      <c r="G96" s="95"/>
    </row>
    <row r="97" spans="1:50" s="94" customFormat="1">
      <c r="A97" s="354" t="s">
        <v>244</v>
      </c>
      <c r="B97" s="355"/>
      <c r="C97" s="87">
        <f>C95+C90+C80+C64+C49+C34+C19</f>
        <v>3752468</v>
      </c>
      <c r="D97" s="87">
        <f t="shared" ref="D97:G97" si="7">D95+D90+D80+D64+D49+D34+D19</f>
        <v>3371025</v>
      </c>
      <c r="E97" s="87">
        <f t="shared" si="7"/>
        <v>27824707</v>
      </c>
      <c r="F97" s="87">
        <f t="shared" si="7"/>
        <v>15473146</v>
      </c>
      <c r="G97" s="87">
        <f t="shared" si="7"/>
        <v>0</v>
      </c>
      <c r="H97" s="88"/>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row>
    <row r="98" spans="1:50">
      <c r="C98" s="95"/>
      <c r="D98" s="95"/>
      <c r="E98" s="95"/>
      <c r="F98" s="95"/>
      <c r="G98" s="95"/>
    </row>
    <row r="99" spans="1:50">
      <c r="B99" s="78" t="s">
        <v>245</v>
      </c>
      <c r="C99" s="95"/>
      <c r="D99" s="95">
        <f>'BCM Uses'!C67</f>
        <v>3371025</v>
      </c>
      <c r="E99" s="95"/>
      <c r="F99" s="95">
        <f>'BCM Uses'!D67</f>
        <v>15473146</v>
      </c>
      <c r="G99" s="95">
        <f>'BCM Uses'!E67</f>
        <v>0</v>
      </c>
    </row>
    <row r="100" spans="1:50">
      <c r="B100" s="78" t="s">
        <v>246</v>
      </c>
      <c r="D100" s="96">
        <f>D97-D99</f>
        <v>0</v>
      </c>
      <c r="F100" s="96">
        <f>F97-F99</f>
        <v>0</v>
      </c>
      <c r="G100" s="96">
        <f>G97-G99</f>
        <v>0</v>
      </c>
    </row>
    <row r="101" spans="1:50">
      <c r="D101" s="96"/>
    </row>
    <row r="102" spans="1:50">
      <c r="C102" s="96" t="str">
        <f>IF(C97-INT(C97)=0,"",C97-INT(C97))</f>
        <v/>
      </c>
      <c r="D102" s="96" t="str">
        <f>IF(D97-INT(D97)=0,"",D97-INT(D97))</f>
        <v/>
      </c>
      <c r="E102" s="96" t="str">
        <f>IF(E97-INT(E97)=0,"",E97-INT(E97))</f>
        <v/>
      </c>
      <c r="F102" s="96" t="str">
        <f>IF(F97-INT(F97)=0,"",F97-INT(F97))</f>
        <v/>
      </c>
      <c r="G102" s="96" t="str">
        <f>IF(G97-INT(G97)=0,"",G97-INT(G97))</f>
        <v/>
      </c>
      <c r="H102" s="97">
        <f>SUM(C102:G102)</f>
        <v>0</v>
      </c>
    </row>
    <row r="105" spans="1:50" ht="15" customHeight="1">
      <c r="B105" s="91" t="s">
        <v>247</v>
      </c>
    </row>
    <row r="106" spans="1:50" ht="15" customHeight="1">
      <c r="B106" s="91" t="s">
        <v>248</v>
      </c>
      <c r="C106" s="76">
        <f>SUM(C5:C18)+SUM(C21:C33)+SUM(C36:C48)+SUM(C51:C63)+SUM(C66:C79)+SUM(C82:C89)+SUM(C93:C94)</f>
        <v>3752468</v>
      </c>
      <c r="D106" s="76">
        <f>SUM(D5:D18)+SUM(D21:D33)+SUM(D36:D48)+SUM(D51:D63)+SUM(D66:D79)+SUM(D82:D89)+SUM(D93:D94)</f>
        <v>3371025</v>
      </c>
      <c r="E106" s="76">
        <f>SUM(E5:E18)+SUM(E21:E33)+SUM(E36:E48)+SUM(E51:E63)+SUM(E66:E79)+SUM(E82:E89)+SUM(E93:E94)</f>
        <v>27824707</v>
      </c>
      <c r="F106" s="76">
        <f>SUM(F5:F18)+SUM(F21:F33)+SUM(F36:F48)+SUM(F51:F63)+SUM(F66:F79)+SUM(F82:F89)+SUM(F93:F94)</f>
        <v>15473146</v>
      </c>
      <c r="G106" s="76">
        <f>SUM(G5:G18)+SUM(G21:G33)+SUM(G36:G48)+SUM(G51:G63)+SUM(G66:G79)+SUM(G82:G89)+SUM(G93:G94)</f>
        <v>0</v>
      </c>
    </row>
    <row r="107" spans="1:50" ht="15" customHeight="1">
      <c r="C107" s="76" t="str">
        <f>IF((C106=C97),"Balanced","Out of Balance")</f>
        <v>Balanced</v>
      </c>
      <c r="D107" s="76" t="str">
        <f t="shared" ref="D107:G107" si="8">IF((D106=D97),"Balanced","Out of Balance")</f>
        <v>Balanced</v>
      </c>
      <c r="E107" s="76" t="str">
        <f t="shared" si="8"/>
        <v>Balanced</v>
      </c>
      <c r="F107" s="76" t="str">
        <f t="shared" si="8"/>
        <v>Balanced</v>
      </c>
      <c r="G107" s="76" t="str">
        <f t="shared" si="8"/>
        <v>Balanced</v>
      </c>
    </row>
    <row r="108" spans="1:50" ht="15" customHeight="1"/>
    <row r="109" spans="1:50" ht="15" customHeight="1"/>
    <row r="110" spans="1:50" ht="15" customHeight="1">
      <c r="E110" s="76">
        <f>SUM(C106:G106)</f>
        <v>50421346</v>
      </c>
    </row>
    <row r="111" spans="1:50">
      <c r="E111" s="223">
        <f>'BCM Uses'!D80</f>
        <v>18844171</v>
      </c>
    </row>
    <row r="112" spans="1:50">
      <c r="E112" s="224" t="e">
        <f>Input!F20</f>
        <v>#N/A</v>
      </c>
    </row>
    <row r="113" spans="5:5">
      <c r="E113" s="49" t="e">
        <f>SUM(E110:E112)</f>
        <v>#N/A</v>
      </c>
    </row>
    <row r="114" spans="5:5">
      <c r="E114" s="49" t="e">
        <f>Input!G20</f>
        <v>#N/A</v>
      </c>
    </row>
    <row r="115" spans="5:5">
      <c r="E115" s="49" t="e">
        <f>E114-E113</f>
        <v>#N/A</v>
      </c>
    </row>
    <row r="116" spans="5:5">
      <c r="E116" s="48" t="e">
        <f>IF(E115&lt;&gt;0,"Out of Balance","Balanced")</f>
        <v>#N/A</v>
      </c>
    </row>
  </sheetData>
  <mergeCells count="1">
    <mergeCell ref="A97:B97"/>
  </mergeCells>
  <conditionalFormatting sqref="F100">
    <cfRule type="expression" dxfId="27" priority="12">
      <formula>$F$100&lt;&gt;0</formula>
    </cfRule>
  </conditionalFormatting>
  <conditionalFormatting sqref="G100">
    <cfRule type="expression" dxfId="26" priority="11">
      <formula>$G$100&lt;&gt;0</formula>
    </cfRule>
  </conditionalFormatting>
  <conditionalFormatting sqref="F102">
    <cfRule type="expression" dxfId="25" priority="10">
      <formula>$F$102&lt;&gt;""</formula>
    </cfRule>
  </conditionalFormatting>
  <conditionalFormatting sqref="G102">
    <cfRule type="expression" dxfId="24" priority="9">
      <formula>$G$102&lt;&gt;""</formula>
    </cfRule>
  </conditionalFormatting>
  <conditionalFormatting sqref="D100">
    <cfRule type="expression" dxfId="23" priority="8">
      <formula>$D$100&lt;&gt;0</formula>
    </cfRule>
  </conditionalFormatting>
  <conditionalFormatting sqref="D102">
    <cfRule type="expression" dxfId="22" priority="7">
      <formula>$D$102&lt;&gt;""</formula>
    </cfRule>
  </conditionalFormatting>
  <conditionalFormatting sqref="C102">
    <cfRule type="expression" dxfId="21" priority="6">
      <formula>$C$102&lt;&gt;""</formula>
    </cfRule>
  </conditionalFormatting>
  <conditionalFormatting sqref="E102">
    <cfRule type="expression" dxfId="20" priority="5">
      <formula>$E$102&lt;&gt;""</formula>
    </cfRule>
  </conditionalFormatting>
  <conditionalFormatting sqref="H2">
    <cfRule type="expression" dxfId="19" priority="2">
      <formula>OR($C$100&lt;&gt;0,$D$100&lt;&gt;0,$E$100&lt;&gt;0,$F$100&lt;&gt;0,$G$100&lt;&gt;0)</formula>
    </cfRule>
  </conditionalFormatting>
  <conditionalFormatting sqref="H1">
    <cfRule type="expression" dxfId="18" priority="1">
      <formula>OR($C$102&lt;&gt;"",$D$102&lt;&gt;"",$E$102&lt;&gt;"",$F$102&lt;&gt;"",$G$102&lt;&gt;"")</formula>
    </cfRule>
  </conditionalFormatting>
  <pageMargins left="0.315" right="0.42499999999999999" top="0.75" bottom="0.75" header="0.3" footer="0.3"/>
  <pageSetup paperSize="5" scale="81"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98DB3-D5DB-4CCB-AFF7-57BD99DAEB06}">
  <sheetPr>
    <tabColor rgb="FFCCFFCC"/>
  </sheetPr>
  <dimension ref="A1:F82"/>
  <sheetViews>
    <sheetView showGridLines="0" zoomScale="90" zoomScaleNormal="90" zoomScaleSheetLayoutView="100" zoomScalePageLayoutView="57" workbookViewId="0">
      <pane ySplit="4" topLeftCell="A5" activePane="bottomLeft" state="frozen"/>
      <selection activeCell="F2" sqref="F2"/>
      <selection pane="bottomLeft" activeCell="C9" sqref="C9"/>
    </sheetView>
  </sheetViews>
  <sheetFormatPr defaultColWidth="9.140625" defaultRowHeight="15"/>
  <cols>
    <col min="1" max="1" width="11.85546875" style="76" customWidth="1"/>
    <col min="2" max="2" width="98.5703125" style="91" customWidth="1"/>
    <col min="3" max="3" width="18.42578125" style="96" customWidth="1"/>
    <col min="4" max="4" width="19.140625" style="76" bestFit="1" customWidth="1"/>
    <col min="5" max="5" width="19" style="76" customWidth="1"/>
    <col min="6" max="6" width="70.85546875" style="119" customWidth="1"/>
    <col min="7" max="16384" width="9.140625" style="76"/>
  </cols>
  <sheetData>
    <row r="1" spans="1:6" ht="18.75">
      <c r="A1" s="74" t="s">
        <v>197</v>
      </c>
      <c r="B1" s="321" t="str">
        <f>Input!$B$21</f>
        <v>University of North Texas Health Science Center at Fort Worth (Public Medical + Private Medical)</v>
      </c>
      <c r="E1" s="77" t="s">
        <v>198</v>
      </c>
      <c r="F1" s="118" t="str">
        <f>IF(OR($C$73&lt;&gt;"",$D$73&lt;&gt;"",$E$73&lt;&gt;""),"Error Message - Enter Whole Dollars Only - See Row 72","")</f>
        <v/>
      </c>
    </row>
    <row r="2" spans="1:6" ht="18.75">
      <c r="A2" s="74" t="s">
        <v>199</v>
      </c>
      <c r="B2" s="117" t="str">
        <f>Index!$B$3</f>
        <v>FY 2020 &amp; FY 2021 Data</v>
      </c>
      <c r="F2" s="118" t="str">
        <f>IF(OR($C$71&lt;&gt;0,$D$71&lt;&gt;0,$E$71&lt;&gt;0),"Error Message - Federal Program Breakout tab does not agree with this tab.","")</f>
        <v/>
      </c>
    </row>
    <row r="3" spans="1:6">
      <c r="A3" s="92"/>
      <c r="C3" s="96" t="s">
        <v>489</v>
      </c>
    </row>
    <row r="4" spans="1:6" ht="47.25">
      <c r="A4" s="120" t="s">
        <v>327</v>
      </c>
      <c r="B4" s="120" t="s">
        <v>328</v>
      </c>
      <c r="C4" s="121" t="s">
        <v>329</v>
      </c>
      <c r="D4" s="120" t="s">
        <v>330</v>
      </c>
      <c r="E4" s="120" t="s">
        <v>207</v>
      </c>
      <c r="F4" s="122" t="s">
        <v>208</v>
      </c>
    </row>
    <row r="5" spans="1:6" ht="15.75">
      <c r="A5" s="123">
        <v>1</v>
      </c>
      <c r="B5" s="323" t="s">
        <v>331</v>
      </c>
      <c r="C5" s="324"/>
      <c r="D5" s="324"/>
      <c r="E5" s="324"/>
      <c r="F5" s="325"/>
    </row>
    <row r="6" spans="1:6" ht="15.75">
      <c r="A6" s="124" t="s">
        <v>332</v>
      </c>
      <c r="B6" s="194" t="s">
        <v>333</v>
      </c>
      <c r="C6" s="125">
        <f>Input!$N$21</f>
        <v>0</v>
      </c>
      <c r="D6" s="195">
        <f>Input!$O$21</f>
        <v>0</v>
      </c>
      <c r="E6" s="195">
        <f>Input!$P$21</f>
        <v>0</v>
      </c>
      <c r="F6" s="196">
        <f>Input!$Q$21</f>
        <v>0</v>
      </c>
    </row>
    <row r="7" spans="1:6" ht="15.75">
      <c r="A7" s="126" t="s">
        <v>332</v>
      </c>
      <c r="B7" s="197" t="s">
        <v>334</v>
      </c>
      <c r="C7" s="127">
        <f>Input!$R$21</f>
        <v>0</v>
      </c>
      <c r="D7" s="127">
        <f>Input!$S$21</f>
        <v>0</v>
      </c>
      <c r="E7" s="128"/>
      <c r="F7" s="198">
        <f>Input!$T$21</f>
        <v>0</v>
      </c>
    </row>
    <row r="8" spans="1:6" ht="15.75">
      <c r="A8" s="129" t="s">
        <v>335</v>
      </c>
      <c r="B8" s="199" t="s">
        <v>336</v>
      </c>
      <c r="C8" s="125">
        <f>Input!$U$21</f>
        <v>0</v>
      </c>
      <c r="D8" s="195">
        <f>Input!$V$21</f>
        <v>0</v>
      </c>
      <c r="E8" s="195">
        <f>Input!$W$21</f>
        <v>0</v>
      </c>
      <c r="F8" s="196">
        <f>Input!$X$21</f>
        <v>0</v>
      </c>
    </row>
    <row r="9" spans="1:6" ht="15.75">
      <c r="A9" s="126" t="s">
        <v>335</v>
      </c>
      <c r="B9" s="197" t="s">
        <v>334</v>
      </c>
      <c r="C9" s="127">
        <f>Input!$Y$21</f>
        <v>0</v>
      </c>
      <c r="D9" s="127">
        <f>Input!$Z$21</f>
        <v>0</v>
      </c>
      <c r="E9" s="128"/>
      <c r="F9" s="198">
        <f>Input!$AA$21</f>
        <v>0</v>
      </c>
    </row>
    <row r="10" spans="1:6" ht="15.75">
      <c r="A10" s="129" t="s">
        <v>337</v>
      </c>
      <c r="B10" s="199" t="s">
        <v>338</v>
      </c>
      <c r="C10" s="125">
        <f>Input!$AB$21</f>
        <v>0</v>
      </c>
      <c r="D10" s="195">
        <f>Input!$AC$21</f>
        <v>0</v>
      </c>
      <c r="E10" s="195">
        <f>Input!$AD$21</f>
        <v>0</v>
      </c>
      <c r="F10" s="196">
        <f>Input!$AE$21</f>
        <v>0</v>
      </c>
    </row>
    <row r="11" spans="1:6" ht="15.75">
      <c r="A11" s="126" t="s">
        <v>337</v>
      </c>
      <c r="B11" s="197" t="s">
        <v>334</v>
      </c>
      <c r="C11" s="127">
        <f>Input!$AF$21</f>
        <v>0</v>
      </c>
      <c r="D11" s="127">
        <f>Input!$AG$21</f>
        <v>0</v>
      </c>
      <c r="E11" s="128"/>
      <c r="F11" s="198">
        <f>Input!$AH$21</f>
        <v>0</v>
      </c>
    </row>
    <row r="12" spans="1:6" ht="31.5">
      <c r="A12" s="129" t="s">
        <v>339</v>
      </c>
      <c r="B12" s="199" t="s">
        <v>340</v>
      </c>
      <c r="C12" s="125">
        <f>Input!$AI$21</f>
        <v>0</v>
      </c>
      <c r="D12" s="195">
        <f>Input!$AJ$21</f>
        <v>0</v>
      </c>
      <c r="E12" s="195">
        <f>Input!$AK$21</f>
        <v>0</v>
      </c>
      <c r="F12" s="196">
        <f>Input!$AL$21</f>
        <v>0</v>
      </c>
    </row>
    <row r="13" spans="1:6" ht="15.75">
      <c r="A13" s="126" t="s">
        <v>339</v>
      </c>
      <c r="B13" s="197" t="s">
        <v>334</v>
      </c>
      <c r="C13" s="127">
        <f>Input!$AM$21</f>
        <v>0</v>
      </c>
      <c r="D13" s="127">
        <f>Input!$AN$21</f>
        <v>0</v>
      </c>
      <c r="E13" s="128"/>
      <c r="F13" s="198">
        <f>Input!$AO$21</f>
        <v>0</v>
      </c>
    </row>
    <row r="14" spans="1:6" ht="31.5">
      <c r="A14" s="129" t="s">
        <v>341</v>
      </c>
      <c r="B14" s="199" t="s">
        <v>342</v>
      </c>
      <c r="C14" s="125">
        <f>Input!$AP$21</f>
        <v>0</v>
      </c>
      <c r="D14" s="195">
        <f>Input!$AQ$21</f>
        <v>0</v>
      </c>
      <c r="E14" s="195">
        <f>Input!$AR$21</f>
        <v>0</v>
      </c>
      <c r="F14" s="196">
        <f>Input!$AS$21</f>
        <v>0</v>
      </c>
    </row>
    <row r="15" spans="1:6" ht="15.75">
      <c r="A15" s="126" t="s">
        <v>341</v>
      </c>
      <c r="B15" s="197" t="s">
        <v>334</v>
      </c>
      <c r="C15" s="127">
        <f>Input!$AT$21</f>
        <v>0</v>
      </c>
      <c r="D15" s="127">
        <f>Input!$AU$21</f>
        <v>0</v>
      </c>
      <c r="E15" s="128"/>
      <c r="F15" s="198">
        <f>Input!$AV$21</f>
        <v>0</v>
      </c>
    </row>
    <row r="16" spans="1:6" ht="63">
      <c r="A16" s="129" t="s">
        <v>343</v>
      </c>
      <c r="B16" s="199" t="s">
        <v>344</v>
      </c>
      <c r="C16" s="125">
        <f>Input!$AW$21</f>
        <v>0</v>
      </c>
      <c r="D16" s="195">
        <f>Input!$AX$21</f>
        <v>0</v>
      </c>
      <c r="E16" s="195">
        <f>Input!$AY$21</f>
        <v>0</v>
      </c>
      <c r="F16" s="196">
        <f>Input!$AZ$21</f>
        <v>0</v>
      </c>
    </row>
    <row r="17" spans="1:6" ht="15.75">
      <c r="A17" s="126" t="s">
        <v>343</v>
      </c>
      <c r="B17" s="197" t="s">
        <v>334</v>
      </c>
      <c r="C17" s="127">
        <f>Input!$BA$21</f>
        <v>0</v>
      </c>
      <c r="D17" s="127">
        <f>Input!$BB$21</f>
        <v>0</v>
      </c>
      <c r="E17" s="128"/>
      <c r="F17" s="198">
        <f>Input!$BC$21</f>
        <v>0</v>
      </c>
    </row>
    <row r="18" spans="1:6" ht="15.75">
      <c r="A18" s="129" t="s">
        <v>345</v>
      </c>
      <c r="B18" s="199" t="s">
        <v>346</v>
      </c>
      <c r="C18" s="125">
        <f>Input!$BD$21</f>
        <v>0</v>
      </c>
      <c r="D18" s="195">
        <f>Input!$BE$21</f>
        <v>0</v>
      </c>
      <c r="E18" s="195">
        <f>Input!$BF$21</f>
        <v>0</v>
      </c>
      <c r="F18" s="196">
        <f>Input!$BG$21</f>
        <v>0</v>
      </c>
    </row>
    <row r="19" spans="1:6" ht="15.75">
      <c r="A19" s="126" t="s">
        <v>345</v>
      </c>
      <c r="B19" s="197" t="s">
        <v>334</v>
      </c>
      <c r="C19" s="127">
        <f>Input!$BH$21</f>
        <v>0</v>
      </c>
      <c r="D19" s="127">
        <f>Input!$BI$21</f>
        <v>0</v>
      </c>
      <c r="E19" s="128"/>
      <c r="F19" s="198">
        <f>Input!$BJ$21</f>
        <v>0</v>
      </c>
    </row>
    <row r="20" spans="1:6" ht="15.75">
      <c r="A20" s="129"/>
      <c r="B20" s="200" t="s">
        <v>347</v>
      </c>
      <c r="C20" s="130">
        <f t="shared" ref="C20:E21" si="0">C18+C16+C14+C12+C10+C8+C6</f>
        <v>0</v>
      </c>
      <c r="D20" s="130">
        <f t="shared" si="0"/>
        <v>0</v>
      </c>
      <c r="E20" s="130">
        <f t="shared" si="0"/>
        <v>0</v>
      </c>
      <c r="F20" s="201"/>
    </row>
    <row r="21" spans="1:6" ht="15.75">
      <c r="A21" s="129"/>
      <c r="B21" s="202" t="s">
        <v>348</v>
      </c>
      <c r="C21" s="203">
        <f t="shared" si="0"/>
        <v>0</v>
      </c>
      <c r="D21" s="203">
        <f t="shared" si="0"/>
        <v>0</v>
      </c>
      <c r="E21" s="203"/>
      <c r="F21" s="201"/>
    </row>
    <row r="22" spans="1:6" ht="15.75">
      <c r="A22" s="132"/>
      <c r="B22" s="204"/>
      <c r="C22" s="133"/>
      <c r="D22" s="205"/>
      <c r="E22" s="205"/>
      <c r="F22" s="206"/>
    </row>
    <row r="23" spans="1:6" ht="15.75">
      <c r="A23" s="136">
        <v>2</v>
      </c>
      <c r="B23" s="326" t="s">
        <v>349</v>
      </c>
      <c r="C23" s="327"/>
      <c r="D23" s="327"/>
      <c r="E23" s="327"/>
      <c r="F23" s="328"/>
    </row>
    <row r="24" spans="1:6" ht="31.5">
      <c r="A24" s="129" t="s">
        <v>350</v>
      </c>
      <c r="B24" s="199" t="s">
        <v>351</v>
      </c>
      <c r="C24" s="125">
        <f>Input!$BK$21</f>
        <v>0</v>
      </c>
      <c r="D24" s="195">
        <f>Input!$BL$21</f>
        <v>0</v>
      </c>
      <c r="E24" s="195">
        <f>Input!$BM$21</f>
        <v>0</v>
      </c>
      <c r="F24" s="196">
        <f>Input!$BN$21</f>
        <v>0</v>
      </c>
    </row>
    <row r="25" spans="1:6" ht="31.5">
      <c r="A25" s="129" t="s">
        <v>352</v>
      </c>
      <c r="B25" s="199" t="s">
        <v>353</v>
      </c>
      <c r="C25" s="125">
        <f>Input!$BO$21</f>
        <v>0</v>
      </c>
      <c r="D25" s="195">
        <f>Input!$BP$21</f>
        <v>0</v>
      </c>
      <c r="E25" s="195">
        <f>Input!$BQ$21</f>
        <v>0</v>
      </c>
      <c r="F25" s="196">
        <f>Input!$BR$21</f>
        <v>0</v>
      </c>
    </row>
    <row r="26" spans="1:6" ht="47.25">
      <c r="A26" s="129" t="s">
        <v>354</v>
      </c>
      <c r="B26" s="207" t="s">
        <v>355</v>
      </c>
      <c r="C26" s="125">
        <f>Input!$BS$21</f>
        <v>0</v>
      </c>
      <c r="D26" s="195">
        <f>Input!$BT$21</f>
        <v>0</v>
      </c>
      <c r="E26" s="195">
        <f>Input!$BU$21</f>
        <v>0</v>
      </c>
      <c r="F26" s="196">
        <f>Input!$BV$21</f>
        <v>0</v>
      </c>
    </row>
    <row r="27" spans="1:6" ht="31.5">
      <c r="A27" s="129" t="s">
        <v>356</v>
      </c>
      <c r="B27" s="199" t="s">
        <v>357</v>
      </c>
      <c r="C27" s="125">
        <f>Input!$BW$21</f>
        <v>0</v>
      </c>
      <c r="D27" s="195">
        <f>Input!$BX$21</f>
        <v>0</v>
      </c>
      <c r="E27" s="195">
        <f>Input!$BY$21</f>
        <v>0</v>
      </c>
      <c r="F27" s="196">
        <f>Input!$BZ$21</f>
        <v>0</v>
      </c>
    </row>
    <row r="28" spans="1:6" ht="31.5">
      <c r="A28" s="137" t="s">
        <v>358</v>
      </c>
      <c r="B28" s="208" t="s">
        <v>359</v>
      </c>
      <c r="C28" s="125">
        <f>Input!$CA$21</f>
        <v>0</v>
      </c>
      <c r="D28" s="195">
        <f>Input!$CB$21</f>
        <v>0</v>
      </c>
      <c r="E28" s="195">
        <f>Input!$CC$21</f>
        <v>0</v>
      </c>
      <c r="F28" s="196">
        <f>Input!$CD$21</f>
        <v>0</v>
      </c>
    </row>
    <row r="29" spans="1:6" ht="15.75">
      <c r="A29" s="138"/>
      <c r="B29" s="209" t="s">
        <v>0</v>
      </c>
      <c r="C29" s="139">
        <f>SUM(C24:C28)</f>
        <v>0</v>
      </c>
      <c r="D29" s="139">
        <f t="shared" ref="D29:E29" si="1">SUM(D24:D28)</f>
        <v>0</v>
      </c>
      <c r="E29" s="139">
        <f t="shared" si="1"/>
        <v>0</v>
      </c>
      <c r="F29" s="196"/>
    </row>
    <row r="30" spans="1:6" ht="15.75">
      <c r="A30" s="132"/>
      <c r="B30" s="204"/>
      <c r="C30" s="133"/>
      <c r="D30" s="205"/>
      <c r="E30" s="205"/>
      <c r="F30" s="206"/>
    </row>
    <row r="31" spans="1:6" ht="15.75">
      <c r="A31" s="123">
        <v>3</v>
      </c>
      <c r="B31" s="326" t="s">
        <v>360</v>
      </c>
      <c r="C31" s="327"/>
      <c r="D31" s="327"/>
      <c r="E31" s="327"/>
      <c r="F31" s="328"/>
    </row>
    <row r="32" spans="1:6" ht="31.5">
      <c r="A32" s="129" t="s">
        <v>361</v>
      </c>
      <c r="B32" s="199" t="s">
        <v>362</v>
      </c>
      <c r="C32" s="125">
        <f>Input!$CE$21</f>
        <v>0</v>
      </c>
      <c r="D32" s="195">
        <f>Input!$CF$21</f>
        <v>0</v>
      </c>
      <c r="E32" s="195">
        <f>Input!$CG$21</f>
        <v>0</v>
      </c>
      <c r="F32" s="196">
        <f>Input!$CH$21</f>
        <v>0</v>
      </c>
    </row>
    <row r="33" spans="1:6" ht="15.75">
      <c r="A33" s="129" t="s">
        <v>363</v>
      </c>
      <c r="B33" s="199" t="s">
        <v>487</v>
      </c>
      <c r="C33" s="125">
        <f>Input!$CI$21</f>
        <v>0</v>
      </c>
      <c r="D33" s="195">
        <f>Input!$CJ$21</f>
        <v>0</v>
      </c>
      <c r="E33" s="195">
        <f>Input!$CK$21</f>
        <v>0</v>
      </c>
      <c r="F33" s="196">
        <f>Input!$CL$21</f>
        <v>0</v>
      </c>
    </row>
    <row r="34" spans="1:6" ht="31.5">
      <c r="A34" s="129" t="s">
        <v>364</v>
      </c>
      <c r="B34" s="199" t="s">
        <v>365</v>
      </c>
      <c r="C34" s="125">
        <f>Input!$CM$21</f>
        <v>0</v>
      </c>
      <c r="D34" s="195">
        <f>Input!$CN$21</f>
        <v>0</v>
      </c>
      <c r="E34" s="195">
        <f>Input!$CO$21</f>
        <v>0</v>
      </c>
      <c r="F34" s="196">
        <f>Input!$CP$21</f>
        <v>0</v>
      </c>
    </row>
    <row r="35" spans="1:6" ht="31.5">
      <c r="A35" s="138" t="s">
        <v>366</v>
      </c>
      <c r="B35" s="199" t="s">
        <v>367</v>
      </c>
      <c r="C35" s="125">
        <f>Input!$CQ$21</f>
        <v>0</v>
      </c>
      <c r="D35" s="195">
        <f>Input!$CR$21</f>
        <v>0</v>
      </c>
      <c r="E35" s="195">
        <f>Input!$CS$21</f>
        <v>0</v>
      </c>
      <c r="F35" s="196">
        <f>Input!$CT$21</f>
        <v>0</v>
      </c>
    </row>
    <row r="36" spans="1:6" ht="15.75">
      <c r="A36" s="138"/>
      <c r="B36" s="209" t="s">
        <v>0</v>
      </c>
      <c r="C36" s="139">
        <f>SUM(C32:C35)</f>
        <v>0</v>
      </c>
      <c r="D36" s="139">
        <f t="shared" ref="D36:E36" si="2">SUM(D32:D35)</f>
        <v>0</v>
      </c>
      <c r="E36" s="139">
        <f t="shared" si="2"/>
        <v>0</v>
      </c>
      <c r="F36" s="196"/>
    </row>
    <row r="37" spans="1:6" ht="15.75">
      <c r="A37" s="132"/>
      <c r="B37" s="204"/>
      <c r="C37" s="133"/>
      <c r="D37" s="205"/>
      <c r="E37" s="205"/>
      <c r="F37" s="206"/>
    </row>
    <row r="38" spans="1:6" ht="15.75">
      <c r="A38" s="136">
        <v>4</v>
      </c>
      <c r="B38" s="326" t="s">
        <v>368</v>
      </c>
      <c r="C38" s="327"/>
      <c r="D38" s="327"/>
      <c r="E38" s="327"/>
      <c r="F38" s="328"/>
    </row>
    <row r="39" spans="1:6" ht="15.75">
      <c r="A39" s="129" t="s">
        <v>369</v>
      </c>
      <c r="B39" s="199" t="s">
        <v>370</v>
      </c>
      <c r="C39" s="125">
        <f>Input!$CU$21</f>
        <v>0</v>
      </c>
      <c r="D39" s="195">
        <f>Input!$CV$21</f>
        <v>0</v>
      </c>
      <c r="E39" s="195">
        <f>Input!$CW$21</f>
        <v>0</v>
      </c>
      <c r="F39" s="196">
        <f>Input!$CX$21</f>
        <v>0</v>
      </c>
    </row>
    <row r="40" spans="1:6" ht="47.25">
      <c r="A40" s="129" t="s">
        <v>371</v>
      </c>
      <c r="B40" s="199" t="s">
        <v>372</v>
      </c>
      <c r="C40" s="125">
        <f>Input!$CY$21</f>
        <v>0</v>
      </c>
      <c r="D40" s="195">
        <f>Input!$CZ$21</f>
        <v>0</v>
      </c>
      <c r="E40" s="195">
        <f>Input!$DA$21</f>
        <v>0</v>
      </c>
      <c r="F40" s="196">
        <f>Input!$DB$21</f>
        <v>0</v>
      </c>
    </row>
    <row r="41" spans="1:6" ht="15.75">
      <c r="A41" s="137" t="s">
        <v>373</v>
      </c>
      <c r="B41" s="208" t="s">
        <v>374</v>
      </c>
      <c r="C41" s="125">
        <f>Input!$DC$21</f>
        <v>0</v>
      </c>
      <c r="D41" s="195">
        <f>Input!$DD$21</f>
        <v>0</v>
      </c>
      <c r="E41" s="195">
        <f>Input!$DE$21</f>
        <v>0</v>
      </c>
      <c r="F41" s="196">
        <f>Input!$DF$21</f>
        <v>0</v>
      </c>
    </row>
    <row r="42" spans="1:6" ht="15.75">
      <c r="A42" s="138"/>
      <c r="B42" s="209" t="s">
        <v>0</v>
      </c>
      <c r="C42" s="139">
        <f>SUM(C39:C41)</f>
        <v>0</v>
      </c>
      <c r="D42" s="139">
        <f t="shared" ref="D42:E42" si="3">SUM(D39:D41)</f>
        <v>0</v>
      </c>
      <c r="E42" s="139">
        <f t="shared" si="3"/>
        <v>0</v>
      </c>
      <c r="F42" s="196"/>
    </row>
    <row r="43" spans="1:6" ht="15.75">
      <c r="A43" s="132"/>
      <c r="B43" s="204"/>
      <c r="C43" s="133"/>
      <c r="D43" s="205"/>
      <c r="E43" s="205"/>
      <c r="F43" s="206"/>
    </row>
    <row r="44" spans="1:6" ht="15.75">
      <c r="A44" s="136">
        <v>5</v>
      </c>
      <c r="B44" s="326" t="s">
        <v>1</v>
      </c>
      <c r="C44" s="327"/>
      <c r="D44" s="327"/>
      <c r="E44" s="327"/>
      <c r="F44" s="328"/>
    </row>
    <row r="45" spans="1:6" ht="15.75">
      <c r="A45" s="129" t="s">
        <v>375</v>
      </c>
      <c r="B45" s="210" t="s">
        <v>376</v>
      </c>
      <c r="C45" s="125">
        <f>Input!$DG$21</f>
        <v>0</v>
      </c>
      <c r="D45" s="195">
        <f>Input!$DH$21</f>
        <v>0</v>
      </c>
      <c r="E45" s="195">
        <f>Input!$DI$21</f>
        <v>0</v>
      </c>
      <c r="F45" s="196">
        <f>Input!$DJ$21</f>
        <v>0</v>
      </c>
    </row>
    <row r="46" spans="1:6" ht="15.75">
      <c r="A46" s="132"/>
      <c r="B46" s="204"/>
      <c r="C46" s="133"/>
      <c r="D46" s="205"/>
      <c r="E46" s="205"/>
      <c r="F46" s="206"/>
    </row>
    <row r="47" spans="1:6" ht="15.75">
      <c r="A47" s="136">
        <v>6</v>
      </c>
      <c r="B47" s="326" t="s">
        <v>377</v>
      </c>
      <c r="C47" s="327"/>
      <c r="D47" s="327"/>
      <c r="E47" s="327"/>
      <c r="F47" s="328"/>
    </row>
    <row r="48" spans="1:6" ht="31.5">
      <c r="A48" s="129" t="s">
        <v>378</v>
      </c>
      <c r="B48" s="208" t="s">
        <v>379</v>
      </c>
      <c r="C48" s="125">
        <f>Input!$DK$21</f>
        <v>0</v>
      </c>
      <c r="D48" s="195">
        <f>Input!$DL$21</f>
        <v>0</v>
      </c>
      <c r="E48" s="195">
        <f>Input!$DM$21</f>
        <v>0</v>
      </c>
      <c r="F48" s="196">
        <f>Input!$DN$21</f>
        <v>0</v>
      </c>
    </row>
    <row r="49" spans="1:6" ht="15.75">
      <c r="A49" s="138"/>
      <c r="B49" s="209" t="s">
        <v>0</v>
      </c>
      <c r="C49" s="139">
        <f>SUM(C48:C48)</f>
        <v>0</v>
      </c>
      <c r="D49" s="139">
        <f>SUM(D48:D48)</f>
        <v>0</v>
      </c>
      <c r="E49" s="139">
        <f>SUM(E48:E48)</f>
        <v>0</v>
      </c>
      <c r="F49" s="196"/>
    </row>
    <row r="50" spans="1:6" ht="15.75">
      <c r="A50" s="132"/>
      <c r="B50" s="204"/>
      <c r="C50" s="133"/>
      <c r="D50" s="205"/>
      <c r="E50" s="205"/>
      <c r="F50" s="206"/>
    </row>
    <row r="51" spans="1:6" ht="15.75">
      <c r="A51" s="188">
        <v>7</v>
      </c>
      <c r="B51" s="326" t="s">
        <v>235</v>
      </c>
      <c r="C51" s="327"/>
      <c r="D51" s="327"/>
      <c r="E51" s="327"/>
      <c r="F51" s="328"/>
    </row>
    <row r="52" spans="1:6" ht="15.75">
      <c r="A52" s="189" t="s">
        <v>482</v>
      </c>
      <c r="B52" s="208" t="s">
        <v>381</v>
      </c>
      <c r="C52" s="125">
        <f>Input!$DO$21</f>
        <v>0</v>
      </c>
      <c r="D52" s="195">
        <f>Input!$DP$21</f>
        <v>0</v>
      </c>
      <c r="E52" s="195">
        <f>Input!$DQ$21</f>
        <v>0</v>
      </c>
      <c r="F52" s="196">
        <f>Input!$DR$21</f>
        <v>0</v>
      </c>
    </row>
    <row r="53" spans="1:6" ht="15.75">
      <c r="A53" s="190"/>
      <c r="B53" s="211"/>
      <c r="C53" s="141"/>
      <c r="D53" s="212"/>
      <c r="E53" s="213"/>
      <c r="F53" s="201"/>
    </row>
    <row r="54" spans="1:6" ht="15.75" customHeight="1">
      <c r="A54" s="191">
        <v>8</v>
      </c>
      <c r="B54" s="326" t="s">
        <v>481</v>
      </c>
      <c r="C54" s="327"/>
      <c r="D54" s="327"/>
      <c r="E54" s="327"/>
      <c r="F54" s="328"/>
    </row>
    <row r="55" spans="1:6" ht="31.5">
      <c r="A55" s="189" t="s">
        <v>380</v>
      </c>
      <c r="B55" s="199" t="s">
        <v>383</v>
      </c>
      <c r="C55" s="125">
        <f>Input!$DS$21</f>
        <v>0</v>
      </c>
      <c r="D55" s="195">
        <f>Input!$DT$21</f>
        <v>0</v>
      </c>
      <c r="E55" s="195">
        <f>Input!$DU$21</f>
        <v>0</v>
      </c>
      <c r="F55" s="196">
        <f>Input!$DV$21</f>
        <v>0</v>
      </c>
    </row>
    <row r="56" spans="1:6" ht="15.75">
      <c r="A56" s="192" t="s">
        <v>380</v>
      </c>
      <c r="B56" s="197" t="s">
        <v>384</v>
      </c>
      <c r="C56" s="127">
        <f>Input!$DW$21</f>
        <v>0</v>
      </c>
      <c r="D56" s="127">
        <f>Input!$DX$21</f>
        <v>0</v>
      </c>
      <c r="E56" s="128"/>
      <c r="F56" s="198">
        <f>Input!$DY$21</f>
        <v>0</v>
      </c>
    </row>
    <row r="57" spans="1:6" ht="31.5">
      <c r="A57" s="189" t="s">
        <v>483</v>
      </c>
      <c r="B57" s="208" t="s">
        <v>385</v>
      </c>
      <c r="C57" s="125">
        <f>Input!$DZ$21</f>
        <v>0</v>
      </c>
      <c r="D57" s="195">
        <f>Input!$EA$21</f>
        <v>0</v>
      </c>
      <c r="E57" s="195">
        <f>Input!$EB$21</f>
        <v>0</v>
      </c>
      <c r="F57" s="196">
        <f>Input!$EC$21</f>
        <v>0</v>
      </c>
    </row>
    <row r="58" spans="1:6" ht="15.75">
      <c r="A58" s="192" t="s">
        <v>483</v>
      </c>
      <c r="B58" s="197" t="s">
        <v>384</v>
      </c>
      <c r="C58" s="127">
        <f>Input!$ED$21</f>
        <v>0</v>
      </c>
      <c r="D58" s="127">
        <f>Input!$EE$21</f>
        <v>0</v>
      </c>
      <c r="E58" s="128"/>
      <c r="F58" s="198">
        <f>Input!$EF$21</f>
        <v>0</v>
      </c>
    </row>
    <row r="59" spans="1:6" ht="31.5">
      <c r="A59" s="189" t="s">
        <v>484</v>
      </c>
      <c r="B59" s="208" t="s">
        <v>386</v>
      </c>
      <c r="C59" s="125">
        <f>Input!$EG$21</f>
        <v>0</v>
      </c>
      <c r="D59" s="195">
        <f>Input!$EH$21</f>
        <v>0</v>
      </c>
      <c r="E59" s="195">
        <f>Input!$EI$21</f>
        <v>0</v>
      </c>
      <c r="F59" s="196">
        <f>Input!$EJ$21</f>
        <v>0</v>
      </c>
    </row>
    <row r="60" spans="1:6" ht="15.75">
      <c r="A60" s="192" t="s">
        <v>484</v>
      </c>
      <c r="B60" s="197" t="s">
        <v>384</v>
      </c>
      <c r="C60" s="127">
        <f>Input!$EK$21</f>
        <v>0</v>
      </c>
      <c r="D60" s="127">
        <f>Input!$EL$21</f>
        <v>0</v>
      </c>
      <c r="E60" s="128"/>
      <c r="F60" s="198">
        <f>Input!$EM$21</f>
        <v>0</v>
      </c>
    </row>
    <row r="61" spans="1:6" ht="15.75">
      <c r="A61" s="189"/>
      <c r="B61" s="200" t="s">
        <v>347</v>
      </c>
      <c r="C61" s="130">
        <f>C59+C57+C55</f>
        <v>0</v>
      </c>
      <c r="D61" s="130">
        <f t="shared" ref="D61:E62" si="4">D59+D57+D55</f>
        <v>0</v>
      </c>
      <c r="E61" s="130">
        <f t="shared" si="4"/>
        <v>0</v>
      </c>
      <c r="F61" s="196"/>
    </row>
    <row r="62" spans="1:6" ht="15.75">
      <c r="A62" s="192"/>
      <c r="B62" s="197" t="s">
        <v>348</v>
      </c>
      <c r="C62" s="214">
        <f>C60+C58+C56</f>
        <v>0</v>
      </c>
      <c r="D62" s="214">
        <f t="shared" si="4"/>
        <v>0</v>
      </c>
      <c r="E62" s="203"/>
      <c r="F62" s="196"/>
    </row>
    <row r="63" spans="1:6" ht="15.75">
      <c r="A63" s="190"/>
      <c r="B63" s="211"/>
      <c r="C63" s="141"/>
      <c r="D63" s="212"/>
      <c r="E63" s="213"/>
      <c r="F63" s="201"/>
    </row>
    <row r="64" spans="1:6" ht="15.75" customHeight="1">
      <c r="A64" s="191">
        <v>9</v>
      </c>
      <c r="B64" s="326" t="s">
        <v>387</v>
      </c>
      <c r="C64" s="327"/>
      <c r="D64" s="327"/>
      <c r="E64" s="327"/>
      <c r="F64" s="328"/>
    </row>
    <row r="65" spans="1:6" ht="31.5">
      <c r="A65" s="189" t="s">
        <v>382</v>
      </c>
      <c r="B65" s="199" t="s">
        <v>388</v>
      </c>
      <c r="C65" s="125">
        <f>Input!$EN$21</f>
        <v>0</v>
      </c>
      <c r="D65" s="125">
        <f>Input!$EO$21</f>
        <v>0</v>
      </c>
      <c r="E65" s="125">
        <f>Input!$EP$21</f>
        <v>0</v>
      </c>
      <c r="F65" s="196">
        <f>Input!$EQ$21</f>
        <v>0</v>
      </c>
    </row>
    <row r="66" spans="1:6" ht="15.75">
      <c r="A66" s="132"/>
      <c r="B66" s="140"/>
      <c r="C66" s="143"/>
      <c r="D66" s="144"/>
      <c r="E66" s="145"/>
      <c r="F66" s="131"/>
    </row>
    <row r="67" spans="1:6" ht="15.75">
      <c r="A67" s="129"/>
      <c r="B67" s="146" t="s">
        <v>389</v>
      </c>
      <c r="C67" s="147">
        <f>C65+C61+C52+C49+C45+C42+C36+C29+C20</f>
        <v>0</v>
      </c>
      <c r="D67" s="147">
        <f t="shared" ref="D67:E67" si="5">D65+D61+D52+D49+D45+D42+D36+D29+D20</f>
        <v>0</v>
      </c>
      <c r="E67" s="147">
        <f t="shared" si="5"/>
        <v>0</v>
      </c>
      <c r="F67" s="148"/>
    </row>
    <row r="68" spans="1:6" ht="15.75">
      <c r="A68" s="129"/>
      <c r="B68" s="146" t="s">
        <v>390</v>
      </c>
      <c r="C68" s="147">
        <f>C62+C21</f>
        <v>0</v>
      </c>
      <c r="D68" s="147">
        <f>D62+D21</f>
        <v>0</v>
      </c>
      <c r="E68" s="147"/>
      <c r="F68" s="148"/>
    </row>
    <row r="69" spans="1:6" ht="15.75">
      <c r="A69" s="149"/>
      <c r="B69" s="150"/>
      <c r="C69" s="151"/>
      <c r="D69" s="151"/>
      <c r="E69" s="151"/>
      <c r="F69" s="135"/>
    </row>
    <row r="70" spans="1:6" s="134" customFormat="1" ht="15.75">
      <c r="B70" s="152" t="s">
        <v>391</v>
      </c>
      <c r="C70" s="153">
        <f>'UNTHSC Fed'!D97</f>
        <v>0</v>
      </c>
      <c r="D70" s="153">
        <f>'UNTHSC Fed'!F97</f>
        <v>0</v>
      </c>
      <c r="E70" s="153">
        <f>'UNTHSC Fed'!G97</f>
        <v>0</v>
      </c>
      <c r="F70" s="135"/>
    </row>
    <row r="71" spans="1:6" s="134" customFormat="1" ht="15.75">
      <c r="B71" s="152" t="s">
        <v>246</v>
      </c>
      <c r="C71" s="153">
        <f>C67-C70</f>
        <v>0</v>
      </c>
      <c r="D71" s="153">
        <f>D67-D70</f>
        <v>0</v>
      </c>
      <c r="E71" s="153">
        <f>E67-E70</f>
        <v>0</v>
      </c>
      <c r="F71" s="135"/>
    </row>
    <row r="72" spans="1:6" s="134" customFormat="1" ht="15.75">
      <c r="B72" s="155"/>
      <c r="C72" s="153"/>
      <c r="D72" s="154"/>
      <c r="E72" s="154"/>
      <c r="F72" s="135"/>
    </row>
    <row r="73" spans="1:6" s="134" customFormat="1" ht="15.75">
      <c r="B73" s="155"/>
      <c r="C73" s="156" t="str">
        <f>IF(C67-INT(C67)=0,"",C67-INT(C67))</f>
        <v/>
      </c>
      <c r="D73" s="156" t="str">
        <f>IF(D67-INT(D67)=0,"",D67-INT(D67))</f>
        <v/>
      </c>
      <c r="E73" s="156" t="str">
        <f>IF(E67-INT(E67)=0,"",E67-INT(E67))</f>
        <v/>
      </c>
      <c r="F73" s="157">
        <f>SUM(C73:E73)</f>
        <v>0</v>
      </c>
    </row>
    <row r="74" spans="1:6" s="134" customFormat="1" ht="15.75">
      <c r="B74" s="155"/>
      <c r="C74" s="133"/>
      <c r="F74" s="135"/>
    </row>
    <row r="75" spans="1:6" s="134" customFormat="1" ht="15.75">
      <c r="B75" s="155" t="s">
        <v>247</v>
      </c>
      <c r="C75" s="133"/>
      <c r="F75" s="135"/>
    </row>
    <row r="76" spans="1:6" s="134" customFormat="1" ht="15.75">
      <c r="B76" s="155" t="s">
        <v>248</v>
      </c>
      <c r="C76" s="158">
        <f>SUM(C6,C8,C10,C12,C14,C16,C18,)+SUM(C24:C28)+SUM(C32:C35)+SUM(C39:C41)+C45+C48+C52+SUM(C55,C57,C59)+C65</f>
        <v>0</v>
      </c>
      <c r="D76" s="158">
        <f>SUM(D6,D8,D10,D12,D14,D16,D18,)+SUM(D24:D28)+SUM(D32:D35)+SUM(D39:D41)+D45+D48+D52+SUM(D55,D57,D59)+D65</f>
        <v>0</v>
      </c>
      <c r="E76" s="158">
        <f>SUM(E6,E8,E10,E12,E14,E16,E18,)+SUM(E24:E28)+SUM(E32:E35)+SUM(E39:E41)+E45+E48+E52+SUM(E55,E57,E59)+E65</f>
        <v>0</v>
      </c>
      <c r="F76" s="135"/>
    </row>
    <row r="77" spans="1:6" s="134" customFormat="1" ht="15.75">
      <c r="B77" s="155" t="s">
        <v>392</v>
      </c>
      <c r="C77" s="159">
        <f>SUM(C7,C9,C11,C13,C15,C17,C19)+SUM(C56,C58,C60)</f>
        <v>0</v>
      </c>
      <c r="D77" s="159">
        <f>SUM(D7,D9,D11,D13,D15,D17,D19)+SUM(D56,D58,D60)</f>
        <v>0</v>
      </c>
      <c r="E77" s="142"/>
      <c r="F77" s="135"/>
    </row>
    <row r="78" spans="1:6" s="134" customFormat="1" ht="15.75">
      <c r="B78" s="155"/>
      <c r="C78" s="158">
        <f>SUM(C76:C77)</f>
        <v>0</v>
      </c>
      <c r="D78" s="158">
        <f>SUM(D76:D77)</f>
        <v>0</v>
      </c>
      <c r="E78" s="158">
        <f>SUM(E76:E77)</f>
        <v>0</v>
      </c>
      <c r="F78" s="135"/>
    </row>
    <row r="79" spans="1:6" s="134" customFormat="1" ht="15.75">
      <c r="B79" s="155"/>
      <c r="C79" s="133"/>
      <c r="F79" s="135"/>
    </row>
    <row r="80" spans="1:6" s="134" customFormat="1" ht="15.75">
      <c r="B80" s="155"/>
      <c r="C80" s="133"/>
      <c r="D80" s="160">
        <f>D78+C78+E78</f>
        <v>0</v>
      </c>
      <c r="F80" s="135"/>
    </row>
    <row r="81" spans="2:6" s="134" customFormat="1" ht="15.75">
      <c r="B81" s="155"/>
      <c r="C81" s="133"/>
      <c r="F81" s="135"/>
    </row>
    <row r="82" spans="2:6" s="134" customFormat="1" ht="15.75">
      <c r="B82" s="155"/>
      <c r="C82" s="161" t="str">
        <f>IF((C76=C67),"Balanced","Out of Balance")</f>
        <v>Balanced</v>
      </c>
      <c r="D82" s="161" t="str">
        <f>IF((D76=D67),"Balanced","Out of Balance")</f>
        <v>Balanced</v>
      </c>
      <c r="E82" s="161" t="str">
        <f>IF((E76=E67),"Balanced","Out of Balance")</f>
        <v>Balanced</v>
      </c>
      <c r="F82" s="135"/>
    </row>
  </sheetData>
  <conditionalFormatting sqref="C71">
    <cfRule type="expression" dxfId="17" priority="10">
      <formula>$C$71&lt;&gt;0</formula>
    </cfRule>
  </conditionalFormatting>
  <conditionalFormatting sqref="D71">
    <cfRule type="expression" dxfId="16" priority="8">
      <formula>$D$71&lt;&gt;0</formula>
    </cfRule>
  </conditionalFormatting>
  <conditionalFormatting sqref="E71">
    <cfRule type="expression" dxfId="15" priority="7">
      <formula>$E$71&lt;&gt;0</formula>
    </cfRule>
  </conditionalFormatting>
  <conditionalFormatting sqref="C73">
    <cfRule type="expression" dxfId="14" priority="5">
      <formula>$C$73&lt;&gt;""</formula>
    </cfRule>
  </conditionalFormatting>
  <conditionalFormatting sqref="D73">
    <cfRule type="expression" dxfId="13" priority="4">
      <formula>$D$73&lt;&gt;""</formula>
    </cfRule>
  </conditionalFormatting>
  <conditionalFormatting sqref="E73">
    <cfRule type="expression" dxfId="12" priority="3">
      <formula>$E$73&lt;&gt;""</formula>
    </cfRule>
  </conditionalFormatting>
  <conditionalFormatting sqref="F2">
    <cfRule type="expression" dxfId="11" priority="2">
      <formula>OR($C$71&lt;&gt;0,$D$71&lt;&gt;0,$E$71&lt;&gt;0)</formula>
    </cfRule>
  </conditionalFormatting>
  <conditionalFormatting sqref="F1">
    <cfRule type="expression" dxfId="10" priority="1">
      <formula>OR($C$73&lt;&gt;"",$D$73&lt;&gt;"",$E$73&lt;&gt;"")</formula>
    </cfRule>
  </conditionalFormatting>
  <pageMargins left="0.32406249999999998" right="0.7" top="0.75" bottom="0.49049707602339182" header="0.3" footer="0.3"/>
  <pageSetup paperSize="5" scale="61" orientation="landscape" r:id="rId1"/>
  <rowBreaks count="1" manualBreakCount="1">
    <brk id="30"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C259-59B7-45E8-9225-7D0BF3FD5B4F}">
  <sheetPr>
    <tabColor theme="7" tint="0.79998168889431442"/>
    <pageSetUpPr fitToPage="1"/>
  </sheetPr>
  <dimension ref="A1:AX116"/>
  <sheetViews>
    <sheetView showGridLines="0" zoomScaleNormal="100" zoomScaleSheetLayoutView="100" workbookViewId="0">
      <pane ySplit="4" topLeftCell="A101" activePane="bottomLeft" state="frozen"/>
      <selection activeCell="F2" sqref="F2"/>
      <selection pane="bottomLeft" activeCell="F2" sqref="F2"/>
    </sheetView>
  </sheetViews>
  <sheetFormatPr defaultColWidth="8.5703125" defaultRowHeight="15"/>
  <cols>
    <col min="1" max="1" width="12.85546875" style="76" customWidth="1"/>
    <col min="2" max="2" width="52.42578125" style="91" customWidth="1"/>
    <col min="3" max="6" width="18.42578125" style="76" customWidth="1"/>
    <col min="7" max="7" width="20.5703125" style="76" customWidth="1"/>
    <col min="8" max="8" width="68.140625" style="91" customWidth="1"/>
    <col min="9" max="16384" width="8.5703125" style="76"/>
  </cols>
  <sheetData>
    <row r="1" spans="1:50">
      <c r="A1" s="74" t="s">
        <v>197</v>
      </c>
      <c r="B1" s="75" t="str">
        <f>Input!$B$21</f>
        <v>University of North Texas Health Science Center at Fort Worth (Public Medical + Private Medical)</v>
      </c>
      <c r="E1" s="77" t="s">
        <v>198</v>
      </c>
      <c r="H1" s="78" t="str">
        <f>IF(OR($C$102&lt;&gt;"",$D$102&lt;&gt;"",$E$102&lt;&gt;"",$F$102&lt;&gt;"",$G$102&lt;&gt;""),"Error Message - Enter Whole Dollars Only - See Row 102","")</f>
        <v/>
      </c>
    </row>
    <row r="2" spans="1:50">
      <c r="A2" s="74" t="s">
        <v>199</v>
      </c>
      <c r="B2" s="75" t="str">
        <f>Index!$B$3</f>
        <v>FY 2020 &amp; FY 2021 Data</v>
      </c>
      <c r="H2" s="78" t="str">
        <f>IF(OR($C$100&lt;&gt;0,$D$100&lt;&gt;0,$E$100&lt;&gt;0,$F$100&lt;&gt;0,$G$100&lt;&gt;0),"Error Message - Uses tab does not agree with this tab.","")</f>
        <v/>
      </c>
    </row>
    <row r="3" spans="1:50">
      <c r="C3" s="96" t="s">
        <v>489</v>
      </c>
    </row>
    <row r="4" spans="1:50" s="82" customFormat="1" ht="30">
      <c r="A4" s="79" t="s">
        <v>201</v>
      </c>
      <c r="B4" s="80" t="s">
        <v>202</v>
      </c>
      <c r="C4" s="80" t="s">
        <v>203</v>
      </c>
      <c r="D4" s="80" t="s">
        <v>204</v>
      </c>
      <c r="E4" s="80" t="s">
        <v>205</v>
      </c>
      <c r="F4" s="80" t="s">
        <v>206</v>
      </c>
      <c r="G4" s="80" t="s">
        <v>207</v>
      </c>
      <c r="H4" s="80" t="s">
        <v>208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c r="A5" s="83" t="s">
        <v>209</v>
      </c>
      <c r="B5" s="215" t="s">
        <v>210</v>
      </c>
      <c r="C5" s="84">
        <f>Input!$EU$21</f>
        <v>0</v>
      </c>
      <c r="D5" s="84">
        <f>Input!$EV$21</f>
        <v>0</v>
      </c>
      <c r="E5" s="84">
        <f>Input!$EW$21</f>
        <v>0</v>
      </c>
      <c r="F5" s="84">
        <f>Input!$EX$21</f>
        <v>0</v>
      </c>
      <c r="G5" s="84">
        <f>Input!$EY$21</f>
        <v>0</v>
      </c>
      <c r="H5" s="85">
        <f>Input!$EZ$21</f>
        <v>0</v>
      </c>
    </row>
    <row r="6" spans="1:50">
      <c r="A6" s="83" t="s">
        <v>209</v>
      </c>
      <c r="B6" s="215" t="s">
        <v>211</v>
      </c>
      <c r="C6" s="84">
        <f>Input!$FA$21</f>
        <v>0</v>
      </c>
      <c r="D6" s="84">
        <f>Input!$FB$21</f>
        <v>0</v>
      </c>
      <c r="E6" s="84">
        <f>Input!$FC$21</f>
        <v>0</v>
      </c>
      <c r="F6" s="84">
        <f>Input!$FD$21</f>
        <v>0</v>
      </c>
      <c r="G6" s="84">
        <f>Input!$FE$21</f>
        <v>0</v>
      </c>
      <c r="H6" s="85">
        <f>Input!$FF$21</f>
        <v>0</v>
      </c>
    </row>
    <row r="7" spans="1:50">
      <c r="A7" s="83" t="s">
        <v>209</v>
      </c>
      <c r="B7" s="215" t="s">
        <v>212</v>
      </c>
      <c r="C7" s="84">
        <f>Input!$FG$21</f>
        <v>0</v>
      </c>
      <c r="D7" s="84">
        <f>Input!$FH$21</f>
        <v>0</v>
      </c>
      <c r="E7" s="84">
        <f>Input!$FI$21</f>
        <v>0</v>
      </c>
      <c r="F7" s="84">
        <f>Input!$FJ$21</f>
        <v>0</v>
      </c>
      <c r="G7" s="84">
        <f>Input!$FK$21</f>
        <v>0</v>
      </c>
      <c r="H7" s="85">
        <f>Input!$FL$21</f>
        <v>0</v>
      </c>
    </row>
    <row r="8" spans="1:50">
      <c r="A8" s="83" t="s">
        <v>209</v>
      </c>
      <c r="B8" s="215" t="s">
        <v>213</v>
      </c>
      <c r="C8" s="84">
        <f>Input!$FM$21</f>
        <v>0</v>
      </c>
      <c r="D8" s="84">
        <f>Input!$FN$21</f>
        <v>0</v>
      </c>
      <c r="E8" s="84">
        <f>Input!$FO$21</f>
        <v>0</v>
      </c>
      <c r="F8" s="84">
        <f>Input!$FP$21</f>
        <v>0</v>
      </c>
      <c r="G8" s="84">
        <f>Input!$FQ$21</f>
        <v>0</v>
      </c>
      <c r="H8" s="85">
        <f>Input!$FR$21</f>
        <v>0</v>
      </c>
    </row>
    <row r="9" spans="1:50">
      <c r="A9" s="83" t="s">
        <v>209</v>
      </c>
      <c r="B9" s="215" t="s">
        <v>214</v>
      </c>
      <c r="C9" s="84">
        <f>Input!$FS$21</f>
        <v>0</v>
      </c>
      <c r="D9" s="84">
        <f>Input!$FT$21</f>
        <v>0</v>
      </c>
      <c r="E9" s="84">
        <f>Input!$FU$21</f>
        <v>0</v>
      </c>
      <c r="F9" s="84">
        <f>Input!$FV$21</f>
        <v>0</v>
      </c>
      <c r="G9" s="84">
        <f>Input!$FW$21</f>
        <v>0</v>
      </c>
      <c r="H9" s="85">
        <f>Input!$FX$21</f>
        <v>0</v>
      </c>
    </row>
    <row r="10" spans="1:50">
      <c r="A10" s="83" t="s">
        <v>209</v>
      </c>
      <c r="B10" s="215" t="s">
        <v>215</v>
      </c>
      <c r="C10" s="84">
        <f>Input!$FY$21</f>
        <v>0</v>
      </c>
      <c r="D10" s="84">
        <f>Input!$FZ$21</f>
        <v>0</v>
      </c>
      <c r="E10" s="84">
        <f>Input!$GA$21</f>
        <v>0</v>
      </c>
      <c r="F10" s="84">
        <f>Input!$GB$21</f>
        <v>0</v>
      </c>
      <c r="G10" s="84">
        <f>Input!$GC$21</f>
        <v>0</v>
      </c>
      <c r="H10" s="85">
        <f>Input!$GD$21</f>
        <v>0</v>
      </c>
    </row>
    <row r="11" spans="1:50">
      <c r="A11" s="83" t="s">
        <v>209</v>
      </c>
      <c r="B11" s="215" t="s">
        <v>216</v>
      </c>
      <c r="C11" s="84">
        <f>Input!$GE$21</f>
        <v>0</v>
      </c>
      <c r="D11" s="84">
        <f>Input!$GF$21</f>
        <v>0</v>
      </c>
      <c r="E11" s="84">
        <f>Input!$GG$21</f>
        <v>0</v>
      </c>
      <c r="F11" s="84">
        <f>Input!$GH$21</f>
        <v>0</v>
      </c>
      <c r="G11" s="84">
        <f>Input!$GI$21</f>
        <v>0</v>
      </c>
      <c r="H11" s="85">
        <f>Input!$GJ$21</f>
        <v>0</v>
      </c>
    </row>
    <row r="12" spans="1:50" ht="30">
      <c r="A12" s="83" t="s">
        <v>209</v>
      </c>
      <c r="B12" s="215" t="s">
        <v>217</v>
      </c>
      <c r="C12" s="84">
        <f>Input!$GK$21</f>
        <v>0</v>
      </c>
      <c r="D12" s="84">
        <f>Input!$GL$21</f>
        <v>0</v>
      </c>
      <c r="E12" s="84">
        <f>Input!$GM$21</f>
        <v>0</v>
      </c>
      <c r="F12" s="84">
        <f>Input!$GN$21</f>
        <v>0</v>
      </c>
      <c r="G12" s="84">
        <f>Input!$GO$21</f>
        <v>0</v>
      </c>
      <c r="H12" s="85">
        <f>Input!$GP$21</f>
        <v>0</v>
      </c>
    </row>
    <row r="13" spans="1:50">
      <c r="A13" s="83" t="s">
        <v>209</v>
      </c>
      <c r="B13" s="215" t="s">
        <v>218</v>
      </c>
      <c r="C13" s="84">
        <f>Input!$GQ$21</f>
        <v>0</v>
      </c>
      <c r="D13" s="84">
        <f>Input!$GR$21</f>
        <v>0</v>
      </c>
      <c r="E13" s="84">
        <f>Input!$GS$21</f>
        <v>0</v>
      </c>
      <c r="F13" s="84">
        <f>Input!$GT$21</f>
        <v>0</v>
      </c>
      <c r="G13" s="84">
        <f>Input!$GU$21</f>
        <v>0</v>
      </c>
      <c r="H13" s="85">
        <f>Input!$GV$21</f>
        <v>0</v>
      </c>
    </row>
    <row r="14" spans="1:50">
      <c r="A14" s="83" t="s">
        <v>209</v>
      </c>
      <c r="B14" s="215" t="s">
        <v>219</v>
      </c>
      <c r="C14" s="84">
        <f>Input!$GW$21</f>
        <v>0</v>
      </c>
      <c r="D14" s="84">
        <f>Input!$GX$21</f>
        <v>0</v>
      </c>
      <c r="E14" s="84">
        <f>Input!$GY$21</f>
        <v>0</v>
      </c>
      <c r="F14" s="84">
        <f>Input!$GZ$21</f>
        <v>0</v>
      </c>
      <c r="G14" s="84">
        <f>Input!$HA$21</f>
        <v>0</v>
      </c>
      <c r="H14" s="85">
        <f>Input!$HB$21</f>
        <v>0</v>
      </c>
    </row>
    <row r="15" spans="1:50">
      <c r="A15" s="83" t="s">
        <v>209</v>
      </c>
      <c r="B15" s="216">
        <f>Input!$HC$21</f>
        <v>0</v>
      </c>
      <c r="C15" s="84">
        <f>Input!$HD$21</f>
        <v>0</v>
      </c>
      <c r="D15" s="84">
        <f>Input!$HE$21</f>
        <v>0</v>
      </c>
      <c r="E15" s="84">
        <f>Input!$HF$21</f>
        <v>0</v>
      </c>
      <c r="F15" s="84">
        <f>Input!$HG$21</f>
        <v>0</v>
      </c>
      <c r="G15" s="84">
        <f>Input!$HH$21</f>
        <v>0</v>
      </c>
      <c r="H15" s="85">
        <f>Input!$HI$21</f>
        <v>0</v>
      </c>
    </row>
    <row r="16" spans="1:50">
      <c r="A16" s="83" t="s">
        <v>209</v>
      </c>
      <c r="B16" s="216">
        <f>Input!$HJ$21</f>
        <v>0</v>
      </c>
      <c r="C16" s="84">
        <f>Input!$HK$21</f>
        <v>0</v>
      </c>
      <c r="D16" s="84">
        <f>Input!$HL$21</f>
        <v>0</v>
      </c>
      <c r="E16" s="84">
        <f>Input!$HM$21</f>
        <v>0</v>
      </c>
      <c r="F16" s="84">
        <f>Input!$HN$21</f>
        <v>0</v>
      </c>
      <c r="G16" s="84">
        <f>Input!$HO$21</f>
        <v>0</v>
      </c>
      <c r="H16" s="85">
        <f>Input!$HP$21</f>
        <v>0</v>
      </c>
    </row>
    <row r="17" spans="1:50">
      <c r="A17" s="83" t="s">
        <v>209</v>
      </c>
      <c r="B17" s="216">
        <f>Input!$HQ$21</f>
        <v>0</v>
      </c>
      <c r="C17" s="84">
        <f>Input!$HR$21</f>
        <v>0</v>
      </c>
      <c r="D17" s="84">
        <f>Input!$HS$21</f>
        <v>0</v>
      </c>
      <c r="E17" s="84">
        <f>Input!$HT$21</f>
        <v>0</v>
      </c>
      <c r="F17" s="84">
        <f>Input!$HU$21</f>
        <v>0</v>
      </c>
      <c r="G17" s="84">
        <f>Input!$HV$21</f>
        <v>0</v>
      </c>
      <c r="H17" s="85">
        <f>Input!$HW$21</f>
        <v>0</v>
      </c>
    </row>
    <row r="18" spans="1:50">
      <c r="A18" s="83" t="s">
        <v>209</v>
      </c>
      <c r="B18" s="215" t="s">
        <v>220</v>
      </c>
      <c r="C18" s="84">
        <f>Input!$HX$21</f>
        <v>0</v>
      </c>
      <c r="D18" s="84">
        <f>Input!$HY$21</f>
        <v>0</v>
      </c>
      <c r="E18" s="84">
        <f>Input!$HZ$21</f>
        <v>0</v>
      </c>
      <c r="F18" s="84">
        <f>Input!$IA$21</f>
        <v>0</v>
      </c>
      <c r="G18" s="84">
        <f>Input!$IB$21</f>
        <v>0</v>
      </c>
      <c r="H18" s="85">
        <f>Input!$IC$21</f>
        <v>0</v>
      </c>
    </row>
    <row r="19" spans="1:50" s="90" customFormat="1">
      <c r="A19" s="79" t="s">
        <v>209</v>
      </c>
      <c r="B19" s="217" t="s">
        <v>221</v>
      </c>
      <c r="C19" s="218">
        <f>SUM(C5:C18)</f>
        <v>0</v>
      </c>
      <c r="D19" s="218">
        <f t="shared" ref="D19:G19" si="0">SUM(D5:D18)</f>
        <v>0</v>
      </c>
      <c r="E19" s="218">
        <f t="shared" si="0"/>
        <v>0</v>
      </c>
      <c r="F19" s="218">
        <f t="shared" si="0"/>
        <v>0</v>
      </c>
      <c r="G19" s="218">
        <f t="shared" si="0"/>
        <v>0</v>
      </c>
      <c r="H19" s="21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1:50">
      <c r="B20" s="220"/>
      <c r="C20" s="221"/>
      <c r="D20" s="221"/>
      <c r="E20" s="221"/>
      <c r="F20" s="221"/>
      <c r="G20" s="221"/>
      <c r="H20" s="222"/>
    </row>
    <row r="21" spans="1:50">
      <c r="A21" s="83" t="s">
        <v>222</v>
      </c>
      <c r="B21" s="215" t="s">
        <v>223</v>
      </c>
      <c r="C21" s="84">
        <f>Input!$ID$21</f>
        <v>0</v>
      </c>
      <c r="D21" s="84">
        <f>Input!$IE$21</f>
        <v>0</v>
      </c>
      <c r="E21" s="84">
        <f>Input!$IF$21</f>
        <v>0</v>
      </c>
      <c r="F21" s="84">
        <f>Input!$IG$21</f>
        <v>0</v>
      </c>
      <c r="G21" s="84">
        <f>Input!$IH$21</f>
        <v>0</v>
      </c>
      <c r="H21" s="85">
        <f>Input!$II$21</f>
        <v>0</v>
      </c>
    </row>
    <row r="22" spans="1:50">
      <c r="A22" s="83" t="s">
        <v>222</v>
      </c>
      <c r="B22" s="215" t="s">
        <v>211</v>
      </c>
      <c r="C22" s="84">
        <f>Input!$IJ$21</f>
        <v>0</v>
      </c>
      <c r="D22" s="84">
        <f>Input!$IK$21</f>
        <v>0</v>
      </c>
      <c r="E22" s="84">
        <f>Input!$IL$21</f>
        <v>0</v>
      </c>
      <c r="F22" s="84">
        <f>Input!$IM$21</f>
        <v>0</v>
      </c>
      <c r="G22" s="84">
        <f>Input!$IN$21</f>
        <v>0</v>
      </c>
      <c r="H22" s="85">
        <f>Input!$IO$21</f>
        <v>0</v>
      </c>
    </row>
    <row r="23" spans="1:50">
      <c r="A23" s="83" t="s">
        <v>222</v>
      </c>
      <c r="B23" s="215" t="s">
        <v>212</v>
      </c>
      <c r="C23" s="84">
        <f>Input!$IP$21</f>
        <v>0</v>
      </c>
      <c r="D23" s="84">
        <f>Input!$IQ$21</f>
        <v>0</v>
      </c>
      <c r="E23" s="84">
        <f>Input!$IR$21</f>
        <v>0</v>
      </c>
      <c r="F23" s="84">
        <f>Input!$IS$21</f>
        <v>0</v>
      </c>
      <c r="G23" s="84">
        <f>Input!$IT$21</f>
        <v>0</v>
      </c>
      <c r="H23" s="85">
        <f>Input!$IU$21</f>
        <v>0</v>
      </c>
    </row>
    <row r="24" spans="1:50">
      <c r="A24" s="83" t="s">
        <v>222</v>
      </c>
      <c r="B24" s="215" t="s">
        <v>213</v>
      </c>
      <c r="C24" s="84">
        <f>Input!$IV$21</f>
        <v>0</v>
      </c>
      <c r="D24" s="84">
        <f>Input!$IW$21</f>
        <v>0</v>
      </c>
      <c r="E24" s="84">
        <f>Input!$IX$21</f>
        <v>0</v>
      </c>
      <c r="F24" s="84">
        <f>Input!$IY$21</f>
        <v>0</v>
      </c>
      <c r="G24" s="84">
        <f>Input!$IZ$21</f>
        <v>0</v>
      </c>
      <c r="H24" s="85">
        <f>Input!$JA$21</f>
        <v>0</v>
      </c>
    </row>
    <row r="25" spans="1:50">
      <c r="A25" s="83" t="s">
        <v>222</v>
      </c>
      <c r="B25" s="215" t="s">
        <v>214</v>
      </c>
      <c r="C25" s="84">
        <f>Input!$JB$21</f>
        <v>0</v>
      </c>
      <c r="D25" s="84">
        <f>Input!$JC$21</f>
        <v>0</v>
      </c>
      <c r="E25" s="84">
        <f>Input!$JD$21</f>
        <v>0</v>
      </c>
      <c r="F25" s="84">
        <f>Input!$JE$21</f>
        <v>0</v>
      </c>
      <c r="G25" s="84">
        <f>Input!$JF$21</f>
        <v>0</v>
      </c>
      <c r="H25" s="85">
        <f>Input!$JG$21</f>
        <v>0</v>
      </c>
    </row>
    <row r="26" spans="1:50">
      <c r="A26" s="83" t="s">
        <v>222</v>
      </c>
      <c r="B26" s="215" t="s">
        <v>215</v>
      </c>
      <c r="C26" s="84">
        <f>Input!$JH$21</f>
        <v>0</v>
      </c>
      <c r="D26" s="84">
        <f>Input!$JI$21</f>
        <v>0</v>
      </c>
      <c r="E26" s="84">
        <f>Input!$JJ$21</f>
        <v>0</v>
      </c>
      <c r="F26" s="84">
        <f>Input!$JK$21</f>
        <v>0</v>
      </c>
      <c r="G26" s="84">
        <f>Input!$JL$21</f>
        <v>0</v>
      </c>
      <c r="H26" s="85">
        <f>Input!$JM$21</f>
        <v>0</v>
      </c>
    </row>
    <row r="27" spans="1:50">
      <c r="A27" s="83" t="s">
        <v>222</v>
      </c>
      <c r="B27" s="215" t="s">
        <v>224</v>
      </c>
      <c r="C27" s="84">
        <f>Input!$JN$21</f>
        <v>0</v>
      </c>
      <c r="D27" s="84">
        <f>Input!$JO$21</f>
        <v>0</v>
      </c>
      <c r="E27" s="84">
        <f>Input!$JP$21</f>
        <v>0</v>
      </c>
      <c r="F27" s="84">
        <f>Input!$JQ$21</f>
        <v>0</v>
      </c>
      <c r="G27" s="84">
        <f>Input!$JR$21</f>
        <v>0</v>
      </c>
      <c r="H27" s="85">
        <f>Input!$JS$21</f>
        <v>0</v>
      </c>
    </row>
    <row r="28" spans="1:50" ht="30">
      <c r="A28" s="83" t="s">
        <v>222</v>
      </c>
      <c r="B28" s="215" t="s">
        <v>225</v>
      </c>
      <c r="C28" s="84">
        <f>Input!$JT$21</f>
        <v>0</v>
      </c>
      <c r="D28" s="84">
        <f>Input!$JU$21</f>
        <v>0</v>
      </c>
      <c r="E28" s="84">
        <f>Input!$JV$21</f>
        <v>0</v>
      </c>
      <c r="F28" s="84">
        <f>Input!$JW$21</f>
        <v>0</v>
      </c>
      <c r="G28" s="84">
        <f>Input!$JX$21</f>
        <v>0</v>
      </c>
      <c r="H28" s="85">
        <f>Input!$JY$21</f>
        <v>0</v>
      </c>
    </row>
    <row r="29" spans="1:50">
      <c r="A29" s="83" t="s">
        <v>222</v>
      </c>
      <c r="B29" s="215" t="s">
        <v>226</v>
      </c>
      <c r="C29" s="84">
        <f>Input!$JZ$21</f>
        <v>0</v>
      </c>
      <c r="D29" s="84">
        <f>Input!$KA$21</f>
        <v>0</v>
      </c>
      <c r="E29" s="84">
        <f>Input!$KB$21</f>
        <v>0</v>
      </c>
      <c r="F29" s="84">
        <f>Input!$KC$21</f>
        <v>0</v>
      </c>
      <c r="G29" s="84">
        <f>Input!$KD$21</f>
        <v>0</v>
      </c>
      <c r="H29" s="85">
        <f>Input!$KE$21</f>
        <v>0</v>
      </c>
    </row>
    <row r="30" spans="1:50">
      <c r="A30" s="83" t="s">
        <v>222</v>
      </c>
      <c r="B30" s="216">
        <f>Input!$KF$21</f>
        <v>0</v>
      </c>
      <c r="C30" s="84">
        <f>Input!$KG$21</f>
        <v>0</v>
      </c>
      <c r="D30" s="84">
        <f>Input!$KH$21</f>
        <v>0</v>
      </c>
      <c r="E30" s="84">
        <f>Input!$KI$21</f>
        <v>0</v>
      </c>
      <c r="F30" s="84">
        <f>Input!$KJ$21</f>
        <v>0</v>
      </c>
      <c r="G30" s="84">
        <f>Input!$KK$21</f>
        <v>0</v>
      </c>
      <c r="H30" s="85">
        <f>Input!$KL$21</f>
        <v>0</v>
      </c>
    </row>
    <row r="31" spans="1:50">
      <c r="A31" s="83" t="s">
        <v>222</v>
      </c>
      <c r="B31" s="216">
        <f>Input!$KM$21</f>
        <v>0</v>
      </c>
      <c r="C31" s="84">
        <f>Input!$KN$21</f>
        <v>0</v>
      </c>
      <c r="D31" s="84">
        <f>Input!$KO$21</f>
        <v>0</v>
      </c>
      <c r="E31" s="84">
        <f>Input!$KP$21</f>
        <v>0</v>
      </c>
      <c r="F31" s="84">
        <f>Input!$KQ$21</f>
        <v>0</v>
      </c>
      <c r="G31" s="84">
        <f>Input!$KR$21</f>
        <v>0</v>
      </c>
      <c r="H31" s="85">
        <f>Input!$KS$21</f>
        <v>0</v>
      </c>
    </row>
    <row r="32" spans="1:50">
      <c r="A32" s="83" t="s">
        <v>222</v>
      </c>
      <c r="B32" s="216">
        <f>Input!$KT$21</f>
        <v>0</v>
      </c>
      <c r="C32" s="84">
        <f>Input!$KU$21</f>
        <v>0</v>
      </c>
      <c r="D32" s="84">
        <f>Input!$KV$21</f>
        <v>0</v>
      </c>
      <c r="E32" s="84">
        <f>Input!$KW$21</f>
        <v>0</v>
      </c>
      <c r="F32" s="84">
        <f>Input!$KX$21</f>
        <v>0</v>
      </c>
      <c r="G32" s="84">
        <f>Input!$KY$21</f>
        <v>0</v>
      </c>
      <c r="H32" s="85">
        <f>Input!$KZ$21</f>
        <v>0</v>
      </c>
    </row>
    <row r="33" spans="1:50">
      <c r="A33" s="83" t="s">
        <v>222</v>
      </c>
      <c r="B33" s="215" t="s">
        <v>220</v>
      </c>
      <c r="C33" s="84">
        <f>Input!$LA$21</f>
        <v>0</v>
      </c>
      <c r="D33" s="84">
        <f>Input!$LB$21</f>
        <v>0</v>
      </c>
      <c r="E33" s="84">
        <f>Input!$LC$21</f>
        <v>0</v>
      </c>
      <c r="F33" s="84">
        <f>Input!$LD$21</f>
        <v>0</v>
      </c>
      <c r="G33" s="84">
        <f>Input!$LE$21</f>
        <v>0</v>
      </c>
      <c r="H33" s="85">
        <f>Input!$LF$21</f>
        <v>0</v>
      </c>
    </row>
    <row r="34" spans="1:50" s="93" customFormat="1">
      <c r="A34" s="79" t="s">
        <v>222</v>
      </c>
      <c r="B34" s="217" t="s">
        <v>227</v>
      </c>
      <c r="C34" s="218">
        <f>SUM(C21:C33)</f>
        <v>0</v>
      </c>
      <c r="D34" s="218">
        <f t="shared" ref="D34:G34" si="1">SUM(D21:D33)</f>
        <v>0</v>
      </c>
      <c r="E34" s="218">
        <f t="shared" si="1"/>
        <v>0</v>
      </c>
      <c r="F34" s="218">
        <f t="shared" si="1"/>
        <v>0</v>
      </c>
      <c r="G34" s="218">
        <f t="shared" si="1"/>
        <v>0</v>
      </c>
      <c r="H34" s="21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c r="B35" s="220"/>
      <c r="C35" s="221"/>
      <c r="D35" s="221"/>
      <c r="E35" s="221"/>
      <c r="F35" s="221"/>
      <c r="G35" s="221"/>
      <c r="H35" s="222"/>
    </row>
    <row r="36" spans="1:50">
      <c r="A36" s="83" t="s">
        <v>228</v>
      </c>
      <c r="B36" s="215" t="s">
        <v>223</v>
      </c>
      <c r="C36" s="84">
        <f>Input!$LG$21</f>
        <v>0</v>
      </c>
      <c r="D36" s="84">
        <f>Input!$LH$21</f>
        <v>0</v>
      </c>
      <c r="E36" s="84">
        <f>Input!$LI$21</f>
        <v>0</v>
      </c>
      <c r="F36" s="84">
        <f>Input!$LJ$21</f>
        <v>0</v>
      </c>
      <c r="G36" s="84">
        <f>Input!$LK$21</f>
        <v>0</v>
      </c>
      <c r="H36" s="85">
        <f>Input!$LL$21</f>
        <v>0</v>
      </c>
    </row>
    <row r="37" spans="1:50">
      <c r="A37" s="83" t="s">
        <v>228</v>
      </c>
      <c r="B37" s="215" t="s">
        <v>211</v>
      </c>
      <c r="C37" s="84">
        <f>Input!$LM$21</f>
        <v>0</v>
      </c>
      <c r="D37" s="84">
        <f>Input!$LN$21</f>
        <v>0</v>
      </c>
      <c r="E37" s="84">
        <f>Input!$LO$21</f>
        <v>0</v>
      </c>
      <c r="F37" s="84">
        <f>Input!$LP$21</f>
        <v>0</v>
      </c>
      <c r="G37" s="84">
        <f>Input!$LQ$21</f>
        <v>0</v>
      </c>
      <c r="H37" s="85">
        <f>Input!$LR$21</f>
        <v>0</v>
      </c>
    </row>
    <row r="38" spans="1:50">
      <c r="A38" s="83" t="s">
        <v>228</v>
      </c>
      <c r="B38" s="215" t="s">
        <v>212</v>
      </c>
      <c r="C38" s="84">
        <f>Input!$LS$21</f>
        <v>0</v>
      </c>
      <c r="D38" s="84">
        <f>Input!$LT$21</f>
        <v>0</v>
      </c>
      <c r="E38" s="84">
        <f>Input!$LU$21</f>
        <v>0</v>
      </c>
      <c r="F38" s="84">
        <f>Input!$LV$21</f>
        <v>0</v>
      </c>
      <c r="G38" s="84">
        <f>Input!$LW$21</f>
        <v>0</v>
      </c>
      <c r="H38" s="85">
        <f>Input!$LX$21</f>
        <v>0</v>
      </c>
    </row>
    <row r="39" spans="1:50">
      <c r="A39" s="83" t="s">
        <v>228</v>
      </c>
      <c r="B39" s="215" t="s">
        <v>213</v>
      </c>
      <c r="C39" s="84">
        <f>Input!$LY$21</f>
        <v>0</v>
      </c>
      <c r="D39" s="84">
        <f>Input!$LZ$21</f>
        <v>0</v>
      </c>
      <c r="E39" s="84">
        <f>Input!$MA$21</f>
        <v>0</v>
      </c>
      <c r="F39" s="84">
        <f>Input!$MB$21</f>
        <v>0</v>
      </c>
      <c r="G39" s="84">
        <f>Input!$MC$21</f>
        <v>0</v>
      </c>
      <c r="H39" s="85">
        <f>Input!$MD$21</f>
        <v>0</v>
      </c>
    </row>
    <row r="40" spans="1:50">
      <c r="A40" s="83" t="s">
        <v>228</v>
      </c>
      <c r="B40" s="215" t="s">
        <v>214</v>
      </c>
      <c r="C40" s="84">
        <f>Input!$ME$21</f>
        <v>0</v>
      </c>
      <c r="D40" s="84">
        <f>Input!$MF$21</f>
        <v>0</v>
      </c>
      <c r="E40" s="84">
        <f>Input!$MG$21</f>
        <v>0</v>
      </c>
      <c r="F40" s="84">
        <f>Input!$MH$21</f>
        <v>0</v>
      </c>
      <c r="G40" s="84">
        <f>Input!$MI$21</f>
        <v>0</v>
      </c>
      <c r="H40" s="85">
        <f>Input!$MJ$21</f>
        <v>0</v>
      </c>
    </row>
    <row r="41" spans="1:50">
      <c r="A41" s="83" t="s">
        <v>228</v>
      </c>
      <c r="B41" s="215" t="s">
        <v>215</v>
      </c>
      <c r="C41" s="84">
        <f>Input!$MK$21</f>
        <v>0</v>
      </c>
      <c r="D41" s="84">
        <f>Input!$ML$21</f>
        <v>0</v>
      </c>
      <c r="E41" s="84">
        <f>Input!$MM$21</f>
        <v>0</v>
      </c>
      <c r="F41" s="84">
        <f>Input!$MN$21</f>
        <v>0</v>
      </c>
      <c r="G41" s="84">
        <f>Input!$MO$21</f>
        <v>0</v>
      </c>
      <c r="H41" s="85">
        <f>Input!$MP$21</f>
        <v>0</v>
      </c>
    </row>
    <row r="42" spans="1:50">
      <c r="A42" s="83" t="s">
        <v>228</v>
      </c>
      <c r="B42" s="215" t="s">
        <v>224</v>
      </c>
      <c r="C42" s="84">
        <f>Input!$MQ$21</f>
        <v>0</v>
      </c>
      <c r="D42" s="84">
        <f>Input!$MR$21</f>
        <v>0</v>
      </c>
      <c r="E42" s="84">
        <f>Input!$MS$21</f>
        <v>0</v>
      </c>
      <c r="F42" s="84">
        <f>Input!$MT$21</f>
        <v>0</v>
      </c>
      <c r="G42" s="84">
        <f>Input!$MU$21</f>
        <v>0</v>
      </c>
      <c r="H42" s="85">
        <f>Input!$MV$21</f>
        <v>0</v>
      </c>
    </row>
    <row r="43" spans="1:50">
      <c r="A43" s="83" t="s">
        <v>228</v>
      </c>
      <c r="B43" s="215" t="s">
        <v>229</v>
      </c>
      <c r="C43" s="84">
        <f>Input!$MW$21</f>
        <v>0</v>
      </c>
      <c r="D43" s="84">
        <f>Input!$MX$21</f>
        <v>0</v>
      </c>
      <c r="E43" s="84">
        <f>Input!$MY$21</f>
        <v>0</v>
      </c>
      <c r="F43" s="84">
        <f>Input!$MZ$21</f>
        <v>0</v>
      </c>
      <c r="G43" s="84">
        <f>Input!$NA$21</f>
        <v>0</v>
      </c>
      <c r="H43" s="85">
        <f>Input!$NB$21</f>
        <v>0</v>
      </c>
    </row>
    <row r="44" spans="1:50">
      <c r="A44" s="83" t="s">
        <v>228</v>
      </c>
      <c r="B44" s="216">
        <f>Input!$NC$21</f>
        <v>0</v>
      </c>
      <c r="C44" s="84">
        <f>Input!$ND$21</f>
        <v>0</v>
      </c>
      <c r="D44" s="84">
        <f>Input!$NE$21</f>
        <v>0</v>
      </c>
      <c r="E44" s="84">
        <f>Input!$NF$21</f>
        <v>0</v>
      </c>
      <c r="F44" s="84">
        <f>Input!$NG$21</f>
        <v>0</v>
      </c>
      <c r="G44" s="84">
        <f>Input!$NH$21</f>
        <v>0</v>
      </c>
      <c r="H44" s="85">
        <f>Input!$NI$21</f>
        <v>0</v>
      </c>
    </row>
    <row r="45" spans="1:50">
      <c r="A45" s="83" t="s">
        <v>228</v>
      </c>
      <c r="B45" s="216">
        <f>Input!$NJ$21</f>
        <v>0</v>
      </c>
      <c r="C45" s="84">
        <f>Input!$NK$21</f>
        <v>0</v>
      </c>
      <c r="D45" s="84">
        <f>Input!$NL$21</f>
        <v>0</v>
      </c>
      <c r="E45" s="84">
        <f>Input!$NM$21</f>
        <v>0</v>
      </c>
      <c r="F45" s="84">
        <f>Input!$NN$21</f>
        <v>0</v>
      </c>
      <c r="G45" s="84">
        <f>Input!$NO$21</f>
        <v>0</v>
      </c>
      <c r="H45" s="85">
        <f>Input!$NP$21</f>
        <v>0</v>
      </c>
    </row>
    <row r="46" spans="1:50">
      <c r="A46" s="83" t="s">
        <v>228</v>
      </c>
      <c r="B46" s="216">
        <f>Input!$NQ$21</f>
        <v>0</v>
      </c>
      <c r="C46" s="84">
        <f>Input!$NR$21</f>
        <v>0</v>
      </c>
      <c r="D46" s="84">
        <f>Input!$NS$21</f>
        <v>0</v>
      </c>
      <c r="E46" s="84">
        <f>Input!$NT$21</f>
        <v>0</v>
      </c>
      <c r="F46" s="84">
        <f>Input!$NU$21</f>
        <v>0</v>
      </c>
      <c r="G46" s="84">
        <f>Input!$NV$21</f>
        <v>0</v>
      </c>
      <c r="H46" s="85">
        <f>Input!$NW$21</f>
        <v>0</v>
      </c>
    </row>
    <row r="47" spans="1:50">
      <c r="A47" s="83" t="s">
        <v>228</v>
      </c>
      <c r="B47" s="216">
        <f>Input!$NX$21</f>
        <v>0</v>
      </c>
      <c r="C47" s="84">
        <f>Input!$NY$21</f>
        <v>0</v>
      </c>
      <c r="D47" s="84">
        <f>Input!$NZ$21</f>
        <v>0</v>
      </c>
      <c r="E47" s="84">
        <f>Input!$OA$21</f>
        <v>0</v>
      </c>
      <c r="F47" s="84">
        <f>Input!$OB$21</f>
        <v>0</v>
      </c>
      <c r="G47" s="84">
        <f>Input!$OC$21</f>
        <v>0</v>
      </c>
      <c r="H47" s="85">
        <f>Input!$OD$21</f>
        <v>0</v>
      </c>
    </row>
    <row r="48" spans="1:50">
      <c r="A48" s="83" t="s">
        <v>228</v>
      </c>
      <c r="B48" s="215" t="s">
        <v>220</v>
      </c>
      <c r="C48" s="84">
        <f>Input!$OE$21</f>
        <v>0</v>
      </c>
      <c r="D48" s="84">
        <f>Input!$OF$21</f>
        <v>0</v>
      </c>
      <c r="E48" s="84">
        <f>Input!$OG$21</f>
        <v>0</v>
      </c>
      <c r="F48" s="84">
        <f>Input!$OH$21</f>
        <v>0</v>
      </c>
      <c r="G48" s="84">
        <f>Input!$OI$21</f>
        <v>0</v>
      </c>
      <c r="H48" s="85">
        <f>Input!$OJ$21</f>
        <v>0</v>
      </c>
    </row>
    <row r="49" spans="1:50" s="93" customFormat="1">
      <c r="A49" s="79" t="s">
        <v>228</v>
      </c>
      <c r="B49" s="217" t="s">
        <v>230</v>
      </c>
      <c r="C49" s="218">
        <f>SUM(C36:C48)</f>
        <v>0</v>
      </c>
      <c r="D49" s="218">
        <f t="shared" ref="D49:G49" si="2">SUM(D36:D48)</f>
        <v>0</v>
      </c>
      <c r="E49" s="218">
        <f t="shared" si="2"/>
        <v>0</v>
      </c>
      <c r="F49" s="218">
        <f t="shared" si="2"/>
        <v>0</v>
      </c>
      <c r="G49" s="218">
        <f t="shared" si="2"/>
        <v>0</v>
      </c>
      <c r="H49" s="219"/>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c r="B50" s="220"/>
      <c r="C50" s="221"/>
      <c r="D50" s="221"/>
      <c r="E50" s="221"/>
      <c r="F50" s="221"/>
      <c r="G50" s="221"/>
      <c r="H50" s="222"/>
    </row>
    <row r="51" spans="1:50">
      <c r="A51" s="83" t="s">
        <v>231</v>
      </c>
      <c r="B51" s="216">
        <f>Input!$OK$21</f>
        <v>0</v>
      </c>
      <c r="C51" s="84">
        <f>Input!$OL$21</f>
        <v>0</v>
      </c>
      <c r="D51" s="84">
        <f>Input!$OM$21</f>
        <v>0</v>
      </c>
      <c r="E51" s="84">
        <f>Input!$ON$21</f>
        <v>0</v>
      </c>
      <c r="F51" s="84">
        <f>Input!$OO$21</f>
        <v>0</v>
      </c>
      <c r="G51" s="84">
        <f>Input!$OP$21</f>
        <v>0</v>
      </c>
      <c r="H51" s="85">
        <f>Input!$OQ$21</f>
        <v>0</v>
      </c>
    </row>
    <row r="52" spans="1:50">
      <c r="A52" s="83" t="s">
        <v>231</v>
      </c>
      <c r="B52" s="216">
        <f>Input!$OR$21</f>
        <v>0</v>
      </c>
      <c r="C52" s="84">
        <f>Input!$OS$21</f>
        <v>0</v>
      </c>
      <c r="D52" s="84">
        <f>Input!$OT$21</f>
        <v>0</v>
      </c>
      <c r="E52" s="84">
        <f>Input!$OU$21</f>
        <v>0</v>
      </c>
      <c r="F52" s="84">
        <f>Input!$OV$21</f>
        <v>0</v>
      </c>
      <c r="G52" s="84">
        <f>Input!$OW$21</f>
        <v>0</v>
      </c>
      <c r="H52" s="85">
        <f>Input!$OX$21</f>
        <v>0</v>
      </c>
    </row>
    <row r="53" spans="1:50">
      <c r="A53" s="83" t="s">
        <v>231</v>
      </c>
      <c r="B53" s="216">
        <f>Input!$OY$21</f>
        <v>0</v>
      </c>
      <c r="C53" s="84">
        <f>Input!$OZ$21</f>
        <v>0</v>
      </c>
      <c r="D53" s="84">
        <f>Input!$PA$21</f>
        <v>0</v>
      </c>
      <c r="E53" s="84">
        <f>Input!$PB$21</f>
        <v>0</v>
      </c>
      <c r="F53" s="84">
        <f>Input!$PC$21</f>
        <v>0</v>
      </c>
      <c r="G53" s="84">
        <f>Input!$PD$21</f>
        <v>0</v>
      </c>
      <c r="H53" s="85">
        <f>Input!$PE$21</f>
        <v>0</v>
      </c>
    </row>
    <row r="54" spans="1:50">
      <c r="A54" s="83" t="s">
        <v>231</v>
      </c>
      <c r="B54" s="216">
        <f>Input!$PF$21</f>
        <v>0</v>
      </c>
      <c r="C54" s="84">
        <f>Input!$PG$21</f>
        <v>0</v>
      </c>
      <c r="D54" s="84">
        <f>Input!$PH$21</f>
        <v>0</v>
      </c>
      <c r="E54" s="84">
        <f>Input!$PI$21</f>
        <v>0</v>
      </c>
      <c r="F54" s="84">
        <f>Input!$PJ$21</f>
        <v>0</v>
      </c>
      <c r="G54" s="84">
        <f>Input!$PK$21</f>
        <v>0</v>
      </c>
      <c r="H54" s="85">
        <f>Input!$PL$21</f>
        <v>0</v>
      </c>
    </row>
    <row r="55" spans="1:50">
      <c r="A55" s="83" t="s">
        <v>231</v>
      </c>
      <c r="B55" s="216">
        <f>Input!$PM$21</f>
        <v>0</v>
      </c>
      <c r="C55" s="84">
        <f>Input!$PN$21</f>
        <v>0</v>
      </c>
      <c r="D55" s="84">
        <f>Input!$PO$21</f>
        <v>0</v>
      </c>
      <c r="E55" s="84">
        <f>Input!$PP$21</f>
        <v>0</v>
      </c>
      <c r="F55" s="84">
        <f>Input!$PQ$21</f>
        <v>0</v>
      </c>
      <c r="G55" s="84">
        <f>Input!$PR$21</f>
        <v>0</v>
      </c>
      <c r="H55" s="85">
        <f>Input!$PS$21</f>
        <v>0</v>
      </c>
    </row>
    <row r="56" spans="1:50">
      <c r="A56" s="83" t="s">
        <v>231</v>
      </c>
      <c r="B56" s="216">
        <f>Input!$PT$21</f>
        <v>0</v>
      </c>
      <c r="C56" s="84">
        <f>Input!$PU$21</f>
        <v>0</v>
      </c>
      <c r="D56" s="84">
        <f>Input!$PV$21</f>
        <v>0</v>
      </c>
      <c r="E56" s="84">
        <f>Input!$PW$21</f>
        <v>0</v>
      </c>
      <c r="F56" s="84">
        <f>Input!$PX$21</f>
        <v>0</v>
      </c>
      <c r="G56" s="84">
        <f>Input!$PY$21</f>
        <v>0</v>
      </c>
      <c r="H56" s="85">
        <f>Input!$PZ$21</f>
        <v>0</v>
      </c>
    </row>
    <row r="57" spans="1:50">
      <c r="A57" s="83" t="s">
        <v>231</v>
      </c>
      <c r="B57" s="216">
        <f>Input!$QA$21</f>
        <v>0</v>
      </c>
      <c r="C57" s="84">
        <f>Input!$QB$21</f>
        <v>0</v>
      </c>
      <c r="D57" s="84">
        <f>Input!$QC$21</f>
        <v>0</v>
      </c>
      <c r="E57" s="84">
        <f>Input!$QD$21</f>
        <v>0</v>
      </c>
      <c r="F57" s="84">
        <f>Input!$QE$21</f>
        <v>0</v>
      </c>
      <c r="G57" s="84">
        <f>Input!$QF$21</f>
        <v>0</v>
      </c>
      <c r="H57" s="85">
        <f>Input!$QG$21</f>
        <v>0</v>
      </c>
    </row>
    <row r="58" spans="1:50">
      <c r="A58" s="83" t="s">
        <v>231</v>
      </c>
      <c r="B58" s="216">
        <f>Input!$QH$21</f>
        <v>0</v>
      </c>
      <c r="C58" s="84">
        <f>Input!$QI$21</f>
        <v>0</v>
      </c>
      <c r="D58" s="84">
        <f>Input!$QJ$21</f>
        <v>0</v>
      </c>
      <c r="E58" s="84">
        <f>Input!$QK$21</f>
        <v>0</v>
      </c>
      <c r="F58" s="84">
        <f>Input!$QL$21</f>
        <v>0</v>
      </c>
      <c r="G58" s="84">
        <f>Input!$QM$21</f>
        <v>0</v>
      </c>
      <c r="H58" s="85">
        <f>Input!$QN$21</f>
        <v>0</v>
      </c>
    </row>
    <row r="59" spans="1:50">
      <c r="A59" s="83" t="s">
        <v>231</v>
      </c>
      <c r="B59" s="216">
        <f>Input!$QO$21</f>
        <v>0</v>
      </c>
      <c r="C59" s="84">
        <f>Input!$QP$21</f>
        <v>0</v>
      </c>
      <c r="D59" s="84">
        <f>Input!$QQ$21</f>
        <v>0</v>
      </c>
      <c r="E59" s="84">
        <f>Input!$QR$21</f>
        <v>0</v>
      </c>
      <c r="F59" s="84">
        <f>Input!$QS$21</f>
        <v>0</v>
      </c>
      <c r="G59" s="84">
        <f>Input!$QT$21</f>
        <v>0</v>
      </c>
      <c r="H59" s="85">
        <f>Input!$QU$21</f>
        <v>0</v>
      </c>
    </row>
    <row r="60" spans="1:50">
      <c r="A60" s="83" t="s">
        <v>231</v>
      </c>
      <c r="B60" s="216">
        <f>Input!$QV$21</f>
        <v>0</v>
      </c>
      <c r="C60" s="84">
        <f>Input!$QW$21</f>
        <v>0</v>
      </c>
      <c r="D60" s="84">
        <f>Input!$QX$21</f>
        <v>0</v>
      </c>
      <c r="E60" s="84">
        <f>Input!$QY$21</f>
        <v>0</v>
      </c>
      <c r="F60" s="84">
        <f>Input!$QZ$21</f>
        <v>0</v>
      </c>
      <c r="G60" s="84">
        <f>Input!$RA$21</f>
        <v>0</v>
      </c>
      <c r="H60" s="85">
        <f>Input!$RB$21</f>
        <v>0</v>
      </c>
    </row>
    <row r="61" spans="1:50">
      <c r="A61" s="83" t="s">
        <v>231</v>
      </c>
      <c r="B61" s="216">
        <f>Input!$RC$21</f>
        <v>0</v>
      </c>
      <c r="C61" s="84">
        <f>Input!$RD$21</f>
        <v>0</v>
      </c>
      <c r="D61" s="84">
        <f>Input!$RE$21</f>
        <v>0</v>
      </c>
      <c r="E61" s="84">
        <f>Input!$RF$21</f>
        <v>0</v>
      </c>
      <c r="F61" s="84">
        <f>Input!$RG$21</f>
        <v>0</v>
      </c>
      <c r="G61" s="84">
        <f>Input!$RH$21</f>
        <v>0</v>
      </c>
      <c r="H61" s="85">
        <f>Input!$RI$21</f>
        <v>0</v>
      </c>
    </row>
    <row r="62" spans="1:50">
      <c r="A62" s="83" t="s">
        <v>231</v>
      </c>
      <c r="B62" s="216">
        <f>Input!$RJ$21</f>
        <v>0</v>
      </c>
      <c r="C62" s="84">
        <f>Input!$RK$21</f>
        <v>0</v>
      </c>
      <c r="D62" s="84">
        <f>Input!$RL$21</f>
        <v>0</v>
      </c>
      <c r="E62" s="84">
        <f>Input!$RM$21</f>
        <v>0</v>
      </c>
      <c r="F62" s="84">
        <f>Input!$RN$21</f>
        <v>0</v>
      </c>
      <c r="G62" s="84">
        <f>Input!$RO$21</f>
        <v>0</v>
      </c>
      <c r="H62" s="85">
        <f>Input!$RP$21</f>
        <v>0</v>
      </c>
    </row>
    <row r="63" spans="1:50">
      <c r="A63" s="83" t="s">
        <v>231</v>
      </c>
      <c r="B63" s="215" t="s">
        <v>220</v>
      </c>
      <c r="C63" s="84">
        <f>Input!$RQ$21</f>
        <v>0</v>
      </c>
      <c r="D63" s="84">
        <f>Input!$RR$21</f>
        <v>0</v>
      </c>
      <c r="E63" s="84">
        <f>Input!$RS$21</f>
        <v>0</v>
      </c>
      <c r="F63" s="84">
        <f>Input!$RT$21</f>
        <v>0</v>
      </c>
      <c r="G63" s="84">
        <f>Input!$RU$21</f>
        <v>0</v>
      </c>
      <c r="H63" s="85">
        <f>Input!$RV$21</f>
        <v>0</v>
      </c>
    </row>
    <row r="64" spans="1:50" s="94" customFormat="1">
      <c r="A64" s="79" t="s">
        <v>231</v>
      </c>
      <c r="B64" s="217" t="s">
        <v>232</v>
      </c>
      <c r="C64" s="218">
        <f>SUM(C51:C63)</f>
        <v>0</v>
      </c>
      <c r="D64" s="218">
        <f t="shared" ref="D64:G64" si="3">SUM(D51:D63)</f>
        <v>0</v>
      </c>
      <c r="E64" s="218">
        <f t="shared" si="3"/>
        <v>0</v>
      </c>
      <c r="F64" s="218">
        <f t="shared" si="3"/>
        <v>0</v>
      </c>
      <c r="G64" s="218">
        <f t="shared" si="3"/>
        <v>0</v>
      </c>
      <c r="H64" s="219"/>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1:50">
      <c r="B65" s="220"/>
      <c r="C65" s="221"/>
      <c r="D65" s="221"/>
      <c r="E65" s="221"/>
      <c r="F65" s="221"/>
      <c r="G65" s="221"/>
      <c r="H65" s="222"/>
    </row>
    <row r="66" spans="1:50">
      <c r="A66" s="83" t="s">
        <v>233</v>
      </c>
      <c r="B66" s="216">
        <f>Input!$RW$21</f>
        <v>0</v>
      </c>
      <c r="C66" s="84">
        <f>Input!$RX$21</f>
        <v>0</v>
      </c>
      <c r="D66" s="84">
        <f>Input!$RY$21</f>
        <v>0</v>
      </c>
      <c r="E66" s="84">
        <f>Input!$RZ$21</f>
        <v>0</v>
      </c>
      <c r="F66" s="84">
        <f>Input!$SA$21</f>
        <v>0</v>
      </c>
      <c r="G66" s="84">
        <f>Input!$SB$21</f>
        <v>0</v>
      </c>
      <c r="H66" s="85">
        <f>Input!$SC$21</f>
        <v>0</v>
      </c>
    </row>
    <row r="67" spans="1:50">
      <c r="A67" s="83" t="s">
        <v>233</v>
      </c>
      <c r="B67" s="216">
        <f>Input!$SD$21</f>
        <v>0</v>
      </c>
      <c r="C67" s="84">
        <f>Input!$SE$21</f>
        <v>0</v>
      </c>
      <c r="D67" s="84">
        <f>Input!$SF$21</f>
        <v>0</v>
      </c>
      <c r="E67" s="84">
        <f>Input!$SG$21</f>
        <v>0</v>
      </c>
      <c r="F67" s="84">
        <f>Input!$SH$21</f>
        <v>0</v>
      </c>
      <c r="G67" s="84">
        <f>Input!$SI$21</f>
        <v>0</v>
      </c>
      <c r="H67" s="85">
        <f>Input!$SJ$21</f>
        <v>0</v>
      </c>
    </row>
    <row r="68" spans="1:50">
      <c r="A68" s="83" t="s">
        <v>233</v>
      </c>
      <c r="B68" s="216">
        <f>Input!$SK$21</f>
        <v>0</v>
      </c>
      <c r="C68" s="84">
        <f>Input!$SL$21</f>
        <v>0</v>
      </c>
      <c r="D68" s="84">
        <f>Input!$SM$21</f>
        <v>0</v>
      </c>
      <c r="E68" s="84">
        <f>Input!$SN$21</f>
        <v>0</v>
      </c>
      <c r="F68" s="84">
        <f>Input!$SO$21</f>
        <v>0</v>
      </c>
      <c r="G68" s="84">
        <f>Input!$SP$21</f>
        <v>0</v>
      </c>
      <c r="H68" s="85">
        <f>Input!$SQ$21</f>
        <v>0</v>
      </c>
    </row>
    <row r="69" spans="1:50">
      <c r="A69" s="83" t="s">
        <v>233</v>
      </c>
      <c r="B69" s="216">
        <f>Input!$SR$21</f>
        <v>0</v>
      </c>
      <c r="C69" s="84">
        <f>Input!$SS$21</f>
        <v>0</v>
      </c>
      <c r="D69" s="84">
        <f>Input!$ST$21</f>
        <v>0</v>
      </c>
      <c r="E69" s="84">
        <f>Input!$SU$21</f>
        <v>0</v>
      </c>
      <c r="F69" s="84">
        <f>Input!$SV$21</f>
        <v>0</v>
      </c>
      <c r="G69" s="84">
        <f>Input!$SW$21</f>
        <v>0</v>
      </c>
      <c r="H69" s="85">
        <f>Input!$SX$21</f>
        <v>0</v>
      </c>
    </row>
    <row r="70" spans="1:50">
      <c r="A70" s="83" t="s">
        <v>233</v>
      </c>
      <c r="B70" s="216">
        <f>Input!$SY$21</f>
        <v>0</v>
      </c>
      <c r="C70" s="84">
        <f>Input!$SZ$21</f>
        <v>0</v>
      </c>
      <c r="D70" s="84">
        <f>Input!$TA$21</f>
        <v>0</v>
      </c>
      <c r="E70" s="84">
        <f>Input!$TB$21</f>
        <v>0</v>
      </c>
      <c r="F70" s="84">
        <f>Input!$TC$21</f>
        <v>0</v>
      </c>
      <c r="G70" s="84">
        <f>Input!$TD$21</f>
        <v>0</v>
      </c>
      <c r="H70" s="85">
        <f>Input!$TE$21</f>
        <v>0</v>
      </c>
    </row>
    <row r="71" spans="1:50">
      <c r="A71" s="83" t="s">
        <v>233</v>
      </c>
      <c r="B71" s="216">
        <f>Input!$TF$21</f>
        <v>0</v>
      </c>
      <c r="C71" s="84">
        <f>Input!$TG$21</f>
        <v>0</v>
      </c>
      <c r="D71" s="84">
        <f>Input!$TH$21</f>
        <v>0</v>
      </c>
      <c r="E71" s="84">
        <f>Input!$TI$21</f>
        <v>0</v>
      </c>
      <c r="F71" s="84">
        <f>Input!$TJ$21</f>
        <v>0</v>
      </c>
      <c r="G71" s="84">
        <f>Input!$TK$21</f>
        <v>0</v>
      </c>
      <c r="H71" s="85">
        <f>Input!$TL$21</f>
        <v>0</v>
      </c>
    </row>
    <row r="72" spans="1:50">
      <c r="A72" s="83" t="s">
        <v>233</v>
      </c>
      <c r="B72" s="216">
        <f>Input!$TM$21</f>
        <v>0</v>
      </c>
      <c r="C72" s="84">
        <f>Input!$TN$21</f>
        <v>0</v>
      </c>
      <c r="D72" s="84">
        <f>Input!$TO$21</f>
        <v>0</v>
      </c>
      <c r="E72" s="84">
        <f>Input!$TP$21</f>
        <v>0</v>
      </c>
      <c r="F72" s="84">
        <f>Input!$TQ$21</f>
        <v>0</v>
      </c>
      <c r="G72" s="84">
        <f>Input!$TR$21</f>
        <v>0</v>
      </c>
      <c r="H72" s="85">
        <f>Input!$TS$21</f>
        <v>0</v>
      </c>
    </row>
    <row r="73" spans="1:50">
      <c r="A73" s="83" t="s">
        <v>233</v>
      </c>
      <c r="B73" s="216">
        <f>Input!$TT$21</f>
        <v>0</v>
      </c>
      <c r="C73" s="84">
        <f>Input!$TU$21</f>
        <v>0</v>
      </c>
      <c r="D73" s="84">
        <f>Input!$TV$21</f>
        <v>0</v>
      </c>
      <c r="E73" s="84">
        <f>Input!$TW$21</f>
        <v>0</v>
      </c>
      <c r="F73" s="84">
        <f>Input!$TX$21</f>
        <v>0</v>
      </c>
      <c r="G73" s="84">
        <f>Input!$TY$21</f>
        <v>0</v>
      </c>
      <c r="H73" s="85">
        <f>Input!$TZ$21</f>
        <v>0</v>
      </c>
    </row>
    <row r="74" spans="1:50">
      <c r="A74" s="83" t="s">
        <v>233</v>
      </c>
      <c r="B74" s="216">
        <f>Input!$UA$21</f>
        <v>0</v>
      </c>
      <c r="C74" s="84">
        <f>Input!$UB$21</f>
        <v>0</v>
      </c>
      <c r="D74" s="84">
        <f>Input!$UC$21</f>
        <v>0</v>
      </c>
      <c r="E74" s="84">
        <f>Input!$UD$21</f>
        <v>0</v>
      </c>
      <c r="F74" s="84">
        <f>Input!$UE$21</f>
        <v>0</v>
      </c>
      <c r="G74" s="84">
        <f>Input!$UF$21</f>
        <v>0</v>
      </c>
      <c r="H74" s="85">
        <f>Input!$UG$21</f>
        <v>0</v>
      </c>
    </row>
    <row r="75" spans="1:50">
      <c r="A75" s="83" t="s">
        <v>233</v>
      </c>
      <c r="B75" s="216">
        <f>Input!$UH$21</f>
        <v>0</v>
      </c>
      <c r="C75" s="84">
        <f>Input!$UI$21</f>
        <v>0</v>
      </c>
      <c r="D75" s="84">
        <f>Input!$UJ$21</f>
        <v>0</v>
      </c>
      <c r="E75" s="84">
        <f>Input!$UK$21</f>
        <v>0</v>
      </c>
      <c r="F75" s="84">
        <f>Input!$UL$21</f>
        <v>0</v>
      </c>
      <c r="G75" s="84">
        <f>Input!$UM$21</f>
        <v>0</v>
      </c>
      <c r="H75" s="85">
        <f>Input!$UN$21</f>
        <v>0</v>
      </c>
    </row>
    <row r="76" spans="1:50">
      <c r="A76" s="83" t="s">
        <v>233</v>
      </c>
      <c r="B76" s="216">
        <f>Input!$UO$21</f>
        <v>0</v>
      </c>
      <c r="C76" s="84">
        <f>Input!$UP$21</f>
        <v>0</v>
      </c>
      <c r="D76" s="84">
        <f>Input!$UQ$21</f>
        <v>0</v>
      </c>
      <c r="E76" s="84">
        <f>Input!$UR$21</f>
        <v>0</v>
      </c>
      <c r="F76" s="84">
        <f>Input!$US$21</f>
        <v>0</v>
      </c>
      <c r="G76" s="84">
        <f>Input!$UT$21</f>
        <v>0</v>
      </c>
      <c r="H76" s="85">
        <f>Input!$UU$21</f>
        <v>0</v>
      </c>
    </row>
    <row r="77" spans="1:50">
      <c r="A77" s="83" t="s">
        <v>233</v>
      </c>
      <c r="B77" s="216">
        <f>Input!$UV$21</f>
        <v>0</v>
      </c>
      <c r="C77" s="84">
        <f>Input!$UW$21</f>
        <v>0</v>
      </c>
      <c r="D77" s="84">
        <f>Input!$UX$21</f>
        <v>0</v>
      </c>
      <c r="E77" s="84">
        <f>Input!$UY$21</f>
        <v>0</v>
      </c>
      <c r="F77" s="84">
        <f>Input!$UZ$21</f>
        <v>0</v>
      </c>
      <c r="G77" s="84">
        <f>Input!$VA$21</f>
        <v>0</v>
      </c>
      <c r="H77" s="85">
        <f>Input!$VB$21</f>
        <v>0</v>
      </c>
    </row>
    <row r="78" spans="1:50">
      <c r="A78" s="83" t="s">
        <v>233</v>
      </c>
      <c r="B78" s="216">
        <f>Input!$VC$21</f>
        <v>0</v>
      </c>
      <c r="C78" s="84">
        <f>Input!$VD$21</f>
        <v>0</v>
      </c>
      <c r="D78" s="84">
        <f>Input!$VE$21</f>
        <v>0</v>
      </c>
      <c r="E78" s="84">
        <f>Input!$VF$21</f>
        <v>0</v>
      </c>
      <c r="F78" s="84">
        <f>Input!$VG$21</f>
        <v>0</v>
      </c>
      <c r="G78" s="84">
        <f>Input!$VH$21</f>
        <v>0</v>
      </c>
      <c r="H78" s="85">
        <f>Input!$VI$21</f>
        <v>0</v>
      </c>
    </row>
    <row r="79" spans="1:50">
      <c r="A79" s="83" t="s">
        <v>233</v>
      </c>
      <c r="B79" s="215" t="s">
        <v>220</v>
      </c>
      <c r="C79" s="84">
        <f>Input!$VJ$21</f>
        <v>0</v>
      </c>
      <c r="D79" s="84">
        <f>Input!$VK$21</f>
        <v>0</v>
      </c>
      <c r="E79" s="84">
        <f>Input!$VL$21</f>
        <v>0</v>
      </c>
      <c r="F79" s="84">
        <f>Input!$VM$21</f>
        <v>0</v>
      </c>
      <c r="G79" s="84">
        <f>Input!$VN$21</f>
        <v>0</v>
      </c>
      <c r="H79" s="85">
        <f>Input!$VO$21</f>
        <v>0</v>
      </c>
    </row>
    <row r="80" spans="1:50" s="94" customFormat="1">
      <c r="A80" s="79" t="s">
        <v>233</v>
      </c>
      <c r="B80" s="217" t="s">
        <v>234</v>
      </c>
      <c r="C80" s="218">
        <f>SUM(C66:C79)</f>
        <v>0</v>
      </c>
      <c r="D80" s="218">
        <f t="shared" ref="D80:G80" si="4">SUM(D66:D79)</f>
        <v>0</v>
      </c>
      <c r="E80" s="218">
        <f t="shared" si="4"/>
        <v>0</v>
      </c>
      <c r="F80" s="218">
        <f t="shared" si="4"/>
        <v>0</v>
      </c>
      <c r="G80" s="218">
        <f t="shared" si="4"/>
        <v>0</v>
      </c>
      <c r="H80" s="219"/>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row>
    <row r="81" spans="1:50">
      <c r="A81" s="83"/>
      <c r="B81" s="222"/>
      <c r="C81" s="50"/>
      <c r="D81" s="50"/>
      <c r="E81" s="50"/>
      <c r="F81" s="50"/>
      <c r="G81" s="50"/>
      <c r="H81" s="222"/>
    </row>
    <row r="82" spans="1:50">
      <c r="A82" s="83" t="s">
        <v>235</v>
      </c>
      <c r="B82" s="216">
        <f>Input!$VP$21</f>
        <v>0</v>
      </c>
      <c r="C82" s="84">
        <f>Input!$VQ$21</f>
        <v>0</v>
      </c>
      <c r="D82" s="84">
        <f>Input!$VR$21</f>
        <v>0</v>
      </c>
      <c r="E82" s="84">
        <f>Input!$VS$21</f>
        <v>0</v>
      </c>
      <c r="F82" s="84">
        <f>Input!$VT$21</f>
        <v>0</v>
      </c>
      <c r="G82" s="84">
        <f>Input!$VU$21</f>
        <v>0</v>
      </c>
      <c r="H82" s="85">
        <f>Input!$VV$21</f>
        <v>0</v>
      </c>
    </row>
    <row r="83" spans="1:50">
      <c r="A83" s="83" t="s">
        <v>235</v>
      </c>
      <c r="B83" s="216">
        <f>Input!$VW$21</f>
        <v>0</v>
      </c>
      <c r="C83" s="84">
        <f>Input!$VX$21</f>
        <v>0</v>
      </c>
      <c r="D83" s="84">
        <f>Input!$VY$21</f>
        <v>0</v>
      </c>
      <c r="E83" s="84">
        <f>Input!$VZ$21</f>
        <v>0</v>
      </c>
      <c r="F83" s="84">
        <f>Input!$WA$21</f>
        <v>0</v>
      </c>
      <c r="G83" s="84">
        <f>Input!$WB$21</f>
        <v>0</v>
      </c>
      <c r="H83" s="85">
        <f>Input!$WC$21</f>
        <v>0</v>
      </c>
    </row>
    <row r="84" spans="1:50">
      <c r="A84" s="83" t="s">
        <v>235</v>
      </c>
      <c r="B84" s="216">
        <f>Input!$WD$21</f>
        <v>0</v>
      </c>
      <c r="C84" s="84">
        <f>Input!$WE$21</f>
        <v>0</v>
      </c>
      <c r="D84" s="84">
        <f>Input!$WF$21</f>
        <v>0</v>
      </c>
      <c r="E84" s="84">
        <f>Input!$WG$21</f>
        <v>0</v>
      </c>
      <c r="F84" s="84">
        <f>Input!$WH$21</f>
        <v>0</v>
      </c>
      <c r="G84" s="84">
        <f>Input!$WI$21</f>
        <v>0</v>
      </c>
      <c r="H84" s="85">
        <f>Input!$WJ$21</f>
        <v>0</v>
      </c>
    </row>
    <row r="85" spans="1:50">
      <c r="A85" s="83" t="s">
        <v>235</v>
      </c>
      <c r="B85" s="216">
        <f>Input!$WK$21</f>
        <v>0</v>
      </c>
      <c r="C85" s="84">
        <f>Input!$WL$21</f>
        <v>0</v>
      </c>
      <c r="D85" s="84">
        <f>Input!$WM$21</f>
        <v>0</v>
      </c>
      <c r="E85" s="84">
        <f>Input!$WN$21</f>
        <v>0</v>
      </c>
      <c r="F85" s="84">
        <f>Input!$WO$21</f>
        <v>0</v>
      </c>
      <c r="G85" s="84">
        <f>Input!$WP$21</f>
        <v>0</v>
      </c>
      <c r="H85" s="85">
        <f>Input!$WQ$21</f>
        <v>0</v>
      </c>
    </row>
    <row r="86" spans="1:50">
      <c r="A86" s="83" t="s">
        <v>235</v>
      </c>
      <c r="B86" s="216">
        <f>Input!$WR$21</f>
        <v>0</v>
      </c>
      <c r="C86" s="84">
        <f>Input!$WS$21</f>
        <v>0</v>
      </c>
      <c r="D86" s="84">
        <f>Input!$WT$21</f>
        <v>0</v>
      </c>
      <c r="E86" s="84">
        <f>Input!$WU$21</f>
        <v>0</v>
      </c>
      <c r="F86" s="84">
        <f>Input!$WV$21</f>
        <v>0</v>
      </c>
      <c r="G86" s="84">
        <f>Input!$WW$21</f>
        <v>0</v>
      </c>
      <c r="H86" s="85">
        <f>Input!$WX$21</f>
        <v>0</v>
      </c>
    </row>
    <row r="87" spans="1:50">
      <c r="A87" s="83" t="s">
        <v>235</v>
      </c>
      <c r="B87" s="216">
        <f>Input!$WY$21</f>
        <v>0</v>
      </c>
      <c r="C87" s="84">
        <f>Input!$WZ$21</f>
        <v>0</v>
      </c>
      <c r="D87" s="84">
        <f>Input!$XA$21</f>
        <v>0</v>
      </c>
      <c r="E87" s="84">
        <f>Input!$XB$21</f>
        <v>0</v>
      </c>
      <c r="F87" s="84">
        <f>Input!$XC$21</f>
        <v>0</v>
      </c>
      <c r="G87" s="84">
        <f>Input!$XD$21</f>
        <v>0</v>
      </c>
      <c r="H87" s="85">
        <f>Input!$XE$21</f>
        <v>0</v>
      </c>
    </row>
    <row r="88" spans="1:50">
      <c r="A88" s="83" t="s">
        <v>235</v>
      </c>
      <c r="B88" s="216">
        <f>Input!$XF$21</f>
        <v>0</v>
      </c>
      <c r="C88" s="84">
        <f>Input!$XG$21</f>
        <v>0</v>
      </c>
      <c r="D88" s="84">
        <f>Input!$XH$21</f>
        <v>0</v>
      </c>
      <c r="E88" s="84">
        <f>Input!$XI$21</f>
        <v>0</v>
      </c>
      <c r="F88" s="84">
        <f>Input!$XJ$21</f>
        <v>0</v>
      </c>
      <c r="G88" s="84">
        <f>Input!$XK$21</f>
        <v>0</v>
      </c>
      <c r="H88" s="85">
        <f>Input!$XL$21</f>
        <v>0</v>
      </c>
    </row>
    <row r="89" spans="1:50">
      <c r="A89" s="83" t="s">
        <v>235</v>
      </c>
      <c r="B89" s="216">
        <f>Input!$XM$21</f>
        <v>0</v>
      </c>
      <c r="C89" s="84">
        <f>Input!$XN$21</f>
        <v>0</v>
      </c>
      <c r="D89" s="84">
        <f>Input!$XO$21</f>
        <v>0</v>
      </c>
      <c r="E89" s="84">
        <f>Input!$XP$21</f>
        <v>0</v>
      </c>
      <c r="F89" s="84">
        <f>Input!$XQ$21</f>
        <v>0</v>
      </c>
      <c r="G89" s="84">
        <f>Input!$XR$21</f>
        <v>0</v>
      </c>
      <c r="H89" s="85">
        <f>Input!$XS$21</f>
        <v>0</v>
      </c>
    </row>
    <row r="90" spans="1:50" s="94" customFormat="1">
      <c r="A90" s="79" t="s">
        <v>235</v>
      </c>
      <c r="B90" s="217" t="s">
        <v>236</v>
      </c>
      <c r="C90" s="218">
        <f>SUM(C82:C89)</f>
        <v>0</v>
      </c>
      <c r="D90" s="218">
        <f t="shared" ref="D90:G90" si="5">SUM(D82:D89)</f>
        <v>0</v>
      </c>
      <c r="E90" s="218">
        <f t="shared" si="5"/>
        <v>0</v>
      </c>
      <c r="F90" s="218">
        <f t="shared" si="5"/>
        <v>0</v>
      </c>
      <c r="G90" s="218">
        <f t="shared" si="5"/>
        <v>0</v>
      </c>
      <c r="H90" s="219"/>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row>
    <row r="91" spans="1:50">
      <c r="B91" s="222"/>
      <c r="C91" s="50"/>
      <c r="D91" s="50"/>
      <c r="E91" s="50"/>
      <c r="F91" s="50"/>
      <c r="G91" s="50"/>
      <c r="H91" s="222"/>
    </row>
    <row r="92" spans="1:50" s="94" customFormat="1">
      <c r="A92" s="79" t="s">
        <v>237</v>
      </c>
      <c r="B92" s="217"/>
      <c r="C92" s="218"/>
      <c r="D92" s="218"/>
      <c r="E92" s="218"/>
      <c r="F92" s="218"/>
      <c r="G92" s="218"/>
      <c r="H92" s="219"/>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0" ht="31.5">
      <c r="A93" s="83" t="s">
        <v>238</v>
      </c>
      <c r="B93" s="208" t="s">
        <v>239</v>
      </c>
      <c r="C93" s="84">
        <f>Input!$XT$21</f>
        <v>0</v>
      </c>
      <c r="D93" s="84">
        <f>Input!$XU$21</f>
        <v>0</v>
      </c>
      <c r="E93" s="84">
        <f>Input!$XV$21</f>
        <v>0</v>
      </c>
      <c r="F93" s="84">
        <f>Input!$XW$21</f>
        <v>0</v>
      </c>
      <c r="G93" s="84">
        <f>Input!$XX$21</f>
        <v>0</v>
      </c>
      <c r="H93" s="85">
        <f>Input!$XY$21</f>
        <v>0</v>
      </c>
    </row>
    <row r="94" spans="1:50" ht="47.25">
      <c r="A94" s="83" t="s">
        <v>240</v>
      </c>
      <c r="B94" s="208" t="s">
        <v>241</v>
      </c>
      <c r="C94" s="84">
        <f>Input!$XZ$21</f>
        <v>0</v>
      </c>
      <c r="D94" s="84">
        <f>Input!$YA$21</f>
        <v>0</v>
      </c>
      <c r="E94" s="84">
        <f>Input!$YB$21</f>
        <v>0</v>
      </c>
      <c r="F94" s="84">
        <f>Input!$YC$21</f>
        <v>0</v>
      </c>
      <c r="G94" s="84">
        <f>Input!$YD$21</f>
        <v>0</v>
      </c>
      <c r="H94" s="85">
        <f>Input!$YE$21</f>
        <v>0</v>
      </c>
    </row>
    <row r="95" spans="1:50" s="94" customFormat="1" ht="30">
      <c r="A95" s="88" t="s">
        <v>242</v>
      </c>
      <c r="B95" s="86" t="s">
        <v>243</v>
      </c>
      <c r="C95" s="87">
        <f>SUM(C93:C94)</f>
        <v>0</v>
      </c>
      <c r="D95" s="87">
        <f t="shared" ref="D95:G95" si="6">SUM(D93:D94)</f>
        <v>0</v>
      </c>
      <c r="E95" s="87">
        <f t="shared" si="6"/>
        <v>0</v>
      </c>
      <c r="F95" s="87">
        <f t="shared" si="6"/>
        <v>0</v>
      </c>
      <c r="G95" s="87">
        <f t="shared" si="6"/>
        <v>0</v>
      </c>
      <c r="H95" s="88"/>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row>
    <row r="96" spans="1:50">
      <c r="C96" s="95"/>
      <c r="D96" s="95"/>
      <c r="E96" s="95"/>
      <c r="F96" s="95"/>
      <c r="G96" s="95"/>
    </row>
    <row r="97" spans="1:50" s="94" customFormat="1">
      <c r="A97" s="354" t="s">
        <v>244</v>
      </c>
      <c r="B97" s="355"/>
      <c r="C97" s="87">
        <f>C95+C90+C80+C64+C49+C34+C19</f>
        <v>0</v>
      </c>
      <c r="D97" s="87">
        <f t="shared" ref="D97:G97" si="7">D95+D90+D80+D64+D49+D34+D19</f>
        <v>0</v>
      </c>
      <c r="E97" s="87">
        <f t="shared" si="7"/>
        <v>0</v>
      </c>
      <c r="F97" s="87">
        <f t="shared" si="7"/>
        <v>0</v>
      </c>
      <c r="G97" s="87">
        <f t="shared" si="7"/>
        <v>0</v>
      </c>
      <c r="H97" s="88"/>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row>
    <row r="98" spans="1:50">
      <c r="C98" s="95"/>
      <c r="D98" s="95"/>
      <c r="E98" s="95"/>
      <c r="F98" s="95"/>
      <c r="G98" s="95"/>
    </row>
    <row r="99" spans="1:50">
      <c r="B99" s="78" t="s">
        <v>245</v>
      </c>
      <c r="C99" s="95"/>
      <c r="D99" s="95">
        <f>'UNTHSC Uses'!C67</f>
        <v>0</v>
      </c>
      <c r="E99" s="95"/>
      <c r="F99" s="95">
        <f>'UNTHSC Uses'!D67</f>
        <v>0</v>
      </c>
      <c r="G99" s="95">
        <f>'UNTHSC Uses'!E67</f>
        <v>0</v>
      </c>
    </row>
    <row r="100" spans="1:50">
      <c r="B100" s="78" t="s">
        <v>246</v>
      </c>
      <c r="D100" s="96">
        <f>D97-D99</f>
        <v>0</v>
      </c>
      <c r="F100" s="96">
        <f>F97-F99</f>
        <v>0</v>
      </c>
      <c r="G100" s="96">
        <f>G97-G99</f>
        <v>0</v>
      </c>
    </row>
    <row r="101" spans="1:50">
      <c r="D101" s="96"/>
    </row>
    <row r="102" spans="1:50">
      <c r="C102" s="96" t="str">
        <f>IF(C97-INT(C97)=0,"",C97-INT(C97))</f>
        <v/>
      </c>
      <c r="D102" s="96" t="str">
        <f>IF(D97-INT(D97)=0,"",D97-INT(D97))</f>
        <v/>
      </c>
      <c r="E102" s="96" t="str">
        <f>IF(E97-INT(E97)=0,"",E97-INT(E97))</f>
        <v/>
      </c>
      <c r="F102" s="96" t="str">
        <f>IF(F97-INT(F97)=0,"",F97-INT(F97))</f>
        <v/>
      </c>
      <c r="G102" s="96" t="str">
        <f>IF(G97-INT(G97)=0,"",G97-INT(G97))</f>
        <v/>
      </c>
      <c r="H102" s="97">
        <f>SUM(C102:G102)</f>
        <v>0</v>
      </c>
    </row>
    <row r="105" spans="1:50" ht="15" customHeight="1">
      <c r="B105" s="91" t="s">
        <v>247</v>
      </c>
    </row>
    <row r="106" spans="1:50" ht="15" customHeight="1">
      <c r="B106" s="91" t="s">
        <v>248</v>
      </c>
      <c r="C106" s="76">
        <f>SUM(C5:C18)+SUM(C21:C33)+SUM(C36:C48)+SUM(C51:C63)+SUM(C66:C79)+SUM(C82:C89)+SUM(C93:C94)</f>
        <v>0</v>
      </c>
      <c r="D106" s="76">
        <f>SUM(D5:D18)+SUM(D21:D33)+SUM(D36:D48)+SUM(D51:D63)+SUM(D66:D79)+SUM(D82:D89)+SUM(D93:D94)</f>
        <v>0</v>
      </c>
      <c r="E106" s="76">
        <f>SUM(E5:E18)+SUM(E21:E33)+SUM(E36:E48)+SUM(E51:E63)+SUM(E66:E79)+SUM(E82:E89)+SUM(E93:E94)</f>
        <v>0</v>
      </c>
      <c r="F106" s="76">
        <f>SUM(F5:F18)+SUM(F21:F33)+SUM(F36:F48)+SUM(F51:F63)+SUM(F66:F79)+SUM(F82:F89)+SUM(F93:F94)</f>
        <v>0</v>
      </c>
      <c r="G106" s="76">
        <f>SUM(G5:G18)+SUM(G21:G33)+SUM(G36:G48)+SUM(G51:G63)+SUM(G66:G79)+SUM(G82:G89)+SUM(G93:G94)</f>
        <v>0</v>
      </c>
    </row>
    <row r="107" spans="1:50" ht="15" customHeight="1">
      <c r="C107" s="76" t="str">
        <f>IF((C106=C97),"Balanced","Out of Balance")</f>
        <v>Balanced</v>
      </c>
      <c r="D107" s="76" t="str">
        <f t="shared" ref="D107:G107" si="8">IF((D106=D97),"Balanced","Out of Balance")</f>
        <v>Balanced</v>
      </c>
      <c r="E107" s="76" t="str">
        <f t="shared" si="8"/>
        <v>Balanced</v>
      </c>
      <c r="F107" s="76" t="str">
        <f t="shared" si="8"/>
        <v>Balanced</v>
      </c>
      <c r="G107" s="76" t="str">
        <f t="shared" si="8"/>
        <v>Balanced</v>
      </c>
    </row>
    <row r="108" spans="1:50" ht="15" customHeight="1"/>
    <row r="109" spans="1:50" ht="15" customHeight="1"/>
    <row r="110" spans="1:50" ht="15" customHeight="1">
      <c r="E110" s="76">
        <f>SUM(C106:G106)</f>
        <v>0</v>
      </c>
    </row>
    <row r="111" spans="1:50">
      <c r="E111" s="223">
        <f>'UNTHSC Uses'!D80</f>
        <v>0</v>
      </c>
    </row>
    <row r="112" spans="1:50">
      <c r="E112" s="224">
        <f>Input!F21</f>
        <v>0</v>
      </c>
    </row>
    <row r="113" spans="5:5">
      <c r="E113" s="49">
        <f>SUM(E110:E112)</f>
        <v>0</v>
      </c>
    </row>
    <row r="114" spans="5:5">
      <c r="E114" s="49">
        <f>Input!G21</f>
        <v>0</v>
      </c>
    </row>
    <row r="115" spans="5:5">
      <c r="E115" s="49">
        <f>E114-E113</f>
        <v>0</v>
      </c>
    </row>
    <row r="116" spans="5:5">
      <c r="E116" s="48" t="str">
        <f>IF(E115&lt;&gt;0,"Out of Balance","Balanced")</f>
        <v>Balanced</v>
      </c>
    </row>
  </sheetData>
  <mergeCells count="1">
    <mergeCell ref="A97:B97"/>
  </mergeCells>
  <conditionalFormatting sqref="F100">
    <cfRule type="expression" dxfId="9" priority="12">
      <formula>$F$100&lt;&gt;0</formula>
    </cfRule>
  </conditionalFormatting>
  <conditionalFormatting sqref="G100">
    <cfRule type="expression" dxfId="8" priority="11">
      <formula>$G$100&lt;&gt;0</formula>
    </cfRule>
  </conditionalFormatting>
  <conditionalFormatting sqref="F102">
    <cfRule type="expression" dxfId="7" priority="10">
      <formula>$F$102&lt;&gt;""</formula>
    </cfRule>
  </conditionalFormatting>
  <conditionalFormatting sqref="G102">
    <cfRule type="expression" dxfId="6" priority="9">
      <formula>$G$102&lt;&gt;""</formula>
    </cfRule>
  </conditionalFormatting>
  <conditionalFormatting sqref="D100">
    <cfRule type="expression" dxfId="5" priority="8">
      <formula>$D$100&lt;&gt;0</formula>
    </cfRule>
  </conditionalFormatting>
  <conditionalFormatting sqref="D102">
    <cfRule type="expression" dxfId="4" priority="7">
      <formula>$D$102&lt;&gt;""</formula>
    </cfRule>
  </conditionalFormatting>
  <conditionalFormatting sqref="C102">
    <cfRule type="expression" dxfId="3" priority="6">
      <formula>$C$102&lt;&gt;""</formula>
    </cfRule>
  </conditionalFormatting>
  <conditionalFormatting sqref="E102">
    <cfRule type="expression" dxfId="2" priority="5">
      <formula>$E$102&lt;&gt;""</formula>
    </cfRule>
  </conditionalFormatting>
  <conditionalFormatting sqref="H2">
    <cfRule type="expression" dxfId="1" priority="2">
      <formula>OR($C$100&lt;&gt;0,$D$100&lt;&gt;0,$E$100&lt;&gt;0,$F$100&lt;&gt;0,$G$100&lt;&gt;0)</formula>
    </cfRule>
  </conditionalFormatting>
  <conditionalFormatting sqref="H1">
    <cfRule type="expression" dxfId="0" priority="1">
      <formula>OR($C$102&lt;&gt;"",$D$102&lt;&gt;"",$E$102&lt;&gt;"",$F$102&lt;&gt;"",$G$102&lt;&gt;"")</formula>
    </cfRule>
  </conditionalFormatting>
  <pageMargins left="0.315" right="0.42499999999999999" top="0.75" bottom="0.75" header="0.3" footer="0.3"/>
  <pageSetup paperSize="5" scale="81"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rgb="FFFF66FF"/>
  </sheetPr>
  <dimension ref="A1:YJ55"/>
  <sheetViews>
    <sheetView showGridLines="0" zoomScale="80" zoomScaleNormal="80" workbookViewId="0">
      <pane xSplit="3" ySplit="5" topLeftCell="D16" activePane="bottomRight" state="frozen"/>
      <selection activeCell="D38" sqref="D38"/>
      <selection pane="topRight" activeCell="D38" sqref="D38"/>
      <selection pane="bottomLeft" activeCell="D38" sqref="D38"/>
      <selection pane="bottomRight" activeCell="D20" sqref="D20:YJ20"/>
    </sheetView>
  </sheetViews>
  <sheetFormatPr defaultRowHeight="12.75" outlineLevelCol="1"/>
  <cols>
    <col min="1" max="1" width="7.42578125" style="3" customWidth="1"/>
    <col min="2" max="2" width="36.140625" style="5" customWidth="1"/>
    <col min="3" max="3" width="16.5703125" style="3" customWidth="1"/>
    <col min="7" max="7" width="10.140625" bestFit="1" customWidth="1"/>
    <col min="14" max="148" width="9.140625" hidden="1" customWidth="1" outlineLevel="1"/>
    <col min="149" max="149" width="9.140625" collapsed="1"/>
    <col min="151" max="656" width="9.140625" hidden="1" customWidth="1" outlineLevel="1"/>
    <col min="657" max="657" width="9.140625" collapsed="1"/>
    <col min="658" max="658" width="16.140625" customWidth="1"/>
    <col min="659" max="659" width="17" customWidth="1"/>
    <col min="660" max="660" width="22.85546875" customWidth="1"/>
  </cols>
  <sheetData>
    <row r="1" spans="1:660" ht="15">
      <c r="A1" s="21">
        <v>380</v>
      </c>
      <c r="B1" s="359" t="s">
        <v>107</v>
      </c>
      <c r="C1" s="360"/>
    </row>
    <row r="2" spans="1:660" s="3" customFormat="1">
      <c r="A2" s="2"/>
    </row>
    <row r="3" spans="1:660" s="162" customFormat="1">
      <c r="B3" s="163"/>
      <c r="J3" s="164"/>
      <c r="K3" s="164"/>
      <c r="L3" s="164"/>
      <c r="M3" s="165"/>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7"/>
      <c r="BL3" s="167"/>
      <c r="BM3" s="167"/>
      <c r="BN3" s="167"/>
      <c r="BO3" s="167"/>
      <c r="BP3" s="167"/>
      <c r="BQ3" s="167"/>
      <c r="BR3" s="167"/>
      <c r="BS3" s="167"/>
      <c r="BT3" s="167"/>
      <c r="BU3" s="167"/>
      <c r="BV3" s="167"/>
      <c r="BW3" s="167"/>
      <c r="BX3" s="167"/>
      <c r="BY3" s="167"/>
      <c r="BZ3" s="167"/>
      <c r="CA3" s="167"/>
      <c r="CB3" s="167"/>
      <c r="CC3" s="167"/>
      <c r="CD3" s="167"/>
      <c r="CE3" s="168"/>
      <c r="CF3" s="168"/>
      <c r="CG3" s="168"/>
      <c r="CH3" s="168"/>
      <c r="CI3" s="168"/>
      <c r="CJ3" s="168"/>
      <c r="CK3" s="168"/>
      <c r="CL3" s="168"/>
      <c r="CM3" s="168"/>
      <c r="CN3" s="168"/>
      <c r="CO3" s="168"/>
      <c r="CP3" s="168"/>
      <c r="CQ3" s="168"/>
      <c r="CR3" s="168"/>
      <c r="CS3" s="168"/>
      <c r="CT3" s="168"/>
      <c r="CU3" s="169"/>
      <c r="CV3" s="169"/>
      <c r="CW3" s="169"/>
      <c r="CX3" s="169"/>
      <c r="CY3" s="169"/>
      <c r="CZ3" s="169"/>
      <c r="DA3" s="169"/>
      <c r="DB3" s="169"/>
      <c r="DC3" s="169"/>
      <c r="DD3" s="169"/>
      <c r="DE3" s="169"/>
      <c r="DF3" s="169"/>
      <c r="DG3" s="170"/>
      <c r="DH3" s="170"/>
      <c r="DI3" s="170"/>
      <c r="DJ3" s="170"/>
      <c r="DK3" s="171"/>
      <c r="DL3" s="171"/>
      <c r="DM3" s="171"/>
      <c r="DN3" s="171"/>
      <c r="DO3" s="172"/>
      <c r="DP3" s="172"/>
      <c r="DQ3" s="172"/>
      <c r="DR3" s="172"/>
      <c r="DS3" s="166"/>
      <c r="DT3" s="166"/>
      <c r="DU3" s="166"/>
      <c r="DV3" s="166"/>
      <c r="DW3" s="166"/>
      <c r="DX3" s="166"/>
      <c r="DY3" s="166"/>
      <c r="DZ3" s="166"/>
      <c r="EA3" s="166"/>
      <c r="EB3" s="166"/>
      <c r="EC3" s="166"/>
      <c r="ED3" s="166"/>
      <c r="EE3" s="166"/>
      <c r="EF3" s="166"/>
      <c r="EG3" s="166"/>
      <c r="EH3" s="166"/>
      <c r="EI3" s="166"/>
      <c r="EJ3" s="166"/>
      <c r="EK3" s="166"/>
      <c r="EL3" s="166"/>
      <c r="EM3" s="166"/>
      <c r="EN3" s="173"/>
      <c r="EO3" s="173"/>
      <c r="EP3" s="173"/>
      <c r="EQ3" s="173"/>
      <c r="ES3" s="167"/>
      <c r="EU3" s="173"/>
      <c r="EV3" s="173"/>
      <c r="EW3" s="173"/>
      <c r="EX3" s="173"/>
      <c r="EY3" s="173"/>
      <c r="EZ3" s="173"/>
      <c r="FA3" s="173"/>
      <c r="FB3" s="173"/>
      <c r="FC3" s="173"/>
      <c r="FD3" s="173"/>
      <c r="FE3" s="173"/>
      <c r="FF3" s="173"/>
      <c r="FG3" s="173"/>
      <c r="FH3" s="173"/>
      <c r="FI3" s="173"/>
      <c r="FJ3" s="173"/>
      <c r="FK3" s="173"/>
      <c r="FL3" s="173"/>
      <c r="FM3" s="173"/>
      <c r="FN3" s="173"/>
      <c r="FO3" s="173"/>
      <c r="FP3" s="173"/>
      <c r="FQ3" s="173"/>
      <c r="FR3" s="173"/>
      <c r="FS3" s="173"/>
      <c r="FT3" s="173"/>
      <c r="FU3" s="173"/>
      <c r="FV3" s="173"/>
      <c r="FW3" s="173"/>
      <c r="FX3" s="173"/>
      <c r="FY3" s="173"/>
      <c r="FZ3" s="173"/>
      <c r="GA3" s="173"/>
      <c r="GB3" s="173"/>
      <c r="GC3" s="173"/>
      <c r="GD3" s="173"/>
      <c r="GE3" s="173"/>
      <c r="GF3" s="173"/>
      <c r="GG3" s="173"/>
      <c r="GH3" s="173"/>
      <c r="GI3" s="173"/>
      <c r="GJ3" s="173"/>
      <c r="GK3" s="173"/>
      <c r="GL3" s="173"/>
      <c r="GM3" s="173"/>
      <c r="GN3" s="173"/>
      <c r="GO3" s="173"/>
      <c r="GP3" s="173"/>
      <c r="GQ3" s="173"/>
      <c r="GR3" s="173"/>
      <c r="GS3" s="173"/>
      <c r="GT3" s="173"/>
      <c r="GU3" s="173"/>
      <c r="GV3" s="173"/>
      <c r="GW3" s="173"/>
      <c r="GX3" s="173"/>
      <c r="GY3" s="173"/>
      <c r="GZ3" s="173"/>
      <c r="HA3" s="173"/>
      <c r="HB3" s="173"/>
      <c r="HC3" s="173"/>
      <c r="HD3" s="173"/>
      <c r="HE3" s="173"/>
      <c r="HF3" s="173"/>
      <c r="HG3" s="173"/>
      <c r="HH3" s="173"/>
      <c r="HI3" s="173"/>
      <c r="HJ3" s="173"/>
      <c r="HK3" s="173"/>
      <c r="HL3" s="173"/>
      <c r="HM3" s="173"/>
      <c r="HN3" s="173"/>
      <c r="HO3" s="173"/>
      <c r="HP3" s="173"/>
      <c r="HQ3" s="173"/>
      <c r="HR3" s="173"/>
      <c r="HS3" s="173"/>
      <c r="HT3" s="173"/>
      <c r="HU3" s="173"/>
      <c r="HV3" s="173"/>
      <c r="HW3" s="173"/>
      <c r="HX3" s="173"/>
      <c r="HY3" s="173"/>
      <c r="HZ3" s="173"/>
      <c r="IA3" s="173"/>
      <c r="IB3" s="173"/>
      <c r="IC3" s="173"/>
      <c r="ID3" s="174"/>
      <c r="IE3" s="174"/>
      <c r="IF3" s="174"/>
      <c r="IG3" s="174"/>
      <c r="IH3" s="174"/>
      <c r="II3" s="174"/>
      <c r="IJ3" s="174"/>
      <c r="IK3" s="174"/>
      <c r="IL3" s="174"/>
      <c r="IM3" s="174"/>
      <c r="IN3" s="174"/>
      <c r="IO3" s="174"/>
      <c r="IP3" s="174"/>
      <c r="IQ3" s="174"/>
      <c r="IR3" s="174"/>
      <c r="IS3" s="174"/>
      <c r="IT3" s="174"/>
      <c r="IU3" s="174"/>
      <c r="IV3" s="174"/>
      <c r="IW3" s="174"/>
      <c r="IX3" s="174"/>
      <c r="IY3" s="174"/>
      <c r="IZ3" s="174"/>
      <c r="JA3" s="174"/>
      <c r="JB3" s="174"/>
      <c r="JC3" s="174"/>
      <c r="JD3" s="174"/>
      <c r="JE3" s="174"/>
      <c r="JF3" s="174"/>
      <c r="JG3" s="174"/>
      <c r="JH3" s="174"/>
      <c r="JI3" s="174"/>
      <c r="JJ3" s="174"/>
      <c r="JK3" s="174"/>
      <c r="JL3" s="174"/>
      <c r="JM3" s="174"/>
      <c r="JN3" s="174"/>
      <c r="JO3" s="174"/>
      <c r="JP3" s="174"/>
      <c r="JQ3" s="174"/>
      <c r="JR3" s="174"/>
      <c r="JS3" s="174"/>
      <c r="JT3" s="174"/>
      <c r="JU3" s="174"/>
      <c r="JV3" s="174"/>
      <c r="JW3" s="174"/>
      <c r="JX3" s="174"/>
      <c r="JY3" s="174"/>
      <c r="JZ3" s="174"/>
      <c r="KA3" s="174"/>
      <c r="KB3" s="174"/>
      <c r="KC3" s="174"/>
      <c r="KD3" s="174"/>
      <c r="KE3" s="174"/>
      <c r="KF3" s="174"/>
      <c r="KG3" s="174"/>
      <c r="KH3" s="174"/>
      <c r="KI3" s="174"/>
      <c r="KJ3" s="174"/>
      <c r="KK3" s="174"/>
      <c r="KL3" s="174"/>
      <c r="KM3" s="174"/>
      <c r="KN3" s="174"/>
      <c r="KO3" s="174"/>
      <c r="KP3" s="174"/>
      <c r="KQ3" s="174"/>
      <c r="KR3" s="174"/>
      <c r="KS3" s="174"/>
      <c r="KT3" s="174"/>
      <c r="KU3" s="174"/>
      <c r="KV3" s="174"/>
      <c r="KW3" s="174"/>
      <c r="KX3" s="174"/>
      <c r="KY3" s="174"/>
      <c r="KZ3" s="174"/>
      <c r="LA3" s="174"/>
      <c r="LB3" s="174"/>
      <c r="LC3" s="174"/>
      <c r="LD3" s="174"/>
      <c r="LE3" s="174"/>
      <c r="LF3" s="174"/>
      <c r="LG3" s="175"/>
      <c r="LH3" s="175"/>
      <c r="LI3" s="175"/>
      <c r="LJ3" s="175"/>
      <c r="LK3" s="175"/>
      <c r="LL3" s="175"/>
      <c r="LM3" s="175"/>
      <c r="LN3" s="175"/>
      <c r="LO3" s="175"/>
      <c r="LP3" s="175"/>
      <c r="LQ3" s="175"/>
      <c r="LR3" s="175"/>
      <c r="LS3" s="175"/>
      <c r="LT3" s="175"/>
      <c r="LU3" s="175"/>
      <c r="LV3" s="175"/>
      <c r="LW3" s="175"/>
      <c r="LX3" s="175"/>
      <c r="LY3" s="175"/>
      <c r="LZ3" s="175"/>
      <c r="MA3" s="175"/>
      <c r="MB3" s="175"/>
      <c r="MC3" s="175"/>
      <c r="MD3" s="175"/>
      <c r="ME3" s="175"/>
      <c r="MF3" s="175"/>
      <c r="MG3" s="175"/>
      <c r="MH3" s="175"/>
      <c r="MI3" s="175"/>
      <c r="MJ3" s="175"/>
      <c r="MK3" s="175"/>
      <c r="ML3" s="175"/>
      <c r="MM3" s="175"/>
      <c r="MN3" s="175"/>
      <c r="MO3" s="175"/>
      <c r="MP3" s="175"/>
      <c r="MQ3" s="175"/>
      <c r="MR3" s="175"/>
      <c r="MS3" s="175"/>
      <c r="MT3" s="175"/>
      <c r="MU3" s="175"/>
      <c r="MV3" s="175"/>
      <c r="MW3" s="175"/>
      <c r="MX3" s="175"/>
      <c r="MY3" s="175"/>
      <c r="MZ3" s="175"/>
      <c r="NA3" s="175"/>
      <c r="NB3" s="175"/>
      <c r="NC3" s="175"/>
      <c r="ND3" s="175"/>
      <c r="NE3" s="175"/>
      <c r="NF3" s="175"/>
      <c r="NG3" s="175"/>
      <c r="NH3" s="175"/>
      <c r="NI3" s="175"/>
      <c r="NJ3" s="175"/>
      <c r="NK3" s="175"/>
      <c r="NL3" s="175"/>
      <c r="NM3" s="175"/>
      <c r="NN3" s="175"/>
      <c r="NO3" s="175"/>
      <c r="NP3" s="175"/>
      <c r="NQ3" s="175"/>
      <c r="NR3" s="175"/>
      <c r="NS3" s="175"/>
      <c r="NT3" s="175"/>
      <c r="NU3" s="175"/>
      <c r="NV3" s="175"/>
      <c r="NW3" s="175"/>
      <c r="NX3" s="175"/>
      <c r="NY3" s="175"/>
      <c r="NZ3" s="175"/>
      <c r="OA3" s="175"/>
      <c r="OB3" s="175"/>
      <c r="OC3" s="175"/>
      <c r="OD3" s="175"/>
      <c r="OE3" s="175"/>
      <c r="OF3" s="175"/>
      <c r="OG3" s="175"/>
      <c r="OH3" s="175"/>
      <c r="OI3" s="175"/>
      <c r="OJ3" s="175"/>
      <c r="OK3" s="176"/>
      <c r="OL3" s="176"/>
      <c r="OM3" s="176"/>
      <c r="ON3" s="176"/>
      <c r="OO3" s="176"/>
      <c r="OP3" s="176"/>
      <c r="OQ3" s="176"/>
      <c r="OR3" s="176"/>
      <c r="OS3" s="176"/>
      <c r="OT3" s="176"/>
      <c r="OU3" s="176"/>
      <c r="OV3" s="176"/>
      <c r="OW3" s="176"/>
      <c r="OX3" s="176"/>
      <c r="OY3" s="176"/>
      <c r="OZ3" s="176"/>
      <c r="PA3" s="176"/>
      <c r="PB3" s="176"/>
      <c r="PC3" s="176"/>
      <c r="PD3" s="176"/>
      <c r="PE3" s="176"/>
      <c r="PF3" s="176"/>
      <c r="PG3" s="176"/>
      <c r="PH3" s="176"/>
      <c r="PI3" s="176"/>
      <c r="PJ3" s="176"/>
      <c r="PK3" s="176"/>
      <c r="PL3" s="176"/>
      <c r="PM3" s="176"/>
      <c r="PN3" s="176"/>
      <c r="PO3" s="176"/>
      <c r="PP3" s="176"/>
      <c r="PQ3" s="176"/>
      <c r="PR3" s="176"/>
      <c r="PS3" s="176"/>
      <c r="PT3" s="176"/>
      <c r="PU3" s="176"/>
      <c r="PV3" s="176"/>
      <c r="PW3" s="176"/>
      <c r="PX3" s="176"/>
      <c r="PY3" s="176"/>
      <c r="PZ3" s="176"/>
      <c r="QA3" s="176"/>
      <c r="QB3" s="176"/>
      <c r="QC3" s="176"/>
      <c r="QD3" s="176"/>
      <c r="QE3" s="176"/>
      <c r="QF3" s="176"/>
      <c r="QG3" s="176"/>
      <c r="QH3" s="176"/>
      <c r="QI3" s="176"/>
      <c r="QJ3" s="176"/>
      <c r="QK3" s="176"/>
      <c r="QL3" s="176"/>
      <c r="QM3" s="176"/>
      <c r="QN3" s="176"/>
      <c r="QO3" s="176"/>
      <c r="QP3" s="176"/>
      <c r="QQ3" s="176"/>
      <c r="QR3" s="176"/>
      <c r="QS3" s="176"/>
      <c r="QT3" s="176"/>
      <c r="QU3" s="176"/>
      <c r="QV3" s="176"/>
      <c r="QW3" s="176"/>
      <c r="QX3" s="176"/>
      <c r="QY3" s="176"/>
      <c r="QZ3" s="176"/>
      <c r="RA3" s="176"/>
      <c r="RB3" s="176"/>
      <c r="RC3" s="176"/>
      <c r="RD3" s="176"/>
      <c r="RE3" s="176"/>
      <c r="RF3" s="176"/>
      <c r="RG3" s="176"/>
      <c r="RH3" s="176"/>
      <c r="RI3" s="176"/>
      <c r="RJ3" s="176"/>
      <c r="RK3" s="176"/>
      <c r="RL3" s="176"/>
      <c r="RM3" s="176"/>
      <c r="RN3" s="176"/>
      <c r="RO3" s="176"/>
      <c r="RP3" s="176"/>
      <c r="RQ3" s="176"/>
      <c r="RR3" s="176"/>
      <c r="RS3" s="176"/>
      <c r="RT3" s="176"/>
      <c r="RU3" s="176"/>
      <c r="RV3" s="176"/>
      <c r="RW3" s="177"/>
      <c r="RX3" s="177"/>
      <c r="RY3" s="177"/>
      <c r="RZ3" s="177"/>
      <c r="SA3" s="177"/>
      <c r="SB3" s="177"/>
      <c r="SC3" s="177"/>
      <c r="SD3" s="177"/>
      <c r="SE3" s="177"/>
      <c r="SF3" s="177"/>
      <c r="SG3" s="177"/>
      <c r="SH3" s="177"/>
      <c r="SI3" s="177"/>
      <c r="SJ3" s="177"/>
      <c r="SK3" s="177"/>
      <c r="SL3" s="177"/>
      <c r="SM3" s="177"/>
      <c r="SN3" s="177"/>
      <c r="SO3" s="177"/>
      <c r="SP3" s="177"/>
      <c r="SQ3" s="177"/>
      <c r="SR3" s="177"/>
      <c r="SS3" s="177"/>
      <c r="ST3" s="177"/>
      <c r="SU3" s="177"/>
      <c r="SV3" s="177"/>
      <c r="SW3" s="177"/>
      <c r="SX3" s="177"/>
      <c r="SY3" s="177"/>
      <c r="SZ3" s="177"/>
      <c r="TA3" s="177"/>
      <c r="TB3" s="177"/>
      <c r="TC3" s="177"/>
      <c r="TD3" s="177"/>
      <c r="TE3" s="177"/>
      <c r="TF3" s="177"/>
      <c r="TG3" s="177"/>
      <c r="TH3" s="177"/>
      <c r="TI3" s="177"/>
      <c r="TJ3" s="177"/>
      <c r="TK3" s="177"/>
      <c r="TL3" s="177"/>
      <c r="TM3" s="177"/>
      <c r="TN3" s="177"/>
      <c r="TO3" s="177"/>
      <c r="TP3" s="177"/>
      <c r="TQ3" s="177"/>
      <c r="TR3" s="177"/>
      <c r="TS3" s="177"/>
      <c r="TT3" s="177"/>
      <c r="TU3" s="177"/>
      <c r="TV3" s="177"/>
      <c r="TW3" s="177"/>
      <c r="TX3" s="177"/>
      <c r="TY3" s="177"/>
      <c r="TZ3" s="177"/>
      <c r="UA3" s="177"/>
      <c r="UB3" s="177"/>
      <c r="UC3" s="177"/>
      <c r="UD3" s="177"/>
      <c r="UE3" s="177"/>
      <c r="UF3" s="177"/>
      <c r="UG3" s="177"/>
      <c r="UH3" s="177"/>
      <c r="UI3" s="177"/>
      <c r="UJ3" s="177"/>
      <c r="UK3" s="177"/>
      <c r="UL3" s="177"/>
      <c r="UM3" s="177"/>
      <c r="UN3" s="177"/>
      <c r="UO3" s="177"/>
      <c r="UP3" s="177"/>
      <c r="UQ3" s="177"/>
      <c r="UR3" s="177"/>
      <c r="US3" s="177"/>
      <c r="UT3" s="177"/>
      <c r="UU3" s="177"/>
      <c r="UV3" s="177"/>
      <c r="UW3" s="177"/>
      <c r="UX3" s="177"/>
      <c r="UY3" s="177"/>
      <c r="UZ3" s="177"/>
      <c r="VA3" s="177"/>
      <c r="VB3" s="177"/>
      <c r="VC3" s="177"/>
      <c r="VD3" s="177"/>
      <c r="VE3" s="177"/>
      <c r="VF3" s="177"/>
      <c r="VG3" s="177"/>
      <c r="VH3" s="177"/>
      <c r="VI3" s="177"/>
      <c r="VJ3" s="177"/>
      <c r="VK3" s="177"/>
      <c r="VL3" s="177"/>
      <c r="VM3" s="177"/>
      <c r="VN3" s="177"/>
      <c r="VO3" s="177"/>
      <c r="VP3" s="178"/>
      <c r="VQ3" s="178"/>
      <c r="VR3" s="178"/>
      <c r="VS3" s="178"/>
      <c r="VT3" s="178"/>
      <c r="VU3" s="178"/>
      <c r="VV3" s="178"/>
      <c r="VW3" s="178"/>
      <c r="VX3" s="178"/>
      <c r="VY3" s="178"/>
      <c r="VZ3" s="178"/>
      <c r="WA3" s="178"/>
      <c r="WB3" s="178"/>
      <c r="WC3" s="178"/>
      <c r="WD3" s="178"/>
      <c r="WE3" s="178"/>
      <c r="WF3" s="178"/>
      <c r="WG3" s="178"/>
      <c r="WH3" s="178"/>
      <c r="WI3" s="178"/>
      <c r="WJ3" s="178"/>
      <c r="WK3" s="178"/>
      <c r="WL3" s="178"/>
      <c r="WM3" s="178"/>
      <c r="WN3" s="178"/>
      <c r="WO3" s="178"/>
      <c r="WP3" s="178"/>
      <c r="WQ3" s="178"/>
      <c r="WR3" s="178"/>
      <c r="WS3" s="178"/>
      <c r="WT3" s="178"/>
      <c r="WU3" s="178"/>
      <c r="WV3" s="178"/>
      <c r="WW3" s="178"/>
      <c r="WX3" s="178"/>
      <c r="WY3" s="178"/>
      <c r="WZ3" s="178"/>
      <c r="XA3" s="178"/>
      <c r="XB3" s="178"/>
      <c r="XC3" s="178"/>
      <c r="XD3" s="178"/>
      <c r="XE3" s="178"/>
      <c r="XF3" s="178"/>
      <c r="XG3" s="178"/>
      <c r="XH3" s="178"/>
      <c r="XI3" s="178"/>
      <c r="XJ3" s="178"/>
      <c r="XK3" s="178"/>
      <c r="XL3" s="178"/>
      <c r="XM3" s="178"/>
      <c r="XN3" s="178"/>
      <c r="XO3" s="178"/>
      <c r="XP3" s="178"/>
      <c r="XQ3" s="178"/>
      <c r="XR3" s="178"/>
      <c r="XS3" s="178"/>
      <c r="XT3" s="179"/>
      <c r="XU3" s="179"/>
      <c r="XV3" s="179"/>
      <c r="XW3" s="179"/>
      <c r="XX3" s="179"/>
      <c r="XY3" s="179"/>
      <c r="XZ3" s="179"/>
      <c r="YA3" s="179"/>
      <c r="YB3" s="179"/>
      <c r="YC3" s="179"/>
      <c r="YD3" s="179"/>
      <c r="YE3" s="179"/>
      <c r="YG3" s="165"/>
      <c r="YH3" s="356" t="s">
        <v>393</v>
      </c>
      <c r="YI3" s="357"/>
      <c r="YJ3" s="358"/>
    </row>
    <row r="4" spans="1:660" s="162" customFormat="1">
      <c r="M4" s="165"/>
      <c r="N4" s="356" t="s">
        <v>394</v>
      </c>
      <c r="O4" s="357"/>
      <c r="P4" s="357"/>
      <c r="Q4" s="357"/>
      <c r="R4" s="356" t="s">
        <v>395</v>
      </c>
      <c r="S4" s="357"/>
      <c r="T4" s="358"/>
      <c r="U4" s="356" t="s">
        <v>396</v>
      </c>
      <c r="V4" s="357"/>
      <c r="W4" s="357"/>
      <c r="X4" s="357"/>
      <c r="Y4" s="356" t="s">
        <v>397</v>
      </c>
      <c r="Z4" s="357"/>
      <c r="AA4" s="358"/>
      <c r="AB4" s="356" t="s">
        <v>398</v>
      </c>
      <c r="AC4" s="357"/>
      <c r="AD4" s="357"/>
      <c r="AE4" s="357"/>
      <c r="AF4" s="356" t="s">
        <v>399</v>
      </c>
      <c r="AG4" s="357"/>
      <c r="AH4" s="358"/>
      <c r="AI4" s="356" t="s">
        <v>400</v>
      </c>
      <c r="AJ4" s="357"/>
      <c r="AK4" s="357"/>
      <c r="AL4" s="357"/>
      <c r="AM4" s="356" t="s">
        <v>401</v>
      </c>
      <c r="AN4" s="357"/>
      <c r="AO4" s="358"/>
      <c r="AP4" s="356" t="s">
        <v>402</v>
      </c>
      <c r="AQ4" s="357"/>
      <c r="AR4" s="357"/>
      <c r="AS4" s="357"/>
      <c r="AT4" s="356" t="s">
        <v>403</v>
      </c>
      <c r="AU4" s="357"/>
      <c r="AV4" s="358"/>
      <c r="AW4" s="356" t="s">
        <v>404</v>
      </c>
      <c r="AX4" s="357"/>
      <c r="AY4" s="357"/>
      <c r="AZ4" s="357"/>
      <c r="BA4" s="356" t="s">
        <v>405</v>
      </c>
      <c r="BB4" s="357"/>
      <c r="BC4" s="358"/>
      <c r="BD4" s="356" t="s">
        <v>406</v>
      </c>
      <c r="BE4" s="357"/>
      <c r="BF4" s="357"/>
      <c r="BG4" s="357"/>
      <c r="BH4" s="356" t="s">
        <v>407</v>
      </c>
      <c r="BI4" s="357"/>
      <c r="BJ4" s="358"/>
      <c r="BK4" s="356" t="s">
        <v>408</v>
      </c>
      <c r="BL4" s="357"/>
      <c r="BM4" s="357"/>
      <c r="BN4" s="357"/>
      <c r="BO4" s="356" t="s">
        <v>409</v>
      </c>
      <c r="BP4" s="357"/>
      <c r="BQ4" s="357"/>
      <c r="BR4" s="357"/>
      <c r="BS4" s="356" t="s">
        <v>410</v>
      </c>
      <c r="BT4" s="357"/>
      <c r="BU4" s="357"/>
      <c r="BV4" s="357"/>
      <c r="BW4" s="356" t="s">
        <v>411</v>
      </c>
      <c r="BX4" s="357"/>
      <c r="BY4" s="357"/>
      <c r="BZ4" s="357"/>
      <c r="CA4" s="356" t="s">
        <v>412</v>
      </c>
      <c r="CB4" s="357"/>
      <c r="CC4" s="357"/>
      <c r="CD4" s="357"/>
      <c r="CE4" s="356" t="s">
        <v>413</v>
      </c>
      <c r="CF4" s="357"/>
      <c r="CG4" s="357"/>
      <c r="CH4" s="357"/>
      <c r="CI4" s="356" t="s">
        <v>414</v>
      </c>
      <c r="CJ4" s="357"/>
      <c r="CK4" s="357"/>
      <c r="CL4" s="357"/>
      <c r="CM4" s="356" t="s">
        <v>415</v>
      </c>
      <c r="CN4" s="357"/>
      <c r="CO4" s="357"/>
      <c r="CP4" s="357"/>
      <c r="CQ4" s="356" t="s">
        <v>416</v>
      </c>
      <c r="CR4" s="357"/>
      <c r="CS4" s="357"/>
      <c r="CT4" s="357"/>
      <c r="CU4" s="356" t="s">
        <v>417</v>
      </c>
      <c r="CV4" s="357"/>
      <c r="CW4" s="357"/>
      <c r="CX4" s="357"/>
      <c r="CY4" s="356" t="s">
        <v>418</v>
      </c>
      <c r="CZ4" s="357"/>
      <c r="DA4" s="357"/>
      <c r="DB4" s="357"/>
      <c r="DC4" s="356" t="s">
        <v>419</v>
      </c>
      <c r="DD4" s="357"/>
      <c r="DE4" s="357"/>
      <c r="DF4" s="357"/>
      <c r="DG4" s="356" t="s">
        <v>420</v>
      </c>
      <c r="DH4" s="357"/>
      <c r="DI4" s="357"/>
      <c r="DJ4" s="357"/>
      <c r="DK4" s="356" t="s">
        <v>421</v>
      </c>
      <c r="DL4" s="357"/>
      <c r="DM4" s="357"/>
      <c r="DN4" s="357"/>
      <c r="DO4" s="356" t="s">
        <v>422</v>
      </c>
      <c r="DP4" s="357"/>
      <c r="DQ4" s="357"/>
      <c r="DR4" s="357"/>
      <c r="DS4" s="356" t="s">
        <v>423</v>
      </c>
      <c r="DT4" s="357"/>
      <c r="DU4" s="357"/>
      <c r="DV4" s="357"/>
      <c r="DW4" s="356" t="s">
        <v>424</v>
      </c>
      <c r="DX4" s="357"/>
      <c r="DY4" s="358"/>
      <c r="DZ4" s="356" t="s">
        <v>425</v>
      </c>
      <c r="EA4" s="357"/>
      <c r="EB4" s="357"/>
      <c r="EC4" s="357"/>
      <c r="ED4" s="356" t="s">
        <v>426</v>
      </c>
      <c r="EE4" s="357"/>
      <c r="EF4" s="358"/>
      <c r="EG4" s="356" t="s">
        <v>427</v>
      </c>
      <c r="EH4" s="357"/>
      <c r="EI4" s="357"/>
      <c r="EJ4" s="357"/>
      <c r="EK4" s="356" t="s">
        <v>428</v>
      </c>
      <c r="EL4" s="357"/>
      <c r="EM4" s="358"/>
      <c r="EN4" s="356" t="s">
        <v>429</v>
      </c>
      <c r="EO4" s="357"/>
      <c r="EP4" s="357"/>
      <c r="EQ4" s="357"/>
      <c r="ES4" s="167"/>
      <c r="EU4" s="356" t="s">
        <v>430</v>
      </c>
      <c r="EV4" s="357"/>
      <c r="EW4" s="357"/>
      <c r="EX4" s="357"/>
      <c r="EY4" s="357"/>
      <c r="EZ4" s="358"/>
      <c r="FA4" s="356" t="s">
        <v>394</v>
      </c>
      <c r="FB4" s="357"/>
      <c r="FC4" s="357"/>
      <c r="FD4" s="357"/>
      <c r="FE4" s="357"/>
      <c r="FF4" s="358"/>
      <c r="FG4" s="356" t="s">
        <v>395</v>
      </c>
      <c r="FH4" s="357"/>
      <c r="FI4" s="357"/>
      <c r="FJ4" s="357"/>
      <c r="FK4" s="357"/>
      <c r="FL4" s="358"/>
      <c r="FM4" s="356" t="s">
        <v>396</v>
      </c>
      <c r="FN4" s="357"/>
      <c r="FO4" s="357"/>
      <c r="FP4" s="357"/>
      <c r="FQ4" s="357"/>
      <c r="FR4" s="358"/>
      <c r="FS4" s="356" t="s">
        <v>397</v>
      </c>
      <c r="FT4" s="357"/>
      <c r="FU4" s="357"/>
      <c r="FV4" s="357"/>
      <c r="FW4" s="357"/>
      <c r="FX4" s="358"/>
      <c r="FY4" s="356" t="s">
        <v>398</v>
      </c>
      <c r="FZ4" s="357"/>
      <c r="GA4" s="357"/>
      <c r="GB4" s="357"/>
      <c r="GC4" s="357"/>
      <c r="GD4" s="358"/>
      <c r="GE4" s="356" t="s">
        <v>399</v>
      </c>
      <c r="GF4" s="357"/>
      <c r="GG4" s="357"/>
      <c r="GH4" s="357"/>
      <c r="GI4" s="357"/>
      <c r="GJ4" s="358"/>
      <c r="GK4" s="356" t="s">
        <v>400</v>
      </c>
      <c r="GL4" s="357"/>
      <c r="GM4" s="357"/>
      <c r="GN4" s="357"/>
      <c r="GO4" s="357"/>
      <c r="GP4" s="358"/>
      <c r="GQ4" s="356" t="s">
        <v>401</v>
      </c>
      <c r="GR4" s="357"/>
      <c r="GS4" s="357"/>
      <c r="GT4" s="357"/>
      <c r="GU4" s="357"/>
      <c r="GV4" s="358"/>
      <c r="GW4" s="356" t="s">
        <v>402</v>
      </c>
      <c r="GX4" s="357"/>
      <c r="GY4" s="357"/>
      <c r="GZ4" s="357"/>
      <c r="HA4" s="357"/>
      <c r="HB4" s="358"/>
      <c r="HC4" s="356" t="s">
        <v>403</v>
      </c>
      <c r="HD4" s="357"/>
      <c r="HE4" s="357"/>
      <c r="HF4" s="357"/>
      <c r="HG4" s="357"/>
      <c r="HH4" s="357"/>
      <c r="HI4" s="358"/>
      <c r="HJ4" s="356" t="s">
        <v>404</v>
      </c>
      <c r="HK4" s="357"/>
      <c r="HL4" s="357"/>
      <c r="HM4" s="357"/>
      <c r="HN4" s="357"/>
      <c r="HO4" s="357"/>
      <c r="HP4" s="358"/>
      <c r="HQ4" s="356" t="s">
        <v>405</v>
      </c>
      <c r="HR4" s="357"/>
      <c r="HS4" s="357"/>
      <c r="HT4" s="357"/>
      <c r="HU4" s="357"/>
      <c r="HV4" s="357"/>
      <c r="HW4" s="358"/>
      <c r="HX4" s="356" t="s">
        <v>406</v>
      </c>
      <c r="HY4" s="357"/>
      <c r="HZ4" s="357"/>
      <c r="IA4" s="357"/>
      <c r="IB4" s="357"/>
      <c r="IC4" s="358"/>
      <c r="ID4" s="356" t="s">
        <v>431</v>
      </c>
      <c r="IE4" s="357"/>
      <c r="IF4" s="357"/>
      <c r="IG4" s="357"/>
      <c r="IH4" s="357"/>
      <c r="II4" s="358"/>
      <c r="IJ4" s="356" t="s">
        <v>432</v>
      </c>
      <c r="IK4" s="357"/>
      <c r="IL4" s="357"/>
      <c r="IM4" s="357"/>
      <c r="IN4" s="357"/>
      <c r="IO4" s="358"/>
      <c r="IP4" s="356" t="s">
        <v>433</v>
      </c>
      <c r="IQ4" s="357"/>
      <c r="IR4" s="357"/>
      <c r="IS4" s="357"/>
      <c r="IT4" s="357"/>
      <c r="IU4" s="358"/>
      <c r="IV4" s="356" t="s">
        <v>408</v>
      </c>
      <c r="IW4" s="357"/>
      <c r="IX4" s="357"/>
      <c r="IY4" s="357"/>
      <c r="IZ4" s="357"/>
      <c r="JA4" s="358"/>
      <c r="JB4" s="356" t="s">
        <v>409</v>
      </c>
      <c r="JC4" s="357"/>
      <c r="JD4" s="357"/>
      <c r="JE4" s="357"/>
      <c r="JF4" s="357"/>
      <c r="JG4" s="358"/>
      <c r="JH4" s="356" t="s">
        <v>410</v>
      </c>
      <c r="JI4" s="357"/>
      <c r="JJ4" s="357"/>
      <c r="JK4" s="357"/>
      <c r="JL4" s="357"/>
      <c r="JM4" s="358"/>
      <c r="JN4" s="356" t="s">
        <v>411</v>
      </c>
      <c r="JO4" s="357"/>
      <c r="JP4" s="357"/>
      <c r="JQ4" s="357"/>
      <c r="JR4" s="357"/>
      <c r="JS4" s="358"/>
      <c r="JT4" s="356" t="s">
        <v>412</v>
      </c>
      <c r="JU4" s="357"/>
      <c r="JV4" s="357"/>
      <c r="JW4" s="357"/>
      <c r="JX4" s="357"/>
      <c r="JY4" s="358"/>
      <c r="JZ4" s="356" t="s">
        <v>434</v>
      </c>
      <c r="KA4" s="357"/>
      <c r="KB4" s="357"/>
      <c r="KC4" s="357"/>
      <c r="KD4" s="357"/>
      <c r="KE4" s="358"/>
      <c r="KF4" s="356" t="s">
        <v>435</v>
      </c>
      <c r="KG4" s="357"/>
      <c r="KH4" s="357"/>
      <c r="KI4" s="357"/>
      <c r="KJ4" s="357"/>
      <c r="KK4" s="357"/>
      <c r="KL4" s="358"/>
      <c r="KM4" s="356" t="s">
        <v>436</v>
      </c>
      <c r="KN4" s="357"/>
      <c r="KO4" s="357"/>
      <c r="KP4" s="357"/>
      <c r="KQ4" s="357"/>
      <c r="KR4" s="357"/>
      <c r="KS4" s="358"/>
      <c r="KT4" s="356" t="s">
        <v>413</v>
      </c>
      <c r="KU4" s="357"/>
      <c r="KV4" s="357"/>
      <c r="KW4" s="357"/>
      <c r="KX4" s="357"/>
      <c r="KY4" s="357"/>
      <c r="KZ4" s="358"/>
      <c r="LA4" s="356" t="s">
        <v>414</v>
      </c>
      <c r="LB4" s="357"/>
      <c r="LC4" s="357"/>
      <c r="LD4" s="357"/>
      <c r="LE4" s="357"/>
      <c r="LF4" s="358"/>
      <c r="LG4" s="356" t="s">
        <v>437</v>
      </c>
      <c r="LH4" s="357"/>
      <c r="LI4" s="357"/>
      <c r="LJ4" s="357"/>
      <c r="LK4" s="357"/>
      <c r="LL4" s="358"/>
      <c r="LM4" s="356" t="s">
        <v>438</v>
      </c>
      <c r="LN4" s="357"/>
      <c r="LO4" s="357"/>
      <c r="LP4" s="357"/>
      <c r="LQ4" s="357"/>
      <c r="LR4" s="358"/>
      <c r="LS4" s="356" t="s">
        <v>439</v>
      </c>
      <c r="LT4" s="357"/>
      <c r="LU4" s="357"/>
      <c r="LV4" s="357"/>
      <c r="LW4" s="357"/>
      <c r="LX4" s="358"/>
      <c r="LY4" s="356" t="s">
        <v>417</v>
      </c>
      <c r="LZ4" s="357"/>
      <c r="MA4" s="357"/>
      <c r="MB4" s="357"/>
      <c r="MC4" s="357"/>
      <c r="MD4" s="358"/>
      <c r="ME4" s="356" t="s">
        <v>418</v>
      </c>
      <c r="MF4" s="357"/>
      <c r="MG4" s="357"/>
      <c r="MH4" s="357"/>
      <c r="MI4" s="357"/>
      <c r="MJ4" s="358"/>
      <c r="MK4" s="356" t="s">
        <v>419</v>
      </c>
      <c r="ML4" s="357"/>
      <c r="MM4" s="357"/>
      <c r="MN4" s="357"/>
      <c r="MO4" s="357"/>
      <c r="MP4" s="358"/>
      <c r="MQ4" s="356" t="s">
        <v>440</v>
      </c>
      <c r="MR4" s="357"/>
      <c r="MS4" s="357"/>
      <c r="MT4" s="357"/>
      <c r="MU4" s="357"/>
      <c r="MV4" s="358"/>
      <c r="MW4" s="356" t="s">
        <v>441</v>
      </c>
      <c r="MX4" s="357"/>
      <c r="MY4" s="357"/>
      <c r="MZ4" s="357"/>
      <c r="NA4" s="357"/>
      <c r="NB4" s="358"/>
      <c r="NC4" s="356" t="s">
        <v>442</v>
      </c>
      <c r="ND4" s="357"/>
      <c r="NE4" s="357"/>
      <c r="NF4" s="357"/>
      <c r="NG4" s="357"/>
      <c r="NH4" s="357"/>
      <c r="NI4" s="358"/>
      <c r="NJ4" s="356" t="s">
        <v>420</v>
      </c>
      <c r="NK4" s="357"/>
      <c r="NL4" s="357"/>
      <c r="NM4" s="357"/>
      <c r="NN4" s="357"/>
      <c r="NO4" s="357"/>
      <c r="NP4" s="358"/>
      <c r="NQ4" s="356" t="s">
        <v>443</v>
      </c>
      <c r="NR4" s="357"/>
      <c r="NS4" s="357"/>
      <c r="NT4" s="357"/>
      <c r="NU4" s="357"/>
      <c r="NV4" s="357"/>
      <c r="NW4" s="358"/>
      <c r="NX4" s="356" t="s">
        <v>444</v>
      </c>
      <c r="NY4" s="357"/>
      <c r="NZ4" s="357"/>
      <c r="OA4" s="357"/>
      <c r="OB4" s="357"/>
      <c r="OC4" s="357"/>
      <c r="OD4" s="358"/>
      <c r="OE4" s="356" t="s">
        <v>421</v>
      </c>
      <c r="OF4" s="357"/>
      <c r="OG4" s="357"/>
      <c r="OH4" s="357"/>
      <c r="OI4" s="357"/>
      <c r="OJ4" s="358"/>
      <c r="OK4" s="356" t="s">
        <v>445</v>
      </c>
      <c r="OL4" s="357"/>
      <c r="OM4" s="357"/>
      <c r="ON4" s="357"/>
      <c r="OO4" s="357"/>
      <c r="OP4" s="357"/>
      <c r="OQ4" s="358"/>
      <c r="OR4" s="356" t="s">
        <v>422</v>
      </c>
      <c r="OS4" s="357"/>
      <c r="OT4" s="357"/>
      <c r="OU4" s="357"/>
      <c r="OV4" s="357"/>
      <c r="OW4" s="357"/>
      <c r="OX4" s="358"/>
      <c r="OY4" s="356" t="s">
        <v>446</v>
      </c>
      <c r="OZ4" s="357"/>
      <c r="PA4" s="357"/>
      <c r="PB4" s="357"/>
      <c r="PC4" s="357"/>
      <c r="PD4" s="357"/>
      <c r="PE4" s="358"/>
      <c r="PF4" s="356" t="s">
        <v>447</v>
      </c>
      <c r="PG4" s="357"/>
      <c r="PH4" s="357"/>
      <c r="PI4" s="357"/>
      <c r="PJ4" s="357"/>
      <c r="PK4" s="357"/>
      <c r="PL4" s="358"/>
      <c r="PM4" s="356" t="s">
        <v>423</v>
      </c>
      <c r="PN4" s="357"/>
      <c r="PO4" s="357"/>
      <c r="PP4" s="357"/>
      <c r="PQ4" s="357"/>
      <c r="PR4" s="357"/>
      <c r="PS4" s="358"/>
      <c r="PT4" s="356" t="s">
        <v>424</v>
      </c>
      <c r="PU4" s="357"/>
      <c r="PV4" s="357"/>
      <c r="PW4" s="357"/>
      <c r="PX4" s="357"/>
      <c r="PY4" s="357"/>
      <c r="PZ4" s="358"/>
      <c r="QA4" s="356" t="s">
        <v>425</v>
      </c>
      <c r="QB4" s="357"/>
      <c r="QC4" s="357"/>
      <c r="QD4" s="357"/>
      <c r="QE4" s="357"/>
      <c r="QF4" s="357"/>
      <c r="QG4" s="358"/>
      <c r="QH4" s="356" t="s">
        <v>426</v>
      </c>
      <c r="QI4" s="357"/>
      <c r="QJ4" s="357"/>
      <c r="QK4" s="357"/>
      <c r="QL4" s="357"/>
      <c r="QM4" s="357"/>
      <c r="QN4" s="358"/>
      <c r="QO4" s="356" t="s">
        <v>427</v>
      </c>
      <c r="QP4" s="357"/>
      <c r="QQ4" s="357"/>
      <c r="QR4" s="357"/>
      <c r="QS4" s="357"/>
      <c r="QT4" s="357"/>
      <c r="QU4" s="358"/>
      <c r="QV4" s="356" t="s">
        <v>428</v>
      </c>
      <c r="QW4" s="357"/>
      <c r="QX4" s="357"/>
      <c r="QY4" s="357"/>
      <c r="QZ4" s="357"/>
      <c r="RA4" s="357"/>
      <c r="RB4" s="358"/>
      <c r="RC4" s="356" t="s">
        <v>448</v>
      </c>
      <c r="RD4" s="357"/>
      <c r="RE4" s="357"/>
      <c r="RF4" s="357"/>
      <c r="RG4" s="357"/>
      <c r="RH4" s="357"/>
      <c r="RI4" s="358"/>
      <c r="RJ4" s="356" t="s">
        <v>449</v>
      </c>
      <c r="RK4" s="357"/>
      <c r="RL4" s="357"/>
      <c r="RM4" s="357"/>
      <c r="RN4" s="357"/>
      <c r="RO4" s="357"/>
      <c r="RP4" s="358"/>
      <c r="RQ4" s="357" t="s">
        <v>450</v>
      </c>
      <c r="RR4" s="357"/>
      <c r="RS4" s="357"/>
      <c r="RT4" s="357"/>
      <c r="RU4" s="357"/>
      <c r="RV4" s="358"/>
      <c r="RW4" s="356" t="s">
        <v>451</v>
      </c>
      <c r="RX4" s="357"/>
      <c r="RY4" s="357"/>
      <c r="RZ4" s="357"/>
      <c r="SA4" s="357"/>
      <c r="SB4" s="357"/>
      <c r="SC4" s="358"/>
      <c r="SD4" s="356" t="s">
        <v>452</v>
      </c>
      <c r="SE4" s="357"/>
      <c r="SF4" s="357"/>
      <c r="SG4" s="357"/>
      <c r="SH4" s="357"/>
      <c r="SI4" s="357"/>
      <c r="SJ4" s="358"/>
      <c r="SK4" s="356" t="s">
        <v>453</v>
      </c>
      <c r="SL4" s="357"/>
      <c r="SM4" s="357"/>
      <c r="SN4" s="357"/>
      <c r="SO4" s="357"/>
      <c r="SP4" s="357"/>
      <c r="SQ4" s="358"/>
      <c r="SR4" s="356" t="s">
        <v>454</v>
      </c>
      <c r="SS4" s="357"/>
      <c r="ST4" s="357"/>
      <c r="SU4" s="357"/>
      <c r="SV4" s="357"/>
      <c r="SW4" s="357"/>
      <c r="SX4" s="358"/>
      <c r="SY4" s="356" t="s">
        <v>455</v>
      </c>
      <c r="SZ4" s="357"/>
      <c r="TA4" s="357"/>
      <c r="TB4" s="357"/>
      <c r="TC4" s="357"/>
      <c r="TD4" s="357"/>
      <c r="TE4" s="358"/>
      <c r="TF4" s="356" t="s">
        <v>456</v>
      </c>
      <c r="TG4" s="357"/>
      <c r="TH4" s="357"/>
      <c r="TI4" s="357"/>
      <c r="TJ4" s="357"/>
      <c r="TK4" s="357"/>
      <c r="TL4" s="358"/>
      <c r="TM4" s="356" t="s">
        <v>457</v>
      </c>
      <c r="TN4" s="357"/>
      <c r="TO4" s="357"/>
      <c r="TP4" s="357"/>
      <c r="TQ4" s="357"/>
      <c r="TR4" s="357"/>
      <c r="TS4" s="358"/>
      <c r="TT4" s="356" t="s">
        <v>458</v>
      </c>
      <c r="TU4" s="357"/>
      <c r="TV4" s="357"/>
      <c r="TW4" s="357"/>
      <c r="TX4" s="357"/>
      <c r="TY4" s="357"/>
      <c r="TZ4" s="358"/>
      <c r="UA4" s="356" t="s">
        <v>459</v>
      </c>
      <c r="UB4" s="357"/>
      <c r="UC4" s="357"/>
      <c r="UD4" s="357"/>
      <c r="UE4" s="357"/>
      <c r="UF4" s="357"/>
      <c r="UG4" s="358"/>
      <c r="UH4" s="356" t="s">
        <v>460</v>
      </c>
      <c r="UI4" s="357"/>
      <c r="UJ4" s="357"/>
      <c r="UK4" s="357"/>
      <c r="UL4" s="357"/>
      <c r="UM4" s="357"/>
      <c r="UN4" s="358"/>
      <c r="UO4" s="356" t="s">
        <v>461</v>
      </c>
      <c r="UP4" s="357"/>
      <c r="UQ4" s="357"/>
      <c r="UR4" s="357"/>
      <c r="US4" s="357"/>
      <c r="UT4" s="357"/>
      <c r="UU4" s="358"/>
      <c r="UV4" s="356" t="s">
        <v>462</v>
      </c>
      <c r="UW4" s="357"/>
      <c r="UX4" s="357"/>
      <c r="UY4" s="357"/>
      <c r="UZ4" s="357"/>
      <c r="VA4" s="357"/>
      <c r="VB4" s="358"/>
      <c r="VC4" s="356" t="s">
        <v>463</v>
      </c>
      <c r="VD4" s="357"/>
      <c r="VE4" s="357"/>
      <c r="VF4" s="357"/>
      <c r="VG4" s="357"/>
      <c r="VH4" s="357"/>
      <c r="VI4" s="358"/>
      <c r="VJ4" s="357" t="s">
        <v>464</v>
      </c>
      <c r="VK4" s="357"/>
      <c r="VL4" s="357"/>
      <c r="VM4" s="357"/>
      <c r="VN4" s="357"/>
      <c r="VO4" s="358"/>
      <c r="VP4" s="356" t="s">
        <v>465</v>
      </c>
      <c r="VQ4" s="357"/>
      <c r="VR4" s="357"/>
      <c r="VS4" s="357"/>
      <c r="VT4" s="357"/>
      <c r="VU4" s="357"/>
      <c r="VV4" s="358"/>
      <c r="VW4" s="356" t="s">
        <v>466</v>
      </c>
      <c r="VX4" s="357"/>
      <c r="VY4" s="357"/>
      <c r="VZ4" s="357"/>
      <c r="WA4" s="357"/>
      <c r="WB4" s="357"/>
      <c r="WC4" s="358"/>
      <c r="WD4" s="356" t="s">
        <v>467</v>
      </c>
      <c r="WE4" s="357"/>
      <c r="WF4" s="357"/>
      <c r="WG4" s="357"/>
      <c r="WH4" s="357"/>
      <c r="WI4" s="357"/>
      <c r="WJ4" s="358"/>
      <c r="WK4" s="356" t="s">
        <v>468</v>
      </c>
      <c r="WL4" s="357"/>
      <c r="WM4" s="357"/>
      <c r="WN4" s="357"/>
      <c r="WO4" s="357"/>
      <c r="WP4" s="357"/>
      <c r="WQ4" s="358"/>
      <c r="WR4" s="356" t="s">
        <v>469</v>
      </c>
      <c r="WS4" s="357"/>
      <c r="WT4" s="357"/>
      <c r="WU4" s="357"/>
      <c r="WV4" s="357"/>
      <c r="WW4" s="357"/>
      <c r="WX4" s="358"/>
      <c r="WY4" s="356" t="s">
        <v>470</v>
      </c>
      <c r="WZ4" s="357"/>
      <c r="XA4" s="357"/>
      <c r="XB4" s="357"/>
      <c r="XC4" s="357"/>
      <c r="XD4" s="357"/>
      <c r="XE4" s="358"/>
      <c r="XF4" s="356" t="s">
        <v>471</v>
      </c>
      <c r="XG4" s="357"/>
      <c r="XH4" s="357"/>
      <c r="XI4" s="357"/>
      <c r="XJ4" s="357"/>
      <c r="XK4" s="357"/>
      <c r="XL4" s="358"/>
      <c r="XM4" s="356" t="s">
        <v>472</v>
      </c>
      <c r="XN4" s="357"/>
      <c r="XO4" s="357"/>
      <c r="XP4" s="357"/>
      <c r="XQ4" s="357"/>
      <c r="XR4" s="357"/>
      <c r="XS4" s="358"/>
      <c r="XT4" s="357" t="s">
        <v>473</v>
      </c>
      <c r="XU4" s="357"/>
      <c r="XV4" s="357"/>
      <c r="XW4" s="357"/>
      <c r="XX4" s="357"/>
      <c r="XY4" s="358"/>
      <c r="XZ4" s="357" t="s">
        <v>474</v>
      </c>
      <c r="YA4" s="357"/>
      <c r="YB4" s="357"/>
      <c r="YC4" s="357"/>
      <c r="YD4" s="357"/>
      <c r="YE4" s="358"/>
      <c r="YG4" s="165"/>
      <c r="YH4" s="180" t="s">
        <v>18</v>
      </c>
      <c r="YI4" s="181" t="s">
        <v>475</v>
      </c>
      <c r="YJ4" s="182" t="s">
        <v>118</v>
      </c>
    </row>
    <row r="5" spans="1:660" s="164" customFormat="1" ht="25.5">
      <c r="A5" s="164" t="s">
        <v>120</v>
      </c>
      <c r="B5" s="164" t="s">
        <v>16</v>
      </c>
      <c r="C5" s="164" t="s">
        <v>119</v>
      </c>
      <c r="D5" s="164" t="s">
        <v>476</v>
      </c>
      <c r="E5" s="183" t="s">
        <v>477</v>
      </c>
      <c r="F5" s="183" t="s">
        <v>130</v>
      </c>
      <c r="G5" s="184" t="s">
        <v>478</v>
      </c>
      <c r="H5" s="164" t="s">
        <v>479</v>
      </c>
      <c r="I5" s="164" t="s">
        <v>480</v>
      </c>
      <c r="M5" s="185"/>
      <c r="N5" s="356"/>
      <c r="O5" s="357"/>
      <c r="P5" s="357"/>
      <c r="Q5" s="358"/>
      <c r="R5" s="356" t="s">
        <v>12</v>
      </c>
      <c r="S5" s="357"/>
      <c r="T5" s="358"/>
      <c r="U5" s="356"/>
      <c r="V5" s="357"/>
      <c r="W5" s="357"/>
      <c r="X5" s="358"/>
      <c r="Y5" s="356" t="s">
        <v>12</v>
      </c>
      <c r="Z5" s="357"/>
      <c r="AA5" s="358"/>
      <c r="AB5" s="356"/>
      <c r="AC5" s="357"/>
      <c r="AD5" s="357"/>
      <c r="AE5" s="358"/>
      <c r="AF5" s="356" t="s">
        <v>12</v>
      </c>
      <c r="AG5" s="357"/>
      <c r="AH5" s="358"/>
      <c r="AI5" s="356"/>
      <c r="AJ5" s="357"/>
      <c r="AK5" s="357"/>
      <c r="AL5" s="358"/>
      <c r="AM5" s="356" t="s">
        <v>12</v>
      </c>
      <c r="AN5" s="357"/>
      <c r="AO5" s="358"/>
      <c r="AP5" s="356"/>
      <c r="AQ5" s="357"/>
      <c r="AR5" s="357"/>
      <c r="AS5" s="358"/>
      <c r="AT5" s="356" t="s">
        <v>12</v>
      </c>
      <c r="AU5" s="357"/>
      <c r="AV5" s="358"/>
      <c r="AW5" s="356"/>
      <c r="AX5" s="357"/>
      <c r="AY5" s="357"/>
      <c r="AZ5" s="358"/>
      <c r="BA5" s="356" t="s">
        <v>12</v>
      </c>
      <c r="BB5" s="357"/>
      <c r="BC5" s="358"/>
      <c r="BD5" s="356"/>
      <c r="BE5" s="357"/>
      <c r="BF5" s="357"/>
      <c r="BG5" s="358"/>
      <c r="BH5" s="356" t="s">
        <v>12</v>
      </c>
      <c r="BI5" s="357"/>
      <c r="BJ5" s="358"/>
      <c r="BK5" s="356"/>
      <c r="BL5" s="357"/>
      <c r="BM5" s="357"/>
      <c r="BN5" s="358"/>
      <c r="BO5" s="356"/>
      <c r="BP5" s="357"/>
      <c r="BQ5" s="357"/>
      <c r="BR5" s="358"/>
      <c r="BS5" s="356"/>
      <c r="BT5" s="357"/>
      <c r="BU5" s="357"/>
      <c r="BV5" s="358"/>
      <c r="BW5" s="356"/>
      <c r="BX5" s="357"/>
      <c r="BY5" s="357"/>
      <c r="BZ5" s="358"/>
      <c r="CA5" s="356"/>
      <c r="CB5" s="357"/>
      <c r="CC5" s="357"/>
      <c r="CD5" s="358"/>
      <c r="CE5" s="356"/>
      <c r="CF5" s="357"/>
      <c r="CG5" s="357"/>
      <c r="CH5" s="358"/>
      <c r="CI5" s="356"/>
      <c r="CJ5" s="357"/>
      <c r="CK5" s="357"/>
      <c r="CL5" s="358"/>
      <c r="CM5" s="356"/>
      <c r="CN5" s="357"/>
      <c r="CO5" s="357"/>
      <c r="CP5" s="358"/>
      <c r="CQ5" s="356"/>
      <c r="CR5" s="357"/>
      <c r="CS5" s="357"/>
      <c r="CT5" s="358"/>
      <c r="CU5" s="356"/>
      <c r="CV5" s="357"/>
      <c r="CW5" s="357"/>
      <c r="CX5" s="358"/>
      <c r="CY5" s="356"/>
      <c r="CZ5" s="357"/>
      <c r="DA5" s="357"/>
      <c r="DB5" s="358"/>
      <c r="DC5" s="356"/>
      <c r="DD5" s="357"/>
      <c r="DE5" s="357"/>
      <c r="DF5" s="358"/>
      <c r="DG5" s="356"/>
      <c r="DH5" s="357"/>
      <c r="DI5" s="357"/>
      <c r="DJ5" s="358"/>
      <c r="DK5" s="356"/>
      <c r="DL5" s="357"/>
      <c r="DM5" s="357"/>
      <c r="DN5" s="358"/>
      <c r="DO5" s="356"/>
      <c r="DP5" s="357"/>
      <c r="DQ5" s="357"/>
      <c r="DR5" s="358"/>
      <c r="DS5" s="356"/>
      <c r="DT5" s="357"/>
      <c r="DU5" s="357"/>
      <c r="DV5" s="358"/>
      <c r="DW5" s="356" t="s">
        <v>12</v>
      </c>
      <c r="DX5" s="357"/>
      <c r="DY5" s="358"/>
      <c r="DZ5" s="356"/>
      <c r="EA5" s="357"/>
      <c r="EB5" s="357"/>
      <c r="EC5" s="358"/>
      <c r="ED5" s="356" t="s">
        <v>12</v>
      </c>
      <c r="EE5" s="357"/>
      <c r="EF5" s="358"/>
      <c r="EG5" s="356"/>
      <c r="EH5" s="357"/>
      <c r="EI5" s="357"/>
      <c r="EJ5" s="358"/>
      <c r="EK5" s="356" t="s">
        <v>12</v>
      </c>
      <c r="EL5" s="357"/>
      <c r="EM5" s="358"/>
      <c r="EN5" s="356"/>
      <c r="EO5" s="357"/>
      <c r="EP5" s="357"/>
      <c r="EQ5" s="358"/>
      <c r="ER5" s="162"/>
      <c r="ES5" s="167"/>
      <c r="ET5" s="162"/>
      <c r="EU5" s="356"/>
      <c r="EV5" s="357"/>
      <c r="EW5" s="357"/>
      <c r="EX5" s="357"/>
      <c r="EY5" s="357"/>
      <c r="EZ5" s="358"/>
      <c r="FA5" s="356"/>
      <c r="FB5" s="357"/>
      <c r="FC5" s="357"/>
      <c r="FD5" s="357"/>
      <c r="FE5" s="357"/>
      <c r="FF5" s="358"/>
      <c r="FG5" s="356"/>
      <c r="FH5" s="357"/>
      <c r="FI5" s="357"/>
      <c r="FJ5" s="357"/>
      <c r="FK5" s="357"/>
      <c r="FL5" s="358"/>
      <c r="FM5" s="356"/>
      <c r="FN5" s="357"/>
      <c r="FO5" s="357"/>
      <c r="FP5" s="357"/>
      <c r="FQ5" s="357"/>
      <c r="FR5" s="358"/>
      <c r="FS5" s="356"/>
      <c r="FT5" s="357"/>
      <c r="FU5" s="357"/>
      <c r="FV5" s="357"/>
      <c r="FW5" s="357"/>
      <c r="FX5" s="358"/>
      <c r="FY5" s="356"/>
      <c r="FZ5" s="357"/>
      <c r="GA5" s="357"/>
      <c r="GB5" s="357"/>
      <c r="GC5" s="357"/>
      <c r="GD5" s="358"/>
      <c r="GE5" s="356"/>
      <c r="GF5" s="357"/>
      <c r="GG5" s="357"/>
      <c r="GH5" s="357"/>
      <c r="GI5" s="357"/>
      <c r="GJ5" s="358"/>
      <c r="GK5" s="356"/>
      <c r="GL5" s="357"/>
      <c r="GM5" s="357"/>
      <c r="GN5" s="357"/>
      <c r="GO5" s="357"/>
      <c r="GP5" s="358"/>
      <c r="GQ5" s="356"/>
      <c r="GR5" s="357"/>
      <c r="GS5" s="357"/>
      <c r="GT5" s="357"/>
      <c r="GU5" s="357"/>
      <c r="GV5" s="358"/>
      <c r="GW5" s="356"/>
      <c r="GX5" s="357"/>
      <c r="GY5" s="357"/>
      <c r="GZ5" s="357"/>
      <c r="HA5" s="357"/>
      <c r="HB5" s="358"/>
      <c r="HC5" s="193"/>
      <c r="HD5" s="193"/>
      <c r="HE5" s="193"/>
      <c r="HF5" s="193"/>
      <c r="HG5" s="193"/>
      <c r="HH5" s="193"/>
      <c r="HI5" s="186"/>
      <c r="HJ5" s="193"/>
      <c r="HK5" s="193"/>
      <c r="HL5" s="193"/>
      <c r="HM5" s="193"/>
      <c r="HN5" s="193"/>
      <c r="HO5" s="193"/>
      <c r="HP5" s="186"/>
      <c r="HQ5" s="193"/>
      <c r="HR5" s="193"/>
      <c r="HS5" s="193"/>
      <c r="HT5" s="193"/>
      <c r="HU5" s="193"/>
      <c r="HV5" s="193"/>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6"/>
      <c r="JR5" s="186"/>
      <c r="JS5" s="186"/>
      <c r="JT5" s="186"/>
      <c r="JU5" s="186"/>
      <c r="JV5" s="186"/>
      <c r="JW5" s="186"/>
      <c r="JX5" s="186"/>
      <c r="JY5" s="186"/>
      <c r="JZ5" s="186"/>
      <c r="KA5" s="186"/>
      <c r="KB5" s="186"/>
      <c r="KC5" s="186"/>
      <c r="KD5" s="186"/>
      <c r="KE5" s="186"/>
      <c r="KF5" s="186"/>
      <c r="KG5" s="186"/>
      <c r="KH5" s="186"/>
      <c r="KI5" s="186"/>
      <c r="KJ5" s="186"/>
      <c r="KK5" s="186"/>
      <c r="KL5" s="186"/>
      <c r="KM5" s="186"/>
      <c r="KN5" s="186"/>
      <c r="KO5" s="186"/>
      <c r="KP5" s="186"/>
      <c r="KQ5" s="186"/>
      <c r="KR5" s="186"/>
      <c r="KS5" s="186"/>
      <c r="KT5" s="186"/>
      <c r="KU5" s="186"/>
      <c r="KV5" s="186"/>
      <c r="KW5" s="186"/>
      <c r="KX5" s="186"/>
      <c r="KY5" s="186"/>
      <c r="KZ5" s="186"/>
      <c r="LA5" s="186"/>
      <c r="LB5" s="186"/>
      <c r="LC5" s="186"/>
      <c r="LD5" s="186"/>
      <c r="LE5" s="186"/>
      <c r="LF5" s="186"/>
      <c r="LG5" s="186"/>
      <c r="LH5" s="186"/>
      <c r="LI5" s="186"/>
      <c r="LJ5" s="186"/>
      <c r="LK5" s="186"/>
      <c r="LL5" s="186"/>
      <c r="LM5" s="186"/>
      <c r="LN5" s="186"/>
      <c r="LO5" s="186"/>
      <c r="LP5" s="186"/>
      <c r="LQ5" s="186"/>
      <c r="LR5" s="186"/>
      <c r="LS5" s="186"/>
      <c r="LT5" s="186"/>
      <c r="LU5" s="186"/>
      <c r="LV5" s="186"/>
      <c r="LW5" s="186"/>
      <c r="LX5" s="186"/>
      <c r="LY5" s="186"/>
      <c r="LZ5" s="186"/>
      <c r="MA5" s="186"/>
      <c r="MB5" s="186"/>
      <c r="MC5" s="186"/>
      <c r="MD5" s="186"/>
      <c r="ME5" s="186"/>
      <c r="MF5" s="186"/>
      <c r="MG5" s="186"/>
      <c r="MH5" s="186"/>
      <c r="MI5" s="186"/>
      <c r="MJ5" s="186"/>
      <c r="MK5" s="186"/>
      <c r="ML5" s="186"/>
      <c r="MM5" s="186"/>
      <c r="MN5" s="186"/>
      <c r="MO5" s="186"/>
      <c r="MP5" s="186"/>
      <c r="MQ5" s="186"/>
      <c r="MR5" s="186"/>
      <c r="MS5" s="186"/>
      <c r="MT5" s="186"/>
      <c r="MU5" s="186"/>
      <c r="MV5" s="186"/>
      <c r="MW5" s="186"/>
      <c r="MX5" s="186"/>
      <c r="MY5" s="186"/>
      <c r="MZ5" s="186"/>
      <c r="NA5" s="186"/>
      <c r="NB5" s="186"/>
      <c r="NC5" s="186"/>
      <c r="ND5" s="186"/>
      <c r="NE5" s="186"/>
      <c r="NF5" s="186"/>
      <c r="NG5" s="186"/>
      <c r="NH5" s="186"/>
      <c r="NI5" s="186"/>
      <c r="NJ5" s="186"/>
      <c r="NK5" s="186"/>
      <c r="NL5" s="186"/>
      <c r="NM5" s="186"/>
      <c r="NN5" s="186"/>
      <c r="NO5" s="186"/>
      <c r="NP5" s="186"/>
      <c r="NQ5" s="186"/>
      <c r="NR5" s="186"/>
      <c r="NS5" s="186"/>
      <c r="NT5" s="186"/>
      <c r="NU5" s="186"/>
      <c r="NV5" s="186"/>
      <c r="NW5" s="186"/>
      <c r="NX5" s="186"/>
      <c r="NY5" s="186"/>
      <c r="NZ5" s="186"/>
      <c r="OA5" s="186"/>
      <c r="OB5" s="186"/>
      <c r="OC5" s="186"/>
      <c r="OD5" s="186"/>
      <c r="OE5" s="186"/>
      <c r="OF5" s="186"/>
      <c r="OG5" s="186"/>
      <c r="OH5" s="186"/>
      <c r="OI5" s="186"/>
      <c r="OJ5" s="186"/>
      <c r="OK5" s="186"/>
      <c r="OL5" s="186"/>
      <c r="OM5" s="186"/>
      <c r="ON5" s="186"/>
      <c r="OO5" s="186"/>
      <c r="OP5" s="186"/>
      <c r="OQ5" s="186"/>
      <c r="OR5" s="186"/>
      <c r="OS5" s="186"/>
      <c r="OT5" s="186"/>
      <c r="OU5" s="186"/>
      <c r="OV5" s="186"/>
      <c r="OW5" s="186"/>
      <c r="OX5" s="186"/>
      <c r="OY5" s="186"/>
      <c r="OZ5" s="186"/>
      <c r="PA5" s="186"/>
      <c r="PB5" s="186"/>
      <c r="PC5" s="186"/>
      <c r="PD5" s="186"/>
      <c r="PE5" s="186"/>
      <c r="PF5" s="186"/>
      <c r="PG5" s="186"/>
      <c r="PH5" s="186"/>
      <c r="PI5" s="186"/>
      <c r="PJ5" s="186"/>
      <c r="PK5" s="186"/>
      <c r="PL5" s="186"/>
      <c r="PM5" s="186"/>
      <c r="PN5" s="186"/>
      <c r="PO5" s="186"/>
      <c r="PP5" s="186"/>
      <c r="PQ5" s="186"/>
      <c r="PR5" s="186"/>
      <c r="PS5" s="186"/>
      <c r="PT5" s="186"/>
      <c r="PU5" s="186"/>
      <c r="PV5" s="186"/>
      <c r="PW5" s="186"/>
      <c r="PX5" s="186"/>
      <c r="PY5" s="186"/>
      <c r="PZ5" s="186"/>
      <c r="QA5" s="186"/>
      <c r="QB5" s="186"/>
      <c r="QC5" s="186"/>
      <c r="QD5" s="186"/>
      <c r="QE5" s="186"/>
      <c r="QF5" s="186"/>
      <c r="QG5" s="186"/>
      <c r="QH5" s="186"/>
      <c r="QI5" s="186"/>
      <c r="QJ5" s="186"/>
      <c r="QK5" s="186"/>
      <c r="QL5" s="186"/>
      <c r="QM5" s="186"/>
      <c r="QN5" s="186"/>
      <c r="QO5" s="186"/>
      <c r="QP5" s="186"/>
      <c r="QQ5" s="186"/>
      <c r="QR5" s="186"/>
      <c r="QS5" s="186"/>
      <c r="QT5" s="186"/>
      <c r="QU5" s="186"/>
      <c r="QV5" s="186"/>
      <c r="QW5" s="186"/>
      <c r="QX5" s="186"/>
      <c r="QY5" s="186"/>
      <c r="QZ5" s="186"/>
      <c r="RA5" s="186"/>
      <c r="RB5" s="186"/>
      <c r="RC5" s="186"/>
      <c r="RD5" s="186"/>
      <c r="RE5" s="186"/>
      <c r="RF5" s="186"/>
      <c r="RG5" s="186"/>
      <c r="RH5" s="186"/>
      <c r="RI5" s="186"/>
      <c r="RJ5" s="186"/>
      <c r="RK5" s="186"/>
      <c r="RL5" s="186"/>
      <c r="RM5" s="186"/>
      <c r="RN5" s="186"/>
      <c r="RO5" s="186"/>
      <c r="RP5" s="186"/>
      <c r="RQ5" s="186"/>
      <c r="RR5" s="186"/>
      <c r="RS5" s="186"/>
      <c r="RT5" s="186"/>
      <c r="RU5" s="186"/>
      <c r="RV5" s="186"/>
      <c r="RW5" s="186"/>
      <c r="RX5" s="186"/>
      <c r="RY5" s="186"/>
      <c r="RZ5" s="186"/>
      <c r="SA5" s="186"/>
      <c r="SB5" s="186"/>
      <c r="SC5" s="186"/>
      <c r="SD5" s="186"/>
      <c r="SE5" s="186"/>
      <c r="SF5" s="186"/>
      <c r="SG5" s="186"/>
      <c r="SH5" s="186"/>
      <c r="SI5" s="186"/>
      <c r="SJ5" s="186"/>
      <c r="SK5" s="186"/>
      <c r="SL5" s="186"/>
      <c r="SM5" s="186"/>
      <c r="SN5" s="186"/>
      <c r="SO5" s="186"/>
      <c r="SP5" s="186"/>
      <c r="SQ5" s="186"/>
      <c r="SR5" s="186"/>
      <c r="SS5" s="186"/>
      <c r="ST5" s="186"/>
      <c r="SU5" s="186"/>
      <c r="SV5" s="186"/>
      <c r="SW5" s="186"/>
      <c r="SX5" s="186"/>
      <c r="SY5" s="186"/>
      <c r="SZ5" s="186"/>
      <c r="TA5" s="186"/>
      <c r="TB5" s="186"/>
      <c r="TC5" s="186"/>
      <c r="TD5" s="186"/>
      <c r="TE5" s="186"/>
      <c r="TF5" s="186"/>
      <c r="TG5" s="186"/>
      <c r="TH5" s="186"/>
      <c r="TI5" s="186"/>
      <c r="TJ5" s="186"/>
      <c r="TK5" s="186"/>
      <c r="TL5" s="186"/>
      <c r="TM5" s="186"/>
      <c r="TN5" s="186"/>
      <c r="TO5" s="186"/>
      <c r="TP5" s="186"/>
      <c r="TQ5" s="186"/>
      <c r="TR5" s="186"/>
      <c r="TS5" s="186"/>
      <c r="TT5" s="186"/>
      <c r="TU5" s="186"/>
      <c r="TV5" s="186"/>
      <c r="TW5" s="186"/>
      <c r="TX5" s="186"/>
      <c r="TY5" s="186"/>
      <c r="TZ5" s="186"/>
      <c r="UA5" s="186"/>
      <c r="UB5" s="186"/>
      <c r="UC5" s="186"/>
      <c r="UD5" s="186"/>
      <c r="UE5" s="186"/>
      <c r="UF5" s="186"/>
      <c r="UG5" s="186"/>
      <c r="UH5" s="186"/>
      <c r="UI5" s="186"/>
      <c r="UJ5" s="186"/>
      <c r="UK5" s="186"/>
      <c r="UL5" s="186"/>
      <c r="UM5" s="186"/>
      <c r="UN5" s="186"/>
      <c r="UO5" s="186"/>
      <c r="UP5" s="186"/>
      <c r="UQ5" s="186"/>
      <c r="UR5" s="186"/>
      <c r="US5" s="186"/>
      <c r="UT5" s="186"/>
      <c r="UU5" s="186"/>
      <c r="UV5" s="186"/>
      <c r="UW5" s="186"/>
      <c r="UX5" s="186"/>
      <c r="UY5" s="186"/>
      <c r="UZ5" s="186"/>
      <c r="VA5" s="186"/>
      <c r="VB5" s="186"/>
      <c r="VC5" s="186"/>
      <c r="VD5" s="186"/>
      <c r="VE5" s="186"/>
      <c r="VF5" s="186"/>
      <c r="VG5" s="186"/>
      <c r="VH5" s="186"/>
      <c r="VI5" s="186"/>
      <c r="VJ5" s="186"/>
      <c r="VK5" s="186"/>
      <c r="VL5" s="186"/>
      <c r="VM5" s="186"/>
      <c r="VN5" s="186"/>
      <c r="VO5" s="186"/>
      <c r="VP5" s="186"/>
      <c r="VQ5" s="186"/>
      <c r="VR5" s="186"/>
      <c r="VS5" s="186"/>
      <c r="VT5" s="186"/>
      <c r="VU5" s="186"/>
      <c r="VV5" s="186"/>
      <c r="VW5" s="186"/>
      <c r="VX5" s="186"/>
      <c r="VY5" s="186"/>
      <c r="VZ5" s="186"/>
      <c r="WA5" s="186"/>
      <c r="WB5" s="186"/>
      <c r="WC5" s="186"/>
      <c r="WD5" s="186"/>
      <c r="WE5" s="186"/>
      <c r="WF5" s="186"/>
      <c r="WG5" s="186"/>
      <c r="WH5" s="186"/>
      <c r="WI5" s="186"/>
      <c r="WJ5" s="186"/>
      <c r="WK5" s="186"/>
      <c r="WL5" s="186"/>
      <c r="WM5" s="186"/>
      <c r="WN5" s="186"/>
      <c r="WO5" s="186"/>
      <c r="WP5" s="186"/>
      <c r="WQ5" s="186"/>
      <c r="WR5" s="186"/>
      <c r="WS5" s="186"/>
      <c r="WT5" s="186"/>
      <c r="WU5" s="186"/>
      <c r="WV5" s="186"/>
      <c r="WW5" s="186"/>
      <c r="WX5" s="186"/>
      <c r="WY5" s="186"/>
      <c r="WZ5" s="186"/>
      <c r="XA5" s="186"/>
      <c r="XB5" s="186"/>
      <c r="XC5" s="186"/>
      <c r="XD5" s="186"/>
      <c r="XE5" s="186"/>
      <c r="XF5" s="186"/>
      <c r="XG5" s="186"/>
      <c r="XH5" s="186"/>
      <c r="XI5" s="186"/>
      <c r="XJ5" s="186"/>
      <c r="XK5" s="186"/>
      <c r="XL5" s="186"/>
      <c r="XM5" s="186"/>
      <c r="XN5" s="186"/>
      <c r="XO5" s="186"/>
      <c r="XP5" s="186"/>
      <c r="XQ5" s="186"/>
      <c r="XR5" s="186"/>
      <c r="XS5" s="186"/>
      <c r="XT5" s="186"/>
      <c r="XU5" s="186"/>
      <c r="XV5" s="186"/>
      <c r="XW5" s="186"/>
      <c r="XX5" s="186"/>
      <c r="XY5" s="186"/>
      <c r="XZ5" s="186"/>
      <c r="YA5" s="186"/>
      <c r="YB5" s="186"/>
      <c r="YC5" s="186"/>
      <c r="YD5" s="186"/>
      <c r="YE5" s="186"/>
      <c r="YF5" s="162"/>
      <c r="YG5" s="185"/>
      <c r="YH5" s="187"/>
    </row>
    <row r="6" spans="1:660" s="58" customFormat="1" ht="30.75" thickBot="1">
      <c r="A6" s="55">
        <v>390</v>
      </c>
      <c r="B6" s="54" t="s">
        <v>137</v>
      </c>
      <c r="C6" s="60" t="s">
        <v>108</v>
      </c>
      <c r="D6" s="58" t="s">
        <v>492</v>
      </c>
      <c r="E6" s="58">
        <v>2</v>
      </c>
      <c r="F6" s="58">
        <v>30</v>
      </c>
      <c r="G6" s="58">
        <v>421336128</v>
      </c>
      <c r="H6" s="58" t="s">
        <v>493</v>
      </c>
      <c r="I6" s="58" t="s">
        <v>137</v>
      </c>
      <c r="N6" s="58">
        <v>162753</v>
      </c>
      <c r="O6" s="58">
        <v>201138</v>
      </c>
      <c r="P6" s="58">
        <v>0</v>
      </c>
      <c r="Q6" s="58">
        <v>0</v>
      </c>
      <c r="R6" s="58">
        <v>175</v>
      </c>
      <c r="S6" s="58">
        <v>199</v>
      </c>
      <c r="T6" s="58" t="s">
        <v>325</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58">
        <v>0</v>
      </c>
      <c r="AO6" s="58">
        <v>0</v>
      </c>
      <c r="AP6" s="58">
        <v>0</v>
      </c>
      <c r="AQ6" s="58">
        <v>0</v>
      </c>
      <c r="AR6" s="58">
        <v>0</v>
      </c>
      <c r="AS6" s="58">
        <v>0</v>
      </c>
      <c r="AT6" s="58">
        <v>0</v>
      </c>
      <c r="AU6" s="58">
        <v>0</v>
      </c>
      <c r="AV6" s="58">
        <v>0</v>
      </c>
      <c r="AW6" s="58">
        <v>0</v>
      </c>
      <c r="AX6" s="58">
        <v>0</v>
      </c>
      <c r="AY6" s="58">
        <v>0</v>
      </c>
      <c r="AZ6" s="58">
        <v>0</v>
      </c>
      <c r="BA6" s="58">
        <v>0</v>
      </c>
      <c r="BB6" s="58">
        <v>0</v>
      </c>
      <c r="BC6" s="58">
        <v>0</v>
      </c>
      <c r="BD6" s="58">
        <v>0</v>
      </c>
      <c r="BE6" s="58">
        <v>0</v>
      </c>
      <c r="BF6" s="58">
        <v>0</v>
      </c>
      <c r="BG6" s="58">
        <v>0</v>
      </c>
      <c r="BH6" s="58">
        <v>0</v>
      </c>
      <c r="BI6" s="58">
        <v>0</v>
      </c>
      <c r="BJ6" s="58">
        <v>0</v>
      </c>
      <c r="BK6" s="58">
        <v>0</v>
      </c>
      <c r="BL6" s="58">
        <v>0</v>
      </c>
      <c r="BM6" s="58">
        <v>0</v>
      </c>
      <c r="BN6" s="58">
        <v>0</v>
      </c>
      <c r="BO6" s="58">
        <v>0</v>
      </c>
      <c r="BP6" s="58">
        <v>0</v>
      </c>
      <c r="BQ6" s="58">
        <v>0</v>
      </c>
      <c r="BR6" s="58">
        <v>0</v>
      </c>
      <c r="BS6" s="58">
        <v>0</v>
      </c>
      <c r="BT6" s="58">
        <v>0</v>
      </c>
      <c r="BU6" s="58">
        <v>0</v>
      </c>
      <c r="BV6" s="58">
        <v>0</v>
      </c>
      <c r="BW6" s="58">
        <v>0</v>
      </c>
      <c r="BX6" s="58">
        <v>0</v>
      </c>
      <c r="BY6" s="58">
        <v>0</v>
      </c>
      <c r="BZ6" s="58">
        <v>0</v>
      </c>
      <c r="CA6" s="58">
        <v>12201</v>
      </c>
      <c r="CB6" s="58">
        <v>291052</v>
      </c>
      <c r="CC6" s="58">
        <v>0</v>
      </c>
      <c r="CD6" s="58">
        <v>0</v>
      </c>
      <c r="CE6" s="58">
        <v>0</v>
      </c>
      <c r="CF6" s="58">
        <v>11472</v>
      </c>
      <c r="CG6" s="58">
        <v>0</v>
      </c>
      <c r="CH6" s="58">
        <v>0</v>
      </c>
      <c r="CI6" s="58">
        <v>0</v>
      </c>
      <c r="CJ6" s="58">
        <v>10387</v>
      </c>
      <c r="CK6" s="58">
        <v>0</v>
      </c>
      <c r="CL6" s="58">
        <v>0</v>
      </c>
      <c r="CM6" s="58">
        <v>0</v>
      </c>
      <c r="CN6" s="58">
        <v>0</v>
      </c>
      <c r="CO6" s="58">
        <v>0</v>
      </c>
      <c r="CP6" s="58">
        <v>0</v>
      </c>
      <c r="CQ6" s="58">
        <v>0</v>
      </c>
      <c r="CR6" s="58">
        <v>0</v>
      </c>
      <c r="CS6" s="58">
        <v>0</v>
      </c>
      <c r="CT6" s="58">
        <v>0</v>
      </c>
      <c r="CU6" s="58">
        <v>0</v>
      </c>
      <c r="CV6" s="58">
        <v>542348</v>
      </c>
      <c r="CW6" s="58">
        <v>0</v>
      </c>
      <c r="CX6" s="58">
        <v>0</v>
      </c>
      <c r="CY6" s="58">
        <v>0</v>
      </c>
      <c r="CZ6" s="58">
        <v>0</v>
      </c>
      <c r="DA6" s="58">
        <v>0</v>
      </c>
      <c r="DB6" s="58">
        <v>0</v>
      </c>
      <c r="DC6" s="58">
        <v>42284684</v>
      </c>
      <c r="DD6" s="58">
        <v>52245915</v>
      </c>
      <c r="DE6" s="58">
        <v>0</v>
      </c>
      <c r="DF6" s="58" t="s">
        <v>499</v>
      </c>
      <c r="DG6" s="58">
        <v>0</v>
      </c>
      <c r="DH6" s="58">
        <v>3060513</v>
      </c>
      <c r="DI6" s="58">
        <v>0</v>
      </c>
      <c r="DJ6" s="58" t="s">
        <v>500</v>
      </c>
      <c r="DK6" s="58">
        <v>0</v>
      </c>
      <c r="DL6" s="58">
        <v>0</v>
      </c>
      <c r="DM6" s="58">
        <v>0</v>
      </c>
      <c r="DN6" s="58">
        <v>0</v>
      </c>
      <c r="DO6" s="58">
        <v>0</v>
      </c>
      <c r="DP6" s="58">
        <v>41026871</v>
      </c>
      <c r="DQ6" s="58">
        <v>0</v>
      </c>
      <c r="DR6" s="58" t="s">
        <v>501</v>
      </c>
      <c r="DS6" s="58">
        <v>0</v>
      </c>
      <c r="DT6" s="58">
        <v>0</v>
      </c>
      <c r="DU6" s="58">
        <v>0</v>
      </c>
      <c r="DV6" s="58">
        <v>0</v>
      </c>
      <c r="DW6" s="58">
        <v>0</v>
      </c>
      <c r="DX6" s="58">
        <v>0</v>
      </c>
      <c r="DY6" s="58">
        <v>0</v>
      </c>
      <c r="DZ6" s="58">
        <v>0</v>
      </c>
      <c r="EA6" s="58">
        <v>0</v>
      </c>
      <c r="EB6" s="58">
        <v>0</v>
      </c>
      <c r="EC6" s="58">
        <v>0</v>
      </c>
      <c r="ED6" s="58">
        <v>0</v>
      </c>
      <c r="EE6" s="58">
        <v>0</v>
      </c>
      <c r="EF6" s="58">
        <v>0</v>
      </c>
      <c r="EG6" s="58">
        <v>0</v>
      </c>
      <c r="EH6" s="58">
        <v>0</v>
      </c>
      <c r="EI6" s="58">
        <v>0</v>
      </c>
      <c r="EJ6" s="58">
        <v>0</v>
      </c>
      <c r="EK6" s="58">
        <v>0</v>
      </c>
      <c r="EL6" s="58">
        <v>0</v>
      </c>
      <c r="EM6" s="58">
        <v>0</v>
      </c>
      <c r="EN6" s="58">
        <v>0</v>
      </c>
      <c r="EO6" s="58">
        <v>0</v>
      </c>
      <c r="EP6" s="58">
        <v>0</v>
      </c>
      <c r="EQ6" s="58">
        <v>0</v>
      </c>
      <c r="EU6" s="58">
        <v>301303</v>
      </c>
      <c r="EV6" s="58">
        <v>162753</v>
      </c>
      <c r="EW6" s="58">
        <v>0</v>
      </c>
      <c r="EX6" s="58">
        <v>138550</v>
      </c>
      <c r="EY6" s="58">
        <v>0</v>
      </c>
      <c r="EZ6" s="58" t="s">
        <v>502</v>
      </c>
      <c r="FA6" s="58">
        <v>301303</v>
      </c>
      <c r="FB6" s="58">
        <v>12201</v>
      </c>
      <c r="FC6" s="58">
        <v>0</v>
      </c>
      <c r="FD6" s="58">
        <v>289102</v>
      </c>
      <c r="FE6" s="58">
        <v>0</v>
      </c>
      <c r="FF6" s="58" t="s">
        <v>502</v>
      </c>
      <c r="FG6" s="58">
        <v>0</v>
      </c>
      <c r="FH6" s="58">
        <v>0</v>
      </c>
      <c r="FI6" s="58">
        <v>0</v>
      </c>
      <c r="FJ6" s="58">
        <v>0</v>
      </c>
      <c r="FK6" s="58">
        <v>0</v>
      </c>
      <c r="FL6" s="58">
        <v>0</v>
      </c>
      <c r="FM6" s="58">
        <v>0</v>
      </c>
      <c r="FN6" s="58">
        <v>0</v>
      </c>
      <c r="FO6" s="58">
        <v>0</v>
      </c>
      <c r="FP6" s="58">
        <v>0</v>
      </c>
      <c r="FQ6" s="58">
        <v>0</v>
      </c>
      <c r="FR6" s="58">
        <v>0</v>
      </c>
      <c r="FS6" s="58">
        <v>0</v>
      </c>
      <c r="FT6" s="58">
        <v>0</v>
      </c>
      <c r="FU6" s="58">
        <v>0</v>
      </c>
      <c r="FV6" s="58">
        <v>0</v>
      </c>
      <c r="FW6" s="58">
        <v>0</v>
      </c>
      <c r="FX6" s="58">
        <v>0</v>
      </c>
      <c r="FY6" s="58">
        <v>0</v>
      </c>
      <c r="FZ6" s="58">
        <v>0</v>
      </c>
      <c r="GA6" s="58">
        <v>0</v>
      </c>
      <c r="GB6" s="58">
        <v>0</v>
      </c>
      <c r="GC6" s="58">
        <v>0</v>
      </c>
      <c r="GD6" s="58">
        <v>0</v>
      </c>
      <c r="GE6" s="58">
        <v>0</v>
      </c>
      <c r="GF6" s="58">
        <v>0</v>
      </c>
      <c r="GG6" s="58">
        <v>0</v>
      </c>
      <c r="GH6" s="58">
        <v>0</v>
      </c>
      <c r="GI6" s="58">
        <v>0</v>
      </c>
      <c r="GJ6" s="58">
        <v>0</v>
      </c>
      <c r="GK6" s="58">
        <v>0</v>
      </c>
      <c r="GL6" s="58">
        <v>0</v>
      </c>
      <c r="GM6" s="58">
        <v>0</v>
      </c>
      <c r="GN6" s="58">
        <v>0</v>
      </c>
      <c r="GO6" s="58">
        <v>0</v>
      </c>
      <c r="GP6" s="58">
        <v>0</v>
      </c>
      <c r="GQ6" s="58">
        <v>42284684</v>
      </c>
      <c r="GR6" s="58">
        <v>42284684</v>
      </c>
      <c r="GS6" s="58">
        <v>93204302</v>
      </c>
      <c r="GT6" s="58">
        <v>93204302</v>
      </c>
      <c r="GU6" s="58">
        <v>0</v>
      </c>
      <c r="GV6" s="58" t="s">
        <v>503</v>
      </c>
      <c r="GW6" s="58">
        <v>0</v>
      </c>
      <c r="GX6" s="58">
        <v>0</v>
      </c>
      <c r="GY6" s="58">
        <v>0</v>
      </c>
      <c r="GZ6" s="58">
        <v>0</v>
      </c>
      <c r="HA6" s="58">
        <v>0</v>
      </c>
      <c r="HB6" s="58">
        <v>0</v>
      </c>
      <c r="HC6" s="58">
        <v>0</v>
      </c>
      <c r="HD6" s="58">
        <v>0</v>
      </c>
      <c r="HE6" s="58">
        <v>0</v>
      </c>
      <c r="HF6" s="58">
        <v>0</v>
      </c>
      <c r="HG6" s="58">
        <v>0</v>
      </c>
      <c r="HH6" s="58">
        <v>0</v>
      </c>
      <c r="HI6" s="58">
        <v>0</v>
      </c>
      <c r="HJ6" s="58">
        <v>0</v>
      </c>
      <c r="HK6" s="58">
        <v>0</v>
      </c>
      <c r="HL6" s="58">
        <v>0</v>
      </c>
      <c r="HM6" s="58">
        <v>0</v>
      </c>
      <c r="HN6" s="58">
        <v>0</v>
      </c>
      <c r="HO6" s="58">
        <v>0</v>
      </c>
      <c r="HP6" s="58">
        <v>0</v>
      </c>
      <c r="HQ6" s="58">
        <v>0</v>
      </c>
      <c r="HR6" s="58">
        <v>0</v>
      </c>
      <c r="HS6" s="58">
        <v>0</v>
      </c>
      <c r="HT6" s="58">
        <v>0</v>
      </c>
      <c r="HU6" s="58">
        <v>0</v>
      </c>
      <c r="HV6" s="58">
        <v>0</v>
      </c>
      <c r="HW6" s="58">
        <v>0</v>
      </c>
      <c r="HX6" s="58">
        <v>0</v>
      </c>
      <c r="HY6" s="58">
        <v>0</v>
      </c>
      <c r="HZ6" s="58">
        <v>0</v>
      </c>
      <c r="IA6" s="58">
        <v>0</v>
      </c>
      <c r="IB6" s="58">
        <v>0</v>
      </c>
      <c r="IC6" s="58">
        <v>0</v>
      </c>
      <c r="ID6" s="58">
        <v>0</v>
      </c>
      <c r="IE6" s="58">
        <v>0</v>
      </c>
      <c r="IF6" s="58">
        <v>301303</v>
      </c>
      <c r="IG6" s="58">
        <v>62588</v>
      </c>
      <c r="IH6" s="58">
        <v>0</v>
      </c>
      <c r="II6" s="58" t="s">
        <v>504</v>
      </c>
      <c r="IJ6" s="58">
        <v>0</v>
      </c>
      <c r="IK6" s="58">
        <v>0</v>
      </c>
      <c r="IL6" s="58">
        <v>542347</v>
      </c>
      <c r="IM6" s="58">
        <v>542347</v>
      </c>
      <c r="IN6" s="58">
        <v>0</v>
      </c>
      <c r="IO6" s="58" t="s">
        <v>504</v>
      </c>
      <c r="IP6" s="58">
        <v>0</v>
      </c>
      <c r="IQ6" s="58">
        <v>0</v>
      </c>
      <c r="IR6" s="58">
        <v>0</v>
      </c>
      <c r="IS6" s="58">
        <v>0</v>
      </c>
      <c r="IT6" s="58">
        <v>0</v>
      </c>
      <c r="IU6" s="58">
        <v>0</v>
      </c>
      <c r="IV6" s="58">
        <v>0</v>
      </c>
      <c r="IW6" s="58">
        <v>0</v>
      </c>
      <c r="IX6" s="58">
        <v>0</v>
      </c>
      <c r="IY6" s="58">
        <v>0</v>
      </c>
      <c r="IZ6" s="58">
        <v>0</v>
      </c>
      <c r="JA6" s="58">
        <v>0</v>
      </c>
      <c r="JB6" s="58">
        <v>0</v>
      </c>
      <c r="JC6" s="58">
        <v>0</v>
      </c>
      <c r="JD6" s="58">
        <v>0</v>
      </c>
      <c r="JE6" s="58">
        <v>0</v>
      </c>
      <c r="JF6" s="58">
        <v>0</v>
      </c>
      <c r="JG6" s="58">
        <v>0</v>
      </c>
      <c r="JH6" s="58">
        <v>0</v>
      </c>
      <c r="JI6" s="58">
        <v>0</v>
      </c>
      <c r="JJ6" s="58">
        <v>0</v>
      </c>
      <c r="JK6" s="58">
        <v>0</v>
      </c>
      <c r="JL6" s="58">
        <v>0</v>
      </c>
      <c r="JM6" s="58">
        <v>0</v>
      </c>
      <c r="JN6" s="58">
        <v>0</v>
      </c>
      <c r="JO6" s="58">
        <v>0</v>
      </c>
      <c r="JP6" s="58">
        <v>0</v>
      </c>
      <c r="JQ6" s="58">
        <v>0</v>
      </c>
      <c r="JR6" s="58">
        <v>0</v>
      </c>
      <c r="JS6" s="58">
        <v>0</v>
      </c>
      <c r="JT6" s="58">
        <v>0</v>
      </c>
      <c r="JU6" s="58">
        <v>0</v>
      </c>
      <c r="JV6" s="58">
        <v>0</v>
      </c>
      <c r="JW6" s="58">
        <v>0</v>
      </c>
      <c r="JX6" s="58">
        <v>0</v>
      </c>
      <c r="JY6" s="58">
        <v>0</v>
      </c>
      <c r="JZ6" s="58">
        <v>0</v>
      </c>
      <c r="KA6" s="58">
        <v>0</v>
      </c>
      <c r="KB6" s="58">
        <v>0</v>
      </c>
      <c r="KC6" s="58">
        <v>0</v>
      </c>
      <c r="KD6" s="58">
        <v>0</v>
      </c>
      <c r="KE6" s="58">
        <v>0</v>
      </c>
      <c r="KF6" s="58">
        <v>0</v>
      </c>
      <c r="KG6" s="58">
        <v>0</v>
      </c>
      <c r="KH6" s="58">
        <v>0</v>
      </c>
      <c r="KI6" s="58">
        <v>0</v>
      </c>
      <c r="KJ6" s="58">
        <v>0</v>
      </c>
      <c r="KK6" s="58">
        <v>0</v>
      </c>
      <c r="KL6" s="58">
        <v>0</v>
      </c>
      <c r="KM6" s="58">
        <v>0</v>
      </c>
      <c r="KN6" s="58">
        <v>0</v>
      </c>
      <c r="KO6" s="58">
        <v>0</v>
      </c>
      <c r="KP6" s="58">
        <v>0</v>
      </c>
      <c r="KQ6" s="58">
        <v>0</v>
      </c>
      <c r="KR6" s="58">
        <v>0</v>
      </c>
      <c r="KS6" s="58">
        <v>0</v>
      </c>
      <c r="KT6" s="58">
        <v>0</v>
      </c>
      <c r="KU6" s="58">
        <v>0</v>
      </c>
      <c r="KV6" s="58">
        <v>0</v>
      </c>
      <c r="KW6" s="58">
        <v>0</v>
      </c>
      <c r="KX6" s="58">
        <v>0</v>
      </c>
      <c r="KY6" s="58">
        <v>0</v>
      </c>
      <c r="KZ6" s="58">
        <v>0</v>
      </c>
      <c r="LA6" s="58">
        <v>0</v>
      </c>
      <c r="LB6" s="58">
        <v>0</v>
      </c>
      <c r="LC6" s="58">
        <v>0</v>
      </c>
      <c r="LD6" s="58">
        <v>0</v>
      </c>
      <c r="LE6" s="58">
        <v>0</v>
      </c>
      <c r="LF6" s="58">
        <v>0</v>
      </c>
      <c r="LG6" s="58">
        <v>0</v>
      </c>
      <c r="LH6" s="58">
        <v>0</v>
      </c>
      <c r="LI6" s="58">
        <v>781213</v>
      </c>
      <c r="LJ6" s="58">
        <v>0</v>
      </c>
      <c r="LK6" s="58">
        <v>0</v>
      </c>
      <c r="LL6" s="58" t="s">
        <v>505</v>
      </c>
      <c r="LM6" s="58">
        <v>0</v>
      </c>
      <c r="LN6" s="58">
        <v>0</v>
      </c>
      <c r="LO6" s="58">
        <v>781213</v>
      </c>
      <c r="LP6" s="58">
        <v>23810</v>
      </c>
      <c r="LQ6" s="58">
        <v>0</v>
      </c>
      <c r="LR6" s="58" t="s">
        <v>505</v>
      </c>
      <c r="LS6" s="58">
        <v>0</v>
      </c>
      <c r="LT6" s="58">
        <v>0</v>
      </c>
      <c r="LU6" s="58">
        <v>0</v>
      </c>
      <c r="LV6" s="58">
        <v>0</v>
      </c>
      <c r="LW6" s="58">
        <v>0</v>
      </c>
      <c r="LX6" s="58">
        <v>0</v>
      </c>
      <c r="LY6" s="58">
        <v>0</v>
      </c>
      <c r="LZ6" s="58">
        <v>0</v>
      </c>
      <c r="MA6" s="58">
        <v>0</v>
      </c>
      <c r="MB6" s="58">
        <v>0</v>
      </c>
      <c r="MC6" s="58">
        <v>0</v>
      </c>
      <c r="MD6" s="58">
        <v>0</v>
      </c>
      <c r="ME6" s="58">
        <v>0</v>
      </c>
      <c r="MF6" s="58">
        <v>0</v>
      </c>
      <c r="MG6" s="58">
        <v>0</v>
      </c>
      <c r="MH6" s="58">
        <v>0</v>
      </c>
      <c r="MI6" s="58">
        <v>0</v>
      </c>
      <c r="MJ6" s="58">
        <v>0</v>
      </c>
      <c r="MK6" s="58">
        <v>0</v>
      </c>
      <c r="ML6" s="58">
        <v>0</v>
      </c>
      <c r="MM6" s="58">
        <v>0</v>
      </c>
      <c r="MN6" s="58">
        <v>0</v>
      </c>
      <c r="MO6" s="58">
        <v>0</v>
      </c>
      <c r="MP6" s="58">
        <v>0</v>
      </c>
      <c r="MQ6" s="58">
        <v>0</v>
      </c>
      <c r="MR6" s="58">
        <v>0</v>
      </c>
      <c r="MS6" s="58">
        <v>0</v>
      </c>
      <c r="MT6" s="58">
        <v>0</v>
      </c>
      <c r="MU6" s="58">
        <v>0</v>
      </c>
      <c r="MV6" s="58">
        <v>0</v>
      </c>
      <c r="MW6" s="58">
        <v>0</v>
      </c>
      <c r="MX6" s="58">
        <v>0</v>
      </c>
      <c r="MY6" s="58">
        <v>0</v>
      </c>
      <c r="MZ6" s="58">
        <v>0</v>
      </c>
      <c r="NA6" s="58">
        <v>0</v>
      </c>
      <c r="NB6" s="58">
        <v>0</v>
      </c>
      <c r="NC6" s="58">
        <v>0</v>
      </c>
      <c r="ND6" s="58">
        <v>0</v>
      </c>
      <c r="NE6" s="58">
        <v>0</v>
      </c>
      <c r="NF6" s="58">
        <v>0</v>
      </c>
      <c r="NG6" s="58">
        <v>0</v>
      </c>
      <c r="NH6" s="58">
        <v>0</v>
      </c>
      <c r="NI6" s="58">
        <v>0</v>
      </c>
      <c r="NJ6" s="58">
        <v>0</v>
      </c>
      <c r="NK6" s="58">
        <v>0</v>
      </c>
      <c r="NL6" s="58">
        <v>0</v>
      </c>
      <c r="NM6" s="58">
        <v>0</v>
      </c>
      <c r="NN6" s="58">
        <v>0</v>
      </c>
      <c r="NO6" s="58">
        <v>0</v>
      </c>
      <c r="NP6" s="58">
        <v>0</v>
      </c>
      <c r="NQ6" s="58">
        <v>0</v>
      </c>
      <c r="NR6" s="58">
        <v>0</v>
      </c>
      <c r="NS6" s="58">
        <v>0</v>
      </c>
      <c r="NT6" s="58">
        <v>0</v>
      </c>
      <c r="NU6" s="58">
        <v>0</v>
      </c>
      <c r="NV6" s="58">
        <v>0</v>
      </c>
      <c r="NW6" s="58">
        <v>0</v>
      </c>
      <c r="NX6" s="58">
        <v>0</v>
      </c>
      <c r="NY6" s="58">
        <v>0</v>
      </c>
      <c r="NZ6" s="58">
        <v>0</v>
      </c>
      <c r="OA6" s="58">
        <v>0</v>
      </c>
      <c r="OB6" s="58">
        <v>0</v>
      </c>
      <c r="OC6" s="58">
        <v>0</v>
      </c>
      <c r="OD6" s="58">
        <v>0</v>
      </c>
      <c r="OE6" s="58">
        <v>0</v>
      </c>
      <c r="OF6" s="58">
        <v>0</v>
      </c>
      <c r="OG6" s="58">
        <v>0</v>
      </c>
      <c r="OH6" s="58">
        <v>0</v>
      </c>
      <c r="OI6" s="58">
        <v>0</v>
      </c>
      <c r="OJ6" s="58">
        <v>0</v>
      </c>
      <c r="OK6" s="58">
        <v>0</v>
      </c>
      <c r="OL6" s="58">
        <v>0</v>
      </c>
      <c r="OM6" s="58">
        <v>0</v>
      </c>
      <c r="ON6" s="58">
        <v>0</v>
      </c>
      <c r="OO6" s="58">
        <v>0</v>
      </c>
      <c r="OP6" s="58">
        <v>0</v>
      </c>
      <c r="OQ6" s="58">
        <v>0</v>
      </c>
      <c r="OR6" s="58">
        <v>0</v>
      </c>
      <c r="OS6" s="58">
        <v>0</v>
      </c>
      <c r="OT6" s="58">
        <v>0</v>
      </c>
      <c r="OU6" s="58">
        <v>0</v>
      </c>
      <c r="OV6" s="58">
        <v>0</v>
      </c>
      <c r="OW6" s="58">
        <v>0</v>
      </c>
      <c r="OX6" s="58">
        <v>0</v>
      </c>
      <c r="OY6" s="58">
        <v>0</v>
      </c>
      <c r="OZ6" s="58">
        <v>0</v>
      </c>
      <c r="PA6" s="58">
        <v>0</v>
      </c>
      <c r="PB6" s="58">
        <v>0</v>
      </c>
      <c r="PC6" s="58">
        <v>0</v>
      </c>
      <c r="PD6" s="58">
        <v>0</v>
      </c>
      <c r="PE6" s="58">
        <v>0</v>
      </c>
      <c r="PF6" s="58">
        <v>0</v>
      </c>
      <c r="PG6" s="58">
        <v>0</v>
      </c>
      <c r="PH6" s="58">
        <v>0</v>
      </c>
      <c r="PI6" s="58">
        <v>0</v>
      </c>
      <c r="PJ6" s="58">
        <v>0</v>
      </c>
      <c r="PK6" s="58">
        <v>0</v>
      </c>
      <c r="PL6" s="58">
        <v>0</v>
      </c>
      <c r="PM6" s="58">
        <v>0</v>
      </c>
      <c r="PN6" s="58">
        <v>0</v>
      </c>
      <c r="PO6" s="58">
        <v>0</v>
      </c>
      <c r="PP6" s="58">
        <v>0</v>
      </c>
      <c r="PQ6" s="58">
        <v>0</v>
      </c>
      <c r="PR6" s="58">
        <v>0</v>
      </c>
      <c r="PS6" s="58">
        <v>0</v>
      </c>
      <c r="PT6" s="58">
        <v>0</v>
      </c>
      <c r="PU6" s="58">
        <v>0</v>
      </c>
      <c r="PV6" s="58">
        <v>0</v>
      </c>
      <c r="PW6" s="58">
        <v>0</v>
      </c>
      <c r="PX6" s="58">
        <v>0</v>
      </c>
      <c r="PY6" s="58">
        <v>0</v>
      </c>
      <c r="PZ6" s="58">
        <v>0</v>
      </c>
      <c r="QA6" s="58">
        <v>0</v>
      </c>
      <c r="QB6" s="58">
        <v>0</v>
      </c>
      <c r="QC6" s="58">
        <v>0</v>
      </c>
      <c r="QD6" s="58">
        <v>0</v>
      </c>
      <c r="QE6" s="58">
        <v>0</v>
      </c>
      <c r="QF6" s="58">
        <v>0</v>
      </c>
      <c r="QG6" s="58">
        <v>0</v>
      </c>
      <c r="QH6" s="58">
        <v>0</v>
      </c>
      <c r="QI6" s="58">
        <v>0</v>
      </c>
      <c r="QJ6" s="58">
        <v>0</v>
      </c>
      <c r="QK6" s="58">
        <v>0</v>
      </c>
      <c r="QL6" s="58">
        <v>0</v>
      </c>
      <c r="QM6" s="58">
        <v>0</v>
      </c>
      <c r="QN6" s="58">
        <v>0</v>
      </c>
      <c r="QO6" s="58">
        <v>0</v>
      </c>
      <c r="QP6" s="58">
        <v>0</v>
      </c>
      <c r="QQ6" s="58">
        <v>0</v>
      </c>
      <c r="QR6" s="58">
        <v>0</v>
      </c>
      <c r="QS6" s="58">
        <v>0</v>
      </c>
      <c r="QT6" s="58">
        <v>0</v>
      </c>
      <c r="QU6" s="58">
        <v>0</v>
      </c>
      <c r="QV6" s="58">
        <v>0</v>
      </c>
      <c r="QW6" s="58">
        <v>0</v>
      </c>
      <c r="QX6" s="58">
        <v>0</v>
      </c>
      <c r="QY6" s="58">
        <v>0</v>
      </c>
      <c r="QZ6" s="58">
        <v>0</v>
      </c>
      <c r="RA6" s="58">
        <v>0</v>
      </c>
      <c r="RB6" s="58">
        <v>0</v>
      </c>
      <c r="RC6" s="58">
        <v>0</v>
      </c>
      <c r="RD6" s="58">
        <v>0</v>
      </c>
      <c r="RE6" s="58">
        <v>0</v>
      </c>
      <c r="RF6" s="58">
        <v>0</v>
      </c>
      <c r="RG6" s="58">
        <v>0</v>
      </c>
      <c r="RH6" s="58">
        <v>0</v>
      </c>
      <c r="RI6" s="58">
        <v>0</v>
      </c>
      <c r="RJ6" s="58">
        <v>0</v>
      </c>
      <c r="RK6" s="58">
        <v>0</v>
      </c>
      <c r="RL6" s="58">
        <v>0</v>
      </c>
      <c r="RM6" s="58">
        <v>0</v>
      </c>
      <c r="RN6" s="58">
        <v>0</v>
      </c>
      <c r="RO6" s="58">
        <v>0</v>
      </c>
      <c r="RP6" s="58">
        <v>0</v>
      </c>
      <c r="RQ6" s="58">
        <v>0</v>
      </c>
      <c r="RR6" s="58">
        <v>0</v>
      </c>
      <c r="RS6" s="58">
        <v>0</v>
      </c>
      <c r="RT6" s="58">
        <v>0</v>
      </c>
      <c r="RU6" s="58">
        <v>0</v>
      </c>
      <c r="RV6" s="58">
        <v>0</v>
      </c>
      <c r="RW6" s="58">
        <v>0</v>
      </c>
      <c r="RX6" s="58">
        <v>0</v>
      </c>
      <c r="RY6" s="58">
        <v>0</v>
      </c>
      <c r="RZ6" s="58">
        <v>0</v>
      </c>
      <c r="SA6" s="58">
        <v>0</v>
      </c>
      <c r="SB6" s="58">
        <v>0</v>
      </c>
      <c r="SC6" s="58">
        <v>0</v>
      </c>
      <c r="SD6" s="58">
        <v>0</v>
      </c>
      <c r="SE6" s="58">
        <v>0</v>
      </c>
      <c r="SF6" s="58">
        <v>0</v>
      </c>
      <c r="SG6" s="58">
        <v>0</v>
      </c>
      <c r="SH6" s="58">
        <v>0</v>
      </c>
      <c r="SI6" s="58">
        <v>0</v>
      </c>
      <c r="SJ6" s="58">
        <v>0</v>
      </c>
      <c r="SK6" s="58">
        <v>0</v>
      </c>
      <c r="SL6" s="58">
        <v>0</v>
      </c>
      <c r="SM6" s="58">
        <v>0</v>
      </c>
      <c r="SN6" s="58">
        <v>0</v>
      </c>
      <c r="SO6" s="58">
        <v>0</v>
      </c>
      <c r="SP6" s="58">
        <v>0</v>
      </c>
      <c r="SQ6" s="58">
        <v>0</v>
      </c>
      <c r="SR6" s="58">
        <v>0</v>
      </c>
      <c r="SS6" s="58">
        <v>0</v>
      </c>
      <c r="ST6" s="58">
        <v>0</v>
      </c>
      <c r="SU6" s="58">
        <v>0</v>
      </c>
      <c r="SV6" s="58">
        <v>0</v>
      </c>
      <c r="SW6" s="58">
        <v>0</v>
      </c>
      <c r="SX6" s="58">
        <v>0</v>
      </c>
      <c r="SY6" s="58">
        <v>0</v>
      </c>
      <c r="SZ6" s="58">
        <v>0</v>
      </c>
      <c r="TA6" s="58">
        <v>0</v>
      </c>
      <c r="TB6" s="58">
        <v>0</v>
      </c>
      <c r="TC6" s="58">
        <v>0</v>
      </c>
      <c r="TD6" s="58">
        <v>0</v>
      </c>
      <c r="TE6" s="58">
        <v>0</v>
      </c>
      <c r="TF6" s="58">
        <v>0</v>
      </c>
      <c r="TG6" s="58">
        <v>0</v>
      </c>
      <c r="TH6" s="58">
        <v>0</v>
      </c>
      <c r="TI6" s="58">
        <v>0</v>
      </c>
      <c r="TJ6" s="58">
        <v>0</v>
      </c>
      <c r="TK6" s="58">
        <v>0</v>
      </c>
      <c r="TL6" s="58">
        <v>0</v>
      </c>
      <c r="TM6" s="58">
        <v>0</v>
      </c>
      <c r="TN6" s="58">
        <v>0</v>
      </c>
      <c r="TO6" s="58">
        <v>0</v>
      </c>
      <c r="TP6" s="58">
        <v>0</v>
      </c>
      <c r="TQ6" s="58">
        <v>0</v>
      </c>
      <c r="TR6" s="58">
        <v>0</v>
      </c>
      <c r="TS6" s="58">
        <v>0</v>
      </c>
      <c r="TT6" s="58">
        <v>0</v>
      </c>
      <c r="TU6" s="58">
        <v>0</v>
      </c>
      <c r="TV6" s="58">
        <v>0</v>
      </c>
      <c r="TW6" s="58">
        <v>0</v>
      </c>
      <c r="TX6" s="58">
        <v>0</v>
      </c>
      <c r="TY6" s="58">
        <v>0</v>
      </c>
      <c r="TZ6" s="58">
        <v>0</v>
      </c>
      <c r="UA6" s="58">
        <v>0</v>
      </c>
      <c r="UB6" s="58">
        <v>0</v>
      </c>
      <c r="UC6" s="58">
        <v>0</v>
      </c>
      <c r="UD6" s="58">
        <v>0</v>
      </c>
      <c r="UE6" s="58">
        <v>0</v>
      </c>
      <c r="UF6" s="58">
        <v>0</v>
      </c>
      <c r="UG6" s="58">
        <v>0</v>
      </c>
      <c r="UH6" s="58">
        <v>0</v>
      </c>
      <c r="UI6" s="58">
        <v>0</v>
      </c>
      <c r="UJ6" s="58">
        <v>0</v>
      </c>
      <c r="UK6" s="58">
        <v>0</v>
      </c>
      <c r="UL6" s="58">
        <v>0</v>
      </c>
      <c r="UM6" s="58">
        <v>0</v>
      </c>
      <c r="UN6" s="58">
        <v>0</v>
      </c>
      <c r="UO6" s="58">
        <v>0</v>
      </c>
      <c r="UP6" s="58">
        <v>0</v>
      </c>
      <c r="UQ6" s="58">
        <v>0</v>
      </c>
      <c r="UR6" s="58">
        <v>0</v>
      </c>
      <c r="US6" s="58">
        <v>0</v>
      </c>
      <c r="UT6" s="58">
        <v>0</v>
      </c>
      <c r="UU6" s="58">
        <v>0</v>
      </c>
      <c r="UV6" s="58">
        <v>0</v>
      </c>
      <c r="UW6" s="58">
        <v>0</v>
      </c>
      <c r="UX6" s="58">
        <v>0</v>
      </c>
      <c r="UY6" s="58">
        <v>0</v>
      </c>
      <c r="UZ6" s="58">
        <v>0</v>
      </c>
      <c r="VA6" s="58">
        <v>0</v>
      </c>
      <c r="VB6" s="58">
        <v>0</v>
      </c>
      <c r="VC6" s="58">
        <v>0</v>
      </c>
      <c r="VD6" s="58">
        <v>0</v>
      </c>
      <c r="VE6" s="58">
        <v>0</v>
      </c>
      <c r="VF6" s="58">
        <v>0</v>
      </c>
      <c r="VG6" s="58">
        <v>0</v>
      </c>
      <c r="VH6" s="58">
        <v>0</v>
      </c>
      <c r="VI6" s="58">
        <v>0</v>
      </c>
      <c r="VJ6" s="58">
        <v>0</v>
      </c>
      <c r="VK6" s="58">
        <v>0</v>
      </c>
      <c r="VL6" s="58">
        <v>0</v>
      </c>
      <c r="VM6" s="58">
        <v>0</v>
      </c>
      <c r="VN6" s="58">
        <v>0</v>
      </c>
      <c r="VO6" s="58">
        <v>0</v>
      </c>
      <c r="VP6" s="58" t="s">
        <v>506</v>
      </c>
      <c r="VQ6" s="58">
        <v>78875</v>
      </c>
      <c r="VR6" s="58">
        <v>0</v>
      </c>
      <c r="VS6" s="58">
        <v>0</v>
      </c>
      <c r="VT6" s="58">
        <v>68484</v>
      </c>
      <c r="VU6" s="58">
        <v>0</v>
      </c>
      <c r="VV6" s="58" t="s">
        <v>507</v>
      </c>
      <c r="VW6" s="58">
        <v>0</v>
      </c>
      <c r="VX6" s="58">
        <v>0</v>
      </c>
      <c r="VY6" s="58">
        <v>0</v>
      </c>
      <c r="VZ6" s="58">
        <v>0</v>
      </c>
      <c r="WA6" s="58">
        <v>0</v>
      </c>
      <c r="WB6" s="58">
        <v>0</v>
      </c>
      <c r="WC6" s="58">
        <v>0</v>
      </c>
      <c r="WD6" s="58">
        <v>0</v>
      </c>
      <c r="WE6" s="58">
        <v>0</v>
      </c>
      <c r="WF6" s="58">
        <v>0</v>
      </c>
      <c r="WG6" s="58">
        <v>0</v>
      </c>
      <c r="WH6" s="58">
        <v>0</v>
      </c>
      <c r="WI6" s="58">
        <v>0</v>
      </c>
      <c r="WJ6" s="58">
        <v>0</v>
      </c>
      <c r="WK6" s="58">
        <v>0</v>
      </c>
      <c r="WL6" s="58">
        <v>0</v>
      </c>
      <c r="WM6" s="58">
        <v>0</v>
      </c>
      <c r="WN6" s="58">
        <v>0</v>
      </c>
      <c r="WO6" s="58">
        <v>0</v>
      </c>
      <c r="WP6" s="58">
        <v>0</v>
      </c>
      <c r="WQ6" s="58">
        <v>0</v>
      </c>
      <c r="WR6" s="58">
        <v>0</v>
      </c>
      <c r="WS6" s="58">
        <v>0</v>
      </c>
      <c r="WT6" s="58">
        <v>0</v>
      </c>
      <c r="WU6" s="58">
        <v>0</v>
      </c>
      <c r="WV6" s="58">
        <v>0</v>
      </c>
      <c r="WW6" s="58">
        <v>0</v>
      </c>
      <c r="WX6" s="58">
        <v>0</v>
      </c>
      <c r="WY6" s="58">
        <v>0</v>
      </c>
      <c r="WZ6" s="58">
        <v>0</v>
      </c>
      <c r="XA6" s="58">
        <v>0</v>
      </c>
      <c r="XB6" s="58">
        <v>0</v>
      </c>
      <c r="XC6" s="58">
        <v>0</v>
      </c>
      <c r="XD6" s="58">
        <v>0</v>
      </c>
      <c r="XE6" s="58">
        <v>0</v>
      </c>
      <c r="XF6" s="58">
        <v>0</v>
      </c>
      <c r="XG6" s="58">
        <v>0</v>
      </c>
      <c r="XH6" s="58">
        <v>0</v>
      </c>
      <c r="XI6" s="58">
        <v>0</v>
      </c>
      <c r="XJ6" s="58">
        <v>0</v>
      </c>
      <c r="XK6" s="58">
        <v>0</v>
      </c>
      <c r="XL6" s="58">
        <v>0</v>
      </c>
      <c r="XM6" s="58">
        <v>0</v>
      </c>
      <c r="XN6" s="58">
        <v>0</v>
      </c>
      <c r="XO6" s="58">
        <v>0</v>
      </c>
      <c r="XP6" s="58">
        <v>0</v>
      </c>
      <c r="XQ6" s="58">
        <v>0</v>
      </c>
      <c r="XR6" s="58">
        <v>0</v>
      </c>
      <c r="XS6" s="58">
        <v>0</v>
      </c>
      <c r="XT6" s="58">
        <v>0</v>
      </c>
      <c r="XU6" s="58">
        <v>0</v>
      </c>
      <c r="XV6" s="58">
        <v>0</v>
      </c>
      <c r="XW6" s="58">
        <v>0</v>
      </c>
      <c r="XX6" s="58">
        <v>0</v>
      </c>
      <c r="XY6" s="58">
        <v>0</v>
      </c>
      <c r="XZ6" s="58">
        <v>0</v>
      </c>
      <c r="YA6" s="58">
        <v>0</v>
      </c>
      <c r="YB6" s="58">
        <v>3060513</v>
      </c>
      <c r="YC6" s="58">
        <v>3060513</v>
      </c>
      <c r="YD6" s="58">
        <v>0</v>
      </c>
      <c r="YE6" s="58" t="s">
        <v>500</v>
      </c>
      <c r="YH6" s="58" t="s">
        <v>508</v>
      </c>
      <c r="YI6" s="58" t="s">
        <v>509</v>
      </c>
      <c r="YJ6" s="58" t="s">
        <v>510</v>
      </c>
    </row>
    <row r="7" spans="1:660" s="58" customFormat="1" ht="30.75" thickBot="1">
      <c r="A7" s="55">
        <v>400</v>
      </c>
      <c r="B7" s="54" t="s">
        <v>3</v>
      </c>
      <c r="C7" s="60" t="s">
        <v>109</v>
      </c>
      <c r="D7" s="58" t="s">
        <v>492</v>
      </c>
      <c r="E7" s="58">
        <v>2</v>
      </c>
      <c r="F7" s="58">
        <v>104952</v>
      </c>
      <c r="G7" s="58">
        <v>328439894</v>
      </c>
      <c r="H7" s="58" t="s">
        <v>493</v>
      </c>
      <c r="I7" s="58" t="s">
        <v>3</v>
      </c>
      <c r="N7" s="58">
        <v>550876</v>
      </c>
      <c r="O7" s="58">
        <v>914500</v>
      </c>
      <c r="P7" s="58">
        <v>1511524</v>
      </c>
      <c r="Q7" s="58">
        <v>0</v>
      </c>
      <c r="R7" s="58">
        <v>1747</v>
      </c>
      <c r="S7" s="58">
        <v>3130</v>
      </c>
      <c r="T7" s="58" t="s">
        <v>326</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58">
        <v>0</v>
      </c>
      <c r="AO7" s="58">
        <v>0</v>
      </c>
      <c r="AP7" s="58">
        <v>0</v>
      </c>
      <c r="AQ7" s="58">
        <v>0</v>
      </c>
      <c r="AR7" s="58">
        <v>0</v>
      </c>
      <c r="AS7" s="58">
        <v>0</v>
      </c>
      <c r="AT7" s="58">
        <v>0</v>
      </c>
      <c r="AU7" s="58">
        <v>0</v>
      </c>
      <c r="AV7" s="58">
        <v>0</v>
      </c>
      <c r="AW7" s="58">
        <v>0</v>
      </c>
      <c r="AX7" s="58">
        <v>0</v>
      </c>
      <c r="AY7" s="58">
        <v>0</v>
      </c>
      <c r="AZ7" s="58">
        <v>0</v>
      </c>
      <c r="BA7" s="58">
        <v>0</v>
      </c>
      <c r="BB7" s="58">
        <v>0</v>
      </c>
      <c r="BC7" s="58">
        <v>0</v>
      </c>
      <c r="BD7" s="58">
        <v>0</v>
      </c>
      <c r="BE7" s="58">
        <v>0</v>
      </c>
      <c r="BF7" s="58">
        <v>0</v>
      </c>
      <c r="BG7" s="58">
        <v>0</v>
      </c>
      <c r="BH7" s="58">
        <v>0</v>
      </c>
      <c r="BI7" s="58">
        <v>0</v>
      </c>
      <c r="BJ7" s="58">
        <v>0</v>
      </c>
      <c r="BK7" s="58">
        <v>0</v>
      </c>
      <c r="BL7" s="58">
        <v>0</v>
      </c>
      <c r="BM7" s="58">
        <v>0</v>
      </c>
      <c r="BN7" s="58">
        <v>0</v>
      </c>
      <c r="BO7" s="58">
        <v>0</v>
      </c>
      <c r="BP7" s="58">
        <v>0</v>
      </c>
      <c r="BQ7" s="58">
        <v>0</v>
      </c>
      <c r="BR7" s="58">
        <v>0</v>
      </c>
      <c r="BS7" s="58">
        <v>0</v>
      </c>
      <c r="BT7" s="58">
        <v>0</v>
      </c>
      <c r="BU7" s="58">
        <v>0</v>
      </c>
      <c r="BV7" s="58">
        <v>0</v>
      </c>
      <c r="BW7" s="58">
        <v>0</v>
      </c>
      <c r="BX7" s="58">
        <v>0</v>
      </c>
      <c r="BY7" s="58">
        <v>0</v>
      </c>
      <c r="BZ7" s="58">
        <v>0</v>
      </c>
      <c r="CA7" s="58">
        <v>320343</v>
      </c>
      <c r="CB7" s="58">
        <v>520525</v>
      </c>
      <c r="CC7" s="58">
        <v>1919350</v>
      </c>
      <c r="CD7" s="58">
        <v>0</v>
      </c>
      <c r="CE7" s="58">
        <v>0</v>
      </c>
      <c r="CF7" s="58">
        <v>0</v>
      </c>
      <c r="CG7" s="58">
        <v>0</v>
      </c>
      <c r="CH7" s="58">
        <v>0</v>
      </c>
      <c r="CI7" s="58">
        <v>0</v>
      </c>
      <c r="CJ7" s="58">
        <v>0</v>
      </c>
      <c r="CK7" s="58">
        <v>0</v>
      </c>
      <c r="CL7" s="58">
        <v>0</v>
      </c>
      <c r="CM7" s="58">
        <v>0</v>
      </c>
      <c r="CN7" s="58">
        <v>0</v>
      </c>
      <c r="CO7" s="58">
        <v>0</v>
      </c>
      <c r="CP7" s="58">
        <v>0</v>
      </c>
      <c r="CQ7" s="58">
        <v>0</v>
      </c>
      <c r="CR7" s="58">
        <v>0</v>
      </c>
      <c r="CS7" s="58">
        <v>0</v>
      </c>
      <c r="CT7" s="58">
        <v>0</v>
      </c>
      <c r="CU7" s="58">
        <v>0</v>
      </c>
      <c r="CV7" s="58">
        <v>0</v>
      </c>
      <c r="CW7" s="58">
        <v>0</v>
      </c>
      <c r="CX7" s="58">
        <v>0</v>
      </c>
      <c r="CY7" s="58">
        <v>0</v>
      </c>
      <c r="CZ7" s="58">
        <v>0</v>
      </c>
      <c r="DA7" s="58">
        <v>0</v>
      </c>
      <c r="DB7" s="58">
        <v>0</v>
      </c>
      <c r="DC7" s="58">
        <v>62253271</v>
      </c>
      <c r="DD7" s="58">
        <v>23510880</v>
      </c>
      <c r="DE7" s="58">
        <v>0</v>
      </c>
      <c r="DF7" s="58">
        <v>0</v>
      </c>
      <c r="DG7" s="58">
        <v>1120000</v>
      </c>
      <c r="DH7" s="58">
        <v>4896458</v>
      </c>
      <c r="DI7" s="58">
        <v>11831670</v>
      </c>
      <c r="DJ7" s="58">
        <v>0</v>
      </c>
      <c r="DK7" s="58">
        <v>0</v>
      </c>
      <c r="DL7" s="58">
        <v>0</v>
      </c>
      <c r="DM7" s="58">
        <v>0</v>
      </c>
      <c r="DN7" s="58">
        <v>0</v>
      </c>
      <c r="DO7" s="58">
        <v>0</v>
      </c>
      <c r="DP7" s="58">
        <v>79767</v>
      </c>
      <c r="DQ7" s="58">
        <v>0</v>
      </c>
      <c r="DR7" s="58" t="s">
        <v>511</v>
      </c>
      <c r="DS7" s="58">
        <v>0</v>
      </c>
      <c r="DT7" s="58">
        <v>7211</v>
      </c>
      <c r="DU7" s="58">
        <v>0</v>
      </c>
      <c r="DV7" s="58">
        <v>0</v>
      </c>
      <c r="DW7" s="58">
        <v>0</v>
      </c>
      <c r="DX7" s="58">
        <v>3</v>
      </c>
      <c r="DY7" s="58" t="s">
        <v>325</v>
      </c>
      <c r="DZ7" s="58">
        <v>0</v>
      </c>
      <c r="EA7" s="58">
        <v>6977</v>
      </c>
      <c r="EB7" s="58">
        <v>0</v>
      </c>
      <c r="EC7" s="58">
        <v>0</v>
      </c>
      <c r="ED7" s="58">
        <v>0</v>
      </c>
      <c r="EE7" s="58">
        <v>6</v>
      </c>
      <c r="EF7" s="58" t="s">
        <v>325</v>
      </c>
      <c r="EG7" s="58">
        <v>0</v>
      </c>
      <c r="EH7" s="58">
        <v>0</v>
      </c>
      <c r="EI7" s="58">
        <v>0</v>
      </c>
      <c r="EJ7" s="58">
        <v>0</v>
      </c>
      <c r="EK7" s="58">
        <v>0</v>
      </c>
      <c r="EL7" s="58">
        <v>0</v>
      </c>
      <c r="EM7" s="58">
        <v>0</v>
      </c>
      <c r="EN7" s="58">
        <v>0</v>
      </c>
      <c r="EO7" s="58">
        <v>0</v>
      </c>
      <c r="EP7" s="58">
        <v>0</v>
      </c>
      <c r="EQ7" s="58">
        <v>0</v>
      </c>
      <c r="EU7" s="58">
        <v>550876</v>
      </c>
      <c r="EV7" s="58">
        <v>550876</v>
      </c>
      <c r="EW7" s="58">
        <v>0</v>
      </c>
      <c r="EX7" s="58">
        <v>0</v>
      </c>
      <c r="EY7" s="58">
        <v>0</v>
      </c>
      <c r="EZ7" s="58">
        <v>0</v>
      </c>
      <c r="FA7" s="58">
        <v>550876</v>
      </c>
      <c r="FB7" s="58">
        <v>320343</v>
      </c>
      <c r="FC7" s="58">
        <v>0</v>
      </c>
      <c r="FD7" s="58">
        <v>230533</v>
      </c>
      <c r="FE7" s="58">
        <v>0</v>
      </c>
      <c r="FF7" s="58">
        <v>0</v>
      </c>
      <c r="FG7" s="58">
        <v>0</v>
      </c>
      <c r="FH7" s="58">
        <v>0</v>
      </c>
      <c r="FI7" s="58">
        <v>0</v>
      </c>
      <c r="FJ7" s="58">
        <v>0</v>
      </c>
      <c r="FK7" s="58">
        <v>0</v>
      </c>
      <c r="FL7" s="58">
        <v>0</v>
      </c>
      <c r="FM7" s="58">
        <v>0</v>
      </c>
      <c r="FN7" s="58">
        <v>0</v>
      </c>
      <c r="FO7" s="58">
        <v>0</v>
      </c>
      <c r="FP7" s="58">
        <v>0</v>
      </c>
      <c r="FQ7" s="58">
        <v>0</v>
      </c>
      <c r="FR7" s="58">
        <v>0</v>
      </c>
      <c r="FS7" s="58">
        <v>0</v>
      </c>
      <c r="FT7" s="58">
        <v>0</v>
      </c>
      <c r="FU7" s="58">
        <v>0</v>
      </c>
      <c r="FV7" s="58">
        <v>0</v>
      </c>
      <c r="FW7" s="58">
        <v>0</v>
      </c>
      <c r="FX7" s="58">
        <v>0</v>
      </c>
      <c r="FY7" s="58">
        <v>0</v>
      </c>
      <c r="FZ7" s="58">
        <v>0</v>
      </c>
      <c r="GA7" s="58">
        <v>0</v>
      </c>
      <c r="GB7" s="58">
        <v>0</v>
      </c>
      <c r="GC7" s="58">
        <v>0</v>
      </c>
      <c r="GD7" s="58">
        <v>0</v>
      </c>
      <c r="GE7" s="58">
        <v>0</v>
      </c>
      <c r="GF7" s="58">
        <v>0</v>
      </c>
      <c r="GG7" s="58">
        <v>0</v>
      </c>
      <c r="GH7" s="58">
        <v>0</v>
      </c>
      <c r="GI7" s="58">
        <v>0</v>
      </c>
      <c r="GJ7" s="58">
        <v>0</v>
      </c>
      <c r="GK7" s="58">
        <v>0</v>
      </c>
      <c r="GL7" s="58">
        <v>0</v>
      </c>
      <c r="GM7" s="58">
        <v>0</v>
      </c>
      <c r="GN7" s="58">
        <v>0</v>
      </c>
      <c r="GO7" s="58">
        <v>0</v>
      </c>
      <c r="GP7" s="58">
        <v>0</v>
      </c>
      <c r="GQ7" s="58">
        <v>62253271</v>
      </c>
      <c r="GR7" s="58">
        <v>62253271</v>
      </c>
      <c r="GS7" s="58">
        <v>23510880</v>
      </c>
      <c r="GT7" s="58">
        <v>23510880</v>
      </c>
      <c r="GU7" s="58">
        <v>0</v>
      </c>
      <c r="GV7" s="58">
        <v>0</v>
      </c>
      <c r="GW7" s="58">
        <v>0</v>
      </c>
      <c r="GX7" s="58">
        <v>0</v>
      </c>
      <c r="GY7" s="58">
        <v>14188</v>
      </c>
      <c r="GZ7" s="58">
        <v>14188</v>
      </c>
      <c r="HA7" s="58">
        <v>0</v>
      </c>
      <c r="HB7" s="58">
        <v>0</v>
      </c>
      <c r="HC7" s="58" t="s">
        <v>512</v>
      </c>
      <c r="HD7" s="58">
        <v>95455</v>
      </c>
      <c r="HE7" s="58">
        <v>0</v>
      </c>
      <c r="HF7" s="58">
        <v>0</v>
      </c>
      <c r="HG7" s="58">
        <v>92483</v>
      </c>
      <c r="HH7" s="58">
        <v>2972</v>
      </c>
      <c r="HI7" s="58">
        <v>0</v>
      </c>
      <c r="HJ7" s="58" t="s">
        <v>513</v>
      </c>
      <c r="HK7" s="58">
        <v>106622</v>
      </c>
      <c r="HL7" s="58">
        <v>0</v>
      </c>
      <c r="HM7" s="58">
        <v>0</v>
      </c>
      <c r="HN7" s="58">
        <v>105820</v>
      </c>
      <c r="HO7" s="58">
        <v>802</v>
      </c>
      <c r="HP7" s="58">
        <v>0</v>
      </c>
      <c r="HQ7" s="58" t="s">
        <v>514</v>
      </c>
      <c r="HR7" s="58">
        <v>229000</v>
      </c>
      <c r="HS7" s="58">
        <v>76</v>
      </c>
      <c r="HT7" s="58">
        <v>0</v>
      </c>
      <c r="HU7" s="58">
        <v>87330</v>
      </c>
      <c r="HV7" s="58">
        <v>141594</v>
      </c>
      <c r="HW7" s="58">
        <v>0</v>
      </c>
      <c r="HX7" s="58">
        <v>24690</v>
      </c>
      <c r="HY7" s="58">
        <v>0</v>
      </c>
      <c r="HZ7" s="58">
        <v>0</v>
      </c>
      <c r="IA7" s="58">
        <v>23950</v>
      </c>
      <c r="IB7" s="58">
        <v>740</v>
      </c>
      <c r="IC7" s="58">
        <v>0</v>
      </c>
      <c r="ID7" s="58">
        <v>0</v>
      </c>
      <c r="IE7" s="58">
        <v>0</v>
      </c>
      <c r="IF7" s="58">
        <v>550876</v>
      </c>
      <c r="IG7" s="58">
        <v>550876</v>
      </c>
      <c r="IH7" s="58">
        <v>0</v>
      </c>
      <c r="II7" s="58">
        <v>0</v>
      </c>
      <c r="IJ7" s="58">
        <v>0</v>
      </c>
      <c r="IK7" s="58">
        <v>0</v>
      </c>
      <c r="IL7" s="58">
        <v>1142510</v>
      </c>
      <c r="IM7" s="58">
        <v>719759</v>
      </c>
      <c r="IN7" s="58">
        <v>422751</v>
      </c>
      <c r="IO7" s="58">
        <v>0</v>
      </c>
      <c r="IP7" s="58">
        <v>0</v>
      </c>
      <c r="IQ7" s="58">
        <v>0</v>
      </c>
      <c r="IR7" s="58">
        <v>0</v>
      </c>
      <c r="IS7" s="58">
        <v>0</v>
      </c>
      <c r="IT7" s="58">
        <v>0</v>
      </c>
      <c r="IU7" s="58">
        <v>0</v>
      </c>
      <c r="IV7" s="58">
        <v>0</v>
      </c>
      <c r="IW7" s="58">
        <v>0</v>
      </c>
      <c r="IX7" s="58">
        <v>0</v>
      </c>
      <c r="IY7" s="58">
        <v>0</v>
      </c>
      <c r="IZ7" s="58">
        <v>0</v>
      </c>
      <c r="JA7" s="58">
        <v>0</v>
      </c>
      <c r="JB7" s="58">
        <v>0</v>
      </c>
      <c r="JC7" s="58">
        <v>0</v>
      </c>
      <c r="JD7" s="58">
        <v>0</v>
      </c>
      <c r="JE7" s="58">
        <v>0</v>
      </c>
      <c r="JF7" s="58">
        <v>0</v>
      </c>
      <c r="JG7" s="58">
        <v>0</v>
      </c>
      <c r="JH7" s="58">
        <v>0</v>
      </c>
      <c r="JI7" s="58">
        <v>0</v>
      </c>
      <c r="JJ7" s="58">
        <v>0</v>
      </c>
      <c r="JK7" s="58">
        <v>0</v>
      </c>
      <c r="JL7" s="58">
        <v>0</v>
      </c>
      <c r="JM7" s="58">
        <v>0</v>
      </c>
      <c r="JN7" s="58">
        <v>0</v>
      </c>
      <c r="JO7" s="58">
        <v>0</v>
      </c>
      <c r="JP7" s="58">
        <v>0</v>
      </c>
      <c r="JQ7" s="58">
        <v>0</v>
      </c>
      <c r="JR7" s="58">
        <v>0</v>
      </c>
      <c r="JS7" s="58">
        <v>0</v>
      </c>
      <c r="JT7" s="58">
        <v>0</v>
      </c>
      <c r="JU7" s="58">
        <v>0</v>
      </c>
      <c r="JV7" s="58">
        <v>0</v>
      </c>
      <c r="JW7" s="58">
        <v>0</v>
      </c>
      <c r="JX7" s="58">
        <v>0</v>
      </c>
      <c r="JY7" s="58">
        <v>0</v>
      </c>
      <c r="JZ7" s="58">
        <v>0</v>
      </c>
      <c r="KA7" s="58">
        <v>0</v>
      </c>
      <c r="KB7" s="58">
        <v>0</v>
      </c>
      <c r="KC7" s="58">
        <v>0</v>
      </c>
      <c r="KD7" s="58">
        <v>0</v>
      </c>
      <c r="KE7" s="58">
        <v>0</v>
      </c>
      <c r="KF7" s="58">
        <v>0</v>
      </c>
      <c r="KG7" s="58">
        <v>0</v>
      </c>
      <c r="KH7" s="58">
        <v>0</v>
      </c>
      <c r="KI7" s="58">
        <v>0</v>
      </c>
      <c r="KJ7" s="58">
        <v>0</v>
      </c>
      <c r="KK7" s="58">
        <v>0</v>
      </c>
      <c r="KL7" s="58">
        <v>0</v>
      </c>
      <c r="KM7" s="58">
        <v>0</v>
      </c>
      <c r="KN7" s="58">
        <v>0</v>
      </c>
      <c r="KO7" s="58">
        <v>0</v>
      </c>
      <c r="KP7" s="58">
        <v>0</v>
      </c>
      <c r="KQ7" s="58">
        <v>0</v>
      </c>
      <c r="KR7" s="58">
        <v>0</v>
      </c>
      <c r="KS7" s="58">
        <v>0</v>
      </c>
      <c r="KT7" s="58">
        <v>0</v>
      </c>
      <c r="KU7" s="58">
        <v>0</v>
      </c>
      <c r="KV7" s="58">
        <v>0</v>
      </c>
      <c r="KW7" s="58">
        <v>0</v>
      </c>
      <c r="KX7" s="58">
        <v>0</v>
      </c>
      <c r="KY7" s="58">
        <v>0</v>
      </c>
      <c r="KZ7" s="58">
        <v>0</v>
      </c>
      <c r="LA7" s="58">
        <v>0</v>
      </c>
      <c r="LB7" s="58">
        <v>0</v>
      </c>
      <c r="LC7" s="58">
        <v>0</v>
      </c>
      <c r="LD7" s="58">
        <v>0</v>
      </c>
      <c r="LE7" s="58">
        <v>0</v>
      </c>
      <c r="LF7" s="58">
        <v>0</v>
      </c>
      <c r="LG7" s="58">
        <v>0</v>
      </c>
      <c r="LH7" s="58">
        <v>0</v>
      </c>
      <c r="LI7" s="58">
        <v>1525148</v>
      </c>
      <c r="LJ7" s="58">
        <v>13624</v>
      </c>
      <c r="LK7" s="58">
        <v>1511524</v>
      </c>
      <c r="LL7" s="58">
        <v>0</v>
      </c>
      <c r="LM7" s="58">
        <v>0</v>
      </c>
      <c r="LN7" s="58">
        <v>0</v>
      </c>
      <c r="LO7" s="58">
        <v>1496599</v>
      </c>
      <c r="LP7" s="58">
        <v>0</v>
      </c>
      <c r="LQ7" s="58">
        <v>1496599</v>
      </c>
      <c r="LR7" s="58">
        <v>0</v>
      </c>
      <c r="LS7" s="58">
        <v>0</v>
      </c>
      <c r="LT7" s="58">
        <v>0</v>
      </c>
      <c r="LU7" s="58">
        <v>0</v>
      </c>
      <c r="LV7" s="58">
        <v>0</v>
      </c>
      <c r="LW7" s="58">
        <v>0</v>
      </c>
      <c r="LX7" s="58">
        <v>0</v>
      </c>
      <c r="LY7" s="58">
        <v>0</v>
      </c>
      <c r="LZ7" s="58">
        <v>0</v>
      </c>
      <c r="MA7" s="58">
        <v>0</v>
      </c>
      <c r="MB7" s="58">
        <v>0</v>
      </c>
      <c r="MC7" s="58">
        <v>0</v>
      </c>
      <c r="MD7" s="58">
        <v>0</v>
      </c>
      <c r="ME7" s="58">
        <v>0</v>
      </c>
      <c r="MF7" s="58">
        <v>0</v>
      </c>
      <c r="MG7" s="58">
        <v>0</v>
      </c>
      <c r="MH7" s="58">
        <v>0</v>
      </c>
      <c r="MI7" s="58">
        <v>0</v>
      </c>
      <c r="MJ7" s="58">
        <v>0</v>
      </c>
      <c r="MK7" s="58">
        <v>0</v>
      </c>
      <c r="ML7" s="58">
        <v>0</v>
      </c>
      <c r="MM7" s="58">
        <v>0</v>
      </c>
      <c r="MN7" s="58">
        <v>0</v>
      </c>
      <c r="MO7" s="58">
        <v>0</v>
      </c>
      <c r="MP7" s="58">
        <v>0</v>
      </c>
      <c r="MQ7" s="58">
        <v>0</v>
      </c>
      <c r="MR7" s="58">
        <v>0</v>
      </c>
      <c r="MS7" s="58">
        <v>0</v>
      </c>
      <c r="MT7" s="58">
        <v>0</v>
      </c>
      <c r="MU7" s="58">
        <v>0</v>
      </c>
      <c r="MV7" s="58">
        <v>0</v>
      </c>
      <c r="MW7" s="58">
        <v>0</v>
      </c>
      <c r="MX7" s="58">
        <v>0</v>
      </c>
      <c r="MY7" s="58">
        <v>0</v>
      </c>
      <c r="MZ7" s="58">
        <v>0</v>
      </c>
      <c r="NA7" s="58">
        <v>0</v>
      </c>
      <c r="NB7" s="58">
        <v>0</v>
      </c>
      <c r="NC7" s="58">
        <v>0</v>
      </c>
      <c r="ND7" s="58">
        <v>0</v>
      </c>
      <c r="NE7" s="58">
        <v>0</v>
      </c>
      <c r="NF7" s="58">
        <v>0</v>
      </c>
      <c r="NG7" s="58">
        <v>0</v>
      </c>
      <c r="NH7" s="58">
        <v>0</v>
      </c>
      <c r="NI7" s="58">
        <v>0</v>
      </c>
      <c r="NJ7" s="58">
        <v>0</v>
      </c>
      <c r="NK7" s="58">
        <v>0</v>
      </c>
      <c r="NL7" s="58">
        <v>0</v>
      </c>
      <c r="NM7" s="58">
        <v>0</v>
      </c>
      <c r="NN7" s="58">
        <v>0</v>
      </c>
      <c r="NO7" s="58">
        <v>0</v>
      </c>
      <c r="NP7" s="58">
        <v>0</v>
      </c>
      <c r="NQ7" s="58">
        <v>0</v>
      </c>
      <c r="NR7" s="58">
        <v>0</v>
      </c>
      <c r="NS7" s="58">
        <v>0</v>
      </c>
      <c r="NT7" s="58">
        <v>0</v>
      </c>
      <c r="NU7" s="58">
        <v>0</v>
      </c>
      <c r="NV7" s="58">
        <v>0</v>
      </c>
      <c r="NW7" s="58">
        <v>0</v>
      </c>
      <c r="NX7" s="58">
        <v>0</v>
      </c>
      <c r="NY7" s="58">
        <v>0</v>
      </c>
      <c r="NZ7" s="58">
        <v>0</v>
      </c>
      <c r="OA7" s="58">
        <v>0</v>
      </c>
      <c r="OB7" s="58">
        <v>0</v>
      </c>
      <c r="OC7" s="58">
        <v>0</v>
      </c>
      <c r="OD7" s="58">
        <v>0</v>
      </c>
      <c r="OE7" s="58">
        <v>0</v>
      </c>
      <c r="OF7" s="58">
        <v>0</v>
      </c>
      <c r="OG7" s="58">
        <v>0</v>
      </c>
      <c r="OH7" s="58">
        <v>0</v>
      </c>
      <c r="OI7" s="58">
        <v>0</v>
      </c>
      <c r="OJ7" s="58">
        <v>0</v>
      </c>
      <c r="OK7" s="58" t="s">
        <v>515</v>
      </c>
      <c r="OL7" s="58">
        <v>6433513</v>
      </c>
      <c r="OM7" s="58">
        <v>967997</v>
      </c>
      <c r="ON7" s="58">
        <v>1697620</v>
      </c>
      <c r="OO7" s="58">
        <v>1961781</v>
      </c>
      <c r="OP7" s="58">
        <v>5201355</v>
      </c>
      <c r="OQ7" s="58">
        <v>0</v>
      </c>
      <c r="OR7" s="58">
        <v>0</v>
      </c>
      <c r="OS7" s="58">
        <v>0</v>
      </c>
      <c r="OT7" s="58">
        <v>0</v>
      </c>
      <c r="OU7" s="58">
        <v>0</v>
      </c>
      <c r="OV7" s="58">
        <v>0</v>
      </c>
      <c r="OW7" s="58">
        <v>0</v>
      </c>
      <c r="OX7" s="58">
        <v>0</v>
      </c>
      <c r="OY7" s="58">
        <v>0</v>
      </c>
      <c r="OZ7" s="58">
        <v>0</v>
      </c>
      <c r="PA7" s="58">
        <v>0</v>
      </c>
      <c r="PB7" s="58">
        <v>0</v>
      </c>
      <c r="PC7" s="58">
        <v>0</v>
      </c>
      <c r="PD7" s="58">
        <v>0</v>
      </c>
      <c r="PE7" s="58">
        <v>0</v>
      </c>
      <c r="PF7" s="58">
        <v>0</v>
      </c>
      <c r="PG7" s="58">
        <v>0</v>
      </c>
      <c r="PH7" s="58">
        <v>0</v>
      </c>
      <c r="PI7" s="58">
        <v>0</v>
      </c>
      <c r="PJ7" s="58">
        <v>0</v>
      </c>
      <c r="PK7" s="58">
        <v>0</v>
      </c>
      <c r="PL7" s="58">
        <v>0</v>
      </c>
      <c r="PM7" s="58">
        <v>0</v>
      </c>
      <c r="PN7" s="58">
        <v>0</v>
      </c>
      <c r="PO7" s="58">
        <v>0</v>
      </c>
      <c r="PP7" s="58">
        <v>0</v>
      </c>
      <c r="PQ7" s="58">
        <v>0</v>
      </c>
      <c r="PR7" s="58">
        <v>0</v>
      </c>
      <c r="PS7" s="58">
        <v>0</v>
      </c>
      <c r="PT7" s="58">
        <v>0</v>
      </c>
      <c r="PU7" s="58">
        <v>0</v>
      </c>
      <c r="PV7" s="58">
        <v>0</v>
      </c>
      <c r="PW7" s="58">
        <v>0</v>
      </c>
      <c r="PX7" s="58">
        <v>0</v>
      </c>
      <c r="PY7" s="58">
        <v>0</v>
      </c>
      <c r="PZ7" s="58">
        <v>0</v>
      </c>
      <c r="QA7" s="58">
        <v>0</v>
      </c>
      <c r="QB7" s="58">
        <v>0</v>
      </c>
      <c r="QC7" s="58">
        <v>0</v>
      </c>
      <c r="QD7" s="58">
        <v>0</v>
      </c>
      <c r="QE7" s="58">
        <v>0</v>
      </c>
      <c r="QF7" s="58">
        <v>0</v>
      </c>
      <c r="QG7" s="58">
        <v>0</v>
      </c>
      <c r="QH7" s="58">
        <v>0</v>
      </c>
      <c r="QI7" s="58">
        <v>0</v>
      </c>
      <c r="QJ7" s="58">
        <v>0</v>
      </c>
      <c r="QK7" s="58">
        <v>0</v>
      </c>
      <c r="QL7" s="58">
        <v>0</v>
      </c>
      <c r="QM7" s="58">
        <v>0</v>
      </c>
      <c r="QN7" s="58">
        <v>0</v>
      </c>
      <c r="QO7" s="58">
        <v>0</v>
      </c>
      <c r="QP7" s="58">
        <v>0</v>
      </c>
      <c r="QQ7" s="58">
        <v>0</v>
      </c>
      <c r="QR7" s="58">
        <v>0</v>
      </c>
      <c r="QS7" s="58">
        <v>0</v>
      </c>
      <c r="QT7" s="58">
        <v>0</v>
      </c>
      <c r="QU7" s="58">
        <v>0</v>
      </c>
      <c r="QV7" s="58">
        <v>0</v>
      </c>
      <c r="QW7" s="58">
        <v>0</v>
      </c>
      <c r="QX7" s="58">
        <v>0</v>
      </c>
      <c r="QY7" s="58">
        <v>0</v>
      </c>
      <c r="QZ7" s="58">
        <v>0</v>
      </c>
      <c r="RA7" s="58">
        <v>0</v>
      </c>
      <c r="RB7" s="58">
        <v>0</v>
      </c>
      <c r="RC7" s="58">
        <v>0</v>
      </c>
      <c r="RD7" s="58">
        <v>0</v>
      </c>
      <c r="RE7" s="58">
        <v>0</v>
      </c>
      <c r="RF7" s="58">
        <v>0</v>
      </c>
      <c r="RG7" s="58">
        <v>0</v>
      </c>
      <c r="RH7" s="58">
        <v>0</v>
      </c>
      <c r="RI7" s="58">
        <v>0</v>
      </c>
      <c r="RJ7" s="58">
        <v>0</v>
      </c>
      <c r="RK7" s="58">
        <v>0</v>
      </c>
      <c r="RL7" s="58">
        <v>0</v>
      </c>
      <c r="RM7" s="58">
        <v>0</v>
      </c>
      <c r="RN7" s="58">
        <v>0</v>
      </c>
      <c r="RO7" s="58">
        <v>0</v>
      </c>
      <c r="RP7" s="58">
        <v>0</v>
      </c>
      <c r="RQ7" s="58">
        <v>0</v>
      </c>
      <c r="RR7" s="58">
        <v>0</v>
      </c>
      <c r="RS7" s="58">
        <v>0</v>
      </c>
      <c r="RT7" s="58">
        <v>0</v>
      </c>
      <c r="RU7" s="58">
        <v>0</v>
      </c>
      <c r="RV7" s="58">
        <v>0</v>
      </c>
      <c r="RW7" s="58">
        <v>0</v>
      </c>
      <c r="RX7" s="58">
        <v>0</v>
      </c>
      <c r="RY7" s="58">
        <v>0</v>
      </c>
      <c r="RZ7" s="58">
        <v>0</v>
      </c>
      <c r="SA7" s="58">
        <v>0</v>
      </c>
      <c r="SB7" s="58">
        <v>0</v>
      </c>
      <c r="SC7" s="58">
        <v>0</v>
      </c>
      <c r="SD7" s="58">
        <v>0</v>
      </c>
      <c r="SE7" s="58">
        <v>0</v>
      </c>
      <c r="SF7" s="58">
        <v>0</v>
      </c>
      <c r="SG7" s="58">
        <v>0</v>
      </c>
      <c r="SH7" s="58">
        <v>0</v>
      </c>
      <c r="SI7" s="58">
        <v>0</v>
      </c>
      <c r="SJ7" s="58">
        <v>0</v>
      </c>
      <c r="SK7" s="58">
        <v>0</v>
      </c>
      <c r="SL7" s="58">
        <v>0</v>
      </c>
      <c r="SM7" s="58">
        <v>0</v>
      </c>
      <c r="SN7" s="58">
        <v>0</v>
      </c>
      <c r="SO7" s="58">
        <v>0</v>
      </c>
      <c r="SP7" s="58">
        <v>0</v>
      </c>
      <c r="SQ7" s="58">
        <v>0</v>
      </c>
      <c r="SR7" s="58">
        <v>0</v>
      </c>
      <c r="SS7" s="58">
        <v>0</v>
      </c>
      <c r="ST7" s="58">
        <v>0</v>
      </c>
      <c r="SU7" s="58">
        <v>0</v>
      </c>
      <c r="SV7" s="58">
        <v>0</v>
      </c>
      <c r="SW7" s="58">
        <v>0</v>
      </c>
      <c r="SX7" s="58">
        <v>0</v>
      </c>
      <c r="SY7" s="58">
        <v>0</v>
      </c>
      <c r="SZ7" s="58">
        <v>0</v>
      </c>
      <c r="TA7" s="58">
        <v>0</v>
      </c>
      <c r="TB7" s="58">
        <v>0</v>
      </c>
      <c r="TC7" s="58">
        <v>0</v>
      </c>
      <c r="TD7" s="58">
        <v>0</v>
      </c>
      <c r="TE7" s="58">
        <v>0</v>
      </c>
      <c r="TF7" s="58">
        <v>0</v>
      </c>
      <c r="TG7" s="58">
        <v>0</v>
      </c>
      <c r="TH7" s="58">
        <v>0</v>
      </c>
      <c r="TI7" s="58">
        <v>0</v>
      </c>
      <c r="TJ7" s="58">
        <v>0</v>
      </c>
      <c r="TK7" s="58">
        <v>0</v>
      </c>
      <c r="TL7" s="58">
        <v>0</v>
      </c>
      <c r="TM7" s="58">
        <v>0</v>
      </c>
      <c r="TN7" s="58">
        <v>0</v>
      </c>
      <c r="TO7" s="58">
        <v>0</v>
      </c>
      <c r="TP7" s="58">
        <v>0</v>
      </c>
      <c r="TQ7" s="58">
        <v>0</v>
      </c>
      <c r="TR7" s="58">
        <v>0</v>
      </c>
      <c r="TS7" s="58">
        <v>0</v>
      </c>
      <c r="TT7" s="58">
        <v>0</v>
      </c>
      <c r="TU7" s="58">
        <v>0</v>
      </c>
      <c r="TV7" s="58">
        <v>0</v>
      </c>
      <c r="TW7" s="58">
        <v>0</v>
      </c>
      <c r="TX7" s="58">
        <v>0</v>
      </c>
      <c r="TY7" s="58">
        <v>0</v>
      </c>
      <c r="TZ7" s="58">
        <v>0</v>
      </c>
      <c r="UA7" s="58">
        <v>0</v>
      </c>
      <c r="UB7" s="58">
        <v>0</v>
      </c>
      <c r="UC7" s="58">
        <v>0</v>
      </c>
      <c r="UD7" s="58">
        <v>0</v>
      </c>
      <c r="UE7" s="58">
        <v>0</v>
      </c>
      <c r="UF7" s="58">
        <v>0</v>
      </c>
      <c r="UG7" s="58">
        <v>0</v>
      </c>
      <c r="UH7" s="58">
        <v>0</v>
      </c>
      <c r="UI7" s="58">
        <v>0</v>
      </c>
      <c r="UJ7" s="58">
        <v>0</v>
      </c>
      <c r="UK7" s="58">
        <v>0</v>
      </c>
      <c r="UL7" s="58">
        <v>0</v>
      </c>
      <c r="UM7" s="58">
        <v>0</v>
      </c>
      <c r="UN7" s="58">
        <v>0</v>
      </c>
      <c r="UO7" s="58">
        <v>0</v>
      </c>
      <c r="UP7" s="58">
        <v>0</v>
      </c>
      <c r="UQ7" s="58">
        <v>0</v>
      </c>
      <c r="UR7" s="58">
        <v>0</v>
      </c>
      <c r="US7" s="58">
        <v>0</v>
      </c>
      <c r="UT7" s="58">
        <v>0</v>
      </c>
      <c r="UU7" s="58">
        <v>0</v>
      </c>
      <c r="UV7" s="58">
        <v>0</v>
      </c>
      <c r="UW7" s="58">
        <v>0</v>
      </c>
      <c r="UX7" s="58">
        <v>0</v>
      </c>
      <c r="UY7" s="58">
        <v>0</v>
      </c>
      <c r="UZ7" s="58">
        <v>0</v>
      </c>
      <c r="VA7" s="58">
        <v>0</v>
      </c>
      <c r="VB7" s="58">
        <v>0</v>
      </c>
      <c r="VC7" s="58">
        <v>0</v>
      </c>
      <c r="VD7" s="58">
        <v>0</v>
      </c>
      <c r="VE7" s="58">
        <v>0</v>
      </c>
      <c r="VF7" s="58">
        <v>0</v>
      </c>
      <c r="VG7" s="58">
        <v>0</v>
      </c>
      <c r="VH7" s="58">
        <v>0</v>
      </c>
      <c r="VI7" s="58">
        <v>0</v>
      </c>
      <c r="VJ7" s="58">
        <v>0</v>
      </c>
      <c r="VK7" s="58">
        <v>0</v>
      </c>
      <c r="VL7" s="58">
        <v>0</v>
      </c>
      <c r="VM7" s="58">
        <v>0</v>
      </c>
      <c r="VN7" s="58">
        <v>0</v>
      </c>
      <c r="VO7" s="58">
        <v>0</v>
      </c>
      <c r="VP7" s="58" t="s">
        <v>516</v>
      </c>
      <c r="VQ7" s="58">
        <v>809710</v>
      </c>
      <c r="VR7" s="58">
        <v>0</v>
      </c>
      <c r="VS7" s="58">
        <v>256607</v>
      </c>
      <c r="VT7" s="58">
        <v>472292</v>
      </c>
      <c r="VU7" s="58">
        <v>594025</v>
      </c>
      <c r="VV7" s="58">
        <v>0</v>
      </c>
      <c r="VW7" s="58" t="s">
        <v>517</v>
      </c>
      <c r="VX7" s="58">
        <v>0</v>
      </c>
      <c r="VY7" s="58">
        <v>0</v>
      </c>
      <c r="VZ7" s="58">
        <v>40000</v>
      </c>
      <c r="WA7" s="58">
        <v>40000</v>
      </c>
      <c r="WB7" s="58">
        <v>0</v>
      </c>
      <c r="WC7" s="58">
        <v>0</v>
      </c>
      <c r="WD7" s="58" t="s">
        <v>518</v>
      </c>
      <c r="WE7" s="58">
        <v>0</v>
      </c>
      <c r="WF7" s="58">
        <v>0</v>
      </c>
      <c r="WG7" s="58">
        <v>163056</v>
      </c>
      <c r="WH7" s="58">
        <v>125539</v>
      </c>
      <c r="WI7" s="58">
        <v>37517</v>
      </c>
      <c r="WJ7" s="58">
        <v>0</v>
      </c>
      <c r="WK7" s="58" t="s">
        <v>519</v>
      </c>
      <c r="WL7" s="58">
        <v>2780783</v>
      </c>
      <c r="WM7" s="58">
        <v>151927</v>
      </c>
      <c r="WN7" s="58">
        <v>5211072</v>
      </c>
      <c r="WO7" s="58">
        <v>1987263</v>
      </c>
      <c r="WP7" s="58">
        <v>5852665</v>
      </c>
      <c r="WQ7" s="58">
        <v>0</v>
      </c>
      <c r="WR7" s="58">
        <v>0</v>
      </c>
      <c r="WS7" s="58">
        <v>0</v>
      </c>
      <c r="WT7" s="58">
        <v>0</v>
      </c>
      <c r="WU7" s="58">
        <v>0</v>
      </c>
      <c r="WV7" s="58">
        <v>0</v>
      </c>
      <c r="WW7" s="58">
        <v>0</v>
      </c>
      <c r="WX7" s="58">
        <v>0</v>
      </c>
      <c r="WY7" s="58">
        <v>0</v>
      </c>
      <c r="WZ7" s="58">
        <v>0</v>
      </c>
      <c r="XA7" s="58">
        <v>0</v>
      </c>
      <c r="XB7" s="58">
        <v>0</v>
      </c>
      <c r="XC7" s="58">
        <v>0</v>
      </c>
      <c r="XD7" s="58">
        <v>0</v>
      </c>
      <c r="XE7" s="58">
        <v>0</v>
      </c>
      <c r="XF7" s="58">
        <v>0</v>
      </c>
      <c r="XG7" s="58">
        <v>0</v>
      </c>
      <c r="XH7" s="58">
        <v>0</v>
      </c>
      <c r="XI7" s="58">
        <v>0</v>
      </c>
      <c r="XJ7" s="58">
        <v>0</v>
      </c>
      <c r="XK7" s="58">
        <v>0</v>
      </c>
      <c r="XL7" s="58">
        <v>0</v>
      </c>
      <c r="XM7" s="58">
        <v>0</v>
      </c>
      <c r="XN7" s="58">
        <v>0</v>
      </c>
      <c r="XO7" s="58">
        <v>0</v>
      </c>
      <c r="XP7" s="58">
        <v>0</v>
      </c>
      <c r="XQ7" s="58">
        <v>0</v>
      </c>
      <c r="XR7" s="58">
        <v>0</v>
      </c>
      <c r="XS7" s="58">
        <v>0</v>
      </c>
      <c r="XT7" s="58">
        <v>0</v>
      </c>
      <c r="XU7" s="58">
        <v>0</v>
      </c>
      <c r="XV7" s="58">
        <v>0</v>
      </c>
      <c r="XW7" s="58">
        <v>0</v>
      </c>
      <c r="XX7" s="58">
        <v>0</v>
      </c>
      <c r="XY7" s="58">
        <v>0</v>
      </c>
      <c r="XZ7" s="58">
        <v>0</v>
      </c>
      <c r="YA7" s="58">
        <v>0</v>
      </c>
      <c r="YB7" s="58">
        <v>0</v>
      </c>
      <c r="YC7" s="58">
        <v>0</v>
      </c>
      <c r="YD7" s="58">
        <v>0</v>
      </c>
      <c r="YE7" s="58">
        <v>0</v>
      </c>
      <c r="YH7" s="58" t="s">
        <v>520</v>
      </c>
      <c r="YI7" s="58" t="s">
        <v>521</v>
      </c>
      <c r="YJ7" s="58" t="s">
        <v>522</v>
      </c>
    </row>
    <row r="8" spans="1:660" s="58" customFormat="1" ht="30.75" thickBot="1">
      <c r="A8" s="55">
        <v>410</v>
      </c>
      <c r="B8" s="54" t="s">
        <v>4</v>
      </c>
      <c r="C8" s="60" t="s">
        <v>110</v>
      </c>
      <c r="D8" s="58" t="s">
        <v>492</v>
      </c>
      <c r="E8" s="58">
        <v>2</v>
      </c>
      <c r="F8" s="58">
        <v>11618</v>
      </c>
      <c r="G8" s="58">
        <v>49295560</v>
      </c>
      <c r="H8" s="58" t="s">
        <v>493</v>
      </c>
      <c r="I8" s="58" t="s">
        <v>4</v>
      </c>
      <c r="N8" s="58">
        <v>997852</v>
      </c>
      <c r="O8" s="58">
        <v>999075</v>
      </c>
      <c r="P8" s="58">
        <v>0</v>
      </c>
      <c r="Q8" s="58">
        <v>0</v>
      </c>
      <c r="R8" s="58">
        <v>1580</v>
      </c>
      <c r="S8" s="58">
        <v>1580</v>
      </c>
      <c r="T8" s="58" t="s">
        <v>325</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58">
        <v>0</v>
      </c>
      <c r="AO8" s="58">
        <v>0</v>
      </c>
      <c r="AP8" s="58">
        <v>0</v>
      </c>
      <c r="AQ8" s="58">
        <v>0</v>
      </c>
      <c r="AR8" s="58">
        <v>0</v>
      </c>
      <c r="AS8" s="58">
        <v>0</v>
      </c>
      <c r="AT8" s="58">
        <v>0</v>
      </c>
      <c r="AU8" s="58">
        <v>0</v>
      </c>
      <c r="AV8" s="58">
        <v>0</v>
      </c>
      <c r="AW8" s="58">
        <v>0</v>
      </c>
      <c r="AX8" s="58">
        <v>0</v>
      </c>
      <c r="AY8" s="58">
        <v>0</v>
      </c>
      <c r="AZ8" s="58">
        <v>0</v>
      </c>
      <c r="BA8" s="58">
        <v>0</v>
      </c>
      <c r="BB8" s="58">
        <v>0</v>
      </c>
      <c r="BC8" s="58">
        <v>0</v>
      </c>
      <c r="BD8" s="58">
        <v>0</v>
      </c>
      <c r="BE8" s="58">
        <v>0</v>
      </c>
      <c r="BF8" s="58">
        <v>0</v>
      </c>
      <c r="BG8" s="58">
        <v>0</v>
      </c>
      <c r="BH8" s="58">
        <v>0</v>
      </c>
      <c r="BI8" s="58">
        <v>0</v>
      </c>
      <c r="BJ8" s="58">
        <v>0</v>
      </c>
      <c r="BK8" s="58">
        <v>0</v>
      </c>
      <c r="BL8" s="58">
        <v>0</v>
      </c>
      <c r="BM8" s="58">
        <v>0</v>
      </c>
      <c r="BN8" s="58">
        <v>0</v>
      </c>
      <c r="BO8" s="58">
        <v>0</v>
      </c>
      <c r="BP8" s="58">
        <v>0</v>
      </c>
      <c r="BQ8" s="58">
        <v>0</v>
      </c>
      <c r="BR8" s="58">
        <v>0</v>
      </c>
      <c r="BS8" s="58">
        <v>0</v>
      </c>
      <c r="BT8" s="58">
        <v>0</v>
      </c>
      <c r="BU8" s="58">
        <v>0</v>
      </c>
      <c r="BV8" s="58">
        <v>0</v>
      </c>
      <c r="BW8" s="58">
        <v>0</v>
      </c>
      <c r="BX8" s="58">
        <v>0</v>
      </c>
      <c r="BY8" s="58">
        <v>0</v>
      </c>
      <c r="BZ8" s="58">
        <v>0</v>
      </c>
      <c r="CA8" s="58">
        <v>977271</v>
      </c>
      <c r="CB8" s="58">
        <v>1690580</v>
      </c>
      <c r="CC8" s="58">
        <v>0</v>
      </c>
      <c r="CD8" s="58">
        <v>0</v>
      </c>
      <c r="CE8" s="58">
        <v>69296</v>
      </c>
      <c r="CF8" s="58">
        <v>152010</v>
      </c>
      <c r="CG8" s="58">
        <v>0</v>
      </c>
      <c r="CH8" s="58">
        <v>0</v>
      </c>
      <c r="CI8" s="58">
        <v>3439873</v>
      </c>
      <c r="CJ8" s="58">
        <v>1161937</v>
      </c>
      <c r="CK8" s="58">
        <v>0</v>
      </c>
      <c r="CL8" s="58">
        <v>0</v>
      </c>
      <c r="CM8" s="58">
        <v>39620</v>
      </c>
      <c r="CN8" s="58">
        <v>0</v>
      </c>
      <c r="CO8" s="58">
        <v>0</v>
      </c>
      <c r="CP8" s="58">
        <v>0</v>
      </c>
      <c r="CQ8" s="58">
        <v>0</v>
      </c>
      <c r="CR8" s="58">
        <v>0</v>
      </c>
      <c r="CS8" s="58">
        <v>0</v>
      </c>
      <c r="CT8" s="58">
        <v>0</v>
      </c>
      <c r="CU8" s="58">
        <v>0</v>
      </c>
      <c r="CV8" s="58">
        <v>0</v>
      </c>
      <c r="CW8" s="58">
        <v>0</v>
      </c>
      <c r="CX8" s="58">
        <v>0</v>
      </c>
      <c r="CY8" s="58">
        <v>0</v>
      </c>
      <c r="CZ8" s="58">
        <v>0</v>
      </c>
      <c r="DA8" s="58">
        <v>0</v>
      </c>
      <c r="DB8" s="58">
        <v>0</v>
      </c>
      <c r="DC8" s="58">
        <v>0</v>
      </c>
      <c r="DD8" s="58">
        <v>0</v>
      </c>
      <c r="DE8" s="58">
        <v>0</v>
      </c>
      <c r="DF8" s="58">
        <v>0</v>
      </c>
      <c r="DG8" s="58">
        <v>28399</v>
      </c>
      <c r="DH8" s="58">
        <v>597753</v>
      </c>
      <c r="DI8" s="58">
        <v>0</v>
      </c>
      <c r="DJ8" s="58">
        <v>0</v>
      </c>
      <c r="DK8" s="58">
        <v>0</v>
      </c>
      <c r="DL8" s="58">
        <v>0</v>
      </c>
      <c r="DM8" s="58">
        <v>0</v>
      </c>
      <c r="DN8" s="58">
        <v>0</v>
      </c>
      <c r="DO8" s="58">
        <v>4504032</v>
      </c>
      <c r="DP8" s="58">
        <v>109508</v>
      </c>
      <c r="DQ8" s="58">
        <v>0</v>
      </c>
      <c r="DR8" s="58" t="s">
        <v>523</v>
      </c>
      <c r="DS8" s="58">
        <v>0</v>
      </c>
      <c r="DT8" s="58">
        <v>0</v>
      </c>
      <c r="DU8" s="58">
        <v>0</v>
      </c>
      <c r="DV8" s="58">
        <v>0</v>
      </c>
      <c r="DW8" s="58">
        <v>0</v>
      </c>
      <c r="DX8" s="58">
        <v>0</v>
      </c>
      <c r="DY8" s="58">
        <v>0</v>
      </c>
      <c r="DZ8" s="58">
        <v>0</v>
      </c>
      <c r="EA8" s="58">
        <v>0</v>
      </c>
      <c r="EB8" s="58">
        <v>0</v>
      </c>
      <c r="EC8" s="58">
        <v>0</v>
      </c>
      <c r="ED8" s="58">
        <v>0</v>
      </c>
      <c r="EE8" s="58">
        <v>0</v>
      </c>
      <c r="EF8" s="58">
        <v>0</v>
      </c>
      <c r="EG8" s="58">
        <v>0</v>
      </c>
      <c r="EH8" s="58">
        <v>0</v>
      </c>
      <c r="EI8" s="58">
        <v>0</v>
      </c>
      <c r="EJ8" s="58">
        <v>0</v>
      </c>
      <c r="EK8" s="58">
        <v>0</v>
      </c>
      <c r="EL8" s="58">
        <v>0</v>
      </c>
      <c r="EM8" s="58">
        <v>0</v>
      </c>
      <c r="EN8" s="58">
        <v>0</v>
      </c>
      <c r="EO8" s="58">
        <v>0</v>
      </c>
      <c r="EP8" s="58">
        <v>0</v>
      </c>
      <c r="EQ8" s="58">
        <v>0</v>
      </c>
      <c r="EU8" s="58">
        <v>997852</v>
      </c>
      <c r="EV8" s="58">
        <v>997852</v>
      </c>
      <c r="EW8" s="58">
        <v>0</v>
      </c>
      <c r="EX8" s="58">
        <v>0</v>
      </c>
      <c r="EY8" s="58">
        <v>0</v>
      </c>
      <c r="EZ8" s="58">
        <v>0</v>
      </c>
      <c r="FA8" s="58">
        <v>997851</v>
      </c>
      <c r="FB8" s="58">
        <v>977271</v>
      </c>
      <c r="FC8" s="58">
        <v>0</v>
      </c>
      <c r="FD8" s="58">
        <v>20580</v>
      </c>
      <c r="FE8" s="58">
        <v>0</v>
      </c>
      <c r="FF8" s="58">
        <v>0</v>
      </c>
      <c r="FG8" s="58">
        <v>0</v>
      </c>
      <c r="FH8" s="58">
        <v>0</v>
      </c>
      <c r="FI8" s="58">
        <v>0</v>
      </c>
      <c r="FJ8" s="58">
        <v>0</v>
      </c>
      <c r="FK8" s="58">
        <v>0</v>
      </c>
      <c r="FL8" s="58">
        <v>0</v>
      </c>
      <c r="FM8" s="58">
        <v>0</v>
      </c>
      <c r="FN8" s="58">
        <v>0</v>
      </c>
      <c r="FO8" s="58">
        <v>0</v>
      </c>
      <c r="FP8" s="58">
        <v>0</v>
      </c>
      <c r="FQ8" s="58">
        <v>0</v>
      </c>
      <c r="FR8" s="58">
        <v>0</v>
      </c>
      <c r="FS8" s="58">
        <v>0</v>
      </c>
      <c r="FT8" s="58">
        <v>0</v>
      </c>
      <c r="FU8" s="58">
        <v>0</v>
      </c>
      <c r="FV8" s="58">
        <v>0</v>
      </c>
      <c r="FW8" s="58">
        <v>0</v>
      </c>
      <c r="FX8" s="58">
        <v>0</v>
      </c>
      <c r="FY8" s="58">
        <v>0</v>
      </c>
      <c r="FZ8" s="58">
        <v>0</v>
      </c>
      <c r="GA8" s="58">
        <v>0</v>
      </c>
      <c r="GB8" s="58">
        <v>0</v>
      </c>
      <c r="GC8" s="58">
        <v>0</v>
      </c>
      <c r="GD8" s="58">
        <v>0</v>
      </c>
      <c r="GE8" s="58">
        <v>0</v>
      </c>
      <c r="GF8" s="58">
        <v>0</v>
      </c>
      <c r="GG8" s="58">
        <v>0</v>
      </c>
      <c r="GH8" s="58">
        <v>0</v>
      </c>
      <c r="GI8" s="58">
        <v>0</v>
      </c>
      <c r="GJ8" s="58">
        <v>0</v>
      </c>
      <c r="GK8" s="58">
        <v>0</v>
      </c>
      <c r="GL8" s="58">
        <v>0</v>
      </c>
      <c r="GM8" s="58">
        <v>0</v>
      </c>
      <c r="GN8" s="58">
        <v>0</v>
      </c>
      <c r="GO8" s="58">
        <v>0</v>
      </c>
      <c r="GP8" s="58">
        <v>0</v>
      </c>
      <c r="GQ8" s="58">
        <v>9036462</v>
      </c>
      <c r="GR8" s="58">
        <v>8052821</v>
      </c>
      <c r="GS8" s="58">
        <v>0</v>
      </c>
      <c r="GT8" s="58">
        <v>983641</v>
      </c>
      <c r="GU8" s="58">
        <v>0</v>
      </c>
      <c r="GV8" s="58">
        <v>0</v>
      </c>
      <c r="GW8" s="58">
        <v>0</v>
      </c>
      <c r="GX8" s="58">
        <v>0</v>
      </c>
      <c r="GY8" s="58">
        <v>0</v>
      </c>
      <c r="GZ8" s="58">
        <v>0</v>
      </c>
      <c r="HA8" s="58">
        <v>0</v>
      </c>
      <c r="HB8" s="58">
        <v>0</v>
      </c>
      <c r="HC8" s="58" t="s">
        <v>524</v>
      </c>
      <c r="HD8" s="58">
        <v>799999</v>
      </c>
      <c r="HE8" s="58">
        <v>28399</v>
      </c>
      <c r="HF8" s="58">
        <v>0</v>
      </c>
      <c r="HG8" s="58">
        <v>597753</v>
      </c>
      <c r="HH8" s="58">
        <v>0</v>
      </c>
      <c r="HI8" s="58">
        <v>0</v>
      </c>
      <c r="HJ8" s="58">
        <v>0</v>
      </c>
      <c r="HK8" s="58">
        <v>0</v>
      </c>
      <c r="HL8" s="58">
        <v>0</v>
      </c>
      <c r="HM8" s="58">
        <v>0</v>
      </c>
      <c r="HN8" s="58">
        <v>0</v>
      </c>
      <c r="HO8" s="58">
        <v>0</v>
      </c>
      <c r="HP8" s="58">
        <v>0</v>
      </c>
      <c r="HQ8" s="58">
        <v>0</v>
      </c>
      <c r="HR8" s="58">
        <v>0</v>
      </c>
      <c r="HS8" s="58">
        <v>0</v>
      </c>
      <c r="HT8" s="58">
        <v>0</v>
      </c>
      <c r="HU8" s="58">
        <v>0</v>
      </c>
      <c r="HV8" s="58">
        <v>0</v>
      </c>
      <c r="HW8" s="58">
        <v>0</v>
      </c>
      <c r="HX8" s="58">
        <v>0</v>
      </c>
      <c r="HY8" s="58">
        <v>0</v>
      </c>
      <c r="HZ8" s="58">
        <v>0</v>
      </c>
      <c r="IA8" s="58">
        <v>0</v>
      </c>
      <c r="IB8" s="58">
        <v>0</v>
      </c>
      <c r="IC8" s="58">
        <v>0</v>
      </c>
      <c r="ID8" s="58">
        <v>0</v>
      </c>
      <c r="IE8" s="58">
        <v>0</v>
      </c>
      <c r="IF8" s="58">
        <v>997852</v>
      </c>
      <c r="IG8" s="58">
        <v>997852</v>
      </c>
      <c r="IH8" s="58">
        <v>0</v>
      </c>
      <c r="II8" s="58">
        <v>0</v>
      </c>
      <c r="IJ8" s="58">
        <v>0</v>
      </c>
      <c r="IK8" s="58">
        <v>0</v>
      </c>
      <c r="IL8" s="58">
        <v>1895260</v>
      </c>
      <c r="IM8" s="58">
        <v>1895260</v>
      </c>
      <c r="IN8" s="58">
        <v>0</v>
      </c>
      <c r="IO8" s="58">
        <v>0</v>
      </c>
      <c r="IP8" s="58">
        <v>0</v>
      </c>
      <c r="IQ8" s="58">
        <v>0</v>
      </c>
      <c r="IR8" s="58">
        <v>0</v>
      </c>
      <c r="IS8" s="58">
        <v>0</v>
      </c>
      <c r="IT8" s="58">
        <v>0</v>
      </c>
      <c r="IU8" s="58">
        <v>0</v>
      </c>
      <c r="IV8" s="58">
        <v>0</v>
      </c>
      <c r="IW8" s="58">
        <v>0</v>
      </c>
      <c r="IX8" s="58">
        <v>0</v>
      </c>
      <c r="IY8" s="58">
        <v>0</v>
      </c>
      <c r="IZ8" s="58">
        <v>0</v>
      </c>
      <c r="JA8" s="58">
        <v>0</v>
      </c>
      <c r="JB8" s="58">
        <v>0</v>
      </c>
      <c r="JC8" s="58">
        <v>0</v>
      </c>
      <c r="JD8" s="58">
        <v>0</v>
      </c>
      <c r="JE8" s="58">
        <v>0</v>
      </c>
      <c r="JF8" s="58">
        <v>0</v>
      </c>
      <c r="JG8" s="58">
        <v>0</v>
      </c>
      <c r="JH8" s="58">
        <v>0</v>
      </c>
      <c r="JI8" s="58">
        <v>0</v>
      </c>
      <c r="JJ8" s="58">
        <v>0</v>
      </c>
      <c r="JK8" s="58">
        <v>0</v>
      </c>
      <c r="JL8" s="58">
        <v>0</v>
      </c>
      <c r="JM8" s="58">
        <v>0</v>
      </c>
      <c r="JN8" s="58">
        <v>0</v>
      </c>
      <c r="JO8" s="58">
        <v>0</v>
      </c>
      <c r="JP8" s="58">
        <v>0</v>
      </c>
      <c r="JQ8" s="58">
        <v>0</v>
      </c>
      <c r="JR8" s="58">
        <v>0</v>
      </c>
      <c r="JS8" s="58">
        <v>0</v>
      </c>
      <c r="JT8" s="58">
        <v>0</v>
      </c>
      <c r="JU8" s="58">
        <v>0</v>
      </c>
      <c r="JV8" s="58">
        <v>0</v>
      </c>
      <c r="JW8" s="58">
        <v>0</v>
      </c>
      <c r="JX8" s="58">
        <v>0</v>
      </c>
      <c r="JY8" s="58">
        <v>0</v>
      </c>
      <c r="JZ8" s="58">
        <v>0</v>
      </c>
      <c r="KA8" s="58">
        <v>0</v>
      </c>
      <c r="KB8" s="58">
        <v>0</v>
      </c>
      <c r="KC8" s="58">
        <v>0</v>
      </c>
      <c r="KD8" s="58">
        <v>0</v>
      </c>
      <c r="KE8" s="58">
        <v>0</v>
      </c>
      <c r="KF8" s="58">
        <v>0</v>
      </c>
      <c r="KG8" s="58">
        <v>0</v>
      </c>
      <c r="KH8" s="58">
        <v>0</v>
      </c>
      <c r="KI8" s="58">
        <v>0</v>
      </c>
      <c r="KJ8" s="58">
        <v>0</v>
      </c>
      <c r="KK8" s="58">
        <v>0</v>
      </c>
      <c r="KL8" s="58">
        <v>0</v>
      </c>
      <c r="KM8" s="58">
        <v>0</v>
      </c>
      <c r="KN8" s="58">
        <v>0</v>
      </c>
      <c r="KO8" s="58">
        <v>0</v>
      </c>
      <c r="KP8" s="58">
        <v>0</v>
      </c>
      <c r="KQ8" s="58">
        <v>0</v>
      </c>
      <c r="KR8" s="58">
        <v>0</v>
      </c>
      <c r="KS8" s="58">
        <v>0</v>
      </c>
      <c r="KT8" s="58">
        <v>0</v>
      </c>
      <c r="KU8" s="58">
        <v>0</v>
      </c>
      <c r="KV8" s="58">
        <v>0</v>
      </c>
      <c r="KW8" s="58">
        <v>0</v>
      </c>
      <c r="KX8" s="58">
        <v>0</v>
      </c>
      <c r="KY8" s="58">
        <v>0</v>
      </c>
      <c r="KZ8" s="58">
        <v>0</v>
      </c>
      <c r="LA8" s="58">
        <v>0</v>
      </c>
      <c r="LB8" s="58">
        <v>0</v>
      </c>
      <c r="LC8" s="58">
        <v>0</v>
      </c>
      <c r="LD8" s="58">
        <v>0</v>
      </c>
      <c r="LE8" s="58">
        <v>0</v>
      </c>
      <c r="LF8" s="58">
        <v>0</v>
      </c>
      <c r="LG8" s="58">
        <v>0</v>
      </c>
      <c r="LH8" s="58">
        <v>0</v>
      </c>
      <c r="LI8" s="58">
        <v>2530309</v>
      </c>
      <c r="LJ8" s="58">
        <v>1223</v>
      </c>
      <c r="LK8" s="58">
        <v>0</v>
      </c>
      <c r="LL8" s="58">
        <v>0</v>
      </c>
      <c r="LM8" s="58">
        <v>0</v>
      </c>
      <c r="LN8" s="58">
        <v>0</v>
      </c>
      <c r="LO8" s="58">
        <v>2490785</v>
      </c>
      <c r="LP8" s="58">
        <v>214554</v>
      </c>
      <c r="LQ8" s="58">
        <v>0</v>
      </c>
      <c r="LR8" s="58">
        <v>0</v>
      </c>
      <c r="LS8" s="58">
        <v>0</v>
      </c>
      <c r="LT8" s="58">
        <v>0</v>
      </c>
      <c r="LU8" s="58">
        <v>0</v>
      </c>
      <c r="LV8" s="58">
        <v>0</v>
      </c>
      <c r="LW8" s="58">
        <v>0</v>
      </c>
      <c r="LX8" s="58">
        <v>0</v>
      </c>
      <c r="LY8" s="58">
        <v>0</v>
      </c>
      <c r="LZ8" s="58">
        <v>0</v>
      </c>
      <c r="MA8" s="58">
        <v>0</v>
      </c>
      <c r="MB8" s="58">
        <v>0</v>
      </c>
      <c r="MC8" s="58">
        <v>0</v>
      </c>
      <c r="MD8" s="58">
        <v>0</v>
      </c>
      <c r="ME8" s="58">
        <v>0</v>
      </c>
      <c r="MF8" s="58">
        <v>0</v>
      </c>
      <c r="MG8" s="58">
        <v>0</v>
      </c>
      <c r="MH8" s="58">
        <v>0</v>
      </c>
      <c r="MI8" s="58">
        <v>0</v>
      </c>
      <c r="MJ8" s="58">
        <v>0</v>
      </c>
      <c r="MK8" s="58">
        <v>0</v>
      </c>
      <c r="ML8" s="58">
        <v>0</v>
      </c>
      <c r="MM8" s="58">
        <v>0</v>
      </c>
      <c r="MN8" s="58">
        <v>0</v>
      </c>
      <c r="MO8" s="58">
        <v>0</v>
      </c>
      <c r="MP8" s="58">
        <v>0</v>
      </c>
      <c r="MQ8" s="58">
        <v>0</v>
      </c>
      <c r="MR8" s="58">
        <v>0</v>
      </c>
      <c r="MS8" s="58">
        <v>0</v>
      </c>
      <c r="MT8" s="58">
        <v>0</v>
      </c>
      <c r="MU8" s="58">
        <v>0</v>
      </c>
      <c r="MV8" s="58">
        <v>0</v>
      </c>
      <c r="MW8" s="58">
        <v>0</v>
      </c>
      <c r="MX8" s="58">
        <v>0</v>
      </c>
      <c r="MY8" s="58">
        <v>0</v>
      </c>
      <c r="MZ8" s="58">
        <v>0</v>
      </c>
      <c r="NA8" s="58">
        <v>0</v>
      </c>
      <c r="NB8" s="58">
        <v>0</v>
      </c>
      <c r="NC8" s="58">
        <v>0</v>
      </c>
      <c r="ND8" s="58">
        <v>0</v>
      </c>
      <c r="NE8" s="58">
        <v>0</v>
      </c>
      <c r="NF8" s="58">
        <v>0</v>
      </c>
      <c r="NG8" s="58">
        <v>0</v>
      </c>
      <c r="NH8" s="58">
        <v>0</v>
      </c>
      <c r="NI8" s="58">
        <v>0</v>
      </c>
      <c r="NJ8" s="58">
        <v>0</v>
      </c>
      <c r="NK8" s="58">
        <v>0</v>
      </c>
      <c r="NL8" s="58">
        <v>0</v>
      </c>
      <c r="NM8" s="58">
        <v>0</v>
      </c>
      <c r="NN8" s="58">
        <v>0</v>
      </c>
      <c r="NO8" s="58">
        <v>0</v>
      </c>
      <c r="NP8" s="58">
        <v>0</v>
      </c>
      <c r="NQ8" s="58">
        <v>0</v>
      </c>
      <c r="NR8" s="58">
        <v>0</v>
      </c>
      <c r="NS8" s="58">
        <v>0</v>
      </c>
      <c r="NT8" s="58">
        <v>0</v>
      </c>
      <c r="NU8" s="58">
        <v>0</v>
      </c>
      <c r="NV8" s="58">
        <v>0</v>
      </c>
      <c r="NW8" s="58">
        <v>0</v>
      </c>
      <c r="NX8" s="58">
        <v>0</v>
      </c>
      <c r="NY8" s="58">
        <v>0</v>
      </c>
      <c r="NZ8" s="58">
        <v>0</v>
      </c>
      <c r="OA8" s="58">
        <v>0</v>
      </c>
      <c r="OB8" s="58">
        <v>0</v>
      </c>
      <c r="OC8" s="58">
        <v>0</v>
      </c>
      <c r="OD8" s="58">
        <v>0</v>
      </c>
      <c r="OE8" s="58">
        <v>0</v>
      </c>
      <c r="OF8" s="58">
        <v>0</v>
      </c>
      <c r="OG8" s="58">
        <v>0</v>
      </c>
      <c r="OH8" s="58">
        <v>0</v>
      </c>
      <c r="OI8" s="58">
        <v>0</v>
      </c>
      <c r="OJ8" s="58">
        <v>0</v>
      </c>
      <c r="OK8" s="58">
        <v>0</v>
      </c>
      <c r="OL8" s="58">
        <v>0</v>
      </c>
      <c r="OM8" s="58">
        <v>0</v>
      </c>
      <c r="ON8" s="58">
        <v>0</v>
      </c>
      <c r="OO8" s="58">
        <v>0</v>
      </c>
      <c r="OP8" s="58">
        <v>0</v>
      </c>
      <c r="OQ8" s="58">
        <v>0</v>
      </c>
      <c r="OR8" s="58">
        <v>0</v>
      </c>
      <c r="OS8" s="58">
        <v>0</v>
      </c>
      <c r="OT8" s="58">
        <v>0</v>
      </c>
      <c r="OU8" s="58">
        <v>0</v>
      </c>
      <c r="OV8" s="58">
        <v>0</v>
      </c>
      <c r="OW8" s="58">
        <v>0</v>
      </c>
      <c r="OX8" s="58">
        <v>0</v>
      </c>
      <c r="OY8" s="58">
        <v>0</v>
      </c>
      <c r="OZ8" s="58">
        <v>0</v>
      </c>
      <c r="PA8" s="58">
        <v>0</v>
      </c>
      <c r="PB8" s="58">
        <v>0</v>
      </c>
      <c r="PC8" s="58">
        <v>0</v>
      </c>
      <c r="PD8" s="58">
        <v>0</v>
      </c>
      <c r="PE8" s="58">
        <v>0</v>
      </c>
      <c r="PF8" s="58">
        <v>0</v>
      </c>
      <c r="PG8" s="58">
        <v>0</v>
      </c>
      <c r="PH8" s="58">
        <v>0</v>
      </c>
      <c r="PI8" s="58">
        <v>0</v>
      </c>
      <c r="PJ8" s="58">
        <v>0</v>
      </c>
      <c r="PK8" s="58">
        <v>0</v>
      </c>
      <c r="PL8" s="58">
        <v>0</v>
      </c>
      <c r="PM8" s="58">
        <v>0</v>
      </c>
      <c r="PN8" s="58">
        <v>0</v>
      </c>
      <c r="PO8" s="58">
        <v>0</v>
      </c>
      <c r="PP8" s="58">
        <v>0</v>
      </c>
      <c r="PQ8" s="58">
        <v>0</v>
      </c>
      <c r="PR8" s="58">
        <v>0</v>
      </c>
      <c r="PS8" s="58">
        <v>0</v>
      </c>
      <c r="PT8" s="58">
        <v>0</v>
      </c>
      <c r="PU8" s="58">
        <v>0</v>
      </c>
      <c r="PV8" s="58">
        <v>0</v>
      </c>
      <c r="PW8" s="58">
        <v>0</v>
      </c>
      <c r="PX8" s="58">
        <v>0</v>
      </c>
      <c r="PY8" s="58">
        <v>0</v>
      </c>
      <c r="PZ8" s="58">
        <v>0</v>
      </c>
      <c r="QA8" s="58">
        <v>0</v>
      </c>
      <c r="QB8" s="58">
        <v>0</v>
      </c>
      <c r="QC8" s="58">
        <v>0</v>
      </c>
      <c r="QD8" s="58">
        <v>0</v>
      </c>
      <c r="QE8" s="58">
        <v>0</v>
      </c>
      <c r="QF8" s="58">
        <v>0</v>
      </c>
      <c r="QG8" s="58">
        <v>0</v>
      </c>
      <c r="QH8" s="58">
        <v>0</v>
      </c>
      <c r="QI8" s="58">
        <v>0</v>
      </c>
      <c r="QJ8" s="58">
        <v>0</v>
      </c>
      <c r="QK8" s="58">
        <v>0</v>
      </c>
      <c r="QL8" s="58">
        <v>0</v>
      </c>
      <c r="QM8" s="58">
        <v>0</v>
      </c>
      <c r="QN8" s="58">
        <v>0</v>
      </c>
      <c r="QO8" s="58">
        <v>0</v>
      </c>
      <c r="QP8" s="58">
        <v>0</v>
      </c>
      <c r="QQ8" s="58">
        <v>0</v>
      </c>
      <c r="QR8" s="58">
        <v>0</v>
      </c>
      <c r="QS8" s="58">
        <v>0</v>
      </c>
      <c r="QT8" s="58">
        <v>0</v>
      </c>
      <c r="QU8" s="58">
        <v>0</v>
      </c>
      <c r="QV8" s="58">
        <v>0</v>
      </c>
      <c r="QW8" s="58">
        <v>0</v>
      </c>
      <c r="QX8" s="58">
        <v>0</v>
      </c>
      <c r="QY8" s="58">
        <v>0</v>
      </c>
      <c r="QZ8" s="58">
        <v>0</v>
      </c>
      <c r="RA8" s="58">
        <v>0</v>
      </c>
      <c r="RB8" s="58">
        <v>0</v>
      </c>
      <c r="RC8" s="58">
        <v>0</v>
      </c>
      <c r="RD8" s="58">
        <v>0</v>
      </c>
      <c r="RE8" s="58">
        <v>0</v>
      </c>
      <c r="RF8" s="58">
        <v>0</v>
      </c>
      <c r="RG8" s="58">
        <v>0</v>
      </c>
      <c r="RH8" s="58">
        <v>0</v>
      </c>
      <c r="RI8" s="58">
        <v>0</v>
      </c>
      <c r="RJ8" s="58">
        <v>0</v>
      </c>
      <c r="RK8" s="58">
        <v>0</v>
      </c>
      <c r="RL8" s="58">
        <v>0</v>
      </c>
      <c r="RM8" s="58">
        <v>0</v>
      </c>
      <c r="RN8" s="58">
        <v>0</v>
      </c>
      <c r="RO8" s="58">
        <v>0</v>
      </c>
      <c r="RP8" s="58">
        <v>0</v>
      </c>
      <c r="RQ8" s="58">
        <v>0</v>
      </c>
      <c r="RR8" s="58">
        <v>0</v>
      </c>
      <c r="RS8" s="58">
        <v>0</v>
      </c>
      <c r="RT8" s="58">
        <v>0</v>
      </c>
      <c r="RU8" s="58">
        <v>0</v>
      </c>
      <c r="RV8" s="58">
        <v>0</v>
      </c>
      <c r="RW8" s="58">
        <v>0</v>
      </c>
      <c r="RX8" s="58">
        <v>0</v>
      </c>
      <c r="RY8" s="58">
        <v>0</v>
      </c>
      <c r="RZ8" s="58">
        <v>0</v>
      </c>
      <c r="SA8" s="58">
        <v>0</v>
      </c>
      <c r="SB8" s="58">
        <v>0</v>
      </c>
      <c r="SC8" s="58">
        <v>0</v>
      </c>
      <c r="SD8" s="58">
        <v>0</v>
      </c>
      <c r="SE8" s="58">
        <v>0</v>
      </c>
      <c r="SF8" s="58">
        <v>0</v>
      </c>
      <c r="SG8" s="58">
        <v>0</v>
      </c>
      <c r="SH8" s="58">
        <v>0</v>
      </c>
      <c r="SI8" s="58">
        <v>0</v>
      </c>
      <c r="SJ8" s="58">
        <v>0</v>
      </c>
      <c r="SK8" s="58">
        <v>0</v>
      </c>
      <c r="SL8" s="58">
        <v>0</v>
      </c>
      <c r="SM8" s="58">
        <v>0</v>
      </c>
      <c r="SN8" s="58">
        <v>0</v>
      </c>
      <c r="SO8" s="58">
        <v>0</v>
      </c>
      <c r="SP8" s="58">
        <v>0</v>
      </c>
      <c r="SQ8" s="58">
        <v>0</v>
      </c>
      <c r="SR8" s="58">
        <v>0</v>
      </c>
      <c r="SS8" s="58">
        <v>0</v>
      </c>
      <c r="ST8" s="58">
        <v>0</v>
      </c>
      <c r="SU8" s="58">
        <v>0</v>
      </c>
      <c r="SV8" s="58">
        <v>0</v>
      </c>
      <c r="SW8" s="58">
        <v>0</v>
      </c>
      <c r="SX8" s="58">
        <v>0</v>
      </c>
      <c r="SY8" s="58">
        <v>0</v>
      </c>
      <c r="SZ8" s="58">
        <v>0</v>
      </c>
      <c r="TA8" s="58">
        <v>0</v>
      </c>
      <c r="TB8" s="58">
        <v>0</v>
      </c>
      <c r="TC8" s="58">
        <v>0</v>
      </c>
      <c r="TD8" s="58">
        <v>0</v>
      </c>
      <c r="TE8" s="58">
        <v>0</v>
      </c>
      <c r="TF8" s="58">
        <v>0</v>
      </c>
      <c r="TG8" s="58">
        <v>0</v>
      </c>
      <c r="TH8" s="58">
        <v>0</v>
      </c>
      <c r="TI8" s="58">
        <v>0</v>
      </c>
      <c r="TJ8" s="58">
        <v>0</v>
      </c>
      <c r="TK8" s="58">
        <v>0</v>
      </c>
      <c r="TL8" s="58">
        <v>0</v>
      </c>
      <c r="TM8" s="58">
        <v>0</v>
      </c>
      <c r="TN8" s="58">
        <v>0</v>
      </c>
      <c r="TO8" s="58">
        <v>0</v>
      </c>
      <c r="TP8" s="58">
        <v>0</v>
      </c>
      <c r="TQ8" s="58">
        <v>0</v>
      </c>
      <c r="TR8" s="58">
        <v>0</v>
      </c>
      <c r="TS8" s="58">
        <v>0</v>
      </c>
      <c r="TT8" s="58">
        <v>0</v>
      </c>
      <c r="TU8" s="58">
        <v>0</v>
      </c>
      <c r="TV8" s="58">
        <v>0</v>
      </c>
      <c r="TW8" s="58">
        <v>0</v>
      </c>
      <c r="TX8" s="58">
        <v>0</v>
      </c>
      <c r="TY8" s="58">
        <v>0</v>
      </c>
      <c r="TZ8" s="58">
        <v>0</v>
      </c>
      <c r="UA8" s="58">
        <v>0</v>
      </c>
      <c r="UB8" s="58">
        <v>0</v>
      </c>
      <c r="UC8" s="58">
        <v>0</v>
      </c>
      <c r="UD8" s="58">
        <v>0</v>
      </c>
      <c r="UE8" s="58">
        <v>0</v>
      </c>
      <c r="UF8" s="58">
        <v>0</v>
      </c>
      <c r="UG8" s="58">
        <v>0</v>
      </c>
      <c r="UH8" s="58">
        <v>0</v>
      </c>
      <c r="UI8" s="58">
        <v>0</v>
      </c>
      <c r="UJ8" s="58">
        <v>0</v>
      </c>
      <c r="UK8" s="58">
        <v>0</v>
      </c>
      <c r="UL8" s="58">
        <v>0</v>
      </c>
      <c r="UM8" s="58">
        <v>0</v>
      </c>
      <c r="UN8" s="58">
        <v>0</v>
      </c>
      <c r="UO8" s="58">
        <v>0</v>
      </c>
      <c r="UP8" s="58">
        <v>0</v>
      </c>
      <c r="UQ8" s="58">
        <v>0</v>
      </c>
      <c r="UR8" s="58">
        <v>0</v>
      </c>
      <c r="US8" s="58">
        <v>0</v>
      </c>
      <c r="UT8" s="58">
        <v>0</v>
      </c>
      <c r="UU8" s="58">
        <v>0</v>
      </c>
      <c r="UV8" s="58">
        <v>0</v>
      </c>
      <c r="UW8" s="58">
        <v>0</v>
      </c>
      <c r="UX8" s="58">
        <v>0</v>
      </c>
      <c r="UY8" s="58">
        <v>0</v>
      </c>
      <c r="UZ8" s="58">
        <v>0</v>
      </c>
      <c r="VA8" s="58">
        <v>0</v>
      </c>
      <c r="VB8" s="58">
        <v>0</v>
      </c>
      <c r="VC8" s="58">
        <v>0</v>
      </c>
      <c r="VD8" s="58">
        <v>0</v>
      </c>
      <c r="VE8" s="58">
        <v>0</v>
      </c>
      <c r="VF8" s="58">
        <v>0</v>
      </c>
      <c r="VG8" s="58">
        <v>0</v>
      </c>
      <c r="VH8" s="58">
        <v>0</v>
      </c>
      <c r="VI8" s="58">
        <v>0</v>
      </c>
      <c r="VJ8" s="58">
        <v>0</v>
      </c>
      <c r="VK8" s="58">
        <v>0</v>
      </c>
      <c r="VL8" s="58">
        <v>0</v>
      </c>
      <c r="VM8" s="58">
        <v>0</v>
      </c>
      <c r="VN8" s="58">
        <v>0</v>
      </c>
      <c r="VO8" s="58">
        <v>0</v>
      </c>
      <c r="VP8" s="58">
        <v>0</v>
      </c>
      <c r="VQ8" s="58">
        <v>0</v>
      </c>
      <c r="VR8" s="58">
        <v>0</v>
      </c>
      <c r="VS8" s="58">
        <v>0</v>
      </c>
      <c r="VT8" s="58">
        <v>0</v>
      </c>
      <c r="VU8" s="58">
        <v>0</v>
      </c>
      <c r="VV8" s="58">
        <v>0</v>
      </c>
      <c r="VW8" s="58">
        <v>0</v>
      </c>
      <c r="VX8" s="58">
        <v>0</v>
      </c>
      <c r="VY8" s="58">
        <v>0</v>
      </c>
      <c r="VZ8" s="58">
        <v>0</v>
      </c>
      <c r="WA8" s="58">
        <v>0</v>
      </c>
      <c r="WB8" s="58">
        <v>0</v>
      </c>
      <c r="WC8" s="58">
        <v>0</v>
      </c>
      <c r="WD8" s="58">
        <v>0</v>
      </c>
      <c r="WE8" s="58">
        <v>0</v>
      </c>
      <c r="WF8" s="58">
        <v>0</v>
      </c>
      <c r="WG8" s="58">
        <v>0</v>
      </c>
      <c r="WH8" s="58">
        <v>0</v>
      </c>
      <c r="WI8" s="58">
        <v>0</v>
      </c>
      <c r="WJ8" s="58">
        <v>0</v>
      </c>
      <c r="WK8" s="58">
        <v>0</v>
      </c>
      <c r="WL8" s="58">
        <v>0</v>
      </c>
      <c r="WM8" s="58">
        <v>0</v>
      </c>
      <c r="WN8" s="58">
        <v>0</v>
      </c>
      <c r="WO8" s="58">
        <v>0</v>
      </c>
      <c r="WP8" s="58">
        <v>0</v>
      </c>
      <c r="WQ8" s="58">
        <v>0</v>
      </c>
      <c r="WR8" s="58">
        <v>0</v>
      </c>
      <c r="WS8" s="58">
        <v>0</v>
      </c>
      <c r="WT8" s="58">
        <v>0</v>
      </c>
      <c r="WU8" s="58">
        <v>0</v>
      </c>
      <c r="WV8" s="58">
        <v>0</v>
      </c>
      <c r="WW8" s="58">
        <v>0</v>
      </c>
      <c r="WX8" s="58">
        <v>0</v>
      </c>
      <c r="WY8" s="58">
        <v>0</v>
      </c>
      <c r="WZ8" s="58">
        <v>0</v>
      </c>
      <c r="XA8" s="58">
        <v>0</v>
      </c>
      <c r="XB8" s="58">
        <v>0</v>
      </c>
      <c r="XC8" s="58">
        <v>0</v>
      </c>
      <c r="XD8" s="58">
        <v>0</v>
      </c>
      <c r="XE8" s="58">
        <v>0</v>
      </c>
      <c r="XF8" s="58">
        <v>0</v>
      </c>
      <c r="XG8" s="58">
        <v>0</v>
      </c>
      <c r="XH8" s="58">
        <v>0</v>
      </c>
      <c r="XI8" s="58">
        <v>0</v>
      </c>
      <c r="XJ8" s="58">
        <v>0</v>
      </c>
      <c r="XK8" s="58">
        <v>0</v>
      </c>
      <c r="XL8" s="58">
        <v>0</v>
      </c>
      <c r="XM8" s="58">
        <v>0</v>
      </c>
      <c r="XN8" s="58">
        <v>0</v>
      </c>
      <c r="XO8" s="58">
        <v>0</v>
      </c>
      <c r="XP8" s="58">
        <v>0</v>
      </c>
      <c r="XQ8" s="58">
        <v>0</v>
      </c>
      <c r="XR8" s="58">
        <v>0</v>
      </c>
      <c r="XS8" s="58">
        <v>0</v>
      </c>
      <c r="XT8" s="58">
        <v>0</v>
      </c>
      <c r="XU8" s="58">
        <v>0</v>
      </c>
      <c r="XV8" s="58">
        <v>0</v>
      </c>
      <c r="XW8" s="58">
        <v>0</v>
      </c>
      <c r="XX8" s="58">
        <v>0</v>
      </c>
      <c r="XY8" s="58">
        <v>0</v>
      </c>
      <c r="XZ8" s="58">
        <v>0</v>
      </c>
      <c r="YA8" s="58">
        <v>0</v>
      </c>
      <c r="YB8" s="58">
        <v>0</v>
      </c>
      <c r="YC8" s="58">
        <v>0</v>
      </c>
      <c r="YD8" s="58">
        <v>0</v>
      </c>
      <c r="YE8" s="58">
        <v>0</v>
      </c>
      <c r="YH8" s="58" t="s">
        <v>525</v>
      </c>
      <c r="YJ8" s="58" t="s">
        <v>526</v>
      </c>
    </row>
    <row r="9" spans="1:660" s="58" customFormat="1" ht="30.75" thickBot="1">
      <c r="A9" s="55">
        <v>420</v>
      </c>
      <c r="B9" s="54" t="s">
        <v>5</v>
      </c>
      <c r="C9" s="60" t="s">
        <v>111</v>
      </c>
      <c r="D9" s="58" t="s">
        <v>492</v>
      </c>
      <c r="E9" s="58">
        <v>2</v>
      </c>
      <c r="F9" s="58">
        <v>40</v>
      </c>
      <c r="G9" s="58">
        <v>51944858</v>
      </c>
      <c r="H9" s="58" t="s">
        <v>493</v>
      </c>
      <c r="I9" s="58" t="s">
        <v>5</v>
      </c>
      <c r="N9" s="58">
        <v>772901</v>
      </c>
      <c r="O9" s="58">
        <v>772901</v>
      </c>
      <c r="P9" s="58">
        <v>0</v>
      </c>
      <c r="Q9" s="58">
        <v>0</v>
      </c>
      <c r="R9" s="58">
        <v>741</v>
      </c>
      <c r="S9" s="58">
        <v>1376</v>
      </c>
      <c r="T9" s="58" t="s">
        <v>325</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58">
        <v>0</v>
      </c>
      <c r="AO9" s="58">
        <v>0</v>
      </c>
      <c r="AP9" s="58">
        <v>0</v>
      </c>
      <c r="AQ9" s="58">
        <v>0</v>
      </c>
      <c r="AR9" s="58">
        <v>0</v>
      </c>
      <c r="AS9" s="58">
        <v>0</v>
      </c>
      <c r="AT9" s="58">
        <v>0</v>
      </c>
      <c r="AU9" s="58">
        <v>0</v>
      </c>
      <c r="AV9" s="58">
        <v>0</v>
      </c>
      <c r="AW9" s="58">
        <v>0</v>
      </c>
      <c r="AX9" s="58">
        <v>0</v>
      </c>
      <c r="AY9" s="58">
        <v>0</v>
      </c>
      <c r="AZ9" s="58">
        <v>0</v>
      </c>
      <c r="BA9" s="58">
        <v>0</v>
      </c>
      <c r="BB9" s="58">
        <v>0</v>
      </c>
      <c r="BC9" s="58">
        <v>0</v>
      </c>
      <c r="BD9" s="58">
        <v>0</v>
      </c>
      <c r="BE9" s="58">
        <v>0</v>
      </c>
      <c r="BF9" s="58">
        <v>0</v>
      </c>
      <c r="BG9" s="58">
        <v>0</v>
      </c>
      <c r="BH9" s="58">
        <v>0</v>
      </c>
      <c r="BI9" s="58">
        <v>0</v>
      </c>
      <c r="BJ9" s="58">
        <v>0</v>
      </c>
      <c r="BK9" s="58">
        <v>0</v>
      </c>
      <c r="BL9" s="58">
        <v>0</v>
      </c>
      <c r="BM9" s="58">
        <v>0</v>
      </c>
      <c r="BN9" s="58">
        <v>0</v>
      </c>
      <c r="BO9" s="58">
        <v>0</v>
      </c>
      <c r="BP9" s="58">
        <v>0</v>
      </c>
      <c r="BQ9" s="58">
        <v>0</v>
      </c>
      <c r="BR9" s="58">
        <v>0</v>
      </c>
      <c r="BS9" s="58">
        <v>0</v>
      </c>
      <c r="BT9" s="58">
        <v>0</v>
      </c>
      <c r="BU9" s="58">
        <v>0</v>
      </c>
      <c r="BV9" s="58">
        <v>0</v>
      </c>
      <c r="BW9" s="58">
        <v>5404</v>
      </c>
      <c r="BX9" s="58">
        <v>0</v>
      </c>
      <c r="BY9" s="58">
        <v>0</v>
      </c>
      <c r="BZ9" s="58">
        <v>0</v>
      </c>
      <c r="CA9" s="58">
        <v>163678</v>
      </c>
      <c r="CB9" s="58">
        <v>269613</v>
      </c>
      <c r="CC9" s="58">
        <v>0</v>
      </c>
      <c r="CD9" s="58">
        <v>0</v>
      </c>
      <c r="CE9" s="58">
        <v>602475</v>
      </c>
      <c r="CF9" s="58">
        <v>708897</v>
      </c>
      <c r="CG9" s="58">
        <v>0</v>
      </c>
      <c r="CH9" s="58">
        <v>0</v>
      </c>
      <c r="CI9" s="58">
        <v>0</v>
      </c>
      <c r="CJ9" s="58">
        <v>0</v>
      </c>
      <c r="CK9" s="58">
        <v>0</v>
      </c>
      <c r="CL9" s="58">
        <v>0</v>
      </c>
      <c r="CM9" s="58">
        <v>0</v>
      </c>
      <c r="CN9" s="58">
        <v>0</v>
      </c>
      <c r="CO9" s="58">
        <v>0</v>
      </c>
      <c r="CP9" s="58">
        <v>0</v>
      </c>
      <c r="CQ9" s="58">
        <v>0</v>
      </c>
      <c r="CR9" s="58">
        <v>0</v>
      </c>
      <c r="CS9" s="58">
        <v>0</v>
      </c>
      <c r="CT9" s="58">
        <v>0</v>
      </c>
      <c r="CU9" s="58">
        <v>129833</v>
      </c>
      <c r="CV9" s="58">
        <v>85815</v>
      </c>
      <c r="CW9" s="58">
        <v>0</v>
      </c>
      <c r="CX9" s="58">
        <v>0</v>
      </c>
      <c r="CY9" s="58">
        <v>0</v>
      </c>
      <c r="CZ9" s="58">
        <v>0</v>
      </c>
      <c r="DA9" s="58">
        <v>0</v>
      </c>
      <c r="DB9" s="58">
        <v>0</v>
      </c>
      <c r="DC9" s="58">
        <v>4921409</v>
      </c>
      <c r="DD9" s="58">
        <v>0</v>
      </c>
      <c r="DE9" s="58">
        <v>0</v>
      </c>
      <c r="DF9" s="58">
        <v>0</v>
      </c>
      <c r="DG9" s="58">
        <v>497878</v>
      </c>
      <c r="DH9" s="58">
        <v>3668090</v>
      </c>
      <c r="DI9" s="58">
        <v>0</v>
      </c>
      <c r="DJ9" s="58">
        <v>0</v>
      </c>
      <c r="DK9" s="58">
        <v>0</v>
      </c>
      <c r="DL9" s="58">
        <v>71157</v>
      </c>
      <c r="DM9" s="58">
        <v>0</v>
      </c>
      <c r="DN9" s="58" t="s">
        <v>527</v>
      </c>
      <c r="DO9" s="58">
        <v>39335</v>
      </c>
      <c r="DP9" s="58">
        <v>951282</v>
      </c>
      <c r="DQ9" s="58">
        <v>196697</v>
      </c>
      <c r="DR9" s="58" t="s">
        <v>528</v>
      </c>
      <c r="DS9" s="58">
        <v>0</v>
      </c>
      <c r="DT9" s="58">
        <v>0</v>
      </c>
      <c r="DU9" s="58">
        <v>0</v>
      </c>
      <c r="DV9" s="58">
        <v>0</v>
      </c>
      <c r="DW9" s="58">
        <v>0</v>
      </c>
      <c r="DX9" s="58">
        <v>0</v>
      </c>
      <c r="DY9" s="58">
        <v>0</v>
      </c>
      <c r="DZ9" s="58">
        <v>0</v>
      </c>
      <c r="EA9" s="58">
        <v>0</v>
      </c>
      <c r="EB9" s="58">
        <v>0</v>
      </c>
      <c r="EC9" s="58">
        <v>0</v>
      </c>
      <c r="ED9" s="58">
        <v>0</v>
      </c>
      <c r="EE9" s="58">
        <v>0</v>
      </c>
      <c r="EF9" s="58">
        <v>0</v>
      </c>
      <c r="EG9" s="58">
        <v>0</v>
      </c>
      <c r="EH9" s="58">
        <v>0</v>
      </c>
      <c r="EI9" s="58">
        <v>0</v>
      </c>
      <c r="EJ9" s="58">
        <v>0</v>
      </c>
      <c r="EK9" s="58">
        <v>0</v>
      </c>
      <c r="EL9" s="58">
        <v>0</v>
      </c>
      <c r="EM9" s="58">
        <v>0</v>
      </c>
      <c r="EN9" s="58">
        <v>0</v>
      </c>
      <c r="EO9" s="58">
        <v>0</v>
      </c>
      <c r="EP9" s="58">
        <v>0</v>
      </c>
      <c r="EQ9" s="58">
        <v>0</v>
      </c>
      <c r="EU9" s="58">
        <v>772901</v>
      </c>
      <c r="EV9" s="58">
        <v>772901</v>
      </c>
      <c r="EW9" s="58">
        <v>0</v>
      </c>
      <c r="EX9" s="58">
        <v>0</v>
      </c>
      <c r="EY9" s="58">
        <v>0</v>
      </c>
      <c r="EZ9" s="58">
        <v>0</v>
      </c>
      <c r="FA9" s="58">
        <v>772900</v>
      </c>
      <c r="FB9" s="58">
        <v>772900</v>
      </c>
      <c r="FC9" s="58">
        <v>0</v>
      </c>
      <c r="FD9" s="58">
        <v>0</v>
      </c>
      <c r="FE9" s="58">
        <v>0</v>
      </c>
      <c r="FF9" s="58">
        <v>0</v>
      </c>
      <c r="FG9" s="58">
        <v>0</v>
      </c>
      <c r="FH9" s="58">
        <v>0</v>
      </c>
      <c r="FI9" s="58">
        <v>0</v>
      </c>
      <c r="FJ9" s="58">
        <v>0</v>
      </c>
      <c r="FK9" s="58">
        <v>0</v>
      </c>
      <c r="FL9" s="58">
        <v>0</v>
      </c>
      <c r="FM9" s="58">
        <v>0</v>
      </c>
      <c r="FN9" s="58">
        <v>0</v>
      </c>
      <c r="FO9" s="58">
        <v>0</v>
      </c>
      <c r="FP9" s="58">
        <v>0</v>
      </c>
      <c r="FQ9" s="58">
        <v>0</v>
      </c>
      <c r="FR9" s="58">
        <v>0</v>
      </c>
      <c r="FS9" s="58">
        <v>129390</v>
      </c>
      <c r="FT9" s="58">
        <v>129390</v>
      </c>
      <c r="FU9" s="58">
        <v>0</v>
      </c>
      <c r="FV9" s="58">
        <v>0</v>
      </c>
      <c r="FW9" s="58">
        <v>0</v>
      </c>
      <c r="FX9" s="58">
        <v>0</v>
      </c>
      <c r="FY9" s="58">
        <v>0</v>
      </c>
      <c r="FZ9" s="58">
        <v>0</v>
      </c>
      <c r="GA9" s="58">
        <v>0</v>
      </c>
      <c r="GB9" s="58">
        <v>0</v>
      </c>
      <c r="GC9" s="58">
        <v>0</v>
      </c>
      <c r="GD9" s="58">
        <v>0</v>
      </c>
      <c r="GE9" s="58">
        <v>0</v>
      </c>
      <c r="GF9" s="58">
        <v>0</v>
      </c>
      <c r="GG9" s="58">
        <v>0</v>
      </c>
      <c r="GH9" s="58">
        <v>0</v>
      </c>
      <c r="GI9" s="58">
        <v>0</v>
      </c>
      <c r="GJ9" s="58">
        <v>0</v>
      </c>
      <c r="GK9" s="58">
        <v>0</v>
      </c>
      <c r="GL9" s="58">
        <v>0</v>
      </c>
      <c r="GM9" s="58">
        <v>0</v>
      </c>
      <c r="GN9" s="58">
        <v>0</v>
      </c>
      <c r="GO9" s="58">
        <v>0</v>
      </c>
      <c r="GP9" s="58">
        <v>0</v>
      </c>
      <c r="GQ9" s="58">
        <v>4921409</v>
      </c>
      <c r="GR9" s="58">
        <v>4921409</v>
      </c>
      <c r="GS9" s="58">
        <v>0</v>
      </c>
      <c r="GT9" s="58">
        <v>0</v>
      </c>
      <c r="GU9" s="58">
        <v>0</v>
      </c>
      <c r="GV9" s="58">
        <v>0</v>
      </c>
      <c r="GW9" s="58">
        <v>0</v>
      </c>
      <c r="GX9" s="58">
        <v>0</v>
      </c>
      <c r="GY9" s="58">
        <v>0</v>
      </c>
      <c r="GZ9" s="58">
        <v>0</v>
      </c>
      <c r="HA9" s="58">
        <v>0</v>
      </c>
      <c r="HB9" s="58">
        <v>0</v>
      </c>
      <c r="HC9" s="58" t="s">
        <v>529</v>
      </c>
      <c r="HD9" s="58">
        <v>150000</v>
      </c>
      <c r="HE9" s="58">
        <v>23325</v>
      </c>
      <c r="HF9" s="58">
        <v>0</v>
      </c>
      <c r="HG9" s="58">
        <v>108950</v>
      </c>
      <c r="HH9" s="58">
        <v>0</v>
      </c>
      <c r="HI9" s="58">
        <v>0</v>
      </c>
      <c r="HJ9" s="58" t="s">
        <v>530</v>
      </c>
      <c r="HK9" s="58">
        <v>95455</v>
      </c>
      <c r="HL9" s="58">
        <v>0</v>
      </c>
      <c r="HM9" s="58">
        <v>0</v>
      </c>
      <c r="HN9" s="58">
        <v>95455</v>
      </c>
      <c r="HO9" s="58">
        <v>0</v>
      </c>
      <c r="HP9" s="58">
        <v>0</v>
      </c>
      <c r="HQ9" s="58" t="s">
        <v>531</v>
      </c>
      <c r="HR9" s="58">
        <v>71236</v>
      </c>
      <c r="HS9" s="58">
        <v>15110</v>
      </c>
      <c r="HT9" s="58">
        <v>0</v>
      </c>
      <c r="HU9" s="58">
        <v>49623</v>
      </c>
      <c r="HV9" s="58">
        <v>0</v>
      </c>
      <c r="HW9" s="58">
        <v>0</v>
      </c>
      <c r="HX9" s="58">
        <v>78571</v>
      </c>
      <c r="HY9" s="58">
        <v>0</v>
      </c>
      <c r="HZ9" s="58">
        <v>0</v>
      </c>
      <c r="IA9" s="58">
        <v>78570</v>
      </c>
      <c r="IB9" s="58">
        <v>0</v>
      </c>
      <c r="IC9" s="58" t="s">
        <v>619</v>
      </c>
      <c r="ID9" s="58">
        <v>0</v>
      </c>
      <c r="IE9" s="58">
        <v>0</v>
      </c>
      <c r="IF9" s="58">
        <v>772901</v>
      </c>
      <c r="IG9" s="58">
        <v>772901</v>
      </c>
      <c r="IH9" s="58">
        <v>0</v>
      </c>
      <c r="II9" s="58">
        <v>0</v>
      </c>
      <c r="IJ9" s="58">
        <v>0</v>
      </c>
      <c r="IK9" s="58">
        <v>0</v>
      </c>
      <c r="IL9" s="58">
        <v>1450603</v>
      </c>
      <c r="IM9" s="58">
        <v>1253906</v>
      </c>
      <c r="IN9" s="58">
        <v>196697</v>
      </c>
      <c r="IO9" s="58">
        <v>0</v>
      </c>
      <c r="IP9" s="58">
        <v>0</v>
      </c>
      <c r="IQ9" s="58">
        <v>0</v>
      </c>
      <c r="IR9" s="58">
        <v>0</v>
      </c>
      <c r="IS9" s="58">
        <v>0</v>
      </c>
      <c r="IT9" s="58">
        <v>0</v>
      </c>
      <c r="IU9" s="58">
        <v>0</v>
      </c>
      <c r="IV9" s="58">
        <v>0</v>
      </c>
      <c r="IW9" s="58">
        <v>0</v>
      </c>
      <c r="IX9" s="58">
        <v>0</v>
      </c>
      <c r="IY9" s="58">
        <v>0</v>
      </c>
      <c r="IZ9" s="58">
        <v>0</v>
      </c>
      <c r="JA9" s="58">
        <v>0</v>
      </c>
      <c r="JB9" s="58">
        <v>0</v>
      </c>
      <c r="JC9" s="58">
        <v>0</v>
      </c>
      <c r="JD9" s="58">
        <v>168153</v>
      </c>
      <c r="JE9" s="58">
        <v>60739</v>
      </c>
      <c r="JF9" s="58">
        <v>0</v>
      </c>
      <c r="JG9" s="58">
        <v>0</v>
      </c>
      <c r="JH9" s="58">
        <v>0</v>
      </c>
      <c r="JI9" s="58">
        <v>0</v>
      </c>
      <c r="JJ9" s="58">
        <v>0</v>
      </c>
      <c r="JK9" s="58">
        <v>0</v>
      </c>
      <c r="JL9" s="58">
        <v>0</v>
      </c>
      <c r="JM9" s="58">
        <v>0</v>
      </c>
      <c r="JN9" s="58">
        <v>0</v>
      </c>
      <c r="JO9" s="58">
        <v>0</v>
      </c>
      <c r="JP9" s="58">
        <v>0</v>
      </c>
      <c r="JQ9" s="58">
        <v>0</v>
      </c>
      <c r="JR9" s="58">
        <v>0</v>
      </c>
      <c r="JS9" s="58">
        <v>0</v>
      </c>
      <c r="JT9" s="58">
        <v>0</v>
      </c>
      <c r="JU9" s="58">
        <v>0</v>
      </c>
      <c r="JV9" s="58">
        <v>0</v>
      </c>
      <c r="JW9" s="58">
        <v>0</v>
      </c>
      <c r="JX9" s="58">
        <v>0</v>
      </c>
      <c r="JY9" s="58">
        <v>0</v>
      </c>
      <c r="JZ9" s="58">
        <v>0</v>
      </c>
      <c r="KA9" s="58">
        <v>0</v>
      </c>
      <c r="KB9" s="58">
        <v>0</v>
      </c>
      <c r="KC9" s="58">
        <v>0</v>
      </c>
      <c r="KD9" s="58">
        <v>0</v>
      </c>
      <c r="KE9" s="58">
        <v>0</v>
      </c>
      <c r="KF9" s="58">
        <v>0</v>
      </c>
      <c r="KG9" s="58">
        <v>0</v>
      </c>
      <c r="KH9" s="58">
        <v>0</v>
      </c>
      <c r="KI9" s="58">
        <v>0</v>
      </c>
      <c r="KJ9" s="58">
        <v>0</v>
      </c>
      <c r="KK9" s="58">
        <v>0</v>
      </c>
      <c r="KL9" s="58">
        <v>0</v>
      </c>
      <c r="KM9" s="58">
        <v>0</v>
      </c>
      <c r="KN9" s="58">
        <v>0</v>
      </c>
      <c r="KO9" s="58">
        <v>0</v>
      </c>
      <c r="KP9" s="58">
        <v>0</v>
      </c>
      <c r="KQ9" s="58">
        <v>0</v>
      </c>
      <c r="KR9" s="58">
        <v>0</v>
      </c>
      <c r="KS9" s="58">
        <v>0</v>
      </c>
      <c r="KT9" s="58">
        <v>0</v>
      </c>
      <c r="KU9" s="58">
        <v>0</v>
      </c>
      <c r="KV9" s="58">
        <v>0</v>
      </c>
      <c r="KW9" s="58">
        <v>0</v>
      </c>
      <c r="KX9" s="58">
        <v>0</v>
      </c>
      <c r="KY9" s="58">
        <v>0</v>
      </c>
      <c r="KZ9" s="58">
        <v>0</v>
      </c>
      <c r="LA9" s="58">
        <v>0</v>
      </c>
      <c r="LB9" s="58">
        <v>0</v>
      </c>
      <c r="LC9" s="58">
        <v>0</v>
      </c>
      <c r="LD9" s="58">
        <v>0</v>
      </c>
      <c r="LE9" s="58">
        <v>0</v>
      </c>
      <c r="LF9" s="58">
        <v>0</v>
      </c>
      <c r="LG9" s="58">
        <v>0</v>
      </c>
      <c r="LH9" s="58">
        <v>0</v>
      </c>
      <c r="LI9" s="58">
        <v>2024065</v>
      </c>
      <c r="LJ9" s="58">
        <v>0</v>
      </c>
      <c r="LK9" s="58">
        <v>0</v>
      </c>
      <c r="LL9" s="58">
        <v>0</v>
      </c>
      <c r="LM9" s="58">
        <v>0</v>
      </c>
      <c r="LN9" s="58">
        <v>0</v>
      </c>
      <c r="LO9" s="58">
        <v>1993776</v>
      </c>
      <c r="LP9" s="58">
        <v>0</v>
      </c>
      <c r="LQ9" s="58">
        <v>0</v>
      </c>
      <c r="LR9" s="58">
        <v>0</v>
      </c>
      <c r="LS9" s="58">
        <v>0</v>
      </c>
      <c r="LT9" s="58">
        <v>0</v>
      </c>
      <c r="LU9" s="58">
        <v>0</v>
      </c>
      <c r="LV9" s="58">
        <v>0</v>
      </c>
      <c r="LW9" s="58">
        <v>0</v>
      </c>
      <c r="LX9" s="58">
        <v>0</v>
      </c>
      <c r="LY9" s="58">
        <v>0</v>
      </c>
      <c r="LZ9" s="58">
        <v>0</v>
      </c>
      <c r="MA9" s="58">
        <v>0</v>
      </c>
      <c r="MB9" s="58">
        <v>0</v>
      </c>
      <c r="MC9" s="58">
        <v>0</v>
      </c>
      <c r="MD9" s="58">
        <v>0</v>
      </c>
      <c r="ME9" s="58">
        <v>0</v>
      </c>
      <c r="MF9" s="58">
        <v>0</v>
      </c>
      <c r="MG9" s="58">
        <v>0</v>
      </c>
      <c r="MH9" s="58">
        <v>0</v>
      </c>
      <c r="MI9" s="58">
        <v>0</v>
      </c>
      <c r="MJ9" s="58">
        <v>0</v>
      </c>
      <c r="MK9" s="58">
        <v>0</v>
      </c>
      <c r="ML9" s="58">
        <v>0</v>
      </c>
      <c r="MM9" s="58">
        <v>0</v>
      </c>
      <c r="MN9" s="58">
        <v>0</v>
      </c>
      <c r="MO9" s="58">
        <v>0</v>
      </c>
      <c r="MP9" s="58">
        <v>0</v>
      </c>
      <c r="MQ9" s="58">
        <v>0</v>
      </c>
      <c r="MR9" s="58">
        <v>0</v>
      </c>
      <c r="MS9" s="58">
        <v>0</v>
      </c>
      <c r="MT9" s="58">
        <v>0</v>
      </c>
      <c r="MU9" s="58">
        <v>0</v>
      </c>
      <c r="MV9" s="58">
        <v>0</v>
      </c>
      <c r="MW9" s="58">
        <v>0</v>
      </c>
      <c r="MX9" s="58">
        <v>0</v>
      </c>
      <c r="MY9" s="58">
        <v>0</v>
      </c>
      <c r="MZ9" s="58">
        <v>0</v>
      </c>
      <c r="NA9" s="58">
        <v>0</v>
      </c>
      <c r="NB9" s="58">
        <v>0</v>
      </c>
      <c r="NC9" s="58">
        <v>0</v>
      </c>
      <c r="ND9" s="58">
        <v>0</v>
      </c>
      <c r="NE9" s="58">
        <v>0</v>
      </c>
      <c r="NF9" s="58">
        <v>0</v>
      </c>
      <c r="NG9" s="58">
        <v>0</v>
      </c>
      <c r="NH9" s="58">
        <v>0</v>
      </c>
      <c r="NI9" s="58">
        <v>0</v>
      </c>
      <c r="NJ9" s="58">
        <v>0</v>
      </c>
      <c r="NK9" s="58">
        <v>0</v>
      </c>
      <c r="NL9" s="58">
        <v>0</v>
      </c>
      <c r="NM9" s="58">
        <v>0</v>
      </c>
      <c r="NN9" s="58">
        <v>0</v>
      </c>
      <c r="NO9" s="58">
        <v>0</v>
      </c>
      <c r="NP9" s="58">
        <v>0</v>
      </c>
      <c r="NQ9" s="58">
        <v>0</v>
      </c>
      <c r="NR9" s="58">
        <v>0</v>
      </c>
      <c r="NS9" s="58">
        <v>0</v>
      </c>
      <c r="NT9" s="58">
        <v>0</v>
      </c>
      <c r="NU9" s="58">
        <v>0</v>
      </c>
      <c r="NV9" s="58">
        <v>0</v>
      </c>
      <c r="NW9" s="58">
        <v>0</v>
      </c>
      <c r="NX9" s="58">
        <v>0</v>
      </c>
      <c r="NY9" s="58">
        <v>0</v>
      </c>
      <c r="NZ9" s="58">
        <v>0</v>
      </c>
      <c r="OA9" s="58">
        <v>0</v>
      </c>
      <c r="OB9" s="58">
        <v>0</v>
      </c>
      <c r="OC9" s="58">
        <v>0</v>
      </c>
      <c r="OD9" s="58">
        <v>0</v>
      </c>
      <c r="OE9" s="58">
        <v>0</v>
      </c>
      <c r="OF9" s="58">
        <v>0</v>
      </c>
      <c r="OG9" s="58">
        <v>0</v>
      </c>
      <c r="OH9" s="58">
        <v>0</v>
      </c>
      <c r="OI9" s="58">
        <v>0</v>
      </c>
      <c r="OJ9" s="58">
        <v>0</v>
      </c>
      <c r="OK9" s="58">
        <v>0</v>
      </c>
      <c r="OL9" s="58">
        <v>0</v>
      </c>
      <c r="OM9" s="58">
        <v>0</v>
      </c>
      <c r="ON9" s="58">
        <v>0</v>
      </c>
      <c r="OO9" s="58">
        <v>0</v>
      </c>
      <c r="OP9" s="58">
        <v>0</v>
      </c>
      <c r="OQ9" s="58">
        <v>0</v>
      </c>
      <c r="OR9" s="58">
        <v>0</v>
      </c>
      <c r="OS9" s="58">
        <v>0</v>
      </c>
      <c r="OT9" s="58">
        <v>0</v>
      </c>
      <c r="OU9" s="58">
        <v>0</v>
      </c>
      <c r="OV9" s="58">
        <v>0</v>
      </c>
      <c r="OW9" s="58">
        <v>0</v>
      </c>
      <c r="OX9" s="58">
        <v>0</v>
      </c>
      <c r="OY9" s="58">
        <v>0</v>
      </c>
      <c r="OZ9" s="58">
        <v>0</v>
      </c>
      <c r="PA9" s="58">
        <v>0</v>
      </c>
      <c r="PB9" s="58">
        <v>0</v>
      </c>
      <c r="PC9" s="58">
        <v>0</v>
      </c>
      <c r="PD9" s="58">
        <v>0</v>
      </c>
      <c r="PE9" s="58">
        <v>0</v>
      </c>
      <c r="PF9" s="58">
        <v>0</v>
      </c>
      <c r="PG9" s="58">
        <v>0</v>
      </c>
      <c r="PH9" s="58">
        <v>0</v>
      </c>
      <c r="PI9" s="58">
        <v>0</v>
      </c>
      <c r="PJ9" s="58">
        <v>0</v>
      </c>
      <c r="PK9" s="58">
        <v>0</v>
      </c>
      <c r="PL9" s="58">
        <v>0</v>
      </c>
      <c r="PM9" s="58">
        <v>0</v>
      </c>
      <c r="PN9" s="58">
        <v>0</v>
      </c>
      <c r="PO9" s="58">
        <v>0</v>
      </c>
      <c r="PP9" s="58">
        <v>0</v>
      </c>
      <c r="PQ9" s="58">
        <v>0</v>
      </c>
      <c r="PR9" s="58">
        <v>0</v>
      </c>
      <c r="PS9" s="58">
        <v>0</v>
      </c>
      <c r="PT9" s="58">
        <v>0</v>
      </c>
      <c r="PU9" s="58">
        <v>0</v>
      </c>
      <c r="PV9" s="58">
        <v>0</v>
      </c>
      <c r="PW9" s="58">
        <v>0</v>
      </c>
      <c r="PX9" s="58">
        <v>0</v>
      </c>
      <c r="PY9" s="58">
        <v>0</v>
      </c>
      <c r="PZ9" s="58">
        <v>0</v>
      </c>
      <c r="QA9" s="58">
        <v>0</v>
      </c>
      <c r="QB9" s="58">
        <v>0</v>
      </c>
      <c r="QC9" s="58">
        <v>0</v>
      </c>
      <c r="QD9" s="58">
        <v>0</v>
      </c>
      <c r="QE9" s="58">
        <v>0</v>
      </c>
      <c r="QF9" s="58">
        <v>0</v>
      </c>
      <c r="QG9" s="58">
        <v>0</v>
      </c>
      <c r="QH9" s="58">
        <v>0</v>
      </c>
      <c r="QI9" s="58">
        <v>0</v>
      </c>
      <c r="QJ9" s="58">
        <v>0</v>
      </c>
      <c r="QK9" s="58">
        <v>0</v>
      </c>
      <c r="QL9" s="58">
        <v>0</v>
      </c>
      <c r="QM9" s="58">
        <v>0</v>
      </c>
      <c r="QN9" s="58">
        <v>0</v>
      </c>
      <c r="QO9" s="58">
        <v>0</v>
      </c>
      <c r="QP9" s="58">
        <v>0</v>
      </c>
      <c r="QQ9" s="58">
        <v>0</v>
      </c>
      <c r="QR9" s="58">
        <v>0</v>
      </c>
      <c r="QS9" s="58">
        <v>0</v>
      </c>
      <c r="QT9" s="58">
        <v>0</v>
      </c>
      <c r="QU9" s="58">
        <v>0</v>
      </c>
      <c r="QV9" s="58">
        <v>0</v>
      </c>
      <c r="QW9" s="58">
        <v>0</v>
      </c>
      <c r="QX9" s="58">
        <v>0</v>
      </c>
      <c r="QY9" s="58">
        <v>0</v>
      </c>
      <c r="QZ9" s="58">
        <v>0</v>
      </c>
      <c r="RA9" s="58">
        <v>0</v>
      </c>
      <c r="RB9" s="58">
        <v>0</v>
      </c>
      <c r="RC9" s="58">
        <v>0</v>
      </c>
      <c r="RD9" s="58">
        <v>0</v>
      </c>
      <c r="RE9" s="58">
        <v>0</v>
      </c>
      <c r="RF9" s="58">
        <v>0</v>
      </c>
      <c r="RG9" s="58">
        <v>0</v>
      </c>
      <c r="RH9" s="58">
        <v>0</v>
      </c>
      <c r="RI9" s="58">
        <v>0</v>
      </c>
      <c r="RJ9" s="58">
        <v>0</v>
      </c>
      <c r="RK9" s="58">
        <v>0</v>
      </c>
      <c r="RL9" s="58">
        <v>0</v>
      </c>
      <c r="RM9" s="58">
        <v>0</v>
      </c>
      <c r="RN9" s="58">
        <v>0</v>
      </c>
      <c r="RO9" s="58">
        <v>0</v>
      </c>
      <c r="RP9" s="58">
        <v>0</v>
      </c>
      <c r="RQ9" s="58">
        <v>0</v>
      </c>
      <c r="RR9" s="58">
        <v>0</v>
      </c>
      <c r="RS9" s="58">
        <v>0</v>
      </c>
      <c r="RT9" s="58">
        <v>0</v>
      </c>
      <c r="RU9" s="58">
        <v>0</v>
      </c>
      <c r="RV9" s="58">
        <v>0</v>
      </c>
      <c r="RW9" s="58">
        <v>0</v>
      </c>
      <c r="RX9" s="58">
        <v>0</v>
      </c>
      <c r="RY9" s="58">
        <v>0</v>
      </c>
      <c r="RZ9" s="58">
        <v>0</v>
      </c>
      <c r="SA9" s="58">
        <v>0</v>
      </c>
      <c r="SB9" s="58">
        <v>0</v>
      </c>
      <c r="SC9" s="58">
        <v>0</v>
      </c>
      <c r="SD9" s="58">
        <v>0</v>
      </c>
      <c r="SE9" s="58">
        <v>0</v>
      </c>
      <c r="SF9" s="58">
        <v>0</v>
      </c>
      <c r="SG9" s="58">
        <v>0</v>
      </c>
      <c r="SH9" s="58">
        <v>0</v>
      </c>
      <c r="SI9" s="58">
        <v>0</v>
      </c>
      <c r="SJ9" s="58">
        <v>0</v>
      </c>
      <c r="SK9" s="58">
        <v>0</v>
      </c>
      <c r="SL9" s="58">
        <v>0</v>
      </c>
      <c r="SM9" s="58">
        <v>0</v>
      </c>
      <c r="SN9" s="58">
        <v>0</v>
      </c>
      <c r="SO9" s="58">
        <v>0</v>
      </c>
      <c r="SP9" s="58">
        <v>0</v>
      </c>
      <c r="SQ9" s="58">
        <v>0</v>
      </c>
      <c r="SR9" s="58">
        <v>0</v>
      </c>
      <c r="SS9" s="58">
        <v>0</v>
      </c>
      <c r="ST9" s="58">
        <v>0</v>
      </c>
      <c r="SU9" s="58">
        <v>0</v>
      </c>
      <c r="SV9" s="58">
        <v>0</v>
      </c>
      <c r="SW9" s="58">
        <v>0</v>
      </c>
      <c r="SX9" s="58">
        <v>0</v>
      </c>
      <c r="SY9" s="58">
        <v>0</v>
      </c>
      <c r="SZ9" s="58">
        <v>0</v>
      </c>
      <c r="TA9" s="58">
        <v>0</v>
      </c>
      <c r="TB9" s="58">
        <v>0</v>
      </c>
      <c r="TC9" s="58">
        <v>0</v>
      </c>
      <c r="TD9" s="58">
        <v>0</v>
      </c>
      <c r="TE9" s="58">
        <v>0</v>
      </c>
      <c r="TF9" s="58">
        <v>0</v>
      </c>
      <c r="TG9" s="58">
        <v>0</v>
      </c>
      <c r="TH9" s="58">
        <v>0</v>
      </c>
      <c r="TI9" s="58">
        <v>0</v>
      </c>
      <c r="TJ9" s="58">
        <v>0</v>
      </c>
      <c r="TK9" s="58">
        <v>0</v>
      </c>
      <c r="TL9" s="58">
        <v>0</v>
      </c>
      <c r="TM9" s="58">
        <v>0</v>
      </c>
      <c r="TN9" s="58">
        <v>0</v>
      </c>
      <c r="TO9" s="58">
        <v>0</v>
      </c>
      <c r="TP9" s="58">
        <v>0</v>
      </c>
      <c r="TQ9" s="58">
        <v>0</v>
      </c>
      <c r="TR9" s="58">
        <v>0</v>
      </c>
      <c r="TS9" s="58">
        <v>0</v>
      </c>
      <c r="TT9" s="58">
        <v>0</v>
      </c>
      <c r="TU9" s="58">
        <v>0</v>
      </c>
      <c r="TV9" s="58">
        <v>0</v>
      </c>
      <c r="TW9" s="58">
        <v>0</v>
      </c>
      <c r="TX9" s="58">
        <v>0</v>
      </c>
      <c r="TY9" s="58">
        <v>0</v>
      </c>
      <c r="TZ9" s="58">
        <v>0</v>
      </c>
      <c r="UA9" s="58">
        <v>0</v>
      </c>
      <c r="UB9" s="58">
        <v>0</v>
      </c>
      <c r="UC9" s="58">
        <v>0</v>
      </c>
      <c r="UD9" s="58">
        <v>0</v>
      </c>
      <c r="UE9" s="58">
        <v>0</v>
      </c>
      <c r="UF9" s="58">
        <v>0</v>
      </c>
      <c r="UG9" s="58">
        <v>0</v>
      </c>
      <c r="UH9" s="58">
        <v>0</v>
      </c>
      <c r="UI9" s="58">
        <v>0</v>
      </c>
      <c r="UJ9" s="58">
        <v>0</v>
      </c>
      <c r="UK9" s="58">
        <v>0</v>
      </c>
      <c r="UL9" s="58">
        <v>0</v>
      </c>
      <c r="UM9" s="58">
        <v>0</v>
      </c>
      <c r="UN9" s="58">
        <v>0</v>
      </c>
      <c r="UO9" s="58">
        <v>0</v>
      </c>
      <c r="UP9" s="58">
        <v>0</v>
      </c>
      <c r="UQ9" s="58">
        <v>0</v>
      </c>
      <c r="UR9" s="58">
        <v>0</v>
      </c>
      <c r="US9" s="58">
        <v>0</v>
      </c>
      <c r="UT9" s="58">
        <v>0</v>
      </c>
      <c r="UU9" s="58">
        <v>0</v>
      </c>
      <c r="UV9" s="58">
        <v>0</v>
      </c>
      <c r="UW9" s="58">
        <v>0</v>
      </c>
      <c r="UX9" s="58">
        <v>0</v>
      </c>
      <c r="UY9" s="58">
        <v>0</v>
      </c>
      <c r="UZ9" s="58">
        <v>0</v>
      </c>
      <c r="VA9" s="58">
        <v>0</v>
      </c>
      <c r="VB9" s="58">
        <v>0</v>
      </c>
      <c r="VC9" s="58">
        <v>0</v>
      </c>
      <c r="VD9" s="58">
        <v>0</v>
      </c>
      <c r="VE9" s="58">
        <v>0</v>
      </c>
      <c r="VF9" s="58">
        <v>0</v>
      </c>
      <c r="VG9" s="58">
        <v>0</v>
      </c>
      <c r="VH9" s="58">
        <v>0</v>
      </c>
      <c r="VI9" s="58">
        <v>0</v>
      </c>
      <c r="VJ9" s="58">
        <v>0</v>
      </c>
      <c r="VK9" s="58">
        <v>0</v>
      </c>
      <c r="VL9" s="58">
        <v>0</v>
      </c>
      <c r="VM9" s="58">
        <v>0</v>
      </c>
      <c r="VN9" s="58">
        <v>0</v>
      </c>
      <c r="VO9" s="58">
        <v>0</v>
      </c>
      <c r="VP9" s="58" t="s">
        <v>532</v>
      </c>
      <c r="VQ9" s="58">
        <v>2254000</v>
      </c>
      <c r="VR9" s="58">
        <v>497878</v>
      </c>
      <c r="VS9" s="58">
        <v>7110754</v>
      </c>
      <c r="VT9" s="58">
        <v>3739247</v>
      </c>
      <c r="VU9" s="58">
        <v>0</v>
      </c>
      <c r="VV9" s="58">
        <v>0</v>
      </c>
      <c r="VW9" s="58">
        <v>0</v>
      </c>
      <c r="VX9" s="58">
        <v>0</v>
      </c>
      <c r="VY9" s="58">
        <v>0</v>
      </c>
      <c r="VZ9" s="58">
        <v>0</v>
      </c>
      <c r="WA9" s="58">
        <v>0</v>
      </c>
      <c r="WB9" s="58">
        <v>0</v>
      </c>
      <c r="WC9" s="58">
        <v>0</v>
      </c>
      <c r="WD9" s="58">
        <v>0</v>
      </c>
      <c r="WE9" s="58">
        <v>0</v>
      </c>
      <c r="WF9" s="58">
        <v>0</v>
      </c>
      <c r="WG9" s="58">
        <v>0</v>
      </c>
      <c r="WH9" s="58">
        <v>0</v>
      </c>
      <c r="WI9" s="58">
        <v>0</v>
      </c>
      <c r="WJ9" s="58">
        <v>0</v>
      </c>
      <c r="WK9" s="58">
        <v>0</v>
      </c>
      <c r="WL9" s="58">
        <v>0</v>
      </c>
      <c r="WM9" s="58">
        <v>0</v>
      </c>
      <c r="WN9" s="58">
        <v>0</v>
      </c>
      <c r="WO9" s="58">
        <v>0</v>
      </c>
      <c r="WP9" s="58">
        <v>0</v>
      </c>
      <c r="WQ9" s="58">
        <v>0</v>
      </c>
      <c r="WR9" s="58">
        <v>0</v>
      </c>
      <c r="WS9" s="58">
        <v>0</v>
      </c>
      <c r="WT9" s="58">
        <v>0</v>
      </c>
      <c r="WU9" s="58">
        <v>0</v>
      </c>
      <c r="WV9" s="58">
        <v>0</v>
      </c>
      <c r="WW9" s="58">
        <v>0</v>
      </c>
      <c r="WX9" s="58">
        <v>0</v>
      </c>
      <c r="WY9" s="58">
        <v>0</v>
      </c>
      <c r="WZ9" s="58">
        <v>0</v>
      </c>
      <c r="XA9" s="58">
        <v>0</v>
      </c>
      <c r="XB9" s="58">
        <v>0</v>
      </c>
      <c r="XC9" s="58">
        <v>0</v>
      </c>
      <c r="XD9" s="58">
        <v>0</v>
      </c>
      <c r="XE9" s="58">
        <v>0</v>
      </c>
      <c r="XF9" s="58">
        <v>0</v>
      </c>
      <c r="XG9" s="58">
        <v>0</v>
      </c>
      <c r="XH9" s="58">
        <v>0</v>
      </c>
      <c r="XI9" s="58">
        <v>0</v>
      </c>
      <c r="XJ9" s="58">
        <v>0</v>
      </c>
      <c r="XK9" s="58">
        <v>0</v>
      </c>
      <c r="XL9" s="58">
        <v>0</v>
      </c>
      <c r="XM9" s="58">
        <v>0</v>
      </c>
      <c r="XN9" s="58">
        <v>0</v>
      </c>
      <c r="XO9" s="58">
        <v>0</v>
      </c>
      <c r="XP9" s="58">
        <v>0</v>
      </c>
      <c r="XQ9" s="58">
        <v>0</v>
      </c>
      <c r="XR9" s="58">
        <v>0</v>
      </c>
      <c r="XS9" s="58">
        <v>0</v>
      </c>
      <c r="XT9" s="58">
        <v>0</v>
      </c>
      <c r="XU9" s="58">
        <v>0</v>
      </c>
      <c r="XV9" s="58">
        <v>0</v>
      </c>
      <c r="XW9" s="58">
        <v>0</v>
      </c>
      <c r="XX9" s="58">
        <v>0</v>
      </c>
      <c r="XY9" s="58">
        <v>0</v>
      </c>
      <c r="XZ9" s="58">
        <v>0</v>
      </c>
      <c r="YA9" s="58">
        <v>0</v>
      </c>
      <c r="YB9" s="58">
        <v>1461857</v>
      </c>
      <c r="YC9" s="58">
        <v>368364</v>
      </c>
      <c r="YD9" s="58">
        <v>0</v>
      </c>
      <c r="YE9" s="58" t="s">
        <v>620</v>
      </c>
      <c r="YH9" s="58" t="s">
        <v>533</v>
      </c>
      <c r="YI9" s="58" t="s">
        <v>534</v>
      </c>
      <c r="YJ9" s="58" t="s">
        <v>535</v>
      </c>
    </row>
    <row r="10" spans="1:660" s="58" customFormat="1" ht="30.75" thickBot="1">
      <c r="A10" s="55">
        <v>430</v>
      </c>
      <c r="B10" s="54" t="s">
        <v>6</v>
      </c>
      <c r="C10" s="60" t="s">
        <v>112</v>
      </c>
      <c r="D10" s="58" t="s">
        <v>492</v>
      </c>
      <c r="E10" s="58">
        <v>2</v>
      </c>
      <c r="F10" s="58">
        <v>25554</v>
      </c>
      <c r="G10" s="58">
        <v>620564670</v>
      </c>
      <c r="H10" s="58" t="s">
        <v>493</v>
      </c>
      <c r="I10" s="58" t="s">
        <v>6</v>
      </c>
      <c r="N10" s="58">
        <v>285840</v>
      </c>
      <c r="O10" s="58">
        <v>693064</v>
      </c>
      <c r="P10" s="58">
        <v>0</v>
      </c>
      <c r="Q10" s="58">
        <v>0</v>
      </c>
      <c r="R10" s="58">
        <v>143</v>
      </c>
      <c r="S10" s="58">
        <v>216</v>
      </c>
      <c r="T10" s="58" t="s">
        <v>325</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0</v>
      </c>
      <c r="AN10" s="58">
        <v>0</v>
      </c>
      <c r="AO10" s="58">
        <v>0</v>
      </c>
      <c r="AP10" s="58">
        <v>0</v>
      </c>
      <c r="AQ10" s="58">
        <v>0</v>
      </c>
      <c r="AR10" s="58">
        <v>0</v>
      </c>
      <c r="AS10" s="58">
        <v>0</v>
      </c>
      <c r="AT10" s="58">
        <v>0</v>
      </c>
      <c r="AU10" s="58">
        <v>0</v>
      </c>
      <c r="AV10" s="58">
        <v>0</v>
      </c>
      <c r="AW10" s="58">
        <v>0</v>
      </c>
      <c r="AX10" s="58">
        <v>0</v>
      </c>
      <c r="AY10" s="58">
        <v>0</v>
      </c>
      <c r="AZ10" s="58">
        <v>0</v>
      </c>
      <c r="BA10" s="58">
        <v>0</v>
      </c>
      <c r="BB10" s="58">
        <v>0</v>
      </c>
      <c r="BC10" s="58">
        <v>0</v>
      </c>
      <c r="BD10" s="58">
        <v>0</v>
      </c>
      <c r="BE10" s="58">
        <v>0</v>
      </c>
      <c r="BF10" s="58">
        <v>0</v>
      </c>
      <c r="BG10" s="58">
        <v>0</v>
      </c>
      <c r="BH10" s="58">
        <v>0</v>
      </c>
      <c r="BI10" s="58">
        <v>0</v>
      </c>
      <c r="BJ10" s="58">
        <v>0</v>
      </c>
      <c r="BK10" s="58">
        <v>0</v>
      </c>
      <c r="BL10" s="58">
        <v>0</v>
      </c>
      <c r="BM10" s="58">
        <v>0</v>
      </c>
      <c r="BN10" s="58">
        <v>0</v>
      </c>
      <c r="BO10" s="58">
        <v>0</v>
      </c>
      <c r="BP10" s="58">
        <v>0</v>
      </c>
      <c r="BQ10" s="58">
        <v>0</v>
      </c>
      <c r="BR10" s="58">
        <v>0</v>
      </c>
      <c r="BS10" s="58">
        <v>0</v>
      </c>
      <c r="BT10" s="58">
        <v>0</v>
      </c>
      <c r="BU10" s="58">
        <v>0</v>
      </c>
      <c r="BV10" s="58">
        <v>0</v>
      </c>
      <c r="BW10" s="58">
        <v>0</v>
      </c>
      <c r="BX10" s="58">
        <v>0</v>
      </c>
      <c r="BY10" s="58">
        <v>0</v>
      </c>
      <c r="BZ10" s="58">
        <v>0</v>
      </c>
      <c r="CA10" s="58">
        <v>0</v>
      </c>
      <c r="CB10" s="58">
        <v>0</v>
      </c>
      <c r="CC10" s="58">
        <v>0</v>
      </c>
      <c r="CD10" s="58">
        <v>0</v>
      </c>
      <c r="CE10" s="58">
        <v>0</v>
      </c>
      <c r="CF10" s="58">
        <v>0</v>
      </c>
      <c r="CG10" s="58">
        <v>0</v>
      </c>
      <c r="CH10" s="58">
        <v>0</v>
      </c>
      <c r="CI10" s="58">
        <v>0</v>
      </c>
      <c r="CJ10" s="58">
        <v>0</v>
      </c>
      <c r="CK10" s="58">
        <v>0</v>
      </c>
      <c r="CL10" s="58">
        <v>0</v>
      </c>
      <c r="CM10" s="58">
        <v>0</v>
      </c>
      <c r="CN10" s="58">
        <v>0</v>
      </c>
      <c r="CO10" s="58">
        <v>0</v>
      </c>
      <c r="CP10" s="58">
        <v>0</v>
      </c>
      <c r="CQ10" s="58">
        <v>0</v>
      </c>
      <c r="CR10" s="58">
        <v>0</v>
      </c>
      <c r="CS10" s="58">
        <v>0</v>
      </c>
      <c r="CT10" s="58">
        <v>0</v>
      </c>
      <c r="CU10" s="58">
        <v>0</v>
      </c>
      <c r="CV10" s="58">
        <v>0</v>
      </c>
      <c r="CW10" s="58">
        <v>0</v>
      </c>
      <c r="CX10" s="58">
        <v>0</v>
      </c>
      <c r="CY10" s="58">
        <v>0</v>
      </c>
      <c r="CZ10" s="58">
        <v>0</v>
      </c>
      <c r="DA10" s="58">
        <v>0</v>
      </c>
      <c r="DB10" s="58">
        <v>0</v>
      </c>
      <c r="DC10" s="58">
        <v>83459708</v>
      </c>
      <c r="DD10" s="58">
        <v>122105859</v>
      </c>
      <c r="DE10" s="58">
        <v>0</v>
      </c>
      <c r="DF10" s="58" t="s">
        <v>536</v>
      </c>
      <c r="DG10" s="58">
        <v>0</v>
      </c>
      <c r="DH10" s="58">
        <v>0</v>
      </c>
      <c r="DI10" s="58">
        <v>0</v>
      </c>
      <c r="DJ10" s="58">
        <v>0</v>
      </c>
      <c r="DK10" s="58">
        <v>0</v>
      </c>
      <c r="DL10" s="58">
        <v>0</v>
      </c>
      <c r="DM10" s="58">
        <v>0</v>
      </c>
      <c r="DN10" s="58">
        <v>0</v>
      </c>
      <c r="DO10" s="58">
        <v>18527</v>
      </c>
      <c r="DP10" s="58">
        <v>0</v>
      </c>
      <c r="DQ10" s="58">
        <v>0</v>
      </c>
      <c r="DR10" s="58" t="s">
        <v>537</v>
      </c>
      <c r="DS10" s="58">
        <v>0</v>
      </c>
      <c r="DT10" s="58">
        <v>4507</v>
      </c>
      <c r="DU10" s="58">
        <v>0</v>
      </c>
      <c r="DV10" s="58">
        <v>0</v>
      </c>
      <c r="DW10" s="58">
        <v>0</v>
      </c>
      <c r="DX10" s="58">
        <v>15</v>
      </c>
      <c r="DY10" s="58" t="s">
        <v>325</v>
      </c>
      <c r="DZ10" s="58">
        <v>0</v>
      </c>
      <c r="EA10" s="58">
        <v>0</v>
      </c>
      <c r="EB10" s="58">
        <v>0</v>
      </c>
      <c r="EC10" s="58">
        <v>0</v>
      </c>
      <c r="ED10" s="58">
        <v>0</v>
      </c>
      <c r="EE10" s="58">
        <v>0</v>
      </c>
      <c r="EF10" s="58">
        <v>0</v>
      </c>
      <c r="EG10" s="58">
        <v>0</v>
      </c>
      <c r="EH10" s="58">
        <v>0</v>
      </c>
      <c r="EI10" s="58">
        <v>0</v>
      </c>
      <c r="EJ10" s="58">
        <v>0</v>
      </c>
      <c r="EK10" s="58">
        <v>0</v>
      </c>
      <c r="EL10" s="58">
        <v>0</v>
      </c>
      <c r="EM10" s="58">
        <v>0</v>
      </c>
      <c r="EN10" s="58">
        <v>0</v>
      </c>
      <c r="EO10" s="58">
        <v>0</v>
      </c>
      <c r="EP10" s="58">
        <v>0</v>
      </c>
      <c r="EQ10" s="58">
        <v>0</v>
      </c>
      <c r="EU10" s="58">
        <v>142920</v>
      </c>
      <c r="EV10" s="58">
        <v>142920</v>
      </c>
      <c r="EW10" s="58">
        <v>0</v>
      </c>
      <c r="EX10" s="58">
        <v>0</v>
      </c>
      <c r="EY10" s="58">
        <v>0</v>
      </c>
      <c r="EZ10" s="58" t="s">
        <v>538</v>
      </c>
      <c r="FA10" s="58">
        <v>142920</v>
      </c>
      <c r="FB10" s="58">
        <v>142920</v>
      </c>
      <c r="FC10" s="58">
        <v>0</v>
      </c>
      <c r="FD10" s="58">
        <v>0</v>
      </c>
      <c r="FE10" s="58">
        <v>0</v>
      </c>
      <c r="FF10" s="58" t="s">
        <v>538</v>
      </c>
      <c r="FG10" s="58">
        <v>0</v>
      </c>
      <c r="FH10" s="58">
        <v>0</v>
      </c>
      <c r="FI10" s="58">
        <v>0</v>
      </c>
      <c r="FJ10" s="58">
        <v>0</v>
      </c>
      <c r="FK10" s="58">
        <v>0</v>
      </c>
      <c r="FL10" s="58">
        <v>0</v>
      </c>
      <c r="FM10" s="58">
        <v>0</v>
      </c>
      <c r="FN10" s="58">
        <v>0</v>
      </c>
      <c r="FO10" s="58">
        <v>0</v>
      </c>
      <c r="FP10" s="58">
        <v>0</v>
      </c>
      <c r="FQ10" s="58">
        <v>0</v>
      </c>
      <c r="FR10" s="58">
        <v>0</v>
      </c>
      <c r="FS10" s="58">
        <v>0</v>
      </c>
      <c r="FT10" s="58">
        <v>0</v>
      </c>
      <c r="FU10" s="58">
        <v>0</v>
      </c>
      <c r="FV10" s="58">
        <v>0</v>
      </c>
      <c r="FW10" s="58">
        <v>0</v>
      </c>
      <c r="FX10" s="58">
        <v>0</v>
      </c>
      <c r="FY10" s="58">
        <v>0</v>
      </c>
      <c r="FZ10" s="58">
        <v>0</v>
      </c>
      <c r="GA10" s="58">
        <v>0</v>
      </c>
      <c r="GB10" s="58">
        <v>0</v>
      </c>
      <c r="GC10" s="58">
        <v>0</v>
      </c>
      <c r="GD10" s="58">
        <v>0</v>
      </c>
      <c r="GE10" s="58">
        <v>214160</v>
      </c>
      <c r="GF10" s="58">
        <v>0</v>
      </c>
      <c r="GG10" s="58">
        <v>0</v>
      </c>
      <c r="GH10" s="58">
        <v>214160</v>
      </c>
      <c r="GI10" s="58">
        <v>0</v>
      </c>
      <c r="GJ10" s="58" t="s">
        <v>539</v>
      </c>
      <c r="GK10" s="58">
        <v>0</v>
      </c>
      <c r="GL10" s="58">
        <v>0</v>
      </c>
      <c r="GM10" s="58">
        <v>0</v>
      </c>
      <c r="GN10" s="58">
        <v>0</v>
      </c>
      <c r="GO10" s="58">
        <v>0</v>
      </c>
      <c r="GP10" s="58">
        <v>0</v>
      </c>
      <c r="GQ10" s="58">
        <v>83459708</v>
      </c>
      <c r="GR10" s="58">
        <v>83459708</v>
      </c>
      <c r="GS10" s="58">
        <v>122105859</v>
      </c>
      <c r="GT10" s="58">
        <v>122105859</v>
      </c>
      <c r="GU10" s="58">
        <v>0</v>
      </c>
      <c r="GV10" s="58" t="s">
        <v>536</v>
      </c>
      <c r="GW10" s="58">
        <v>0</v>
      </c>
      <c r="GX10" s="58">
        <v>0</v>
      </c>
      <c r="GY10" s="58">
        <v>4507</v>
      </c>
      <c r="GZ10" s="58">
        <v>4507</v>
      </c>
      <c r="HA10" s="58">
        <v>0</v>
      </c>
      <c r="HB10" s="58" t="s">
        <v>540</v>
      </c>
      <c r="HC10" s="58">
        <v>0</v>
      </c>
      <c r="HD10" s="58">
        <v>0</v>
      </c>
      <c r="HE10" s="58">
        <v>0</v>
      </c>
      <c r="HF10" s="58">
        <v>0</v>
      </c>
      <c r="HG10" s="58">
        <v>0</v>
      </c>
      <c r="HH10" s="58">
        <v>0</v>
      </c>
      <c r="HI10" s="58">
        <v>0</v>
      </c>
      <c r="HJ10" s="58">
        <v>0</v>
      </c>
      <c r="HK10" s="58">
        <v>0</v>
      </c>
      <c r="HL10" s="58">
        <v>0</v>
      </c>
      <c r="HM10" s="58">
        <v>0</v>
      </c>
      <c r="HN10" s="58">
        <v>0</v>
      </c>
      <c r="HO10" s="58">
        <v>0</v>
      </c>
      <c r="HP10" s="58">
        <v>0</v>
      </c>
      <c r="HQ10" s="58">
        <v>0</v>
      </c>
      <c r="HR10" s="58">
        <v>0</v>
      </c>
      <c r="HS10" s="58">
        <v>0</v>
      </c>
      <c r="HT10" s="58">
        <v>0</v>
      </c>
      <c r="HU10" s="58">
        <v>0</v>
      </c>
      <c r="HV10" s="58">
        <v>0</v>
      </c>
      <c r="HW10" s="58">
        <v>0</v>
      </c>
      <c r="HX10" s="58">
        <v>0</v>
      </c>
      <c r="HY10" s="58">
        <v>0</v>
      </c>
      <c r="HZ10" s="58">
        <v>0</v>
      </c>
      <c r="IA10" s="58">
        <v>0</v>
      </c>
      <c r="IB10" s="58">
        <v>0</v>
      </c>
      <c r="IC10" s="58">
        <v>0</v>
      </c>
      <c r="ID10" s="58">
        <v>0</v>
      </c>
      <c r="IE10" s="58">
        <v>0</v>
      </c>
      <c r="IF10" s="58">
        <v>142920</v>
      </c>
      <c r="IG10" s="58">
        <v>142920</v>
      </c>
      <c r="IH10" s="58">
        <v>0</v>
      </c>
      <c r="II10" s="58" t="s">
        <v>539</v>
      </c>
      <c r="IJ10" s="58">
        <v>0</v>
      </c>
      <c r="IK10" s="58">
        <v>0</v>
      </c>
      <c r="IL10" s="58">
        <v>335984</v>
      </c>
      <c r="IM10" s="58">
        <v>335984</v>
      </c>
      <c r="IN10" s="58">
        <v>0</v>
      </c>
      <c r="IO10" s="58" t="s">
        <v>539</v>
      </c>
      <c r="IP10" s="58">
        <v>0</v>
      </c>
      <c r="IQ10" s="58">
        <v>0</v>
      </c>
      <c r="IR10" s="58">
        <v>0</v>
      </c>
      <c r="IS10" s="58">
        <v>0</v>
      </c>
      <c r="IT10" s="58">
        <v>0</v>
      </c>
      <c r="IU10" s="58">
        <v>0</v>
      </c>
      <c r="IV10" s="58">
        <v>0</v>
      </c>
      <c r="IW10" s="58">
        <v>0</v>
      </c>
      <c r="IX10" s="58">
        <v>0</v>
      </c>
      <c r="IY10" s="58">
        <v>0</v>
      </c>
      <c r="IZ10" s="58">
        <v>0</v>
      </c>
      <c r="JA10" s="58">
        <v>0</v>
      </c>
      <c r="JB10" s="58">
        <v>0</v>
      </c>
      <c r="JC10" s="58">
        <v>0</v>
      </c>
      <c r="JD10" s="58">
        <v>0</v>
      </c>
      <c r="JE10" s="58">
        <v>0</v>
      </c>
      <c r="JF10" s="58">
        <v>0</v>
      </c>
      <c r="JG10" s="58">
        <v>0</v>
      </c>
      <c r="JH10" s="58">
        <v>0</v>
      </c>
      <c r="JI10" s="58">
        <v>0</v>
      </c>
      <c r="JJ10" s="58">
        <v>0</v>
      </c>
      <c r="JK10" s="58">
        <v>0</v>
      </c>
      <c r="JL10" s="58">
        <v>0</v>
      </c>
      <c r="JM10" s="58">
        <v>0</v>
      </c>
      <c r="JN10" s="58">
        <v>0</v>
      </c>
      <c r="JO10" s="58">
        <v>0</v>
      </c>
      <c r="JP10" s="58">
        <v>0</v>
      </c>
      <c r="JQ10" s="58">
        <v>0</v>
      </c>
      <c r="JR10" s="58">
        <v>0</v>
      </c>
      <c r="JS10" s="58">
        <v>0</v>
      </c>
      <c r="JT10" s="58">
        <v>0</v>
      </c>
      <c r="JU10" s="58">
        <v>0</v>
      </c>
      <c r="JV10" s="58">
        <v>0</v>
      </c>
      <c r="JW10" s="58">
        <v>0</v>
      </c>
      <c r="JX10" s="58">
        <v>0</v>
      </c>
      <c r="JY10" s="58">
        <v>0</v>
      </c>
      <c r="JZ10" s="58">
        <v>0</v>
      </c>
      <c r="KA10" s="58">
        <v>0</v>
      </c>
      <c r="KB10" s="58">
        <v>0</v>
      </c>
      <c r="KC10" s="58">
        <v>0</v>
      </c>
      <c r="KD10" s="58">
        <v>0</v>
      </c>
      <c r="KE10" s="58">
        <v>0</v>
      </c>
      <c r="KF10" s="58">
        <v>0</v>
      </c>
      <c r="KG10" s="58">
        <v>0</v>
      </c>
      <c r="KH10" s="58">
        <v>0</v>
      </c>
      <c r="KI10" s="58">
        <v>0</v>
      </c>
      <c r="KJ10" s="58">
        <v>0</v>
      </c>
      <c r="KK10" s="58">
        <v>0</v>
      </c>
      <c r="KL10" s="58">
        <v>0</v>
      </c>
      <c r="KM10" s="58">
        <v>0</v>
      </c>
      <c r="KN10" s="58">
        <v>0</v>
      </c>
      <c r="KO10" s="58">
        <v>0</v>
      </c>
      <c r="KP10" s="58">
        <v>0</v>
      </c>
      <c r="KQ10" s="58">
        <v>0</v>
      </c>
      <c r="KR10" s="58">
        <v>0</v>
      </c>
      <c r="KS10" s="58">
        <v>0</v>
      </c>
      <c r="KT10" s="58">
        <v>0</v>
      </c>
      <c r="KU10" s="58">
        <v>0</v>
      </c>
      <c r="KV10" s="58">
        <v>0</v>
      </c>
      <c r="KW10" s="58">
        <v>0</v>
      </c>
      <c r="KX10" s="58">
        <v>0</v>
      </c>
      <c r="KY10" s="58">
        <v>0</v>
      </c>
      <c r="KZ10" s="58">
        <v>0</v>
      </c>
      <c r="LA10" s="58">
        <v>0</v>
      </c>
      <c r="LB10" s="58">
        <v>0</v>
      </c>
      <c r="LC10" s="58">
        <v>0</v>
      </c>
      <c r="LD10" s="58">
        <v>0</v>
      </c>
      <c r="LE10" s="58">
        <v>0</v>
      </c>
      <c r="LF10" s="58">
        <v>0</v>
      </c>
      <c r="LG10" s="58">
        <v>0</v>
      </c>
      <c r="LH10" s="58">
        <v>0</v>
      </c>
      <c r="LI10" s="58">
        <v>420764</v>
      </c>
      <c r="LJ10" s="58">
        <v>0</v>
      </c>
      <c r="LK10" s="58">
        <v>0</v>
      </c>
      <c r="LL10" s="58" t="s">
        <v>541</v>
      </c>
      <c r="LM10" s="58">
        <v>0</v>
      </c>
      <c r="LN10" s="58">
        <v>0</v>
      </c>
      <c r="LO10" s="58">
        <v>415463</v>
      </c>
      <c r="LP10" s="58">
        <v>0</v>
      </c>
      <c r="LQ10" s="58">
        <v>0</v>
      </c>
      <c r="LR10" s="58" t="s">
        <v>541</v>
      </c>
      <c r="LS10" s="58">
        <v>0</v>
      </c>
      <c r="LT10" s="58">
        <v>0</v>
      </c>
      <c r="LU10" s="58">
        <v>0</v>
      </c>
      <c r="LV10" s="58">
        <v>0</v>
      </c>
      <c r="LW10" s="58">
        <v>0</v>
      </c>
      <c r="LX10" s="58">
        <v>0</v>
      </c>
      <c r="LY10" s="58">
        <v>0</v>
      </c>
      <c r="LZ10" s="58">
        <v>0</v>
      </c>
      <c r="MA10" s="58">
        <v>0</v>
      </c>
      <c r="MB10" s="58">
        <v>0</v>
      </c>
      <c r="MC10" s="58">
        <v>0</v>
      </c>
      <c r="MD10" s="58">
        <v>0</v>
      </c>
      <c r="ME10" s="58">
        <v>0</v>
      </c>
      <c r="MF10" s="58">
        <v>0</v>
      </c>
      <c r="MG10" s="58">
        <v>0</v>
      </c>
      <c r="MH10" s="58">
        <v>0</v>
      </c>
      <c r="MI10" s="58">
        <v>0</v>
      </c>
      <c r="MJ10" s="58">
        <v>0</v>
      </c>
      <c r="MK10" s="58">
        <v>0</v>
      </c>
      <c r="ML10" s="58">
        <v>0</v>
      </c>
      <c r="MM10" s="58">
        <v>0</v>
      </c>
      <c r="MN10" s="58">
        <v>0</v>
      </c>
      <c r="MO10" s="58">
        <v>0</v>
      </c>
      <c r="MP10" s="58">
        <v>0</v>
      </c>
      <c r="MQ10" s="58">
        <v>0</v>
      </c>
      <c r="MR10" s="58">
        <v>0</v>
      </c>
      <c r="MS10" s="58">
        <v>0</v>
      </c>
      <c r="MT10" s="58">
        <v>0</v>
      </c>
      <c r="MU10" s="58">
        <v>0</v>
      </c>
      <c r="MV10" s="58">
        <v>0</v>
      </c>
      <c r="MW10" s="58">
        <v>0</v>
      </c>
      <c r="MX10" s="58">
        <v>0</v>
      </c>
      <c r="MY10" s="58">
        <v>0</v>
      </c>
      <c r="MZ10" s="58">
        <v>0</v>
      </c>
      <c r="NA10" s="58">
        <v>0</v>
      </c>
      <c r="NB10" s="58">
        <v>0</v>
      </c>
      <c r="NC10" s="58">
        <v>0</v>
      </c>
      <c r="ND10" s="58">
        <v>0</v>
      </c>
      <c r="NE10" s="58">
        <v>0</v>
      </c>
      <c r="NF10" s="58">
        <v>0</v>
      </c>
      <c r="NG10" s="58">
        <v>0</v>
      </c>
      <c r="NH10" s="58">
        <v>0</v>
      </c>
      <c r="NI10" s="58">
        <v>0</v>
      </c>
      <c r="NJ10" s="58">
        <v>0</v>
      </c>
      <c r="NK10" s="58">
        <v>0</v>
      </c>
      <c r="NL10" s="58">
        <v>0</v>
      </c>
      <c r="NM10" s="58">
        <v>0</v>
      </c>
      <c r="NN10" s="58">
        <v>0</v>
      </c>
      <c r="NO10" s="58">
        <v>0</v>
      </c>
      <c r="NP10" s="58">
        <v>0</v>
      </c>
      <c r="NQ10" s="58">
        <v>0</v>
      </c>
      <c r="NR10" s="58">
        <v>0</v>
      </c>
      <c r="NS10" s="58">
        <v>0</v>
      </c>
      <c r="NT10" s="58">
        <v>0</v>
      </c>
      <c r="NU10" s="58">
        <v>0</v>
      </c>
      <c r="NV10" s="58">
        <v>0</v>
      </c>
      <c r="NW10" s="58">
        <v>0</v>
      </c>
      <c r="NX10" s="58">
        <v>0</v>
      </c>
      <c r="NY10" s="58">
        <v>0</v>
      </c>
      <c r="NZ10" s="58">
        <v>0</v>
      </c>
      <c r="OA10" s="58">
        <v>0</v>
      </c>
      <c r="OB10" s="58">
        <v>0</v>
      </c>
      <c r="OC10" s="58">
        <v>0</v>
      </c>
      <c r="OD10" s="58">
        <v>0</v>
      </c>
      <c r="OE10" s="58">
        <v>0</v>
      </c>
      <c r="OF10" s="58">
        <v>0</v>
      </c>
      <c r="OG10" s="58">
        <v>0</v>
      </c>
      <c r="OH10" s="58">
        <v>0</v>
      </c>
      <c r="OI10" s="58">
        <v>0</v>
      </c>
      <c r="OJ10" s="58">
        <v>0</v>
      </c>
      <c r="OK10" s="58">
        <v>0</v>
      </c>
      <c r="OL10" s="58">
        <v>0</v>
      </c>
      <c r="OM10" s="58">
        <v>0</v>
      </c>
      <c r="ON10" s="58">
        <v>0</v>
      </c>
      <c r="OO10" s="58">
        <v>0</v>
      </c>
      <c r="OP10" s="58">
        <v>0</v>
      </c>
      <c r="OQ10" s="58">
        <v>0</v>
      </c>
      <c r="OR10" s="58">
        <v>0</v>
      </c>
      <c r="OS10" s="58">
        <v>0</v>
      </c>
      <c r="OT10" s="58">
        <v>0</v>
      </c>
      <c r="OU10" s="58">
        <v>0</v>
      </c>
      <c r="OV10" s="58">
        <v>0</v>
      </c>
      <c r="OW10" s="58">
        <v>0</v>
      </c>
      <c r="OX10" s="58">
        <v>0</v>
      </c>
      <c r="OY10" s="58">
        <v>0</v>
      </c>
      <c r="OZ10" s="58">
        <v>0</v>
      </c>
      <c r="PA10" s="58">
        <v>0</v>
      </c>
      <c r="PB10" s="58">
        <v>0</v>
      </c>
      <c r="PC10" s="58">
        <v>0</v>
      </c>
      <c r="PD10" s="58">
        <v>0</v>
      </c>
      <c r="PE10" s="58">
        <v>0</v>
      </c>
      <c r="PF10" s="58">
        <v>0</v>
      </c>
      <c r="PG10" s="58">
        <v>0</v>
      </c>
      <c r="PH10" s="58">
        <v>0</v>
      </c>
      <c r="PI10" s="58">
        <v>0</v>
      </c>
      <c r="PJ10" s="58">
        <v>0</v>
      </c>
      <c r="PK10" s="58">
        <v>0</v>
      </c>
      <c r="PL10" s="58">
        <v>0</v>
      </c>
      <c r="PM10" s="58">
        <v>0</v>
      </c>
      <c r="PN10" s="58">
        <v>0</v>
      </c>
      <c r="PO10" s="58">
        <v>0</v>
      </c>
      <c r="PP10" s="58">
        <v>0</v>
      </c>
      <c r="PQ10" s="58">
        <v>0</v>
      </c>
      <c r="PR10" s="58">
        <v>0</v>
      </c>
      <c r="PS10" s="58">
        <v>0</v>
      </c>
      <c r="PT10" s="58">
        <v>0</v>
      </c>
      <c r="PU10" s="58">
        <v>0</v>
      </c>
      <c r="PV10" s="58">
        <v>0</v>
      </c>
      <c r="PW10" s="58">
        <v>0</v>
      </c>
      <c r="PX10" s="58">
        <v>0</v>
      </c>
      <c r="PY10" s="58">
        <v>0</v>
      </c>
      <c r="PZ10" s="58">
        <v>0</v>
      </c>
      <c r="QA10" s="58">
        <v>0</v>
      </c>
      <c r="QB10" s="58">
        <v>0</v>
      </c>
      <c r="QC10" s="58">
        <v>0</v>
      </c>
      <c r="QD10" s="58">
        <v>0</v>
      </c>
      <c r="QE10" s="58">
        <v>0</v>
      </c>
      <c r="QF10" s="58">
        <v>0</v>
      </c>
      <c r="QG10" s="58">
        <v>0</v>
      </c>
      <c r="QH10" s="58">
        <v>0</v>
      </c>
      <c r="QI10" s="58">
        <v>0</v>
      </c>
      <c r="QJ10" s="58">
        <v>0</v>
      </c>
      <c r="QK10" s="58">
        <v>0</v>
      </c>
      <c r="QL10" s="58">
        <v>0</v>
      </c>
      <c r="QM10" s="58">
        <v>0</v>
      </c>
      <c r="QN10" s="58">
        <v>0</v>
      </c>
      <c r="QO10" s="58">
        <v>0</v>
      </c>
      <c r="QP10" s="58">
        <v>0</v>
      </c>
      <c r="QQ10" s="58">
        <v>0</v>
      </c>
      <c r="QR10" s="58">
        <v>0</v>
      </c>
      <c r="QS10" s="58">
        <v>0</v>
      </c>
      <c r="QT10" s="58">
        <v>0</v>
      </c>
      <c r="QU10" s="58">
        <v>0</v>
      </c>
      <c r="QV10" s="58">
        <v>0</v>
      </c>
      <c r="QW10" s="58">
        <v>0</v>
      </c>
      <c r="QX10" s="58">
        <v>0</v>
      </c>
      <c r="QY10" s="58">
        <v>0</v>
      </c>
      <c r="QZ10" s="58">
        <v>0</v>
      </c>
      <c r="RA10" s="58">
        <v>0</v>
      </c>
      <c r="RB10" s="58">
        <v>0</v>
      </c>
      <c r="RC10" s="58">
        <v>0</v>
      </c>
      <c r="RD10" s="58">
        <v>0</v>
      </c>
      <c r="RE10" s="58">
        <v>0</v>
      </c>
      <c r="RF10" s="58">
        <v>0</v>
      </c>
      <c r="RG10" s="58">
        <v>0</v>
      </c>
      <c r="RH10" s="58">
        <v>0</v>
      </c>
      <c r="RI10" s="58">
        <v>0</v>
      </c>
      <c r="RJ10" s="58">
        <v>0</v>
      </c>
      <c r="RK10" s="58">
        <v>0</v>
      </c>
      <c r="RL10" s="58">
        <v>0</v>
      </c>
      <c r="RM10" s="58">
        <v>0</v>
      </c>
      <c r="RN10" s="58">
        <v>0</v>
      </c>
      <c r="RO10" s="58">
        <v>0</v>
      </c>
      <c r="RP10" s="58">
        <v>0</v>
      </c>
      <c r="RQ10" s="58">
        <v>0</v>
      </c>
      <c r="RR10" s="58">
        <v>0</v>
      </c>
      <c r="RS10" s="58">
        <v>0</v>
      </c>
      <c r="RT10" s="58">
        <v>0</v>
      </c>
      <c r="RU10" s="58">
        <v>0</v>
      </c>
      <c r="RV10" s="58">
        <v>0</v>
      </c>
      <c r="RW10" s="58">
        <v>0</v>
      </c>
      <c r="RX10" s="58">
        <v>0</v>
      </c>
      <c r="RY10" s="58">
        <v>0</v>
      </c>
      <c r="RZ10" s="58">
        <v>0</v>
      </c>
      <c r="SA10" s="58">
        <v>0</v>
      </c>
      <c r="SB10" s="58">
        <v>0</v>
      </c>
      <c r="SC10" s="58">
        <v>0</v>
      </c>
      <c r="SD10" s="58">
        <v>0</v>
      </c>
      <c r="SE10" s="58">
        <v>0</v>
      </c>
      <c r="SF10" s="58">
        <v>0</v>
      </c>
      <c r="SG10" s="58">
        <v>0</v>
      </c>
      <c r="SH10" s="58">
        <v>0</v>
      </c>
      <c r="SI10" s="58">
        <v>0</v>
      </c>
      <c r="SJ10" s="58">
        <v>0</v>
      </c>
      <c r="SK10" s="58">
        <v>0</v>
      </c>
      <c r="SL10" s="58">
        <v>0</v>
      </c>
      <c r="SM10" s="58">
        <v>0</v>
      </c>
      <c r="SN10" s="58">
        <v>0</v>
      </c>
      <c r="SO10" s="58">
        <v>0</v>
      </c>
      <c r="SP10" s="58">
        <v>0</v>
      </c>
      <c r="SQ10" s="58">
        <v>0</v>
      </c>
      <c r="SR10" s="58">
        <v>0</v>
      </c>
      <c r="SS10" s="58">
        <v>0</v>
      </c>
      <c r="ST10" s="58">
        <v>0</v>
      </c>
      <c r="SU10" s="58">
        <v>0</v>
      </c>
      <c r="SV10" s="58">
        <v>0</v>
      </c>
      <c r="SW10" s="58">
        <v>0</v>
      </c>
      <c r="SX10" s="58">
        <v>0</v>
      </c>
      <c r="SY10" s="58">
        <v>0</v>
      </c>
      <c r="SZ10" s="58">
        <v>0</v>
      </c>
      <c r="TA10" s="58">
        <v>0</v>
      </c>
      <c r="TB10" s="58">
        <v>0</v>
      </c>
      <c r="TC10" s="58">
        <v>0</v>
      </c>
      <c r="TD10" s="58">
        <v>0</v>
      </c>
      <c r="TE10" s="58">
        <v>0</v>
      </c>
      <c r="TF10" s="58">
        <v>0</v>
      </c>
      <c r="TG10" s="58">
        <v>0</v>
      </c>
      <c r="TH10" s="58">
        <v>0</v>
      </c>
      <c r="TI10" s="58">
        <v>0</v>
      </c>
      <c r="TJ10" s="58">
        <v>0</v>
      </c>
      <c r="TK10" s="58">
        <v>0</v>
      </c>
      <c r="TL10" s="58">
        <v>0</v>
      </c>
      <c r="TM10" s="58">
        <v>0</v>
      </c>
      <c r="TN10" s="58">
        <v>0</v>
      </c>
      <c r="TO10" s="58">
        <v>0</v>
      </c>
      <c r="TP10" s="58">
        <v>0</v>
      </c>
      <c r="TQ10" s="58">
        <v>0</v>
      </c>
      <c r="TR10" s="58">
        <v>0</v>
      </c>
      <c r="TS10" s="58">
        <v>0</v>
      </c>
      <c r="TT10" s="58">
        <v>0</v>
      </c>
      <c r="TU10" s="58">
        <v>0</v>
      </c>
      <c r="TV10" s="58">
        <v>0</v>
      </c>
      <c r="TW10" s="58">
        <v>0</v>
      </c>
      <c r="TX10" s="58">
        <v>0</v>
      </c>
      <c r="TY10" s="58">
        <v>0</v>
      </c>
      <c r="TZ10" s="58">
        <v>0</v>
      </c>
      <c r="UA10" s="58">
        <v>0</v>
      </c>
      <c r="UB10" s="58">
        <v>0</v>
      </c>
      <c r="UC10" s="58">
        <v>0</v>
      </c>
      <c r="UD10" s="58">
        <v>0</v>
      </c>
      <c r="UE10" s="58">
        <v>0</v>
      </c>
      <c r="UF10" s="58">
        <v>0</v>
      </c>
      <c r="UG10" s="58">
        <v>0</v>
      </c>
      <c r="UH10" s="58">
        <v>0</v>
      </c>
      <c r="UI10" s="58">
        <v>0</v>
      </c>
      <c r="UJ10" s="58">
        <v>0</v>
      </c>
      <c r="UK10" s="58">
        <v>0</v>
      </c>
      <c r="UL10" s="58">
        <v>0</v>
      </c>
      <c r="UM10" s="58">
        <v>0</v>
      </c>
      <c r="UN10" s="58">
        <v>0</v>
      </c>
      <c r="UO10" s="58">
        <v>0</v>
      </c>
      <c r="UP10" s="58">
        <v>0</v>
      </c>
      <c r="UQ10" s="58">
        <v>0</v>
      </c>
      <c r="UR10" s="58">
        <v>0</v>
      </c>
      <c r="US10" s="58">
        <v>0</v>
      </c>
      <c r="UT10" s="58">
        <v>0</v>
      </c>
      <c r="UU10" s="58">
        <v>0</v>
      </c>
      <c r="UV10" s="58">
        <v>0</v>
      </c>
      <c r="UW10" s="58">
        <v>0</v>
      </c>
      <c r="UX10" s="58">
        <v>0</v>
      </c>
      <c r="UY10" s="58">
        <v>0</v>
      </c>
      <c r="UZ10" s="58">
        <v>0</v>
      </c>
      <c r="VA10" s="58">
        <v>0</v>
      </c>
      <c r="VB10" s="58">
        <v>0</v>
      </c>
      <c r="VC10" s="58">
        <v>0</v>
      </c>
      <c r="VD10" s="58">
        <v>0</v>
      </c>
      <c r="VE10" s="58">
        <v>0</v>
      </c>
      <c r="VF10" s="58">
        <v>0</v>
      </c>
      <c r="VG10" s="58">
        <v>0</v>
      </c>
      <c r="VH10" s="58">
        <v>0</v>
      </c>
      <c r="VI10" s="58">
        <v>0</v>
      </c>
      <c r="VJ10" s="58">
        <v>0</v>
      </c>
      <c r="VK10" s="58">
        <v>0</v>
      </c>
      <c r="VL10" s="58">
        <v>0</v>
      </c>
      <c r="VM10" s="58">
        <v>0</v>
      </c>
      <c r="VN10" s="58">
        <v>0</v>
      </c>
      <c r="VO10" s="58">
        <v>0</v>
      </c>
      <c r="VP10" s="58" t="s">
        <v>542</v>
      </c>
      <c r="VQ10" s="58">
        <v>18527</v>
      </c>
      <c r="VR10" s="58">
        <v>18527</v>
      </c>
      <c r="VS10" s="58">
        <v>0</v>
      </c>
      <c r="VT10" s="58">
        <v>0</v>
      </c>
      <c r="VU10" s="58">
        <v>0</v>
      </c>
      <c r="VV10" s="58" t="s">
        <v>543</v>
      </c>
      <c r="VW10" s="58">
        <v>0</v>
      </c>
      <c r="VX10" s="58">
        <v>0</v>
      </c>
      <c r="VY10" s="58">
        <v>0</v>
      </c>
      <c r="VZ10" s="58">
        <v>0</v>
      </c>
      <c r="WA10" s="58">
        <v>0</v>
      </c>
      <c r="WB10" s="58">
        <v>0</v>
      </c>
      <c r="WC10" s="58">
        <v>0</v>
      </c>
      <c r="WD10" s="58">
        <v>0</v>
      </c>
      <c r="WE10" s="58">
        <v>0</v>
      </c>
      <c r="WF10" s="58">
        <v>0</v>
      </c>
      <c r="WG10" s="58">
        <v>0</v>
      </c>
      <c r="WH10" s="58">
        <v>0</v>
      </c>
      <c r="WI10" s="58">
        <v>0</v>
      </c>
      <c r="WJ10" s="58">
        <v>0</v>
      </c>
      <c r="WK10" s="58">
        <v>0</v>
      </c>
      <c r="WL10" s="58">
        <v>0</v>
      </c>
      <c r="WM10" s="58">
        <v>0</v>
      </c>
      <c r="WN10" s="58">
        <v>0</v>
      </c>
      <c r="WO10" s="58">
        <v>0</v>
      </c>
      <c r="WP10" s="58">
        <v>0</v>
      </c>
      <c r="WQ10" s="58">
        <v>0</v>
      </c>
      <c r="WR10" s="58">
        <v>0</v>
      </c>
      <c r="WS10" s="58">
        <v>0</v>
      </c>
      <c r="WT10" s="58">
        <v>0</v>
      </c>
      <c r="WU10" s="58">
        <v>0</v>
      </c>
      <c r="WV10" s="58">
        <v>0</v>
      </c>
      <c r="WW10" s="58">
        <v>0</v>
      </c>
      <c r="WX10" s="58">
        <v>0</v>
      </c>
      <c r="WY10" s="58">
        <v>0</v>
      </c>
      <c r="WZ10" s="58">
        <v>0</v>
      </c>
      <c r="XA10" s="58">
        <v>0</v>
      </c>
      <c r="XB10" s="58">
        <v>0</v>
      </c>
      <c r="XC10" s="58">
        <v>0</v>
      </c>
      <c r="XD10" s="58">
        <v>0</v>
      </c>
      <c r="XE10" s="58">
        <v>0</v>
      </c>
      <c r="XF10" s="58">
        <v>0</v>
      </c>
      <c r="XG10" s="58">
        <v>0</v>
      </c>
      <c r="XH10" s="58">
        <v>0</v>
      </c>
      <c r="XI10" s="58">
        <v>0</v>
      </c>
      <c r="XJ10" s="58">
        <v>0</v>
      </c>
      <c r="XK10" s="58">
        <v>0</v>
      </c>
      <c r="XL10" s="58">
        <v>0</v>
      </c>
      <c r="XM10" s="58">
        <v>0</v>
      </c>
      <c r="XN10" s="58">
        <v>0</v>
      </c>
      <c r="XO10" s="58">
        <v>0</v>
      </c>
      <c r="XP10" s="58">
        <v>0</v>
      </c>
      <c r="XQ10" s="58">
        <v>0</v>
      </c>
      <c r="XR10" s="58">
        <v>0</v>
      </c>
      <c r="XS10" s="58">
        <v>0</v>
      </c>
      <c r="XT10" s="58">
        <v>0</v>
      </c>
      <c r="XU10" s="58">
        <v>0</v>
      </c>
      <c r="XV10" s="58">
        <v>0</v>
      </c>
      <c r="XW10" s="58">
        <v>0</v>
      </c>
      <c r="XX10" s="58">
        <v>0</v>
      </c>
      <c r="XY10" s="58" t="s">
        <v>544</v>
      </c>
      <c r="XZ10" s="58">
        <v>0</v>
      </c>
      <c r="YA10" s="58">
        <v>0</v>
      </c>
      <c r="YB10" s="58">
        <v>0</v>
      </c>
      <c r="YC10" s="58">
        <v>0</v>
      </c>
      <c r="YD10" s="58">
        <v>0</v>
      </c>
      <c r="YE10" s="58">
        <v>0</v>
      </c>
      <c r="YH10" s="58" t="s">
        <v>545</v>
      </c>
      <c r="YI10" s="58" t="s">
        <v>546</v>
      </c>
      <c r="YJ10" s="58" t="s">
        <v>547</v>
      </c>
    </row>
    <row r="11" spans="1:660" s="58" customFormat="1" ht="30.75" thickBot="1">
      <c r="A11" s="55">
        <v>440</v>
      </c>
      <c r="B11" s="54" t="s">
        <v>153</v>
      </c>
      <c r="C11" s="60" t="s">
        <v>113</v>
      </c>
      <c r="D11" s="58" t="s">
        <v>492</v>
      </c>
      <c r="E11" s="58">
        <v>2</v>
      </c>
      <c r="F11" s="58">
        <v>42439</v>
      </c>
      <c r="G11" s="58">
        <v>17895350</v>
      </c>
      <c r="H11" s="58" t="s">
        <v>493</v>
      </c>
      <c r="I11" s="58" t="s">
        <v>153</v>
      </c>
      <c r="N11" s="58">
        <v>4656</v>
      </c>
      <c r="O11" s="58">
        <v>5553</v>
      </c>
      <c r="P11" s="58">
        <v>0</v>
      </c>
      <c r="Q11" s="58">
        <v>0</v>
      </c>
      <c r="R11" s="58">
        <v>10</v>
      </c>
      <c r="S11" s="58">
        <v>11</v>
      </c>
      <c r="T11" s="58" t="s">
        <v>326</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58">
        <v>0</v>
      </c>
      <c r="AP11" s="58">
        <v>0</v>
      </c>
      <c r="AQ11" s="58">
        <v>0</v>
      </c>
      <c r="AR11" s="58">
        <v>0</v>
      </c>
      <c r="AS11" s="58">
        <v>0</v>
      </c>
      <c r="AT11" s="58">
        <v>0</v>
      </c>
      <c r="AU11" s="58">
        <v>0</v>
      </c>
      <c r="AV11" s="58">
        <v>0</v>
      </c>
      <c r="AW11" s="58">
        <v>0</v>
      </c>
      <c r="AX11" s="58">
        <v>0</v>
      </c>
      <c r="AY11" s="58">
        <v>0</v>
      </c>
      <c r="AZ11" s="58">
        <v>0</v>
      </c>
      <c r="BA11" s="58">
        <v>0</v>
      </c>
      <c r="BB11" s="58">
        <v>0</v>
      </c>
      <c r="BC11" s="58">
        <v>0</v>
      </c>
      <c r="BD11" s="58">
        <v>0</v>
      </c>
      <c r="BE11" s="58">
        <v>0</v>
      </c>
      <c r="BF11" s="58">
        <v>0</v>
      </c>
      <c r="BG11" s="58">
        <v>0</v>
      </c>
      <c r="BH11" s="58">
        <v>0</v>
      </c>
      <c r="BI11" s="58">
        <v>0</v>
      </c>
      <c r="BJ11" s="58">
        <v>0</v>
      </c>
      <c r="BK11" s="58">
        <v>0</v>
      </c>
      <c r="BL11" s="58">
        <v>0</v>
      </c>
      <c r="BM11" s="58">
        <v>0</v>
      </c>
      <c r="BN11" s="58">
        <v>0</v>
      </c>
      <c r="BO11" s="58">
        <v>0</v>
      </c>
      <c r="BP11" s="58">
        <v>0</v>
      </c>
      <c r="BQ11" s="58">
        <v>0</v>
      </c>
      <c r="BR11" s="58">
        <v>0</v>
      </c>
      <c r="BS11" s="58">
        <v>0</v>
      </c>
      <c r="BT11" s="58">
        <v>0</v>
      </c>
      <c r="BU11" s="58">
        <v>0</v>
      </c>
      <c r="BV11" s="58">
        <v>0</v>
      </c>
      <c r="BW11" s="58">
        <v>0</v>
      </c>
      <c r="BX11" s="58">
        <v>0</v>
      </c>
      <c r="BY11" s="58">
        <v>0</v>
      </c>
      <c r="BZ11" s="58">
        <v>0</v>
      </c>
      <c r="CA11" s="58">
        <v>0</v>
      </c>
      <c r="CB11" s="58">
        <v>0</v>
      </c>
      <c r="CC11" s="58">
        <v>0</v>
      </c>
      <c r="CD11" s="58">
        <v>0</v>
      </c>
      <c r="CE11" s="58">
        <v>28537</v>
      </c>
      <c r="CF11" s="58">
        <v>55405</v>
      </c>
      <c r="CG11" s="58">
        <v>0</v>
      </c>
      <c r="CH11" s="58">
        <v>0</v>
      </c>
      <c r="CI11" s="58">
        <v>42906</v>
      </c>
      <c r="CJ11" s="58">
        <v>313573</v>
      </c>
      <c r="CK11" s="58">
        <v>0</v>
      </c>
      <c r="CL11" s="58">
        <v>0</v>
      </c>
      <c r="CM11" s="58">
        <v>209417</v>
      </c>
      <c r="CN11" s="58">
        <v>650564</v>
      </c>
      <c r="CO11" s="58">
        <v>0</v>
      </c>
      <c r="CP11" s="58">
        <v>0</v>
      </c>
      <c r="CQ11" s="58">
        <v>0</v>
      </c>
      <c r="CR11" s="58">
        <v>0</v>
      </c>
      <c r="CS11" s="58">
        <v>0</v>
      </c>
      <c r="CT11" s="58">
        <v>0</v>
      </c>
      <c r="CU11" s="58">
        <v>0</v>
      </c>
      <c r="CV11" s="58">
        <v>0</v>
      </c>
      <c r="CW11" s="58">
        <v>0</v>
      </c>
      <c r="CX11" s="58">
        <v>0</v>
      </c>
      <c r="CY11" s="58">
        <v>0</v>
      </c>
      <c r="CZ11" s="58">
        <v>0</v>
      </c>
      <c r="DA11" s="58">
        <v>0</v>
      </c>
      <c r="DB11" s="58">
        <v>0</v>
      </c>
      <c r="DC11" s="58">
        <v>0</v>
      </c>
      <c r="DD11" s="58">
        <v>0</v>
      </c>
      <c r="DE11" s="58">
        <v>0</v>
      </c>
      <c r="DF11" s="58">
        <v>0</v>
      </c>
      <c r="DG11" s="58">
        <v>0</v>
      </c>
      <c r="DH11" s="58">
        <v>0</v>
      </c>
      <c r="DI11" s="58">
        <v>0</v>
      </c>
      <c r="DJ11" s="58">
        <v>0</v>
      </c>
      <c r="DK11" s="58">
        <v>0</v>
      </c>
      <c r="DL11" s="58">
        <v>0</v>
      </c>
      <c r="DM11" s="58">
        <v>0</v>
      </c>
      <c r="DN11" s="58">
        <v>0</v>
      </c>
      <c r="DO11" s="58">
        <v>2511434</v>
      </c>
      <c r="DP11" s="58">
        <v>2106228</v>
      </c>
      <c r="DQ11" s="58">
        <v>0</v>
      </c>
      <c r="DR11" s="58" t="s">
        <v>548</v>
      </c>
      <c r="DS11" s="58">
        <v>0</v>
      </c>
      <c r="DT11" s="58">
        <v>0</v>
      </c>
      <c r="DU11" s="58">
        <v>0</v>
      </c>
      <c r="DV11" s="58">
        <v>0</v>
      </c>
      <c r="DW11" s="58">
        <v>0</v>
      </c>
      <c r="DX11" s="58">
        <v>0</v>
      </c>
      <c r="DY11" s="58">
        <v>0</v>
      </c>
      <c r="DZ11" s="58">
        <v>0</v>
      </c>
      <c r="EA11" s="58">
        <v>0</v>
      </c>
      <c r="EB11" s="58">
        <v>0</v>
      </c>
      <c r="EC11" s="58">
        <v>0</v>
      </c>
      <c r="ED11" s="58">
        <v>0</v>
      </c>
      <c r="EE11" s="58">
        <v>0</v>
      </c>
      <c r="EF11" s="58">
        <v>0</v>
      </c>
      <c r="EG11" s="58">
        <v>0</v>
      </c>
      <c r="EH11" s="58">
        <v>0</v>
      </c>
      <c r="EI11" s="58">
        <v>0</v>
      </c>
      <c r="EJ11" s="58">
        <v>0</v>
      </c>
      <c r="EK11" s="58">
        <v>0</v>
      </c>
      <c r="EL11" s="58">
        <v>0</v>
      </c>
      <c r="EM11" s="58">
        <v>0</v>
      </c>
      <c r="EN11" s="58">
        <v>0</v>
      </c>
      <c r="EO11" s="58">
        <v>0</v>
      </c>
      <c r="EP11" s="58">
        <v>0</v>
      </c>
      <c r="EQ11" s="58">
        <v>0</v>
      </c>
      <c r="EU11" s="58">
        <v>4656</v>
      </c>
      <c r="EV11" s="58">
        <v>4656</v>
      </c>
      <c r="EW11" s="58">
        <v>0</v>
      </c>
      <c r="EX11" s="58">
        <v>0</v>
      </c>
      <c r="EY11" s="58">
        <v>0</v>
      </c>
      <c r="EZ11" s="58">
        <v>0</v>
      </c>
      <c r="FA11" s="58">
        <v>4656</v>
      </c>
      <c r="FB11" s="58">
        <v>0</v>
      </c>
      <c r="FC11" s="58">
        <v>0</v>
      </c>
      <c r="FD11" s="58">
        <v>4529</v>
      </c>
      <c r="FE11" s="58">
        <v>0</v>
      </c>
      <c r="FF11" s="58">
        <v>0</v>
      </c>
      <c r="FG11" s="58">
        <v>0</v>
      </c>
      <c r="FH11" s="58">
        <v>0</v>
      </c>
      <c r="FI11" s="58">
        <v>0</v>
      </c>
      <c r="FJ11" s="58">
        <v>0</v>
      </c>
      <c r="FK11" s="58">
        <v>0</v>
      </c>
      <c r="FL11" s="58">
        <v>0</v>
      </c>
      <c r="FM11" s="58">
        <v>0</v>
      </c>
      <c r="FN11" s="58">
        <v>0</v>
      </c>
      <c r="FO11" s="58">
        <v>0</v>
      </c>
      <c r="FP11" s="58">
        <v>0</v>
      </c>
      <c r="FQ11" s="58">
        <v>0</v>
      </c>
      <c r="FR11" s="58">
        <v>0</v>
      </c>
      <c r="FS11" s="58">
        <v>0</v>
      </c>
      <c r="FT11" s="58">
        <v>0</v>
      </c>
      <c r="FU11" s="58">
        <v>0</v>
      </c>
      <c r="FV11" s="58">
        <v>0</v>
      </c>
      <c r="FW11" s="58">
        <v>0</v>
      </c>
      <c r="FX11" s="58">
        <v>0</v>
      </c>
      <c r="FY11" s="58">
        <v>0</v>
      </c>
      <c r="FZ11" s="58">
        <v>0</v>
      </c>
      <c r="GA11" s="58">
        <v>0</v>
      </c>
      <c r="GB11" s="58">
        <v>0</v>
      </c>
      <c r="GC11" s="58">
        <v>0</v>
      </c>
      <c r="GD11" s="58">
        <v>0</v>
      </c>
      <c r="GE11" s="58">
        <v>0</v>
      </c>
      <c r="GF11" s="58">
        <v>0</v>
      </c>
      <c r="GG11" s="58">
        <v>0</v>
      </c>
      <c r="GH11" s="58">
        <v>0</v>
      </c>
      <c r="GI11" s="58">
        <v>0</v>
      </c>
      <c r="GJ11" s="58">
        <v>0</v>
      </c>
      <c r="GK11" s="58">
        <v>0</v>
      </c>
      <c r="GL11" s="58">
        <v>0</v>
      </c>
      <c r="GM11" s="58">
        <v>0</v>
      </c>
      <c r="GN11" s="58">
        <v>0</v>
      </c>
      <c r="GO11" s="58">
        <v>0</v>
      </c>
      <c r="GP11" s="58">
        <v>0</v>
      </c>
      <c r="GQ11" s="58">
        <v>3883703</v>
      </c>
      <c r="GR11" s="58">
        <v>2792294</v>
      </c>
      <c r="GS11" s="58">
        <v>830844</v>
      </c>
      <c r="GT11" s="58">
        <v>1922253</v>
      </c>
      <c r="GU11" s="58">
        <v>0</v>
      </c>
      <c r="GV11" s="58" t="s">
        <v>549</v>
      </c>
      <c r="GW11" s="58">
        <v>0</v>
      </c>
      <c r="GX11" s="58">
        <v>0</v>
      </c>
      <c r="GY11" s="58">
        <v>0</v>
      </c>
      <c r="GZ11" s="58">
        <v>0</v>
      </c>
      <c r="HA11" s="58">
        <v>0</v>
      </c>
      <c r="HB11" s="58">
        <v>0</v>
      </c>
      <c r="HC11" s="58">
        <v>0</v>
      </c>
      <c r="HD11" s="58">
        <v>0</v>
      </c>
      <c r="HE11" s="58">
        <v>0</v>
      </c>
      <c r="HF11" s="58">
        <v>0</v>
      </c>
      <c r="HG11" s="58">
        <v>0</v>
      </c>
      <c r="HH11" s="58">
        <v>0</v>
      </c>
      <c r="HI11" s="58">
        <v>0</v>
      </c>
      <c r="HJ11" s="58">
        <v>0</v>
      </c>
      <c r="HK11" s="58">
        <v>0</v>
      </c>
      <c r="HL11" s="58">
        <v>0</v>
      </c>
      <c r="HM11" s="58">
        <v>0</v>
      </c>
      <c r="HN11" s="58">
        <v>0</v>
      </c>
      <c r="HO11" s="58">
        <v>0</v>
      </c>
      <c r="HP11" s="58">
        <v>0</v>
      </c>
      <c r="HQ11" s="58">
        <v>0</v>
      </c>
      <c r="HR11" s="58">
        <v>0</v>
      </c>
      <c r="HS11" s="58">
        <v>0</v>
      </c>
      <c r="HT11" s="58">
        <v>0</v>
      </c>
      <c r="HU11" s="58">
        <v>0</v>
      </c>
      <c r="HV11" s="58">
        <v>0</v>
      </c>
      <c r="HW11" s="58">
        <v>0</v>
      </c>
      <c r="HX11" s="58">
        <v>0</v>
      </c>
      <c r="HY11" s="58">
        <v>0</v>
      </c>
      <c r="HZ11" s="58">
        <v>0</v>
      </c>
      <c r="IA11" s="58">
        <v>0</v>
      </c>
      <c r="IB11" s="58">
        <v>0</v>
      </c>
      <c r="IC11" s="58">
        <v>0</v>
      </c>
      <c r="ID11" s="58">
        <v>0</v>
      </c>
      <c r="IE11" s="58">
        <v>0</v>
      </c>
      <c r="IF11" s="58">
        <v>4656</v>
      </c>
      <c r="IG11" s="58">
        <v>4656</v>
      </c>
      <c r="IH11" s="58">
        <v>0</v>
      </c>
      <c r="II11" s="58">
        <v>0</v>
      </c>
      <c r="IJ11" s="58">
        <v>0</v>
      </c>
      <c r="IK11" s="58">
        <v>0</v>
      </c>
      <c r="IL11" s="58">
        <v>20803</v>
      </c>
      <c r="IM11" s="58">
        <v>0</v>
      </c>
      <c r="IN11" s="58">
        <v>0</v>
      </c>
      <c r="IO11" s="58">
        <v>0</v>
      </c>
      <c r="IP11" s="58">
        <v>0</v>
      </c>
      <c r="IQ11" s="58">
        <v>0</v>
      </c>
      <c r="IR11" s="58">
        <v>0</v>
      </c>
      <c r="IS11" s="58">
        <v>0</v>
      </c>
      <c r="IT11" s="58">
        <v>0</v>
      </c>
      <c r="IU11" s="58">
        <v>0</v>
      </c>
      <c r="IV11" s="58">
        <v>0</v>
      </c>
      <c r="IW11" s="58">
        <v>0</v>
      </c>
      <c r="IX11" s="58">
        <v>0</v>
      </c>
      <c r="IY11" s="58">
        <v>0</v>
      </c>
      <c r="IZ11" s="58">
        <v>0</v>
      </c>
      <c r="JA11" s="58">
        <v>0</v>
      </c>
      <c r="JB11" s="58">
        <v>0</v>
      </c>
      <c r="JC11" s="58">
        <v>0</v>
      </c>
      <c r="JD11" s="58">
        <v>0</v>
      </c>
      <c r="JE11" s="58">
        <v>0</v>
      </c>
      <c r="JF11" s="58">
        <v>0</v>
      </c>
      <c r="JG11" s="58">
        <v>0</v>
      </c>
      <c r="JH11" s="58">
        <v>0</v>
      </c>
      <c r="JI11" s="58">
        <v>0</v>
      </c>
      <c r="JJ11" s="58">
        <v>0</v>
      </c>
      <c r="JK11" s="58">
        <v>0</v>
      </c>
      <c r="JL11" s="58">
        <v>0</v>
      </c>
      <c r="JM11" s="58">
        <v>0</v>
      </c>
      <c r="JN11" s="58">
        <v>0</v>
      </c>
      <c r="JO11" s="58">
        <v>0</v>
      </c>
      <c r="JP11" s="58">
        <v>0</v>
      </c>
      <c r="JQ11" s="58">
        <v>0</v>
      </c>
      <c r="JR11" s="58">
        <v>0</v>
      </c>
      <c r="JS11" s="58">
        <v>0</v>
      </c>
      <c r="JT11" s="58">
        <v>0</v>
      </c>
      <c r="JU11" s="58">
        <v>0</v>
      </c>
      <c r="JV11" s="58">
        <v>0</v>
      </c>
      <c r="JW11" s="58">
        <v>0</v>
      </c>
      <c r="JX11" s="58">
        <v>0</v>
      </c>
      <c r="JY11" s="58">
        <v>0</v>
      </c>
      <c r="JZ11" s="58">
        <v>0</v>
      </c>
      <c r="KA11" s="58">
        <v>0</v>
      </c>
      <c r="KB11" s="58">
        <v>0</v>
      </c>
      <c r="KC11" s="58">
        <v>0</v>
      </c>
      <c r="KD11" s="58">
        <v>0</v>
      </c>
      <c r="KE11" s="58">
        <v>0</v>
      </c>
      <c r="KF11" s="58">
        <v>0</v>
      </c>
      <c r="KG11" s="58">
        <v>0</v>
      </c>
      <c r="KH11" s="58">
        <v>0</v>
      </c>
      <c r="KI11" s="58">
        <v>0</v>
      </c>
      <c r="KJ11" s="58">
        <v>0</v>
      </c>
      <c r="KK11" s="58">
        <v>0</v>
      </c>
      <c r="KL11" s="58">
        <v>0</v>
      </c>
      <c r="KM11" s="58">
        <v>0</v>
      </c>
      <c r="KN11" s="58">
        <v>0</v>
      </c>
      <c r="KO11" s="58">
        <v>0</v>
      </c>
      <c r="KP11" s="58">
        <v>0</v>
      </c>
      <c r="KQ11" s="58">
        <v>0</v>
      </c>
      <c r="KR11" s="58">
        <v>0</v>
      </c>
      <c r="KS11" s="58">
        <v>0</v>
      </c>
      <c r="KT11" s="58">
        <v>0</v>
      </c>
      <c r="KU11" s="58">
        <v>0</v>
      </c>
      <c r="KV11" s="58">
        <v>0</v>
      </c>
      <c r="KW11" s="58">
        <v>0</v>
      </c>
      <c r="KX11" s="58">
        <v>0</v>
      </c>
      <c r="KY11" s="58">
        <v>0</v>
      </c>
      <c r="KZ11" s="58">
        <v>0</v>
      </c>
      <c r="LA11" s="58">
        <v>0</v>
      </c>
      <c r="LB11" s="58">
        <v>0</v>
      </c>
      <c r="LC11" s="58">
        <v>0</v>
      </c>
      <c r="LD11" s="58">
        <v>0</v>
      </c>
      <c r="LE11" s="58">
        <v>0</v>
      </c>
      <c r="LF11" s="58">
        <v>0</v>
      </c>
      <c r="LG11" s="58">
        <v>0</v>
      </c>
      <c r="LH11" s="58">
        <v>0</v>
      </c>
      <c r="LI11" s="58">
        <v>23571</v>
      </c>
      <c r="LJ11" s="58">
        <v>0</v>
      </c>
      <c r="LK11" s="58">
        <v>0</v>
      </c>
      <c r="LL11" s="58">
        <v>0</v>
      </c>
      <c r="LM11" s="58">
        <v>0</v>
      </c>
      <c r="LN11" s="58">
        <v>0</v>
      </c>
      <c r="LO11" s="58">
        <v>23570</v>
      </c>
      <c r="LP11" s="58">
        <v>0</v>
      </c>
      <c r="LQ11" s="58">
        <v>0</v>
      </c>
      <c r="LR11" s="58">
        <v>0</v>
      </c>
      <c r="LS11" s="58">
        <v>0</v>
      </c>
      <c r="LT11" s="58">
        <v>0</v>
      </c>
      <c r="LU11" s="58">
        <v>0</v>
      </c>
      <c r="LV11" s="58">
        <v>0</v>
      </c>
      <c r="LW11" s="58">
        <v>0</v>
      </c>
      <c r="LX11" s="58">
        <v>0</v>
      </c>
      <c r="LY11" s="58">
        <v>0</v>
      </c>
      <c r="LZ11" s="58">
        <v>0</v>
      </c>
      <c r="MA11" s="58">
        <v>0</v>
      </c>
      <c r="MB11" s="58">
        <v>0</v>
      </c>
      <c r="MC11" s="58">
        <v>0</v>
      </c>
      <c r="MD11" s="58">
        <v>0</v>
      </c>
      <c r="ME11" s="58">
        <v>0</v>
      </c>
      <c r="MF11" s="58">
        <v>0</v>
      </c>
      <c r="MG11" s="58">
        <v>0</v>
      </c>
      <c r="MH11" s="58">
        <v>0</v>
      </c>
      <c r="MI11" s="58">
        <v>0</v>
      </c>
      <c r="MJ11" s="58">
        <v>0</v>
      </c>
      <c r="MK11" s="58">
        <v>0</v>
      </c>
      <c r="ML11" s="58">
        <v>0</v>
      </c>
      <c r="MM11" s="58">
        <v>0</v>
      </c>
      <c r="MN11" s="58">
        <v>0</v>
      </c>
      <c r="MO11" s="58">
        <v>0</v>
      </c>
      <c r="MP11" s="58">
        <v>0</v>
      </c>
      <c r="MQ11" s="58">
        <v>0</v>
      </c>
      <c r="MR11" s="58">
        <v>0</v>
      </c>
      <c r="MS11" s="58">
        <v>0</v>
      </c>
      <c r="MT11" s="58">
        <v>0</v>
      </c>
      <c r="MU11" s="58">
        <v>0</v>
      </c>
      <c r="MV11" s="58">
        <v>0</v>
      </c>
      <c r="MW11" s="58">
        <v>0</v>
      </c>
      <c r="MX11" s="58">
        <v>0</v>
      </c>
      <c r="MY11" s="58">
        <v>0</v>
      </c>
      <c r="MZ11" s="58">
        <v>0</v>
      </c>
      <c r="NA11" s="58">
        <v>0</v>
      </c>
      <c r="NB11" s="58">
        <v>0</v>
      </c>
      <c r="NC11" s="58" t="s">
        <v>218</v>
      </c>
      <c r="ND11" s="58">
        <v>0</v>
      </c>
      <c r="NE11" s="58">
        <v>0</v>
      </c>
      <c r="NF11" s="58">
        <v>549321</v>
      </c>
      <c r="NG11" s="58">
        <v>549321</v>
      </c>
      <c r="NH11" s="58">
        <v>0</v>
      </c>
      <c r="NI11" s="58" t="s">
        <v>550</v>
      </c>
      <c r="NJ11" s="58">
        <v>0</v>
      </c>
      <c r="NK11" s="58">
        <v>0</v>
      </c>
      <c r="NL11" s="58">
        <v>0</v>
      </c>
      <c r="NM11" s="58">
        <v>0</v>
      </c>
      <c r="NN11" s="58">
        <v>0</v>
      </c>
      <c r="NO11" s="58">
        <v>0</v>
      </c>
      <c r="NP11" s="58">
        <v>0</v>
      </c>
      <c r="NQ11" s="58">
        <v>0</v>
      </c>
      <c r="NR11" s="58">
        <v>0</v>
      </c>
      <c r="NS11" s="58">
        <v>0</v>
      </c>
      <c r="NT11" s="58">
        <v>0</v>
      </c>
      <c r="NU11" s="58">
        <v>0</v>
      </c>
      <c r="NV11" s="58">
        <v>0</v>
      </c>
      <c r="NW11" s="58">
        <v>0</v>
      </c>
      <c r="NX11" s="58">
        <v>0</v>
      </c>
      <c r="NY11" s="58">
        <v>0</v>
      </c>
      <c r="NZ11" s="58">
        <v>0</v>
      </c>
      <c r="OA11" s="58">
        <v>0</v>
      </c>
      <c r="OB11" s="58">
        <v>0</v>
      </c>
      <c r="OC11" s="58">
        <v>0</v>
      </c>
      <c r="OD11" s="58">
        <v>0</v>
      </c>
      <c r="OE11" s="58">
        <v>0</v>
      </c>
      <c r="OF11" s="58">
        <v>0</v>
      </c>
      <c r="OG11" s="58">
        <v>0</v>
      </c>
      <c r="OH11" s="58">
        <v>0</v>
      </c>
      <c r="OI11" s="58">
        <v>0</v>
      </c>
      <c r="OJ11" s="58">
        <v>0</v>
      </c>
      <c r="OK11" s="58">
        <v>0</v>
      </c>
      <c r="OL11" s="58">
        <v>0</v>
      </c>
      <c r="OM11" s="58">
        <v>0</v>
      </c>
      <c r="ON11" s="58">
        <v>0</v>
      </c>
      <c r="OO11" s="58">
        <v>0</v>
      </c>
      <c r="OP11" s="58">
        <v>0</v>
      </c>
      <c r="OQ11" s="58">
        <v>0</v>
      </c>
      <c r="OR11" s="58">
        <v>0</v>
      </c>
      <c r="OS11" s="58">
        <v>0</v>
      </c>
      <c r="OT11" s="58">
        <v>0</v>
      </c>
      <c r="OU11" s="58">
        <v>0</v>
      </c>
      <c r="OV11" s="58">
        <v>0</v>
      </c>
      <c r="OW11" s="58">
        <v>0</v>
      </c>
      <c r="OX11" s="58">
        <v>0</v>
      </c>
      <c r="OY11" s="58">
        <v>0</v>
      </c>
      <c r="OZ11" s="58">
        <v>0</v>
      </c>
      <c r="PA11" s="58">
        <v>0</v>
      </c>
      <c r="PB11" s="58">
        <v>0</v>
      </c>
      <c r="PC11" s="58">
        <v>0</v>
      </c>
      <c r="PD11" s="58">
        <v>0</v>
      </c>
      <c r="PE11" s="58">
        <v>0</v>
      </c>
      <c r="PF11" s="58">
        <v>0</v>
      </c>
      <c r="PG11" s="58">
        <v>0</v>
      </c>
      <c r="PH11" s="58">
        <v>0</v>
      </c>
      <c r="PI11" s="58">
        <v>0</v>
      </c>
      <c r="PJ11" s="58">
        <v>0</v>
      </c>
      <c r="PK11" s="58">
        <v>0</v>
      </c>
      <c r="PL11" s="58">
        <v>0</v>
      </c>
      <c r="PM11" s="58">
        <v>0</v>
      </c>
      <c r="PN11" s="58">
        <v>0</v>
      </c>
      <c r="PO11" s="58">
        <v>0</v>
      </c>
      <c r="PP11" s="58">
        <v>0</v>
      </c>
      <c r="PQ11" s="58">
        <v>0</v>
      </c>
      <c r="PR11" s="58">
        <v>0</v>
      </c>
      <c r="PS11" s="58">
        <v>0</v>
      </c>
      <c r="PT11" s="58">
        <v>0</v>
      </c>
      <c r="PU11" s="58">
        <v>0</v>
      </c>
      <c r="PV11" s="58">
        <v>0</v>
      </c>
      <c r="PW11" s="58">
        <v>0</v>
      </c>
      <c r="PX11" s="58">
        <v>0</v>
      </c>
      <c r="PY11" s="58">
        <v>0</v>
      </c>
      <c r="PZ11" s="58">
        <v>0</v>
      </c>
      <c r="QA11" s="58">
        <v>0</v>
      </c>
      <c r="QB11" s="58">
        <v>0</v>
      </c>
      <c r="QC11" s="58">
        <v>0</v>
      </c>
      <c r="QD11" s="58">
        <v>0</v>
      </c>
      <c r="QE11" s="58">
        <v>0</v>
      </c>
      <c r="QF11" s="58">
        <v>0</v>
      </c>
      <c r="QG11" s="58">
        <v>0</v>
      </c>
      <c r="QH11" s="58">
        <v>0</v>
      </c>
      <c r="QI11" s="58">
        <v>0</v>
      </c>
      <c r="QJ11" s="58">
        <v>0</v>
      </c>
      <c r="QK11" s="58">
        <v>0</v>
      </c>
      <c r="QL11" s="58">
        <v>0</v>
      </c>
      <c r="QM11" s="58">
        <v>0</v>
      </c>
      <c r="QN11" s="58">
        <v>0</v>
      </c>
      <c r="QO11" s="58">
        <v>0</v>
      </c>
      <c r="QP11" s="58">
        <v>0</v>
      </c>
      <c r="QQ11" s="58">
        <v>0</v>
      </c>
      <c r="QR11" s="58">
        <v>0</v>
      </c>
      <c r="QS11" s="58">
        <v>0</v>
      </c>
      <c r="QT11" s="58">
        <v>0</v>
      </c>
      <c r="QU11" s="58">
        <v>0</v>
      </c>
      <c r="QV11" s="58">
        <v>0</v>
      </c>
      <c r="QW11" s="58">
        <v>0</v>
      </c>
      <c r="QX11" s="58">
        <v>0</v>
      </c>
      <c r="QY11" s="58">
        <v>0</v>
      </c>
      <c r="QZ11" s="58">
        <v>0</v>
      </c>
      <c r="RA11" s="58">
        <v>0</v>
      </c>
      <c r="RB11" s="58">
        <v>0</v>
      </c>
      <c r="RC11" s="58">
        <v>0</v>
      </c>
      <c r="RD11" s="58">
        <v>0</v>
      </c>
      <c r="RE11" s="58">
        <v>0</v>
      </c>
      <c r="RF11" s="58">
        <v>0</v>
      </c>
      <c r="RG11" s="58">
        <v>0</v>
      </c>
      <c r="RH11" s="58">
        <v>0</v>
      </c>
      <c r="RI11" s="58">
        <v>0</v>
      </c>
      <c r="RJ11" s="58">
        <v>0</v>
      </c>
      <c r="RK11" s="58">
        <v>0</v>
      </c>
      <c r="RL11" s="58">
        <v>0</v>
      </c>
      <c r="RM11" s="58">
        <v>0</v>
      </c>
      <c r="RN11" s="58">
        <v>0</v>
      </c>
      <c r="RO11" s="58">
        <v>0</v>
      </c>
      <c r="RP11" s="58">
        <v>0</v>
      </c>
      <c r="RQ11" s="58">
        <v>0</v>
      </c>
      <c r="RR11" s="58">
        <v>0</v>
      </c>
      <c r="RS11" s="58">
        <v>0</v>
      </c>
      <c r="RT11" s="58">
        <v>0</v>
      </c>
      <c r="RU11" s="58">
        <v>0</v>
      </c>
      <c r="RV11" s="58">
        <v>0</v>
      </c>
      <c r="RW11" s="58">
        <v>0</v>
      </c>
      <c r="RX11" s="58">
        <v>0</v>
      </c>
      <c r="RY11" s="58">
        <v>0</v>
      </c>
      <c r="RZ11" s="58">
        <v>0</v>
      </c>
      <c r="SA11" s="58">
        <v>0</v>
      </c>
      <c r="SB11" s="58">
        <v>0</v>
      </c>
      <c r="SC11" s="58">
        <v>0</v>
      </c>
      <c r="SD11" s="58">
        <v>0</v>
      </c>
      <c r="SE11" s="58">
        <v>0</v>
      </c>
      <c r="SF11" s="58">
        <v>0</v>
      </c>
      <c r="SG11" s="58">
        <v>0</v>
      </c>
      <c r="SH11" s="58">
        <v>0</v>
      </c>
      <c r="SI11" s="58">
        <v>0</v>
      </c>
      <c r="SJ11" s="58">
        <v>0</v>
      </c>
      <c r="SK11" s="58">
        <v>0</v>
      </c>
      <c r="SL11" s="58">
        <v>0</v>
      </c>
      <c r="SM11" s="58">
        <v>0</v>
      </c>
      <c r="SN11" s="58">
        <v>0</v>
      </c>
      <c r="SO11" s="58">
        <v>0</v>
      </c>
      <c r="SP11" s="58">
        <v>0</v>
      </c>
      <c r="SQ11" s="58">
        <v>0</v>
      </c>
      <c r="SR11" s="58">
        <v>0</v>
      </c>
      <c r="SS11" s="58">
        <v>0</v>
      </c>
      <c r="ST11" s="58">
        <v>0</v>
      </c>
      <c r="SU11" s="58">
        <v>0</v>
      </c>
      <c r="SV11" s="58">
        <v>0</v>
      </c>
      <c r="SW11" s="58">
        <v>0</v>
      </c>
      <c r="SX11" s="58">
        <v>0</v>
      </c>
      <c r="SY11" s="58">
        <v>0</v>
      </c>
      <c r="SZ11" s="58">
        <v>0</v>
      </c>
      <c r="TA11" s="58">
        <v>0</v>
      </c>
      <c r="TB11" s="58">
        <v>0</v>
      </c>
      <c r="TC11" s="58">
        <v>0</v>
      </c>
      <c r="TD11" s="58">
        <v>0</v>
      </c>
      <c r="TE11" s="58">
        <v>0</v>
      </c>
      <c r="TF11" s="58">
        <v>0</v>
      </c>
      <c r="TG11" s="58">
        <v>0</v>
      </c>
      <c r="TH11" s="58">
        <v>0</v>
      </c>
      <c r="TI11" s="58">
        <v>0</v>
      </c>
      <c r="TJ11" s="58">
        <v>0</v>
      </c>
      <c r="TK11" s="58">
        <v>0</v>
      </c>
      <c r="TL11" s="58">
        <v>0</v>
      </c>
      <c r="TM11" s="58">
        <v>0</v>
      </c>
      <c r="TN11" s="58">
        <v>0</v>
      </c>
      <c r="TO11" s="58">
        <v>0</v>
      </c>
      <c r="TP11" s="58">
        <v>0</v>
      </c>
      <c r="TQ11" s="58">
        <v>0</v>
      </c>
      <c r="TR11" s="58">
        <v>0</v>
      </c>
      <c r="TS11" s="58">
        <v>0</v>
      </c>
      <c r="TT11" s="58">
        <v>0</v>
      </c>
      <c r="TU11" s="58">
        <v>0</v>
      </c>
      <c r="TV11" s="58">
        <v>0</v>
      </c>
      <c r="TW11" s="58">
        <v>0</v>
      </c>
      <c r="TX11" s="58">
        <v>0</v>
      </c>
      <c r="TY11" s="58">
        <v>0</v>
      </c>
      <c r="TZ11" s="58">
        <v>0</v>
      </c>
      <c r="UA11" s="58">
        <v>0</v>
      </c>
      <c r="UB11" s="58">
        <v>0</v>
      </c>
      <c r="UC11" s="58">
        <v>0</v>
      </c>
      <c r="UD11" s="58">
        <v>0</v>
      </c>
      <c r="UE11" s="58">
        <v>0</v>
      </c>
      <c r="UF11" s="58">
        <v>0</v>
      </c>
      <c r="UG11" s="58">
        <v>0</v>
      </c>
      <c r="UH11" s="58">
        <v>0</v>
      </c>
      <c r="UI11" s="58">
        <v>0</v>
      </c>
      <c r="UJ11" s="58">
        <v>0</v>
      </c>
      <c r="UK11" s="58">
        <v>0</v>
      </c>
      <c r="UL11" s="58">
        <v>0</v>
      </c>
      <c r="UM11" s="58">
        <v>0</v>
      </c>
      <c r="UN11" s="58">
        <v>0</v>
      </c>
      <c r="UO11" s="58">
        <v>0</v>
      </c>
      <c r="UP11" s="58">
        <v>0</v>
      </c>
      <c r="UQ11" s="58">
        <v>0</v>
      </c>
      <c r="UR11" s="58">
        <v>0</v>
      </c>
      <c r="US11" s="58">
        <v>0</v>
      </c>
      <c r="UT11" s="58">
        <v>0</v>
      </c>
      <c r="UU11" s="58">
        <v>0</v>
      </c>
      <c r="UV11" s="58">
        <v>0</v>
      </c>
      <c r="UW11" s="58">
        <v>0</v>
      </c>
      <c r="UX11" s="58">
        <v>0</v>
      </c>
      <c r="UY11" s="58">
        <v>0</v>
      </c>
      <c r="UZ11" s="58">
        <v>0</v>
      </c>
      <c r="VA11" s="58">
        <v>0</v>
      </c>
      <c r="VB11" s="58">
        <v>0</v>
      </c>
      <c r="VC11" s="58">
        <v>0</v>
      </c>
      <c r="VD11" s="58">
        <v>0</v>
      </c>
      <c r="VE11" s="58">
        <v>0</v>
      </c>
      <c r="VF11" s="58">
        <v>0</v>
      </c>
      <c r="VG11" s="58">
        <v>0</v>
      </c>
      <c r="VH11" s="58">
        <v>0</v>
      </c>
      <c r="VI11" s="58">
        <v>0</v>
      </c>
      <c r="VJ11" s="58">
        <v>0</v>
      </c>
      <c r="VK11" s="58">
        <v>0</v>
      </c>
      <c r="VL11" s="58">
        <v>0</v>
      </c>
      <c r="VM11" s="58">
        <v>0</v>
      </c>
      <c r="VN11" s="58">
        <v>0</v>
      </c>
      <c r="VO11" s="58">
        <v>0</v>
      </c>
      <c r="VP11" s="58">
        <v>0</v>
      </c>
      <c r="VQ11" s="58">
        <v>0</v>
      </c>
      <c r="VR11" s="58">
        <v>0</v>
      </c>
      <c r="VS11" s="58">
        <v>0</v>
      </c>
      <c r="VT11" s="58">
        <v>0</v>
      </c>
      <c r="VU11" s="58">
        <v>0</v>
      </c>
      <c r="VV11" s="58">
        <v>0</v>
      </c>
      <c r="VW11" s="58">
        <v>0</v>
      </c>
      <c r="VX11" s="58">
        <v>0</v>
      </c>
      <c r="VY11" s="58">
        <v>0</v>
      </c>
      <c r="VZ11" s="58">
        <v>0</v>
      </c>
      <c r="WA11" s="58">
        <v>0</v>
      </c>
      <c r="WB11" s="58">
        <v>0</v>
      </c>
      <c r="WC11" s="58">
        <v>0</v>
      </c>
      <c r="WD11" s="58">
        <v>0</v>
      </c>
      <c r="WE11" s="58">
        <v>0</v>
      </c>
      <c r="WF11" s="58">
        <v>0</v>
      </c>
      <c r="WG11" s="58">
        <v>0</v>
      </c>
      <c r="WH11" s="58">
        <v>0</v>
      </c>
      <c r="WI11" s="58">
        <v>0</v>
      </c>
      <c r="WJ11" s="58">
        <v>0</v>
      </c>
      <c r="WK11" s="58">
        <v>0</v>
      </c>
      <c r="WL11" s="58">
        <v>0</v>
      </c>
      <c r="WM11" s="58">
        <v>0</v>
      </c>
      <c r="WN11" s="58">
        <v>0</v>
      </c>
      <c r="WO11" s="58">
        <v>0</v>
      </c>
      <c r="WP11" s="58">
        <v>0</v>
      </c>
      <c r="WQ11" s="58">
        <v>0</v>
      </c>
      <c r="WR11" s="58">
        <v>0</v>
      </c>
      <c r="WS11" s="58">
        <v>0</v>
      </c>
      <c r="WT11" s="58">
        <v>0</v>
      </c>
      <c r="WU11" s="58">
        <v>0</v>
      </c>
      <c r="WV11" s="58">
        <v>0</v>
      </c>
      <c r="WW11" s="58">
        <v>0</v>
      </c>
      <c r="WX11" s="58">
        <v>0</v>
      </c>
      <c r="WY11" s="58">
        <v>0</v>
      </c>
      <c r="WZ11" s="58">
        <v>0</v>
      </c>
      <c r="XA11" s="58">
        <v>0</v>
      </c>
      <c r="XB11" s="58">
        <v>0</v>
      </c>
      <c r="XC11" s="58">
        <v>0</v>
      </c>
      <c r="XD11" s="58">
        <v>0</v>
      </c>
      <c r="XE11" s="58">
        <v>0</v>
      </c>
      <c r="XF11" s="58">
        <v>0</v>
      </c>
      <c r="XG11" s="58">
        <v>0</v>
      </c>
      <c r="XH11" s="58">
        <v>0</v>
      </c>
      <c r="XI11" s="58">
        <v>0</v>
      </c>
      <c r="XJ11" s="58">
        <v>0</v>
      </c>
      <c r="XK11" s="58">
        <v>0</v>
      </c>
      <c r="XL11" s="58">
        <v>0</v>
      </c>
      <c r="XM11" s="58">
        <v>0</v>
      </c>
      <c r="XN11" s="58">
        <v>0</v>
      </c>
      <c r="XO11" s="58">
        <v>0</v>
      </c>
      <c r="XP11" s="58">
        <v>0</v>
      </c>
      <c r="XQ11" s="58">
        <v>0</v>
      </c>
      <c r="XR11" s="58">
        <v>0</v>
      </c>
      <c r="XS11" s="58">
        <v>0</v>
      </c>
      <c r="XT11" s="58">
        <v>0</v>
      </c>
      <c r="XU11" s="58">
        <v>0</v>
      </c>
      <c r="XV11" s="58">
        <v>0</v>
      </c>
      <c r="XW11" s="58">
        <v>0</v>
      </c>
      <c r="XX11" s="58">
        <v>0</v>
      </c>
      <c r="XY11" s="58">
        <v>0</v>
      </c>
      <c r="XZ11" s="58">
        <v>0</v>
      </c>
      <c r="YA11" s="58">
        <v>0</v>
      </c>
      <c r="YB11" s="58">
        <v>650564</v>
      </c>
      <c r="YC11" s="58">
        <v>650564</v>
      </c>
      <c r="YD11" s="58">
        <v>0</v>
      </c>
      <c r="YE11" s="58" t="s">
        <v>551</v>
      </c>
      <c r="YH11" s="58" t="s">
        <v>552</v>
      </c>
      <c r="YI11" s="58" t="s">
        <v>553</v>
      </c>
      <c r="YJ11" s="58" t="s">
        <v>554</v>
      </c>
    </row>
    <row r="12" spans="1:660" s="58" customFormat="1" ht="30.75" thickBot="1">
      <c r="A12" s="55">
        <v>450</v>
      </c>
      <c r="B12" s="54" t="s">
        <v>8</v>
      </c>
      <c r="C12" s="60" t="s">
        <v>114</v>
      </c>
      <c r="D12" s="58" t="s">
        <v>492</v>
      </c>
      <c r="E12" s="58">
        <v>2</v>
      </c>
      <c r="F12" s="58">
        <v>89</v>
      </c>
      <c r="G12" s="58">
        <v>769722694</v>
      </c>
      <c r="H12" s="58" t="s">
        <v>493</v>
      </c>
      <c r="I12" s="58" t="s">
        <v>8</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58">
        <v>0</v>
      </c>
      <c r="AP12" s="58">
        <v>0</v>
      </c>
      <c r="AQ12" s="58">
        <v>0</v>
      </c>
      <c r="AR12" s="58">
        <v>0</v>
      </c>
      <c r="AS12" s="58">
        <v>0</v>
      </c>
      <c r="AT12" s="58">
        <v>0</v>
      </c>
      <c r="AU12" s="58">
        <v>0</v>
      </c>
      <c r="AV12" s="58">
        <v>0</v>
      </c>
      <c r="AW12" s="58">
        <v>0</v>
      </c>
      <c r="AX12" s="58">
        <v>0</v>
      </c>
      <c r="AY12" s="58">
        <v>0</v>
      </c>
      <c r="AZ12" s="58">
        <v>0</v>
      </c>
      <c r="BA12" s="58">
        <v>0</v>
      </c>
      <c r="BB12" s="58">
        <v>0</v>
      </c>
      <c r="BC12" s="58">
        <v>0</v>
      </c>
      <c r="BD12" s="58">
        <v>0</v>
      </c>
      <c r="BE12" s="58">
        <v>0</v>
      </c>
      <c r="BF12" s="58">
        <v>0</v>
      </c>
      <c r="BG12" s="58">
        <v>0</v>
      </c>
      <c r="BH12" s="58">
        <v>0</v>
      </c>
      <c r="BI12" s="58">
        <v>0</v>
      </c>
      <c r="BJ12" s="58">
        <v>0</v>
      </c>
      <c r="BK12" s="58">
        <v>0</v>
      </c>
      <c r="BL12" s="58">
        <v>0</v>
      </c>
      <c r="BM12" s="58">
        <v>0</v>
      </c>
      <c r="BN12" s="58">
        <v>0</v>
      </c>
      <c r="BO12" s="58">
        <v>0</v>
      </c>
      <c r="BP12" s="58">
        <v>0</v>
      </c>
      <c r="BQ12" s="58">
        <v>0</v>
      </c>
      <c r="BR12" s="58">
        <v>0</v>
      </c>
      <c r="BS12" s="58">
        <v>0</v>
      </c>
      <c r="BT12" s="58">
        <v>0</v>
      </c>
      <c r="BU12" s="58">
        <v>0</v>
      </c>
      <c r="BV12" s="58">
        <v>0</v>
      </c>
      <c r="BW12" s="58">
        <v>33426</v>
      </c>
      <c r="BX12" s="58">
        <v>108139</v>
      </c>
      <c r="BY12" s="58">
        <v>0</v>
      </c>
      <c r="BZ12" s="58" t="s">
        <v>555</v>
      </c>
      <c r="CA12" s="58">
        <v>0</v>
      </c>
      <c r="CB12" s="58">
        <v>0</v>
      </c>
      <c r="CC12" s="58">
        <v>0</v>
      </c>
      <c r="CD12" s="58">
        <v>0</v>
      </c>
      <c r="CE12" s="58">
        <v>0</v>
      </c>
      <c r="CF12" s="58">
        <v>12719</v>
      </c>
      <c r="CG12" s="58">
        <v>0</v>
      </c>
      <c r="CH12" s="58" t="s">
        <v>556</v>
      </c>
      <c r="CI12" s="58">
        <v>0</v>
      </c>
      <c r="CJ12" s="58">
        <v>0</v>
      </c>
      <c r="CK12" s="58">
        <v>0</v>
      </c>
      <c r="CL12" s="58">
        <v>0</v>
      </c>
      <c r="CM12" s="58">
        <v>0</v>
      </c>
      <c r="CN12" s="58">
        <v>0</v>
      </c>
      <c r="CO12" s="58">
        <v>0</v>
      </c>
      <c r="CP12" s="58">
        <v>0</v>
      </c>
      <c r="CQ12" s="58">
        <v>0</v>
      </c>
      <c r="CR12" s="58">
        <v>0</v>
      </c>
      <c r="CS12" s="58">
        <v>0</v>
      </c>
      <c r="CT12" s="58">
        <v>0</v>
      </c>
      <c r="CU12" s="58">
        <v>0</v>
      </c>
      <c r="CV12" s="58">
        <v>0</v>
      </c>
      <c r="CW12" s="58">
        <v>0</v>
      </c>
      <c r="CX12" s="58">
        <v>0</v>
      </c>
      <c r="CY12" s="58">
        <v>0</v>
      </c>
      <c r="CZ12" s="58">
        <v>0</v>
      </c>
      <c r="DA12" s="58">
        <v>0</v>
      </c>
      <c r="DB12" s="58">
        <v>0</v>
      </c>
      <c r="DC12" s="58">
        <v>0</v>
      </c>
      <c r="DD12" s="58">
        <v>499499</v>
      </c>
      <c r="DE12" s="58">
        <v>0</v>
      </c>
      <c r="DF12" s="58" t="s">
        <v>557</v>
      </c>
      <c r="DG12" s="58">
        <v>0</v>
      </c>
      <c r="DH12" s="58">
        <v>0</v>
      </c>
      <c r="DI12" s="58">
        <v>0</v>
      </c>
      <c r="DJ12" s="58">
        <v>0</v>
      </c>
      <c r="DK12" s="58">
        <v>138678647</v>
      </c>
      <c r="DL12" s="58">
        <v>108547312</v>
      </c>
      <c r="DM12" s="58">
        <v>0</v>
      </c>
      <c r="DN12" s="58" t="s">
        <v>558</v>
      </c>
      <c r="DO12" s="58">
        <v>0</v>
      </c>
      <c r="DP12" s="58">
        <v>0</v>
      </c>
      <c r="DQ12" s="58">
        <v>0</v>
      </c>
      <c r="DR12" s="58">
        <v>0</v>
      </c>
      <c r="DS12" s="58">
        <v>0</v>
      </c>
      <c r="DT12" s="58">
        <v>27043</v>
      </c>
      <c r="DU12" s="58">
        <v>0</v>
      </c>
      <c r="DV12" s="58" t="s">
        <v>559</v>
      </c>
      <c r="DW12" s="58">
        <v>0</v>
      </c>
      <c r="DX12" s="58">
        <v>14</v>
      </c>
      <c r="DY12" s="58" t="s">
        <v>325</v>
      </c>
      <c r="DZ12" s="58">
        <v>0</v>
      </c>
      <c r="EA12" s="58">
        <v>27778</v>
      </c>
      <c r="EB12" s="58">
        <v>0</v>
      </c>
      <c r="EC12" s="58" t="s">
        <v>559</v>
      </c>
      <c r="ED12" s="58">
        <v>0</v>
      </c>
      <c r="EE12" s="58">
        <v>19</v>
      </c>
      <c r="EF12" s="58" t="s">
        <v>325</v>
      </c>
      <c r="EG12" s="58">
        <v>0</v>
      </c>
      <c r="EH12" s="58">
        <v>0</v>
      </c>
      <c r="EI12" s="58">
        <v>0</v>
      </c>
      <c r="EJ12" s="58">
        <v>0</v>
      </c>
      <c r="EK12" s="58">
        <v>0</v>
      </c>
      <c r="EL12" s="58">
        <v>0</v>
      </c>
      <c r="EM12" s="58">
        <v>0</v>
      </c>
      <c r="EN12" s="58">
        <v>0</v>
      </c>
      <c r="EO12" s="58">
        <v>0</v>
      </c>
      <c r="EP12" s="58">
        <v>0</v>
      </c>
      <c r="EQ12" s="58">
        <v>0</v>
      </c>
      <c r="EU12" s="58">
        <v>0</v>
      </c>
      <c r="EV12" s="58">
        <v>0</v>
      </c>
      <c r="EW12" s="58">
        <v>0</v>
      </c>
      <c r="EX12" s="58">
        <v>0</v>
      </c>
      <c r="EY12" s="58">
        <v>0</v>
      </c>
      <c r="EZ12" s="58">
        <v>0</v>
      </c>
      <c r="FA12" s="58">
        <v>0</v>
      </c>
      <c r="FB12" s="58">
        <v>0</v>
      </c>
      <c r="FC12" s="58">
        <v>0</v>
      </c>
      <c r="FD12" s="58">
        <v>0</v>
      </c>
      <c r="FE12" s="58">
        <v>0</v>
      </c>
      <c r="FF12" s="58">
        <v>0</v>
      </c>
      <c r="FG12" s="58">
        <v>0</v>
      </c>
      <c r="FH12" s="58">
        <v>0</v>
      </c>
      <c r="FI12" s="58">
        <v>0</v>
      </c>
      <c r="FJ12" s="58">
        <v>0</v>
      </c>
      <c r="FK12" s="58">
        <v>0</v>
      </c>
      <c r="FL12" s="58">
        <v>0</v>
      </c>
      <c r="FM12" s="58">
        <v>0</v>
      </c>
      <c r="FN12" s="58">
        <v>0</v>
      </c>
      <c r="FO12" s="58">
        <v>0</v>
      </c>
      <c r="FP12" s="58">
        <v>0</v>
      </c>
      <c r="FQ12" s="58">
        <v>0</v>
      </c>
      <c r="FR12" s="58">
        <v>0</v>
      </c>
      <c r="FS12" s="58">
        <v>0</v>
      </c>
      <c r="FT12" s="58">
        <v>0</v>
      </c>
      <c r="FU12" s="58">
        <v>0</v>
      </c>
      <c r="FV12" s="58">
        <v>0</v>
      </c>
      <c r="FW12" s="58">
        <v>0</v>
      </c>
      <c r="FX12" s="58">
        <v>0</v>
      </c>
      <c r="FY12" s="58">
        <v>0</v>
      </c>
      <c r="FZ12" s="58">
        <v>0</v>
      </c>
      <c r="GA12" s="58">
        <v>0</v>
      </c>
      <c r="GB12" s="58">
        <v>0</v>
      </c>
      <c r="GC12" s="58">
        <v>0</v>
      </c>
      <c r="GD12" s="58">
        <v>0</v>
      </c>
      <c r="GE12" s="58">
        <v>0</v>
      </c>
      <c r="GF12" s="58">
        <v>0</v>
      </c>
      <c r="GG12" s="58">
        <v>0</v>
      </c>
      <c r="GH12" s="58">
        <v>0</v>
      </c>
      <c r="GI12" s="58">
        <v>0</v>
      </c>
      <c r="GJ12" s="58">
        <v>0</v>
      </c>
      <c r="GK12" s="58">
        <v>0</v>
      </c>
      <c r="GL12" s="58">
        <v>0</v>
      </c>
      <c r="GM12" s="58">
        <v>0</v>
      </c>
      <c r="GN12" s="58">
        <v>0</v>
      </c>
      <c r="GO12" s="58">
        <v>0</v>
      </c>
      <c r="GP12" s="58">
        <v>0</v>
      </c>
      <c r="GQ12" s="58">
        <v>51190</v>
      </c>
      <c r="GR12" s="58">
        <v>0</v>
      </c>
      <c r="GS12" s="58">
        <v>448309</v>
      </c>
      <c r="GT12" s="58">
        <v>499499</v>
      </c>
      <c r="GU12" s="58">
        <v>0</v>
      </c>
      <c r="GV12" s="58" t="s">
        <v>560</v>
      </c>
      <c r="GW12" s="58">
        <v>0</v>
      </c>
      <c r="GX12" s="58">
        <v>0</v>
      </c>
      <c r="GY12" s="58">
        <v>54821</v>
      </c>
      <c r="GZ12" s="58">
        <v>54821</v>
      </c>
      <c r="HA12" s="58">
        <v>0</v>
      </c>
      <c r="HB12" s="58" t="s">
        <v>561</v>
      </c>
      <c r="HC12" s="58" t="s">
        <v>562</v>
      </c>
      <c r="HD12" s="58">
        <v>71798</v>
      </c>
      <c r="HE12" s="58">
        <v>33426</v>
      </c>
      <c r="HF12" s="58">
        <v>111463</v>
      </c>
      <c r="HG12" s="58">
        <v>108139</v>
      </c>
      <c r="HH12" s="58">
        <v>0</v>
      </c>
      <c r="HI12" s="58" t="s">
        <v>563</v>
      </c>
      <c r="HJ12" s="58" t="s">
        <v>564</v>
      </c>
      <c r="HK12" s="58">
        <v>273103146</v>
      </c>
      <c r="HL12" s="58">
        <v>138678647</v>
      </c>
      <c r="HM12" s="58">
        <v>0</v>
      </c>
      <c r="HN12" s="58">
        <v>108547312</v>
      </c>
      <c r="HO12" s="58">
        <v>0</v>
      </c>
      <c r="HP12" s="58" t="s">
        <v>565</v>
      </c>
      <c r="HQ12" s="58">
        <v>0</v>
      </c>
      <c r="HR12" s="58">
        <v>0</v>
      </c>
      <c r="HS12" s="58">
        <v>0</v>
      </c>
      <c r="HT12" s="58">
        <v>0</v>
      </c>
      <c r="HU12" s="58">
        <v>0</v>
      </c>
      <c r="HV12" s="58">
        <v>0</v>
      </c>
      <c r="HW12" s="58">
        <v>0</v>
      </c>
      <c r="HX12" s="58">
        <v>0</v>
      </c>
      <c r="HY12" s="58">
        <v>0</v>
      </c>
      <c r="HZ12" s="58">
        <v>0</v>
      </c>
      <c r="IA12" s="58">
        <v>0</v>
      </c>
      <c r="IB12" s="58">
        <v>0</v>
      </c>
      <c r="IC12" s="58">
        <v>0</v>
      </c>
      <c r="ID12" s="58">
        <v>0</v>
      </c>
      <c r="IE12" s="58">
        <v>0</v>
      </c>
      <c r="IF12" s="58">
        <v>0</v>
      </c>
      <c r="IG12" s="58">
        <v>0</v>
      </c>
      <c r="IH12" s="58">
        <v>0</v>
      </c>
      <c r="II12" s="58">
        <v>0</v>
      </c>
      <c r="IJ12" s="58">
        <v>0</v>
      </c>
      <c r="IK12" s="58">
        <v>0</v>
      </c>
      <c r="IL12" s="58">
        <v>0</v>
      </c>
      <c r="IM12" s="58">
        <v>0</v>
      </c>
      <c r="IN12" s="58">
        <v>0</v>
      </c>
      <c r="IO12" s="58">
        <v>0</v>
      </c>
      <c r="IP12" s="58">
        <v>0</v>
      </c>
      <c r="IQ12" s="58">
        <v>0</v>
      </c>
      <c r="IR12" s="58">
        <v>0</v>
      </c>
      <c r="IS12" s="58">
        <v>0</v>
      </c>
      <c r="IT12" s="58">
        <v>0</v>
      </c>
      <c r="IU12" s="58">
        <v>0</v>
      </c>
      <c r="IV12" s="58">
        <v>0</v>
      </c>
      <c r="IW12" s="58">
        <v>0</v>
      </c>
      <c r="IX12" s="58">
        <v>0</v>
      </c>
      <c r="IY12" s="58">
        <v>0</v>
      </c>
      <c r="IZ12" s="58">
        <v>0</v>
      </c>
      <c r="JA12" s="58">
        <v>0</v>
      </c>
      <c r="JB12" s="58">
        <v>0</v>
      </c>
      <c r="JC12" s="58">
        <v>0</v>
      </c>
      <c r="JD12" s="58">
        <v>0</v>
      </c>
      <c r="JE12" s="58">
        <v>0</v>
      </c>
      <c r="JF12" s="58">
        <v>0</v>
      </c>
      <c r="JG12" s="58">
        <v>0</v>
      </c>
      <c r="JH12" s="58">
        <v>0</v>
      </c>
      <c r="JI12" s="58">
        <v>0</v>
      </c>
      <c r="JJ12" s="58">
        <v>0</v>
      </c>
      <c r="JK12" s="58">
        <v>0</v>
      </c>
      <c r="JL12" s="58">
        <v>0</v>
      </c>
      <c r="JM12" s="58">
        <v>0</v>
      </c>
      <c r="JN12" s="58">
        <v>0</v>
      </c>
      <c r="JO12" s="58">
        <v>0</v>
      </c>
      <c r="JP12" s="58">
        <v>0</v>
      </c>
      <c r="JQ12" s="58">
        <v>0</v>
      </c>
      <c r="JR12" s="58">
        <v>0</v>
      </c>
      <c r="JS12" s="58">
        <v>0</v>
      </c>
      <c r="JT12" s="58">
        <v>0</v>
      </c>
      <c r="JU12" s="58">
        <v>0</v>
      </c>
      <c r="JV12" s="58">
        <v>0</v>
      </c>
      <c r="JW12" s="58">
        <v>0</v>
      </c>
      <c r="JX12" s="58">
        <v>0</v>
      </c>
      <c r="JY12" s="58">
        <v>0</v>
      </c>
      <c r="JZ12" s="58">
        <v>0</v>
      </c>
      <c r="KA12" s="58">
        <v>0</v>
      </c>
      <c r="KB12" s="58">
        <v>0</v>
      </c>
      <c r="KC12" s="58">
        <v>0</v>
      </c>
      <c r="KD12" s="58">
        <v>0</v>
      </c>
      <c r="KE12" s="58">
        <v>0</v>
      </c>
      <c r="KF12" s="58">
        <v>0</v>
      </c>
      <c r="KG12" s="58">
        <v>0</v>
      </c>
      <c r="KH12" s="58">
        <v>0</v>
      </c>
      <c r="KI12" s="58">
        <v>0</v>
      </c>
      <c r="KJ12" s="58">
        <v>0</v>
      </c>
      <c r="KK12" s="58">
        <v>0</v>
      </c>
      <c r="KL12" s="58">
        <v>0</v>
      </c>
      <c r="KM12" s="58">
        <v>0</v>
      </c>
      <c r="KN12" s="58">
        <v>0</v>
      </c>
      <c r="KO12" s="58">
        <v>0</v>
      </c>
      <c r="KP12" s="58">
        <v>0</v>
      </c>
      <c r="KQ12" s="58">
        <v>0</v>
      </c>
      <c r="KR12" s="58">
        <v>0</v>
      </c>
      <c r="KS12" s="58">
        <v>0</v>
      </c>
      <c r="KT12" s="58">
        <v>0</v>
      </c>
      <c r="KU12" s="58">
        <v>0</v>
      </c>
      <c r="KV12" s="58">
        <v>0</v>
      </c>
      <c r="KW12" s="58">
        <v>0</v>
      </c>
      <c r="KX12" s="58">
        <v>0</v>
      </c>
      <c r="KY12" s="58">
        <v>0</v>
      </c>
      <c r="KZ12" s="58">
        <v>0</v>
      </c>
      <c r="LA12" s="58">
        <v>0</v>
      </c>
      <c r="LB12" s="58">
        <v>0</v>
      </c>
      <c r="LC12" s="58">
        <v>0</v>
      </c>
      <c r="LD12" s="58">
        <v>0</v>
      </c>
      <c r="LE12" s="58">
        <v>0</v>
      </c>
      <c r="LF12" s="58">
        <v>0</v>
      </c>
      <c r="LG12" s="58">
        <v>0</v>
      </c>
      <c r="LH12" s="58">
        <v>0</v>
      </c>
      <c r="LI12" s="58">
        <v>0</v>
      </c>
      <c r="LJ12" s="58">
        <v>0</v>
      </c>
      <c r="LK12" s="58">
        <v>0</v>
      </c>
      <c r="LL12" s="58">
        <v>0</v>
      </c>
      <c r="LM12" s="58">
        <v>0</v>
      </c>
      <c r="LN12" s="58">
        <v>0</v>
      </c>
      <c r="LO12" s="58">
        <v>0</v>
      </c>
      <c r="LP12" s="58">
        <v>0</v>
      </c>
      <c r="LQ12" s="58">
        <v>0</v>
      </c>
      <c r="LR12" s="58">
        <v>0</v>
      </c>
      <c r="LS12" s="58">
        <v>0</v>
      </c>
      <c r="LT12" s="58">
        <v>0</v>
      </c>
      <c r="LU12" s="58">
        <v>0</v>
      </c>
      <c r="LV12" s="58">
        <v>0</v>
      </c>
      <c r="LW12" s="58">
        <v>0</v>
      </c>
      <c r="LX12" s="58">
        <v>0</v>
      </c>
      <c r="LY12" s="58">
        <v>0</v>
      </c>
      <c r="LZ12" s="58">
        <v>0</v>
      </c>
      <c r="MA12" s="58">
        <v>0</v>
      </c>
      <c r="MB12" s="58">
        <v>0</v>
      </c>
      <c r="MC12" s="58">
        <v>0</v>
      </c>
      <c r="MD12" s="58">
        <v>0</v>
      </c>
      <c r="ME12" s="58">
        <v>0</v>
      </c>
      <c r="MF12" s="58">
        <v>0</v>
      </c>
      <c r="MG12" s="58">
        <v>0</v>
      </c>
      <c r="MH12" s="58">
        <v>0</v>
      </c>
      <c r="MI12" s="58">
        <v>0</v>
      </c>
      <c r="MJ12" s="58">
        <v>0</v>
      </c>
      <c r="MK12" s="58">
        <v>0</v>
      </c>
      <c r="ML12" s="58">
        <v>0</v>
      </c>
      <c r="MM12" s="58">
        <v>0</v>
      </c>
      <c r="MN12" s="58">
        <v>0</v>
      </c>
      <c r="MO12" s="58">
        <v>0</v>
      </c>
      <c r="MP12" s="58">
        <v>0</v>
      </c>
      <c r="MQ12" s="58">
        <v>0</v>
      </c>
      <c r="MR12" s="58">
        <v>0</v>
      </c>
      <c r="MS12" s="58">
        <v>0</v>
      </c>
      <c r="MT12" s="58">
        <v>0</v>
      </c>
      <c r="MU12" s="58">
        <v>0</v>
      </c>
      <c r="MV12" s="58">
        <v>0</v>
      </c>
      <c r="MW12" s="58">
        <v>0</v>
      </c>
      <c r="MX12" s="58">
        <v>0</v>
      </c>
      <c r="MY12" s="58">
        <v>0</v>
      </c>
      <c r="MZ12" s="58">
        <v>0</v>
      </c>
      <c r="NA12" s="58">
        <v>0</v>
      </c>
      <c r="NB12" s="58">
        <v>0</v>
      </c>
      <c r="NC12" s="58">
        <v>0</v>
      </c>
      <c r="ND12" s="58">
        <v>0</v>
      </c>
      <c r="NE12" s="58">
        <v>0</v>
      </c>
      <c r="NF12" s="58">
        <v>0</v>
      </c>
      <c r="NG12" s="58">
        <v>0</v>
      </c>
      <c r="NH12" s="58">
        <v>0</v>
      </c>
      <c r="NI12" s="58">
        <v>0</v>
      </c>
      <c r="NJ12" s="58">
        <v>0</v>
      </c>
      <c r="NK12" s="58">
        <v>0</v>
      </c>
      <c r="NL12" s="58">
        <v>0</v>
      </c>
      <c r="NM12" s="58">
        <v>0</v>
      </c>
      <c r="NN12" s="58">
        <v>0</v>
      </c>
      <c r="NO12" s="58">
        <v>0</v>
      </c>
      <c r="NP12" s="58">
        <v>0</v>
      </c>
      <c r="NQ12" s="58">
        <v>0</v>
      </c>
      <c r="NR12" s="58">
        <v>0</v>
      </c>
      <c r="NS12" s="58">
        <v>0</v>
      </c>
      <c r="NT12" s="58">
        <v>0</v>
      </c>
      <c r="NU12" s="58">
        <v>0</v>
      </c>
      <c r="NV12" s="58">
        <v>0</v>
      </c>
      <c r="NW12" s="58">
        <v>0</v>
      </c>
      <c r="NX12" s="58">
        <v>0</v>
      </c>
      <c r="NY12" s="58">
        <v>0</v>
      </c>
      <c r="NZ12" s="58">
        <v>0</v>
      </c>
      <c r="OA12" s="58">
        <v>0</v>
      </c>
      <c r="OB12" s="58">
        <v>0</v>
      </c>
      <c r="OC12" s="58">
        <v>0</v>
      </c>
      <c r="OD12" s="58">
        <v>0</v>
      </c>
      <c r="OE12" s="58">
        <v>0</v>
      </c>
      <c r="OF12" s="58">
        <v>0</v>
      </c>
      <c r="OG12" s="58">
        <v>0</v>
      </c>
      <c r="OH12" s="58">
        <v>0</v>
      </c>
      <c r="OI12" s="58">
        <v>0</v>
      </c>
      <c r="OJ12" s="58">
        <v>0</v>
      </c>
      <c r="OK12" s="58">
        <v>0</v>
      </c>
      <c r="OL12" s="58">
        <v>0</v>
      </c>
      <c r="OM12" s="58">
        <v>0</v>
      </c>
      <c r="ON12" s="58">
        <v>0</v>
      </c>
      <c r="OO12" s="58">
        <v>0</v>
      </c>
      <c r="OP12" s="58">
        <v>0</v>
      </c>
      <c r="OQ12" s="58">
        <v>0</v>
      </c>
      <c r="OR12" s="58">
        <v>0</v>
      </c>
      <c r="OS12" s="58">
        <v>0</v>
      </c>
      <c r="OT12" s="58">
        <v>0</v>
      </c>
      <c r="OU12" s="58">
        <v>0</v>
      </c>
      <c r="OV12" s="58">
        <v>0</v>
      </c>
      <c r="OW12" s="58">
        <v>0</v>
      </c>
      <c r="OX12" s="58">
        <v>0</v>
      </c>
      <c r="OY12" s="58">
        <v>0</v>
      </c>
      <c r="OZ12" s="58">
        <v>0</v>
      </c>
      <c r="PA12" s="58">
        <v>0</v>
      </c>
      <c r="PB12" s="58">
        <v>0</v>
      </c>
      <c r="PC12" s="58">
        <v>0</v>
      </c>
      <c r="PD12" s="58">
        <v>0</v>
      </c>
      <c r="PE12" s="58">
        <v>0</v>
      </c>
      <c r="PF12" s="58">
        <v>0</v>
      </c>
      <c r="PG12" s="58">
        <v>0</v>
      </c>
      <c r="PH12" s="58">
        <v>0</v>
      </c>
      <c r="PI12" s="58">
        <v>0</v>
      </c>
      <c r="PJ12" s="58">
        <v>0</v>
      </c>
      <c r="PK12" s="58">
        <v>0</v>
      </c>
      <c r="PL12" s="58">
        <v>0</v>
      </c>
      <c r="PM12" s="58">
        <v>0</v>
      </c>
      <c r="PN12" s="58">
        <v>0</v>
      </c>
      <c r="PO12" s="58">
        <v>0</v>
      </c>
      <c r="PP12" s="58">
        <v>0</v>
      </c>
      <c r="PQ12" s="58">
        <v>0</v>
      </c>
      <c r="PR12" s="58">
        <v>0</v>
      </c>
      <c r="PS12" s="58">
        <v>0</v>
      </c>
      <c r="PT12" s="58">
        <v>0</v>
      </c>
      <c r="PU12" s="58">
        <v>0</v>
      </c>
      <c r="PV12" s="58">
        <v>0</v>
      </c>
      <c r="PW12" s="58">
        <v>0</v>
      </c>
      <c r="PX12" s="58">
        <v>0</v>
      </c>
      <c r="PY12" s="58">
        <v>0</v>
      </c>
      <c r="PZ12" s="58">
        <v>0</v>
      </c>
      <c r="QA12" s="58">
        <v>0</v>
      </c>
      <c r="QB12" s="58">
        <v>0</v>
      </c>
      <c r="QC12" s="58">
        <v>0</v>
      </c>
      <c r="QD12" s="58">
        <v>0</v>
      </c>
      <c r="QE12" s="58">
        <v>0</v>
      </c>
      <c r="QF12" s="58">
        <v>0</v>
      </c>
      <c r="QG12" s="58">
        <v>0</v>
      </c>
      <c r="QH12" s="58">
        <v>0</v>
      </c>
      <c r="QI12" s="58">
        <v>0</v>
      </c>
      <c r="QJ12" s="58">
        <v>0</v>
      </c>
      <c r="QK12" s="58">
        <v>0</v>
      </c>
      <c r="QL12" s="58">
        <v>0</v>
      </c>
      <c r="QM12" s="58">
        <v>0</v>
      </c>
      <c r="QN12" s="58">
        <v>0</v>
      </c>
      <c r="QO12" s="58">
        <v>0</v>
      </c>
      <c r="QP12" s="58">
        <v>0</v>
      </c>
      <c r="QQ12" s="58">
        <v>0</v>
      </c>
      <c r="QR12" s="58">
        <v>0</v>
      </c>
      <c r="QS12" s="58">
        <v>0</v>
      </c>
      <c r="QT12" s="58">
        <v>0</v>
      </c>
      <c r="QU12" s="58">
        <v>0</v>
      </c>
      <c r="QV12" s="58">
        <v>0</v>
      </c>
      <c r="QW12" s="58">
        <v>0</v>
      </c>
      <c r="QX12" s="58">
        <v>0</v>
      </c>
      <c r="QY12" s="58">
        <v>0</v>
      </c>
      <c r="QZ12" s="58">
        <v>0</v>
      </c>
      <c r="RA12" s="58">
        <v>0</v>
      </c>
      <c r="RB12" s="58">
        <v>0</v>
      </c>
      <c r="RC12" s="58">
        <v>0</v>
      </c>
      <c r="RD12" s="58">
        <v>0</v>
      </c>
      <c r="RE12" s="58">
        <v>0</v>
      </c>
      <c r="RF12" s="58">
        <v>0</v>
      </c>
      <c r="RG12" s="58">
        <v>0</v>
      </c>
      <c r="RH12" s="58">
        <v>0</v>
      </c>
      <c r="RI12" s="58">
        <v>0</v>
      </c>
      <c r="RJ12" s="58">
        <v>0</v>
      </c>
      <c r="RK12" s="58">
        <v>0</v>
      </c>
      <c r="RL12" s="58">
        <v>0</v>
      </c>
      <c r="RM12" s="58">
        <v>0</v>
      </c>
      <c r="RN12" s="58">
        <v>0</v>
      </c>
      <c r="RO12" s="58">
        <v>0</v>
      </c>
      <c r="RP12" s="58">
        <v>0</v>
      </c>
      <c r="RQ12" s="58">
        <v>0</v>
      </c>
      <c r="RR12" s="58">
        <v>0</v>
      </c>
      <c r="RS12" s="58">
        <v>0</v>
      </c>
      <c r="RT12" s="58">
        <v>0</v>
      </c>
      <c r="RU12" s="58">
        <v>0</v>
      </c>
      <c r="RV12" s="58">
        <v>0</v>
      </c>
      <c r="RW12" s="58">
        <v>0</v>
      </c>
      <c r="RX12" s="58">
        <v>0</v>
      </c>
      <c r="RY12" s="58">
        <v>0</v>
      </c>
      <c r="RZ12" s="58">
        <v>0</v>
      </c>
      <c r="SA12" s="58">
        <v>0</v>
      </c>
      <c r="SB12" s="58">
        <v>0</v>
      </c>
      <c r="SC12" s="58">
        <v>0</v>
      </c>
      <c r="SD12" s="58">
        <v>0</v>
      </c>
      <c r="SE12" s="58">
        <v>0</v>
      </c>
      <c r="SF12" s="58">
        <v>0</v>
      </c>
      <c r="SG12" s="58">
        <v>0</v>
      </c>
      <c r="SH12" s="58">
        <v>0</v>
      </c>
      <c r="SI12" s="58">
        <v>0</v>
      </c>
      <c r="SJ12" s="58">
        <v>0</v>
      </c>
      <c r="SK12" s="58">
        <v>0</v>
      </c>
      <c r="SL12" s="58">
        <v>0</v>
      </c>
      <c r="SM12" s="58">
        <v>0</v>
      </c>
      <c r="SN12" s="58">
        <v>0</v>
      </c>
      <c r="SO12" s="58">
        <v>0</v>
      </c>
      <c r="SP12" s="58">
        <v>0</v>
      </c>
      <c r="SQ12" s="58">
        <v>0</v>
      </c>
      <c r="SR12" s="58">
        <v>0</v>
      </c>
      <c r="SS12" s="58">
        <v>0</v>
      </c>
      <c r="ST12" s="58">
        <v>0</v>
      </c>
      <c r="SU12" s="58">
        <v>0</v>
      </c>
      <c r="SV12" s="58">
        <v>0</v>
      </c>
      <c r="SW12" s="58">
        <v>0</v>
      </c>
      <c r="SX12" s="58">
        <v>0</v>
      </c>
      <c r="SY12" s="58">
        <v>0</v>
      </c>
      <c r="SZ12" s="58">
        <v>0</v>
      </c>
      <c r="TA12" s="58">
        <v>0</v>
      </c>
      <c r="TB12" s="58">
        <v>0</v>
      </c>
      <c r="TC12" s="58">
        <v>0</v>
      </c>
      <c r="TD12" s="58">
        <v>0</v>
      </c>
      <c r="TE12" s="58">
        <v>0</v>
      </c>
      <c r="TF12" s="58">
        <v>0</v>
      </c>
      <c r="TG12" s="58">
        <v>0</v>
      </c>
      <c r="TH12" s="58">
        <v>0</v>
      </c>
      <c r="TI12" s="58">
        <v>0</v>
      </c>
      <c r="TJ12" s="58">
        <v>0</v>
      </c>
      <c r="TK12" s="58">
        <v>0</v>
      </c>
      <c r="TL12" s="58">
        <v>0</v>
      </c>
      <c r="TM12" s="58">
        <v>0</v>
      </c>
      <c r="TN12" s="58">
        <v>0</v>
      </c>
      <c r="TO12" s="58">
        <v>0</v>
      </c>
      <c r="TP12" s="58">
        <v>0</v>
      </c>
      <c r="TQ12" s="58">
        <v>0</v>
      </c>
      <c r="TR12" s="58">
        <v>0</v>
      </c>
      <c r="TS12" s="58">
        <v>0</v>
      </c>
      <c r="TT12" s="58">
        <v>0</v>
      </c>
      <c r="TU12" s="58">
        <v>0</v>
      </c>
      <c r="TV12" s="58">
        <v>0</v>
      </c>
      <c r="TW12" s="58">
        <v>0</v>
      </c>
      <c r="TX12" s="58">
        <v>0</v>
      </c>
      <c r="TY12" s="58">
        <v>0</v>
      </c>
      <c r="TZ12" s="58">
        <v>0</v>
      </c>
      <c r="UA12" s="58">
        <v>0</v>
      </c>
      <c r="UB12" s="58">
        <v>0</v>
      </c>
      <c r="UC12" s="58">
        <v>0</v>
      </c>
      <c r="UD12" s="58">
        <v>0</v>
      </c>
      <c r="UE12" s="58">
        <v>0</v>
      </c>
      <c r="UF12" s="58">
        <v>0</v>
      </c>
      <c r="UG12" s="58">
        <v>0</v>
      </c>
      <c r="UH12" s="58">
        <v>0</v>
      </c>
      <c r="UI12" s="58">
        <v>0</v>
      </c>
      <c r="UJ12" s="58">
        <v>0</v>
      </c>
      <c r="UK12" s="58">
        <v>0</v>
      </c>
      <c r="UL12" s="58">
        <v>0</v>
      </c>
      <c r="UM12" s="58">
        <v>0</v>
      </c>
      <c r="UN12" s="58">
        <v>0</v>
      </c>
      <c r="UO12" s="58">
        <v>0</v>
      </c>
      <c r="UP12" s="58">
        <v>0</v>
      </c>
      <c r="UQ12" s="58">
        <v>0</v>
      </c>
      <c r="UR12" s="58">
        <v>0</v>
      </c>
      <c r="US12" s="58">
        <v>0</v>
      </c>
      <c r="UT12" s="58">
        <v>0</v>
      </c>
      <c r="UU12" s="58">
        <v>0</v>
      </c>
      <c r="UV12" s="58">
        <v>0</v>
      </c>
      <c r="UW12" s="58">
        <v>0</v>
      </c>
      <c r="UX12" s="58">
        <v>0</v>
      </c>
      <c r="UY12" s="58">
        <v>0</v>
      </c>
      <c r="UZ12" s="58">
        <v>0</v>
      </c>
      <c r="VA12" s="58">
        <v>0</v>
      </c>
      <c r="VB12" s="58">
        <v>0</v>
      </c>
      <c r="VC12" s="58">
        <v>0</v>
      </c>
      <c r="VD12" s="58">
        <v>0</v>
      </c>
      <c r="VE12" s="58">
        <v>0</v>
      </c>
      <c r="VF12" s="58">
        <v>0</v>
      </c>
      <c r="VG12" s="58">
        <v>0</v>
      </c>
      <c r="VH12" s="58">
        <v>0</v>
      </c>
      <c r="VI12" s="58">
        <v>0</v>
      </c>
      <c r="VJ12" s="58">
        <v>0</v>
      </c>
      <c r="VK12" s="58">
        <v>0</v>
      </c>
      <c r="VL12" s="58">
        <v>0</v>
      </c>
      <c r="VM12" s="58">
        <v>0</v>
      </c>
      <c r="VN12" s="58">
        <v>0</v>
      </c>
      <c r="VO12" s="58">
        <v>0</v>
      </c>
      <c r="VP12" s="58">
        <v>0</v>
      </c>
      <c r="VQ12" s="58">
        <v>0</v>
      </c>
      <c r="VR12" s="58">
        <v>0</v>
      </c>
      <c r="VS12" s="58">
        <v>0</v>
      </c>
      <c r="VT12" s="58">
        <v>0</v>
      </c>
      <c r="VU12" s="58">
        <v>0</v>
      </c>
      <c r="VV12" s="58">
        <v>0</v>
      </c>
      <c r="VW12" s="58">
        <v>0</v>
      </c>
      <c r="VX12" s="58">
        <v>0</v>
      </c>
      <c r="VY12" s="58">
        <v>0</v>
      </c>
      <c r="VZ12" s="58">
        <v>0</v>
      </c>
      <c r="WA12" s="58">
        <v>0</v>
      </c>
      <c r="WB12" s="58">
        <v>0</v>
      </c>
      <c r="WC12" s="58">
        <v>0</v>
      </c>
      <c r="WD12" s="58">
        <v>0</v>
      </c>
      <c r="WE12" s="58">
        <v>0</v>
      </c>
      <c r="WF12" s="58">
        <v>0</v>
      </c>
      <c r="WG12" s="58">
        <v>0</v>
      </c>
      <c r="WH12" s="58">
        <v>0</v>
      </c>
      <c r="WI12" s="58">
        <v>0</v>
      </c>
      <c r="WJ12" s="58">
        <v>0</v>
      </c>
      <c r="WK12" s="58">
        <v>0</v>
      </c>
      <c r="WL12" s="58">
        <v>0</v>
      </c>
      <c r="WM12" s="58">
        <v>0</v>
      </c>
      <c r="WN12" s="58">
        <v>0</v>
      </c>
      <c r="WO12" s="58">
        <v>0</v>
      </c>
      <c r="WP12" s="58">
        <v>0</v>
      </c>
      <c r="WQ12" s="58">
        <v>0</v>
      </c>
      <c r="WR12" s="58">
        <v>0</v>
      </c>
      <c r="WS12" s="58">
        <v>0</v>
      </c>
      <c r="WT12" s="58">
        <v>0</v>
      </c>
      <c r="WU12" s="58">
        <v>0</v>
      </c>
      <c r="WV12" s="58">
        <v>0</v>
      </c>
      <c r="WW12" s="58">
        <v>0</v>
      </c>
      <c r="WX12" s="58">
        <v>0</v>
      </c>
      <c r="WY12" s="58">
        <v>0</v>
      </c>
      <c r="WZ12" s="58">
        <v>0</v>
      </c>
      <c r="XA12" s="58">
        <v>0</v>
      </c>
      <c r="XB12" s="58">
        <v>0</v>
      </c>
      <c r="XC12" s="58">
        <v>0</v>
      </c>
      <c r="XD12" s="58">
        <v>0</v>
      </c>
      <c r="XE12" s="58">
        <v>0</v>
      </c>
      <c r="XF12" s="58">
        <v>0</v>
      </c>
      <c r="XG12" s="58">
        <v>0</v>
      </c>
      <c r="XH12" s="58">
        <v>0</v>
      </c>
      <c r="XI12" s="58">
        <v>0</v>
      </c>
      <c r="XJ12" s="58">
        <v>0</v>
      </c>
      <c r="XK12" s="58">
        <v>0</v>
      </c>
      <c r="XL12" s="58">
        <v>0</v>
      </c>
      <c r="XM12" s="58">
        <v>0</v>
      </c>
      <c r="XN12" s="58">
        <v>0</v>
      </c>
      <c r="XO12" s="58">
        <v>0</v>
      </c>
      <c r="XP12" s="58">
        <v>0</v>
      </c>
      <c r="XQ12" s="58">
        <v>0</v>
      </c>
      <c r="XR12" s="58">
        <v>0</v>
      </c>
      <c r="XS12" s="58">
        <v>0</v>
      </c>
      <c r="XT12" s="58">
        <v>0</v>
      </c>
      <c r="XU12" s="58">
        <v>0</v>
      </c>
      <c r="XV12" s="58">
        <v>12719</v>
      </c>
      <c r="XW12" s="58">
        <v>12719</v>
      </c>
      <c r="XX12" s="58">
        <v>0</v>
      </c>
      <c r="XY12" s="58" t="s">
        <v>566</v>
      </c>
      <c r="XZ12" s="58">
        <v>0</v>
      </c>
      <c r="YA12" s="58">
        <v>0</v>
      </c>
      <c r="YB12" s="58">
        <v>0</v>
      </c>
      <c r="YC12" s="58">
        <v>0</v>
      </c>
      <c r="YD12" s="58">
        <v>0</v>
      </c>
      <c r="YE12" s="58">
        <v>0</v>
      </c>
      <c r="YH12" s="58" t="s">
        <v>567</v>
      </c>
      <c r="YI12" s="58" t="s">
        <v>568</v>
      </c>
      <c r="YJ12" s="58" t="s">
        <v>569</v>
      </c>
    </row>
    <row r="13" spans="1:660" s="58" customFormat="1" ht="48" thickBot="1">
      <c r="A13" s="55">
        <v>461</v>
      </c>
      <c r="B13" s="56" t="s">
        <v>194</v>
      </c>
      <c r="C13" s="57" t="s">
        <v>179</v>
      </c>
      <c r="D13" s="58" t="s">
        <v>492</v>
      </c>
      <c r="E13" s="58">
        <v>2</v>
      </c>
      <c r="F13" s="58">
        <v>130</v>
      </c>
      <c r="G13" s="58">
        <v>19371441</v>
      </c>
      <c r="H13" s="58" t="s">
        <v>493</v>
      </c>
      <c r="I13" s="58" t="s">
        <v>194</v>
      </c>
      <c r="N13" s="58">
        <v>343849</v>
      </c>
      <c r="O13" s="58">
        <v>689174</v>
      </c>
      <c r="P13" s="58">
        <v>816102</v>
      </c>
      <c r="Q13" s="58" t="s">
        <v>604</v>
      </c>
      <c r="R13" s="58">
        <v>267</v>
      </c>
      <c r="S13" s="58">
        <v>346</v>
      </c>
      <c r="T13" s="58" t="s">
        <v>326</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58">
        <v>0</v>
      </c>
      <c r="AO13" s="58">
        <v>0</v>
      </c>
      <c r="AP13" s="58">
        <v>0</v>
      </c>
      <c r="AQ13" s="58">
        <v>0</v>
      </c>
      <c r="AR13" s="58">
        <v>0</v>
      </c>
      <c r="AS13" s="58">
        <v>0</v>
      </c>
      <c r="AT13" s="58">
        <v>0</v>
      </c>
      <c r="AU13" s="58">
        <v>0</v>
      </c>
      <c r="AV13" s="58">
        <v>0</v>
      </c>
      <c r="AW13" s="58">
        <v>0</v>
      </c>
      <c r="AX13" s="58">
        <v>0</v>
      </c>
      <c r="AY13" s="58">
        <v>0</v>
      </c>
      <c r="AZ13" s="58">
        <v>0</v>
      </c>
      <c r="BA13" s="58">
        <v>0</v>
      </c>
      <c r="BB13" s="58">
        <v>0</v>
      </c>
      <c r="BC13" s="58">
        <v>0</v>
      </c>
      <c r="BD13" s="58">
        <v>0</v>
      </c>
      <c r="BE13" s="58">
        <v>1350</v>
      </c>
      <c r="BF13" s="58">
        <v>0</v>
      </c>
      <c r="BG13" s="58">
        <v>0</v>
      </c>
      <c r="BH13" s="58">
        <v>0</v>
      </c>
      <c r="BI13" s="58">
        <v>1</v>
      </c>
      <c r="BJ13" s="58" t="s">
        <v>325</v>
      </c>
      <c r="BK13" s="58">
        <v>0</v>
      </c>
      <c r="BL13" s="58">
        <v>0</v>
      </c>
      <c r="BM13" s="58">
        <v>0</v>
      </c>
      <c r="BN13" s="58">
        <v>0</v>
      </c>
      <c r="BO13" s="58">
        <v>0</v>
      </c>
      <c r="BP13" s="58">
        <v>0</v>
      </c>
      <c r="BQ13" s="58">
        <v>0</v>
      </c>
      <c r="BR13" s="58">
        <v>0</v>
      </c>
      <c r="BS13" s="58">
        <v>0</v>
      </c>
      <c r="BT13" s="58">
        <v>0</v>
      </c>
      <c r="BU13" s="58">
        <v>0</v>
      </c>
      <c r="BV13" s="58">
        <v>0</v>
      </c>
      <c r="BW13" s="58">
        <v>0</v>
      </c>
      <c r="BX13" s="58">
        <v>100000</v>
      </c>
      <c r="BY13" s="58">
        <v>0</v>
      </c>
      <c r="BZ13" s="58" t="s">
        <v>605</v>
      </c>
      <c r="CA13" s="58">
        <v>320849</v>
      </c>
      <c r="CB13" s="58">
        <v>150000</v>
      </c>
      <c r="CC13" s="58">
        <v>0</v>
      </c>
      <c r="CD13" s="58" t="s">
        <v>606</v>
      </c>
      <c r="CE13" s="58">
        <v>0</v>
      </c>
      <c r="CF13" s="58">
        <v>0</v>
      </c>
      <c r="CG13" s="58">
        <v>0</v>
      </c>
      <c r="CH13" s="58">
        <v>0</v>
      </c>
      <c r="CI13" s="58">
        <v>0</v>
      </c>
      <c r="CJ13" s="58">
        <v>128100</v>
      </c>
      <c r="CK13" s="58">
        <v>0</v>
      </c>
      <c r="CL13" s="58" t="s">
        <v>607</v>
      </c>
      <c r="CM13" s="58">
        <v>0</v>
      </c>
      <c r="CN13" s="58">
        <v>0</v>
      </c>
      <c r="CO13" s="58">
        <v>0</v>
      </c>
      <c r="CP13" s="58">
        <v>0</v>
      </c>
      <c r="CQ13" s="58">
        <v>0</v>
      </c>
      <c r="CR13" s="58">
        <v>0</v>
      </c>
      <c r="CS13" s="58">
        <v>0</v>
      </c>
      <c r="CT13" s="58">
        <v>0</v>
      </c>
      <c r="CU13" s="58">
        <v>0</v>
      </c>
      <c r="CV13" s="58">
        <v>0</v>
      </c>
      <c r="CW13" s="58">
        <v>0</v>
      </c>
      <c r="CX13" s="58">
        <v>0</v>
      </c>
      <c r="CY13" s="58">
        <v>0</v>
      </c>
      <c r="CZ13" s="58">
        <v>0</v>
      </c>
      <c r="DA13" s="58">
        <v>392000</v>
      </c>
      <c r="DB13" s="58" t="s">
        <v>608</v>
      </c>
      <c r="DC13" s="58">
        <v>0</v>
      </c>
      <c r="DD13" s="58">
        <v>0</v>
      </c>
      <c r="DE13" s="58">
        <v>410908</v>
      </c>
      <c r="DF13" s="58" t="s">
        <v>609</v>
      </c>
      <c r="DG13" s="58">
        <v>0</v>
      </c>
      <c r="DH13" s="58">
        <v>0</v>
      </c>
      <c r="DI13" s="58">
        <v>55075</v>
      </c>
      <c r="DJ13" s="58" t="s">
        <v>610</v>
      </c>
      <c r="DK13" s="58">
        <v>0</v>
      </c>
      <c r="DL13" s="58">
        <v>0</v>
      </c>
      <c r="DM13" s="58">
        <v>0</v>
      </c>
      <c r="DN13" s="58">
        <v>0</v>
      </c>
      <c r="DO13" s="58">
        <v>498533</v>
      </c>
      <c r="DP13" s="58">
        <v>2278813</v>
      </c>
      <c r="DQ13" s="58">
        <v>272146</v>
      </c>
      <c r="DR13" s="58" t="s">
        <v>611</v>
      </c>
      <c r="DS13" s="58">
        <v>0</v>
      </c>
      <c r="DT13" s="58">
        <v>0</v>
      </c>
      <c r="DU13" s="58">
        <v>0</v>
      </c>
      <c r="DV13" s="58">
        <v>0</v>
      </c>
      <c r="DW13" s="58">
        <v>0</v>
      </c>
      <c r="DX13" s="58">
        <v>0</v>
      </c>
      <c r="DY13" s="58">
        <v>0</v>
      </c>
      <c r="DZ13" s="58">
        <v>0</v>
      </c>
      <c r="EA13" s="58">
        <v>0</v>
      </c>
      <c r="EB13" s="58">
        <v>0</v>
      </c>
      <c r="EC13" s="58">
        <v>0</v>
      </c>
      <c r="ED13" s="58">
        <v>0</v>
      </c>
      <c r="EE13" s="58">
        <v>0</v>
      </c>
      <c r="EF13" s="58">
        <v>0</v>
      </c>
      <c r="EG13" s="58">
        <v>0</v>
      </c>
      <c r="EH13" s="58">
        <v>0</v>
      </c>
      <c r="EI13" s="58">
        <v>0</v>
      </c>
      <c r="EJ13" s="58">
        <v>0</v>
      </c>
      <c r="EK13" s="58">
        <v>0</v>
      </c>
      <c r="EL13" s="58">
        <v>0</v>
      </c>
      <c r="EM13" s="58">
        <v>0</v>
      </c>
      <c r="EN13" s="58">
        <v>0</v>
      </c>
      <c r="EO13" s="58">
        <v>0</v>
      </c>
      <c r="EP13" s="58">
        <v>0</v>
      </c>
      <c r="EQ13" s="58">
        <v>0</v>
      </c>
      <c r="EU13" s="58">
        <v>343849</v>
      </c>
      <c r="EV13" s="58">
        <v>343849</v>
      </c>
      <c r="EW13" s="58">
        <v>1111951</v>
      </c>
      <c r="EX13" s="58">
        <v>343849</v>
      </c>
      <c r="EY13" s="58">
        <v>768102</v>
      </c>
      <c r="EZ13" s="58">
        <v>0</v>
      </c>
      <c r="FA13" s="58">
        <v>343849</v>
      </c>
      <c r="FB13" s="58">
        <v>343849</v>
      </c>
      <c r="FC13" s="58">
        <v>1256650</v>
      </c>
      <c r="FD13" s="58">
        <v>761575</v>
      </c>
      <c r="FE13" s="58">
        <v>495075</v>
      </c>
      <c r="FF13" s="58">
        <v>0</v>
      </c>
      <c r="FG13" s="58">
        <v>0</v>
      </c>
      <c r="FH13" s="58">
        <v>0</v>
      </c>
      <c r="FI13" s="58">
        <v>0</v>
      </c>
      <c r="FJ13" s="58">
        <v>0</v>
      </c>
      <c r="FK13" s="58">
        <v>0</v>
      </c>
      <c r="FL13" s="58">
        <v>0</v>
      </c>
      <c r="FM13" s="58">
        <v>0</v>
      </c>
      <c r="FN13" s="58">
        <v>0</v>
      </c>
      <c r="FO13" s="58">
        <v>0</v>
      </c>
      <c r="FP13" s="58">
        <v>0</v>
      </c>
      <c r="FQ13" s="58">
        <v>0</v>
      </c>
      <c r="FR13" s="58">
        <v>0</v>
      </c>
      <c r="FS13" s="58">
        <v>0</v>
      </c>
      <c r="FT13" s="58">
        <v>0</v>
      </c>
      <c r="FU13" s="58">
        <v>0</v>
      </c>
      <c r="FV13" s="58">
        <v>0</v>
      </c>
      <c r="FW13" s="58">
        <v>0</v>
      </c>
      <c r="FX13" s="58">
        <v>0</v>
      </c>
      <c r="FY13" s="58">
        <v>0</v>
      </c>
      <c r="FZ13" s="58">
        <v>0</v>
      </c>
      <c r="GA13" s="58">
        <v>0</v>
      </c>
      <c r="GB13" s="58">
        <v>0</v>
      </c>
      <c r="GC13" s="58">
        <v>0</v>
      </c>
      <c r="GD13" s="58">
        <v>0</v>
      </c>
      <c r="GE13" s="58">
        <v>0</v>
      </c>
      <c r="GF13" s="58">
        <v>0</v>
      </c>
      <c r="GG13" s="58">
        <v>0</v>
      </c>
      <c r="GH13" s="58">
        <v>0</v>
      </c>
      <c r="GI13" s="58">
        <v>0</v>
      </c>
      <c r="GJ13" s="58">
        <v>0</v>
      </c>
      <c r="GK13" s="58">
        <v>0</v>
      </c>
      <c r="GL13" s="58">
        <v>0</v>
      </c>
      <c r="GM13" s="58">
        <v>0</v>
      </c>
      <c r="GN13" s="58">
        <v>0</v>
      </c>
      <c r="GO13" s="58">
        <v>0</v>
      </c>
      <c r="GP13" s="58">
        <v>0</v>
      </c>
      <c r="GQ13" s="58">
        <v>0</v>
      </c>
      <c r="GR13" s="58">
        <v>0</v>
      </c>
      <c r="GS13" s="58">
        <v>0</v>
      </c>
      <c r="GT13" s="58">
        <v>0</v>
      </c>
      <c r="GU13" s="58">
        <v>0</v>
      </c>
      <c r="GV13" s="58">
        <v>0</v>
      </c>
      <c r="GW13" s="58">
        <v>0</v>
      </c>
      <c r="GX13" s="58">
        <v>0</v>
      </c>
      <c r="GY13" s="58">
        <v>0</v>
      </c>
      <c r="GZ13" s="58">
        <v>0</v>
      </c>
      <c r="HA13" s="58">
        <v>0</v>
      </c>
      <c r="HB13" s="58">
        <v>0</v>
      </c>
      <c r="HC13" s="58" t="s">
        <v>612</v>
      </c>
      <c r="HD13" s="58">
        <v>90625</v>
      </c>
      <c r="HE13" s="58">
        <v>5259</v>
      </c>
      <c r="HF13" s="58">
        <v>0</v>
      </c>
      <c r="HG13" s="58">
        <v>85366</v>
      </c>
      <c r="HH13" s="58">
        <v>0</v>
      </c>
      <c r="HI13" s="58">
        <v>0</v>
      </c>
      <c r="HJ13" s="58" t="s">
        <v>613</v>
      </c>
      <c r="HK13" s="58">
        <v>508611</v>
      </c>
      <c r="HL13" s="58">
        <v>0</v>
      </c>
      <c r="HM13" s="58">
        <v>0</v>
      </c>
      <c r="HN13" s="58">
        <v>97703</v>
      </c>
      <c r="HO13" s="58">
        <v>410908</v>
      </c>
      <c r="HP13" s="58">
        <v>0</v>
      </c>
      <c r="HQ13" s="58" t="s">
        <v>614</v>
      </c>
      <c r="HR13" s="58">
        <v>600000</v>
      </c>
      <c r="HS13" s="58">
        <v>300125</v>
      </c>
      <c r="HT13" s="58">
        <v>0</v>
      </c>
      <c r="HU13" s="58">
        <v>27728.999999999993</v>
      </c>
      <c r="HV13" s="58">
        <v>272146</v>
      </c>
      <c r="HW13" s="58">
        <v>0</v>
      </c>
      <c r="HX13" s="58">
        <v>0</v>
      </c>
      <c r="HY13" s="58">
        <v>0</v>
      </c>
      <c r="HZ13" s="58">
        <v>0</v>
      </c>
      <c r="IA13" s="58">
        <v>0</v>
      </c>
      <c r="IB13" s="58">
        <v>0</v>
      </c>
      <c r="IC13" s="58">
        <v>0</v>
      </c>
      <c r="ID13" s="58">
        <v>0</v>
      </c>
      <c r="IE13" s="58">
        <v>0</v>
      </c>
      <c r="IF13" s="58">
        <v>0</v>
      </c>
      <c r="IG13" s="58">
        <v>0</v>
      </c>
      <c r="IH13" s="58">
        <v>0</v>
      </c>
      <c r="II13" s="58">
        <v>0</v>
      </c>
      <c r="IJ13" s="58">
        <v>0</v>
      </c>
      <c r="IK13" s="58">
        <v>0</v>
      </c>
      <c r="IL13" s="58">
        <v>0</v>
      </c>
      <c r="IM13" s="58">
        <v>0</v>
      </c>
      <c r="IN13" s="58">
        <v>0</v>
      </c>
      <c r="IO13" s="58">
        <v>0</v>
      </c>
      <c r="IP13" s="58">
        <v>0</v>
      </c>
      <c r="IQ13" s="58">
        <v>0</v>
      </c>
      <c r="IR13" s="58">
        <v>0</v>
      </c>
      <c r="IS13" s="58">
        <v>0</v>
      </c>
      <c r="IT13" s="58">
        <v>0</v>
      </c>
      <c r="IU13" s="58">
        <v>0</v>
      </c>
      <c r="IV13" s="58">
        <v>0</v>
      </c>
      <c r="IW13" s="58">
        <v>0</v>
      </c>
      <c r="IX13" s="58">
        <v>0</v>
      </c>
      <c r="IY13" s="58">
        <v>0</v>
      </c>
      <c r="IZ13" s="58">
        <v>0</v>
      </c>
      <c r="JA13" s="58">
        <v>0</v>
      </c>
      <c r="JB13" s="58">
        <v>0</v>
      </c>
      <c r="JC13" s="58">
        <v>0</v>
      </c>
      <c r="JD13" s="58">
        <v>0</v>
      </c>
      <c r="JE13" s="58">
        <v>0</v>
      </c>
      <c r="JF13" s="58">
        <v>0</v>
      </c>
      <c r="JG13" s="58">
        <v>0</v>
      </c>
      <c r="JH13" s="58">
        <v>0</v>
      </c>
      <c r="JI13" s="58">
        <v>0</v>
      </c>
      <c r="JJ13" s="58">
        <v>0</v>
      </c>
      <c r="JK13" s="58">
        <v>0</v>
      </c>
      <c r="JL13" s="58">
        <v>0</v>
      </c>
      <c r="JM13" s="58">
        <v>0</v>
      </c>
      <c r="JN13" s="58">
        <v>0</v>
      </c>
      <c r="JO13" s="58">
        <v>0</v>
      </c>
      <c r="JP13" s="58">
        <v>0</v>
      </c>
      <c r="JQ13" s="58">
        <v>0</v>
      </c>
      <c r="JR13" s="58">
        <v>0</v>
      </c>
      <c r="JS13" s="58">
        <v>0</v>
      </c>
      <c r="JT13" s="58">
        <v>0</v>
      </c>
      <c r="JU13" s="58">
        <v>0</v>
      </c>
      <c r="JV13" s="58">
        <v>0</v>
      </c>
      <c r="JW13" s="58">
        <v>0</v>
      </c>
      <c r="JX13" s="58">
        <v>0</v>
      </c>
      <c r="JY13" s="58">
        <v>0</v>
      </c>
      <c r="JZ13" s="58">
        <v>0</v>
      </c>
      <c r="KA13" s="58">
        <v>0</v>
      </c>
      <c r="KB13" s="58">
        <v>0</v>
      </c>
      <c r="KC13" s="58">
        <v>0</v>
      </c>
      <c r="KD13" s="58">
        <v>0</v>
      </c>
      <c r="KE13" s="58">
        <v>0</v>
      </c>
      <c r="KF13" s="58">
        <v>0</v>
      </c>
      <c r="KG13" s="58">
        <v>0</v>
      </c>
      <c r="KH13" s="58">
        <v>0</v>
      </c>
      <c r="KI13" s="58">
        <v>0</v>
      </c>
      <c r="KJ13" s="58">
        <v>0</v>
      </c>
      <c r="KK13" s="58">
        <v>0</v>
      </c>
      <c r="KL13" s="58">
        <v>0</v>
      </c>
      <c r="KM13" s="58">
        <v>0</v>
      </c>
      <c r="KN13" s="58">
        <v>0</v>
      </c>
      <c r="KO13" s="58">
        <v>0</v>
      </c>
      <c r="KP13" s="58">
        <v>0</v>
      </c>
      <c r="KQ13" s="58">
        <v>0</v>
      </c>
      <c r="KR13" s="58">
        <v>0</v>
      </c>
      <c r="KS13" s="58">
        <v>0</v>
      </c>
      <c r="KT13" s="58">
        <v>0</v>
      </c>
      <c r="KU13" s="58">
        <v>0</v>
      </c>
      <c r="KV13" s="58">
        <v>0</v>
      </c>
      <c r="KW13" s="58">
        <v>0</v>
      </c>
      <c r="KX13" s="58">
        <v>0</v>
      </c>
      <c r="KY13" s="58">
        <v>0</v>
      </c>
      <c r="KZ13" s="58">
        <v>0</v>
      </c>
      <c r="LA13" s="58">
        <v>0</v>
      </c>
      <c r="LB13" s="58">
        <v>0</v>
      </c>
      <c r="LC13" s="58">
        <v>0</v>
      </c>
      <c r="LD13" s="58">
        <v>0</v>
      </c>
      <c r="LE13" s="58">
        <v>0</v>
      </c>
      <c r="LF13" s="58">
        <v>0</v>
      </c>
      <c r="LG13" s="58">
        <v>0</v>
      </c>
      <c r="LH13" s="58">
        <v>0</v>
      </c>
      <c r="LI13" s="58">
        <v>0</v>
      </c>
      <c r="LJ13" s="58">
        <v>0</v>
      </c>
      <c r="LK13" s="58">
        <v>0</v>
      </c>
      <c r="LL13" s="58">
        <v>0</v>
      </c>
      <c r="LM13" s="58">
        <v>0</v>
      </c>
      <c r="LN13" s="58">
        <v>0</v>
      </c>
      <c r="LO13" s="58">
        <v>0</v>
      </c>
      <c r="LP13" s="58">
        <v>0</v>
      </c>
      <c r="LQ13" s="58">
        <v>0</v>
      </c>
      <c r="LR13" s="58">
        <v>0</v>
      </c>
      <c r="LS13" s="58">
        <v>0</v>
      </c>
      <c r="LT13" s="58">
        <v>0</v>
      </c>
      <c r="LU13" s="58">
        <v>0</v>
      </c>
      <c r="LV13" s="58">
        <v>0</v>
      </c>
      <c r="LW13" s="58">
        <v>0</v>
      </c>
      <c r="LX13" s="58">
        <v>0</v>
      </c>
      <c r="LY13" s="58">
        <v>0</v>
      </c>
      <c r="LZ13" s="58">
        <v>0</v>
      </c>
      <c r="MA13" s="58">
        <v>0</v>
      </c>
      <c r="MB13" s="58">
        <v>0</v>
      </c>
      <c r="MC13" s="58">
        <v>0</v>
      </c>
      <c r="MD13" s="58">
        <v>0</v>
      </c>
      <c r="ME13" s="58">
        <v>0</v>
      </c>
      <c r="MF13" s="58">
        <v>0</v>
      </c>
      <c r="MG13" s="58">
        <v>0</v>
      </c>
      <c r="MH13" s="58">
        <v>0</v>
      </c>
      <c r="MI13" s="58">
        <v>0</v>
      </c>
      <c r="MJ13" s="58">
        <v>0</v>
      </c>
      <c r="MK13" s="58">
        <v>0</v>
      </c>
      <c r="ML13" s="58">
        <v>0</v>
      </c>
      <c r="MM13" s="58">
        <v>0</v>
      </c>
      <c r="MN13" s="58">
        <v>0</v>
      </c>
      <c r="MO13" s="58">
        <v>0</v>
      </c>
      <c r="MP13" s="58">
        <v>0</v>
      </c>
      <c r="MQ13" s="58">
        <v>0</v>
      </c>
      <c r="MR13" s="58">
        <v>0</v>
      </c>
      <c r="MS13" s="58">
        <v>0</v>
      </c>
      <c r="MT13" s="58">
        <v>0</v>
      </c>
      <c r="MU13" s="58">
        <v>0</v>
      </c>
      <c r="MV13" s="58">
        <v>0</v>
      </c>
      <c r="MW13" s="58">
        <v>0</v>
      </c>
      <c r="MX13" s="58">
        <v>0</v>
      </c>
      <c r="MY13" s="58">
        <v>0</v>
      </c>
      <c r="MZ13" s="58">
        <v>0</v>
      </c>
      <c r="NA13" s="58">
        <v>0</v>
      </c>
      <c r="NB13" s="58">
        <v>0</v>
      </c>
      <c r="NC13" s="58">
        <v>0</v>
      </c>
      <c r="ND13" s="58">
        <v>0</v>
      </c>
      <c r="NE13" s="58">
        <v>0</v>
      </c>
      <c r="NF13" s="58">
        <v>0</v>
      </c>
      <c r="NG13" s="58">
        <v>0</v>
      </c>
      <c r="NH13" s="58">
        <v>0</v>
      </c>
      <c r="NI13" s="58">
        <v>0</v>
      </c>
      <c r="NJ13" s="58">
        <v>0</v>
      </c>
      <c r="NK13" s="58">
        <v>0</v>
      </c>
      <c r="NL13" s="58">
        <v>0</v>
      </c>
      <c r="NM13" s="58">
        <v>0</v>
      </c>
      <c r="NN13" s="58">
        <v>0</v>
      </c>
      <c r="NO13" s="58">
        <v>0</v>
      </c>
      <c r="NP13" s="58">
        <v>0</v>
      </c>
      <c r="NQ13" s="58">
        <v>0</v>
      </c>
      <c r="NR13" s="58">
        <v>0</v>
      </c>
      <c r="NS13" s="58">
        <v>0</v>
      </c>
      <c r="NT13" s="58">
        <v>0</v>
      </c>
      <c r="NU13" s="58">
        <v>0</v>
      </c>
      <c r="NV13" s="58">
        <v>0</v>
      </c>
      <c r="NW13" s="58">
        <v>0</v>
      </c>
      <c r="NX13" s="58">
        <v>0</v>
      </c>
      <c r="NY13" s="58">
        <v>0</v>
      </c>
      <c r="NZ13" s="58">
        <v>0</v>
      </c>
      <c r="OA13" s="58">
        <v>0</v>
      </c>
      <c r="OB13" s="58">
        <v>0</v>
      </c>
      <c r="OC13" s="58">
        <v>0</v>
      </c>
      <c r="OD13" s="58">
        <v>0</v>
      </c>
      <c r="OE13" s="58">
        <v>0</v>
      </c>
      <c r="OF13" s="58">
        <v>0</v>
      </c>
      <c r="OG13" s="58">
        <v>0</v>
      </c>
      <c r="OH13" s="58">
        <v>0</v>
      </c>
      <c r="OI13" s="58">
        <v>0</v>
      </c>
      <c r="OJ13" s="58">
        <v>0</v>
      </c>
      <c r="OK13" s="58">
        <v>0</v>
      </c>
      <c r="OL13" s="58">
        <v>0</v>
      </c>
      <c r="OM13" s="58">
        <v>0</v>
      </c>
      <c r="ON13" s="58">
        <v>0</v>
      </c>
      <c r="OO13" s="58">
        <v>0</v>
      </c>
      <c r="OP13" s="58">
        <v>0</v>
      </c>
      <c r="OQ13" s="58">
        <v>0</v>
      </c>
      <c r="OR13" s="58">
        <v>0</v>
      </c>
      <c r="OS13" s="58">
        <v>0</v>
      </c>
      <c r="OT13" s="58">
        <v>0</v>
      </c>
      <c r="OU13" s="58">
        <v>0</v>
      </c>
      <c r="OV13" s="58">
        <v>0</v>
      </c>
      <c r="OW13" s="58">
        <v>0</v>
      </c>
      <c r="OX13" s="58">
        <v>0</v>
      </c>
      <c r="OY13" s="58">
        <v>0</v>
      </c>
      <c r="OZ13" s="58">
        <v>0</v>
      </c>
      <c r="PA13" s="58">
        <v>0</v>
      </c>
      <c r="PB13" s="58">
        <v>0</v>
      </c>
      <c r="PC13" s="58">
        <v>0</v>
      </c>
      <c r="PD13" s="58">
        <v>0</v>
      </c>
      <c r="PE13" s="58">
        <v>0</v>
      </c>
      <c r="PF13" s="58">
        <v>0</v>
      </c>
      <c r="PG13" s="58">
        <v>0</v>
      </c>
      <c r="PH13" s="58">
        <v>0</v>
      </c>
      <c r="PI13" s="58">
        <v>0</v>
      </c>
      <c r="PJ13" s="58">
        <v>0</v>
      </c>
      <c r="PK13" s="58">
        <v>0</v>
      </c>
      <c r="PL13" s="58">
        <v>0</v>
      </c>
      <c r="PM13" s="58">
        <v>0</v>
      </c>
      <c r="PN13" s="58">
        <v>0</v>
      </c>
      <c r="PO13" s="58">
        <v>0</v>
      </c>
      <c r="PP13" s="58">
        <v>0</v>
      </c>
      <c r="PQ13" s="58">
        <v>0</v>
      </c>
      <c r="PR13" s="58">
        <v>0</v>
      </c>
      <c r="PS13" s="58">
        <v>0</v>
      </c>
      <c r="PT13" s="58">
        <v>0</v>
      </c>
      <c r="PU13" s="58">
        <v>0</v>
      </c>
      <c r="PV13" s="58">
        <v>0</v>
      </c>
      <c r="PW13" s="58">
        <v>0</v>
      </c>
      <c r="PX13" s="58">
        <v>0</v>
      </c>
      <c r="PY13" s="58">
        <v>0</v>
      </c>
      <c r="PZ13" s="58">
        <v>0</v>
      </c>
      <c r="QA13" s="58">
        <v>0</v>
      </c>
      <c r="QB13" s="58">
        <v>0</v>
      </c>
      <c r="QC13" s="58">
        <v>0</v>
      </c>
      <c r="QD13" s="58">
        <v>0</v>
      </c>
      <c r="QE13" s="58">
        <v>0</v>
      </c>
      <c r="QF13" s="58">
        <v>0</v>
      </c>
      <c r="QG13" s="58">
        <v>0</v>
      </c>
      <c r="QH13" s="58">
        <v>0</v>
      </c>
      <c r="QI13" s="58">
        <v>0</v>
      </c>
      <c r="QJ13" s="58">
        <v>0</v>
      </c>
      <c r="QK13" s="58">
        <v>0</v>
      </c>
      <c r="QL13" s="58">
        <v>0</v>
      </c>
      <c r="QM13" s="58">
        <v>0</v>
      </c>
      <c r="QN13" s="58">
        <v>0</v>
      </c>
      <c r="QO13" s="58">
        <v>0</v>
      </c>
      <c r="QP13" s="58">
        <v>0</v>
      </c>
      <c r="QQ13" s="58">
        <v>0</v>
      </c>
      <c r="QR13" s="58">
        <v>0</v>
      </c>
      <c r="QS13" s="58">
        <v>0</v>
      </c>
      <c r="QT13" s="58">
        <v>0</v>
      </c>
      <c r="QU13" s="58">
        <v>0</v>
      </c>
      <c r="QV13" s="58">
        <v>0</v>
      </c>
      <c r="QW13" s="58">
        <v>0</v>
      </c>
      <c r="QX13" s="58">
        <v>0</v>
      </c>
      <c r="QY13" s="58">
        <v>0</v>
      </c>
      <c r="QZ13" s="58">
        <v>0</v>
      </c>
      <c r="RA13" s="58">
        <v>0</v>
      </c>
      <c r="RB13" s="58">
        <v>0</v>
      </c>
      <c r="RC13" s="58">
        <v>0</v>
      </c>
      <c r="RD13" s="58">
        <v>0</v>
      </c>
      <c r="RE13" s="58">
        <v>0</v>
      </c>
      <c r="RF13" s="58">
        <v>0</v>
      </c>
      <c r="RG13" s="58">
        <v>0</v>
      </c>
      <c r="RH13" s="58">
        <v>0</v>
      </c>
      <c r="RI13" s="58">
        <v>0</v>
      </c>
      <c r="RJ13" s="58">
        <v>0</v>
      </c>
      <c r="RK13" s="58">
        <v>0</v>
      </c>
      <c r="RL13" s="58">
        <v>0</v>
      </c>
      <c r="RM13" s="58">
        <v>0</v>
      </c>
      <c r="RN13" s="58">
        <v>0</v>
      </c>
      <c r="RO13" s="58">
        <v>0</v>
      </c>
      <c r="RP13" s="58">
        <v>0</v>
      </c>
      <c r="RQ13" s="58">
        <v>0</v>
      </c>
      <c r="RR13" s="58">
        <v>0</v>
      </c>
      <c r="RS13" s="58">
        <v>0</v>
      </c>
      <c r="RT13" s="58">
        <v>0</v>
      </c>
      <c r="RU13" s="58">
        <v>0</v>
      </c>
      <c r="RV13" s="58">
        <v>0</v>
      </c>
      <c r="RW13" s="58">
        <v>0</v>
      </c>
      <c r="RX13" s="58">
        <v>0</v>
      </c>
      <c r="RY13" s="58">
        <v>0</v>
      </c>
      <c r="RZ13" s="58">
        <v>0</v>
      </c>
      <c r="SA13" s="58">
        <v>0</v>
      </c>
      <c r="SB13" s="58">
        <v>0</v>
      </c>
      <c r="SC13" s="58">
        <v>0</v>
      </c>
      <c r="SD13" s="58">
        <v>0</v>
      </c>
      <c r="SE13" s="58">
        <v>0</v>
      </c>
      <c r="SF13" s="58">
        <v>0</v>
      </c>
      <c r="SG13" s="58">
        <v>0</v>
      </c>
      <c r="SH13" s="58">
        <v>0</v>
      </c>
      <c r="SI13" s="58">
        <v>0</v>
      </c>
      <c r="SJ13" s="58">
        <v>0</v>
      </c>
      <c r="SK13" s="58">
        <v>0</v>
      </c>
      <c r="SL13" s="58">
        <v>0</v>
      </c>
      <c r="SM13" s="58">
        <v>0</v>
      </c>
      <c r="SN13" s="58">
        <v>0</v>
      </c>
      <c r="SO13" s="58">
        <v>0</v>
      </c>
      <c r="SP13" s="58">
        <v>0</v>
      </c>
      <c r="SQ13" s="58">
        <v>0</v>
      </c>
      <c r="SR13" s="58">
        <v>0</v>
      </c>
      <c r="SS13" s="58">
        <v>0</v>
      </c>
      <c r="ST13" s="58">
        <v>0</v>
      </c>
      <c r="SU13" s="58">
        <v>0</v>
      </c>
      <c r="SV13" s="58">
        <v>0</v>
      </c>
      <c r="SW13" s="58">
        <v>0</v>
      </c>
      <c r="SX13" s="58">
        <v>0</v>
      </c>
      <c r="SY13" s="58">
        <v>0</v>
      </c>
      <c r="SZ13" s="58">
        <v>0</v>
      </c>
      <c r="TA13" s="58">
        <v>0</v>
      </c>
      <c r="TB13" s="58">
        <v>0</v>
      </c>
      <c r="TC13" s="58">
        <v>0</v>
      </c>
      <c r="TD13" s="58">
        <v>0</v>
      </c>
      <c r="TE13" s="58">
        <v>0</v>
      </c>
      <c r="TF13" s="58">
        <v>0</v>
      </c>
      <c r="TG13" s="58">
        <v>0</v>
      </c>
      <c r="TH13" s="58">
        <v>0</v>
      </c>
      <c r="TI13" s="58">
        <v>0</v>
      </c>
      <c r="TJ13" s="58">
        <v>0</v>
      </c>
      <c r="TK13" s="58">
        <v>0</v>
      </c>
      <c r="TL13" s="58">
        <v>0</v>
      </c>
      <c r="TM13" s="58">
        <v>0</v>
      </c>
      <c r="TN13" s="58">
        <v>0</v>
      </c>
      <c r="TO13" s="58">
        <v>0</v>
      </c>
      <c r="TP13" s="58">
        <v>0</v>
      </c>
      <c r="TQ13" s="58">
        <v>0</v>
      </c>
      <c r="TR13" s="58">
        <v>0</v>
      </c>
      <c r="TS13" s="58">
        <v>0</v>
      </c>
      <c r="TT13" s="58">
        <v>0</v>
      </c>
      <c r="TU13" s="58">
        <v>0</v>
      </c>
      <c r="TV13" s="58">
        <v>0</v>
      </c>
      <c r="TW13" s="58">
        <v>0</v>
      </c>
      <c r="TX13" s="58">
        <v>0</v>
      </c>
      <c r="TY13" s="58">
        <v>0</v>
      </c>
      <c r="TZ13" s="58">
        <v>0</v>
      </c>
      <c r="UA13" s="58">
        <v>0</v>
      </c>
      <c r="UB13" s="58">
        <v>0</v>
      </c>
      <c r="UC13" s="58">
        <v>0</v>
      </c>
      <c r="UD13" s="58">
        <v>0</v>
      </c>
      <c r="UE13" s="58">
        <v>0</v>
      </c>
      <c r="UF13" s="58">
        <v>0</v>
      </c>
      <c r="UG13" s="58">
        <v>0</v>
      </c>
      <c r="UH13" s="58">
        <v>0</v>
      </c>
      <c r="UI13" s="58">
        <v>0</v>
      </c>
      <c r="UJ13" s="58">
        <v>0</v>
      </c>
      <c r="UK13" s="58">
        <v>0</v>
      </c>
      <c r="UL13" s="58">
        <v>0</v>
      </c>
      <c r="UM13" s="58">
        <v>0</v>
      </c>
      <c r="UN13" s="58">
        <v>0</v>
      </c>
      <c r="UO13" s="58">
        <v>0</v>
      </c>
      <c r="UP13" s="58">
        <v>0</v>
      </c>
      <c r="UQ13" s="58">
        <v>0</v>
      </c>
      <c r="UR13" s="58">
        <v>0</v>
      </c>
      <c r="US13" s="58">
        <v>0</v>
      </c>
      <c r="UT13" s="58">
        <v>0</v>
      </c>
      <c r="UU13" s="58">
        <v>0</v>
      </c>
      <c r="UV13" s="58">
        <v>0</v>
      </c>
      <c r="UW13" s="58">
        <v>0</v>
      </c>
      <c r="UX13" s="58">
        <v>0</v>
      </c>
      <c r="UY13" s="58">
        <v>0</v>
      </c>
      <c r="UZ13" s="58">
        <v>0</v>
      </c>
      <c r="VA13" s="58">
        <v>0</v>
      </c>
      <c r="VB13" s="58">
        <v>0</v>
      </c>
      <c r="VC13" s="58">
        <v>0</v>
      </c>
      <c r="VD13" s="58">
        <v>0</v>
      </c>
      <c r="VE13" s="58">
        <v>0</v>
      </c>
      <c r="VF13" s="58">
        <v>0</v>
      </c>
      <c r="VG13" s="58">
        <v>0</v>
      </c>
      <c r="VH13" s="58">
        <v>0</v>
      </c>
      <c r="VI13" s="58">
        <v>0</v>
      </c>
      <c r="VJ13" s="58">
        <v>0</v>
      </c>
      <c r="VK13" s="58">
        <v>0</v>
      </c>
      <c r="VL13" s="58">
        <v>0</v>
      </c>
      <c r="VM13" s="58">
        <v>0</v>
      </c>
      <c r="VN13" s="58">
        <v>0</v>
      </c>
      <c r="VO13" s="58">
        <v>0</v>
      </c>
      <c r="VP13" s="58">
        <v>0</v>
      </c>
      <c r="VQ13" s="58">
        <v>0</v>
      </c>
      <c r="VR13" s="58">
        <v>0</v>
      </c>
      <c r="VS13" s="58">
        <v>0</v>
      </c>
      <c r="VT13" s="58">
        <v>0</v>
      </c>
      <c r="VU13" s="58">
        <v>0</v>
      </c>
      <c r="VV13" s="58">
        <v>0</v>
      </c>
      <c r="VW13" s="58">
        <v>0</v>
      </c>
      <c r="VX13" s="58">
        <v>0</v>
      </c>
      <c r="VY13" s="58">
        <v>0</v>
      </c>
      <c r="VZ13" s="58">
        <v>0</v>
      </c>
      <c r="WA13" s="58">
        <v>0</v>
      </c>
      <c r="WB13" s="58">
        <v>0</v>
      </c>
      <c r="WC13" s="58">
        <v>0</v>
      </c>
      <c r="WD13" s="58">
        <v>0</v>
      </c>
      <c r="WE13" s="58">
        <v>0</v>
      </c>
      <c r="WF13" s="58">
        <v>0</v>
      </c>
      <c r="WG13" s="58">
        <v>0</v>
      </c>
      <c r="WH13" s="58">
        <v>0</v>
      </c>
      <c r="WI13" s="58">
        <v>0</v>
      </c>
      <c r="WJ13" s="58">
        <v>0</v>
      </c>
      <c r="WK13" s="58">
        <v>0</v>
      </c>
      <c r="WL13" s="58">
        <v>0</v>
      </c>
      <c r="WM13" s="58">
        <v>0</v>
      </c>
      <c r="WN13" s="58">
        <v>0</v>
      </c>
      <c r="WO13" s="58">
        <v>0</v>
      </c>
      <c r="WP13" s="58">
        <v>0</v>
      </c>
      <c r="WQ13" s="58">
        <v>0</v>
      </c>
      <c r="WR13" s="58">
        <v>0</v>
      </c>
      <c r="WS13" s="58">
        <v>0</v>
      </c>
      <c r="WT13" s="58">
        <v>0</v>
      </c>
      <c r="WU13" s="58">
        <v>0</v>
      </c>
      <c r="WV13" s="58">
        <v>0</v>
      </c>
      <c r="WW13" s="58">
        <v>0</v>
      </c>
      <c r="WX13" s="58">
        <v>0</v>
      </c>
      <c r="WY13" s="58">
        <v>0</v>
      </c>
      <c r="WZ13" s="58">
        <v>0</v>
      </c>
      <c r="XA13" s="58">
        <v>0</v>
      </c>
      <c r="XB13" s="58">
        <v>0</v>
      </c>
      <c r="XC13" s="58">
        <v>0</v>
      </c>
      <c r="XD13" s="58">
        <v>0</v>
      </c>
      <c r="XE13" s="58">
        <v>0</v>
      </c>
      <c r="XF13" s="58">
        <v>0</v>
      </c>
      <c r="XG13" s="58">
        <v>0</v>
      </c>
      <c r="XH13" s="58">
        <v>0</v>
      </c>
      <c r="XI13" s="58">
        <v>0</v>
      </c>
      <c r="XJ13" s="58">
        <v>0</v>
      </c>
      <c r="XK13" s="58">
        <v>0</v>
      </c>
      <c r="XL13" s="58">
        <v>0</v>
      </c>
      <c r="XM13" s="58">
        <v>0</v>
      </c>
      <c r="XN13" s="58">
        <v>0</v>
      </c>
      <c r="XO13" s="58">
        <v>0</v>
      </c>
      <c r="XP13" s="58">
        <v>0</v>
      </c>
      <c r="XQ13" s="58">
        <v>0</v>
      </c>
      <c r="XR13" s="58">
        <v>0</v>
      </c>
      <c r="XS13" s="58">
        <v>0</v>
      </c>
      <c r="XT13" s="58">
        <v>0</v>
      </c>
      <c r="XU13" s="58">
        <v>0</v>
      </c>
      <c r="XV13" s="58">
        <v>0</v>
      </c>
      <c r="XW13" s="58">
        <v>0</v>
      </c>
      <c r="XX13" s="58">
        <v>0</v>
      </c>
      <c r="XY13" s="58">
        <v>0</v>
      </c>
      <c r="XZ13" s="58">
        <v>170149</v>
      </c>
      <c r="YA13" s="58">
        <v>170149</v>
      </c>
      <c r="YB13" s="58">
        <v>2031215</v>
      </c>
      <c r="YC13" s="58">
        <v>2031215</v>
      </c>
      <c r="YD13" s="58">
        <v>0</v>
      </c>
      <c r="YE13" s="58" t="s">
        <v>615</v>
      </c>
      <c r="YH13" s="58" t="s">
        <v>616</v>
      </c>
      <c r="YI13" s="58" t="s">
        <v>617</v>
      </c>
      <c r="YJ13" s="58" t="s">
        <v>618</v>
      </c>
    </row>
    <row r="14" spans="1:660" s="58" customFormat="1" ht="30.75" thickBot="1">
      <c r="A14" s="55">
        <v>470</v>
      </c>
      <c r="B14" s="54" t="s">
        <v>10</v>
      </c>
      <c r="C14" s="60" t="s">
        <v>116</v>
      </c>
      <c r="D14" s="58" t="s">
        <v>492</v>
      </c>
      <c r="E14" s="58">
        <v>2</v>
      </c>
      <c r="F14" s="58">
        <v>412</v>
      </c>
      <c r="G14" s="58">
        <v>45682524</v>
      </c>
      <c r="H14" s="58" t="s">
        <v>493</v>
      </c>
      <c r="I14" s="58" t="s">
        <v>10</v>
      </c>
      <c r="N14" s="58">
        <v>918116</v>
      </c>
      <c r="O14" s="58">
        <v>1574704</v>
      </c>
      <c r="P14" s="58">
        <v>0</v>
      </c>
      <c r="Q14" s="58">
        <v>0</v>
      </c>
      <c r="R14" s="58">
        <v>991</v>
      </c>
      <c r="S14" s="58">
        <v>1566</v>
      </c>
      <c r="T14" s="58" t="s">
        <v>326</v>
      </c>
      <c r="U14" s="58">
        <v>62550</v>
      </c>
      <c r="V14" s="58">
        <v>138275</v>
      </c>
      <c r="W14" s="58">
        <v>0</v>
      </c>
      <c r="X14" s="58">
        <v>0</v>
      </c>
      <c r="Y14" s="58">
        <v>135</v>
      </c>
      <c r="Z14" s="58">
        <v>572</v>
      </c>
      <c r="AA14" s="58" t="s">
        <v>325</v>
      </c>
      <c r="AB14" s="58">
        <v>0</v>
      </c>
      <c r="AC14" s="58">
        <v>0</v>
      </c>
      <c r="AD14" s="58">
        <v>0</v>
      </c>
      <c r="AE14" s="58">
        <v>0</v>
      </c>
      <c r="AF14" s="58">
        <v>0</v>
      </c>
      <c r="AG14" s="58">
        <v>0</v>
      </c>
      <c r="AH14" s="58">
        <v>0</v>
      </c>
      <c r="AI14" s="58">
        <v>0</v>
      </c>
      <c r="AJ14" s="58">
        <v>0</v>
      </c>
      <c r="AK14" s="58">
        <v>0</v>
      </c>
      <c r="AL14" s="58">
        <v>0</v>
      </c>
      <c r="AM14" s="58">
        <v>0</v>
      </c>
      <c r="AN14" s="58">
        <v>0</v>
      </c>
      <c r="AO14" s="58">
        <v>0</v>
      </c>
      <c r="AP14" s="58">
        <v>0</v>
      </c>
      <c r="AQ14" s="58">
        <v>0</v>
      </c>
      <c r="AR14" s="58">
        <v>0</v>
      </c>
      <c r="AS14" s="58">
        <v>0</v>
      </c>
      <c r="AT14" s="58">
        <v>0</v>
      </c>
      <c r="AU14" s="58">
        <v>0</v>
      </c>
      <c r="AV14" s="58">
        <v>0</v>
      </c>
      <c r="AW14" s="58">
        <v>0</v>
      </c>
      <c r="AX14" s="58">
        <v>0</v>
      </c>
      <c r="AY14" s="58">
        <v>0</v>
      </c>
      <c r="AZ14" s="58">
        <v>0</v>
      </c>
      <c r="BA14" s="58">
        <v>0</v>
      </c>
      <c r="BB14" s="58">
        <v>0</v>
      </c>
      <c r="BC14" s="58">
        <v>0</v>
      </c>
      <c r="BD14" s="58">
        <v>0</v>
      </c>
      <c r="BE14" s="58">
        <v>0</v>
      </c>
      <c r="BF14" s="58">
        <v>0</v>
      </c>
      <c r="BG14" s="58">
        <v>0</v>
      </c>
      <c r="BH14" s="58">
        <v>0</v>
      </c>
      <c r="BI14" s="58">
        <v>0</v>
      </c>
      <c r="BJ14" s="58">
        <v>0</v>
      </c>
      <c r="BK14" s="58">
        <v>0</v>
      </c>
      <c r="BL14" s="58">
        <v>0</v>
      </c>
      <c r="BM14" s="58">
        <v>0</v>
      </c>
      <c r="BN14" s="58">
        <v>0</v>
      </c>
      <c r="BO14" s="58">
        <v>0</v>
      </c>
      <c r="BP14" s="58">
        <v>0</v>
      </c>
      <c r="BQ14" s="58">
        <v>0</v>
      </c>
      <c r="BR14" s="58">
        <v>0</v>
      </c>
      <c r="BS14" s="58">
        <v>0</v>
      </c>
      <c r="BT14" s="58">
        <v>492931</v>
      </c>
      <c r="BU14" s="58">
        <v>0</v>
      </c>
      <c r="BV14" s="58">
        <v>0</v>
      </c>
      <c r="BW14" s="58">
        <v>0</v>
      </c>
      <c r="BX14" s="58">
        <v>0</v>
      </c>
      <c r="BY14" s="58">
        <v>0</v>
      </c>
      <c r="BZ14" s="58">
        <v>0</v>
      </c>
      <c r="CA14" s="58">
        <v>430153</v>
      </c>
      <c r="CB14" s="58">
        <v>498984</v>
      </c>
      <c r="CC14" s="58">
        <v>0</v>
      </c>
      <c r="CD14" s="58">
        <v>0</v>
      </c>
      <c r="CE14" s="58">
        <v>18805</v>
      </c>
      <c r="CF14" s="58">
        <v>50682</v>
      </c>
      <c r="CG14" s="58">
        <v>0</v>
      </c>
      <c r="CH14" s="58">
        <v>0</v>
      </c>
      <c r="CI14" s="58">
        <v>0</v>
      </c>
      <c r="CJ14" s="58">
        <v>67177</v>
      </c>
      <c r="CK14" s="58">
        <v>0</v>
      </c>
      <c r="CL14" s="58">
        <v>0</v>
      </c>
      <c r="CM14" s="58">
        <v>0</v>
      </c>
      <c r="CN14" s="58">
        <v>336215</v>
      </c>
      <c r="CO14" s="58">
        <v>0</v>
      </c>
      <c r="CP14" s="58">
        <v>0</v>
      </c>
      <c r="CQ14" s="58">
        <v>0</v>
      </c>
      <c r="CR14" s="58">
        <v>0</v>
      </c>
      <c r="CS14" s="58">
        <v>0</v>
      </c>
      <c r="CT14" s="58">
        <v>0</v>
      </c>
      <c r="CU14" s="58">
        <v>0</v>
      </c>
      <c r="CV14" s="58">
        <v>0</v>
      </c>
      <c r="CW14" s="58">
        <v>0</v>
      </c>
      <c r="CX14" s="58">
        <v>0</v>
      </c>
      <c r="CY14" s="58">
        <v>0</v>
      </c>
      <c r="CZ14" s="58">
        <v>67500</v>
      </c>
      <c r="DA14" s="58">
        <v>0</v>
      </c>
      <c r="DB14" s="58">
        <v>0</v>
      </c>
      <c r="DC14" s="58">
        <v>0</v>
      </c>
      <c r="DD14" s="58">
        <v>0</v>
      </c>
      <c r="DE14" s="58">
        <v>0</v>
      </c>
      <c r="DF14" s="58">
        <v>0</v>
      </c>
      <c r="DG14" s="58">
        <v>0</v>
      </c>
      <c r="DH14" s="58">
        <v>0</v>
      </c>
      <c r="DI14" s="58">
        <v>0</v>
      </c>
      <c r="DJ14" s="58">
        <v>0</v>
      </c>
      <c r="DK14" s="58">
        <v>0</v>
      </c>
      <c r="DL14" s="58">
        <v>0</v>
      </c>
      <c r="DM14" s="58">
        <v>0</v>
      </c>
      <c r="DN14" s="58">
        <v>0</v>
      </c>
      <c r="DO14" s="58">
        <v>2428597</v>
      </c>
      <c r="DP14" s="58">
        <v>5242656</v>
      </c>
      <c r="DQ14" s="58">
        <v>0</v>
      </c>
      <c r="DR14" s="58" t="s">
        <v>570</v>
      </c>
      <c r="DS14" s="58">
        <v>0</v>
      </c>
      <c r="DT14" s="58">
        <v>901</v>
      </c>
      <c r="DU14" s="58">
        <v>0</v>
      </c>
      <c r="DV14" s="58">
        <v>0</v>
      </c>
      <c r="DW14" s="58">
        <v>0</v>
      </c>
      <c r="DX14" s="58">
        <v>1</v>
      </c>
      <c r="DY14" s="58" t="s">
        <v>325</v>
      </c>
      <c r="DZ14" s="58">
        <v>0</v>
      </c>
      <c r="EA14" s="58">
        <v>872</v>
      </c>
      <c r="EB14" s="58">
        <v>0</v>
      </c>
      <c r="EC14" s="58">
        <v>0</v>
      </c>
      <c r="ED14" s="58">
        <v>0</v>
      </c>
      <c r="EE14" s="58">
        <v>1</v>
      </c>
      <c r="EF14" s="58" t="s">
        <v>325</v>
      </c>
      <c r="EG14" s="58">
        <v>0</v>
      </c>
      <c r="EH14" s="58">
        <v>0</v>
      </c>
      <c r="EI14" s="58">
        <v>0</v>
      </c>
      <c r="EJ14" s="58">
        <v>0</v>
      </c>
      <c r="EK14" s="58">
        <v>0</v>
      </c>
      <c r="EL14" s="58">
        <v>0</v>
      </c>
      <c r="EM14" s="58">
        <v>0</v>
      </c>
      <c r="EN14" s="58">
        <v>0</v>
      </c>
      <c r="EO14" s="58">
        <v>0</v>
      </c>
      <c r="EP14" s="58">
        <v>0</v>
      </c>
      <c r="EQ14" s="58">
        <v>0</v>
      </c>
      <c r="EU14" s="58">
        <v>897316</v>
      </c>
      <c r="EV14" s="58">
        <v>897316</v>
      </c>
      <c r="EW14" s="58">
        <v>0</v>
      </c>
      <c r="EX14" s="58">
        <v>0</v>
      </c>
      <c r="EY14" s="58">
        <v>0</v>
      </c>
      <c r="EZ14" s="58">
        <v>0</v>
      </c>
      <c r="FA14" s="58">
        <v>897315</v>
      </c>
      <c r="FB14" s="58">
        <v>532308</v>
      </c>
      <c r="FC14" s="58">
        <v>0</v>
      </c>
      <c r="FD14" s="58">
        <v>365007</v>
      </c>
      <c r="FE14" s="58">
        <v>0</v>
      </c>
      <c r="FF14" s="58">
        <v>0</v>
      </c>
      <c r="FG14" s="58">
        <v>0</v>
      </c>
      <c r="FH14" s="58">
        <v>0</v>
      </c>
      <c r="FI14" s="58">
        <v>0</v>
      </c>
      <c r="FJ14" s="58">
        <v>0</v>
      </c>
      <c r="FK14" s="58">
        <v>0</v>
      </c>
      <c r="FL14" s="58">
        <v>0</v>
      </c>
      <c r="FM14" s="58">
        <v>0</v>
      </c>
      <c r="FN14" s="58">
        <v>0</v>
      </c>
      <c r="FO14" s="58">
        <v>0</v>
      </c>
      <c r="FP14" s="58">
        <v>0</v>
      </c>
      <c r="FQ14" s="58">
        <v>0</v>
      </c>
      <c r="FR14" s="58">
        <v>0</v>
      </c>
      <c r="FS14" s="58">
        <v>0</v>
      </c>
      <c r="FT14" s="58">
        <v>0</v>
      </c>
      <c r="FU14" s="58">
        <v>0</v>
      </c>
      <c r="FV14" s="58">
        <v>0</v>
      </c>
      <c r="FW14" s="58">
        <v>0</v>
      </c>
      <c r="FX14" s="58">
        <v>0</v>
      </c>
      <c r="FY14" s="58">
        <v>0</v>
      </c>
      <c r="FZ14" s="58">
        <v>0</v>
      </c>
      <c r="GA14" s="58">
        <v>0</v>
      </c>
      <c r="GB14" s="58">
        <v>0</v>
      </c>
      <c r="GC14" s="58">
        <v>0</v>
      </c>
      <c r="GD14" s="58">
        <v>0</v>
      </c>
      <c r="GE14" s="58">
        <v>0</v>
      </c>
      <c r="GF14" s="58">
        <v>0</v>
      </c>
      <c r="GG14" s="58">
        <v>0</v>
      </c>
      <c r="GH14" s="58">
        <v>0</v>
      </c>
      <c r="GI14" s="58">
        <v>0</v>
      </c>
      <c r="GJ14" s="58">
        <v>0</v>
      </c>
      <c r="GK14" s="58">
        <v>0</v>
      </c>
      <c r="GL14" s="58">
        <v>0</v>
      </c>
      <c r="GM14" s="58">
        <v>0</v>
      </c>
      <c r="GN14" s="58">
        <v>0</v>
      </c>
      <c r="GO14" s="58">
        <v>0</v>
      </c>
      <c r="GP14" s="58">
        <v>0</v>
      </c>
      <c r="GQ14" s="58">
        <v>2391308</v>
      </c>
      <c r="GR14" s="58">
        <v>2080616</v>
      </c>
      <c r="GS14" s="58">
        <v>2850166</v>
      </c>
      <c r="GT14" s="58">
        <v>2734076</v>
      </c>
      <c r="GU14" s="58">
        <v>0</v>
      </c>
      <c r="GV14" s="58">
        <v>0</v>
      </c>
      <c r="GW14" s="58">
        <v>0</v>
      </c>
      <c r="GX14" s="58">
        <v>0</v>
      </c>
      <c r="GY14" s="58">
        <v>1773</v>
      </c>
      <c r="GZ14" s="58">
        <v>1773</v>
      </c>
      <c r="HA14" s="58">
        <v>0</v>
      </c>
      <c r="HB14" s="58">
        <v>0</v>
      </c>
      <c r="HC14" s="58" t="s">
        <v>571</v>
      </c>
      <c r="HD14" s="58">
        <v>95455</v>
      </c>
      <c r="HE14" s="58">
        <v>0</v>
      </c>
      <c r="HF14" s="58">
        <v>0</v>
      </c>
      <c r="HG14" s="58">
        <v>69982</v>
      </c>
      <c r="HH14" s="58">
        <v>0</v>
      </c>
      <c r="HI14" s="58">
        <v>0</v>
      </c>
      <c r="HJ14" s="58" t="s">
        <v>572</v>
      </c>
      <c r="HK14" s="58">
        <v>828571</v>
      </c>
      <c r="HL14" s="58">
        <v>77204</v>
      </c>
      <c r="HM14" s="58">
        <v>0</v>
      </c>
      <c r="HN14" s="58">
        <v>429203</v>
      </c>
      <c r="HO14" s="58">
        <v>0</v>
      </c>
      <c r="HP14" s="58">
        <v>0</v>
      </c>
      <c r="HQ14" s="58" t="s">
        <v>573</v>
      </c>
      <c r="HR14" s="58">
        <v>773990</v>
      </c>
      <c r="HS14" s="58">
        <v>185722</v>
      </c>
      <c r="HT14" s="58">
        <v>0</v>
      </c>
      <c r="HU14" s="58">
        <v>588268</v>
      </c>
      <c r="HV14" s="58">
        <v>0</v>
      </c>
      <c r="HW14" s="58">
        <v>0</v>
      </c>
      <c r="HX14" s="58">
        <v>19719</v>
      </c>
      <c r="HY14" s="58">
        <v>15024</v>
      </c>
      <c r="HZ14" s="58">
        <v>0</v>
      </c>
      <c r="IA14" s="58">
        <v>4499</v>
      </c>
      <c r="IB14" s="58">
        <v>0</v>
      </c>
      <c r="IC14" s="58">
        <v>0</v>
      </c>
      <c r="ID14" s="58">
        <v>0</v>
      </c>
      <c r="IE14" s="58">
        <v>0</v>
      </c>
      <c r="IF14" s="58">
        <v>897315</v>
      </c>
      <c r="IG14" s="58">
        <v>897315</v>
      </c>
      <c r="IH14" s="58">
        <v>0</v>
      </c>
      <c r="II14" s="58">
        <v>0</v>
      </c>
      <c r="IJ14" s="58">
        <v>0</v>
      </c>
      <c r="IK14" s="58">
        <v>0</v>
      </c>
      <c r="IL14" s="58">
        <v>2227628</v>
      </c>
      <c r="IM14" s="58">
        <v>1747024</v>
      </c>
      <c r="IN14" s="58">
        <v>0</v>
      </c>
      <c r="IO14" s="58">
        <v>0</v>
      </c>
      <c r="IP14" s="58">
        <v>0</v>
      </c>
      <c r="IQ14" s="58">
        <v>0</v>
      </c>
      <c r="IR14" s="58">
        <v>0</v>
      </c>
      <c r="IS14" s="58">
        <v>0</v>
      </c>
      <c r="IT14" s="58">
        <v>0</v>
      </c>
      <c r="IU14" s="58">
        <v>0</v>
      </c>
      <c r="IV14" s="58">
        <v>0</v>
      </c>
      <c r="IW14" s="58">
        <v>0</v>
      </c>
      <c r="IX14" s="58">
        <v>0</v>
      </c>
      <c r="IY14" s="58">
        <v>0</v>
      </c>
      <c r="IZ14" s="58">
        <v>0</v>
      </c>
      <c r="JA14" s="58">
        <v>0</v>
      </c>
      <c r="JB14" s="58">
        <v>0</v>
      </c>
      <c r="JC14" s="58">
        <v>0</v>
      </c>
      <c r="JD14" s="58">
        <v>0</v>
      </c>
      <c r="JE14" s="58">
        <v>0</v>
      </c>
      <c r="JF14" s="58">
        <v>0</v>
      </c>
      <c r="JG14" s="58">
        <v>0</v>
      </c>
      <c r="JH14" s="58">
        <v>0</v>
      </c>
      <c r="JI14" s="58">
        <v>0</v>
      </c>
      <c r="JJ14" s="58">
        <v>0</v>
      </c>
      <c r="JK14" s="58">
        <v>0</v>
      </c>
      <c r="JL14" s="58">
        <v>0</v>
      </c>
      <c r="JM14" s="58">
        <v>0</v>
      </c>
      <c r="JN14" s="58">
        <v>0</v>
      </c>
      <c r="JO14" s="58">
        <v>0</v>
      </c>
      <c r="JP14" s="58">
        <v>0</v>
      </c>
      <c r="JQ14" s="58">
        <v>0</v>
      </c>
      <c r="JR14" s="58">
        <v>0</v>
      </c>
      <c r="JS14" s="58">
        <v>0</v>
      </c>
      <c r="JT14" s="58">
        <v>0</v>
      </c>
      <c r="JU14" s="58">
        <v>0</v>
      </c>
      <c r="JV14" s="58">
        <v>0</v>
      </c>
      <c r="JW14" s="58">
        <v>0</v>
      </c>
      <c r="JX14" s="58">
        <v>0</v>
      </c>
      <c r="JY14" s="58">
        <v>0</v>
      </c>
      <c r="JZ14" s="58">
        <v>0</v>
      </c>
      <c r="KA14" s="58">
        <v>0</v>
      </c>
      <c r="KB14" s="58">
        <v>0</v>
      </c>
      <c r="KC14" s="58">
        <v>0</v>
      </c>
      <c r="KD14" s="58">
        <v>0</v>
      </c>
      <c r="KE14" s="58">
        <v>0</v>
      </c>
      <c r="KF14" s="58">
        <v>0</v>
      </c>
      <c r="KG14" s="58">
        <v>0</v>
      </c>
      <c r="KH14" s="58">
        <v>0</v>
      </c>
      <c r="KI14" s="58">
        <v>0</v>
      </c>
      <c r="KJ14" s="58">
        <v>0</v>
      </c>
      <c r="KK14" s="58">
        <v>0</v>
      </c>
      <c r="KL14" s="58">
        <v>0</v>
      </c>
      <c r="KM14" s="58">
        <v>0</v>
      </c>
      <c r="KN14" s="58">
        <v>0</v>
      </c>
      <c r="KO14" s="58">
        <v>0</v>
      </c>
      <c r="KP14" s="58">
        <v>0</v>
      </c>
      <c r="KQ14" s="58">
        <v>0</v>
      </c>
      <c r="KR14" s="58">
        <v>0</v>
      </c>
      <c r="KS14" s="58">
        <v>0</v>
      </c>
      <c r="KT14" s="58">
        <v>0</v>
      </c>
      <c r="KU14" s="58">
        <v>0</v>
      </c>
      <c r="KV14" s="58">
        <v>0</v>
      </c>
      <c r="KW14" s="58">
        <v>0</v>
      </c>
      <c r="KX14" s="58">
        <v>0</v>
      </c>
      <c r="KY14" s="58">
        <v>0</v>
      </c>
      <c r="KZ14" s="58">
        <v>0</v>
      </c>
      <c r="LA14" s="58">
        <v>0</v>
      </c>
      <c r="LB14" s="58">
        <v>0</v>
      </c>
      <c r="LC14" s="58">
        <v>0</v>
      </c>
      <c r="LD14" s="58">
        <v>0</v>
      </c>
      <c r="LE14" s="58">
        <v>0</v>
      </c>
      <c r="LF14" s="58">
        <v>0</v>
      </c>
      <c r="LG14" s="58">
        <v>0</v>
      </c>
      <c r="LH14" s="58">
        <v>0</v>
      </c>
      <c r="LI14" s="58">
        <v>3031132</v>
      </c>
      <c r="LJ14" s="58">
        <v>656589</v>
      </c>
      <c r="LK14" s="58">
        <v>0</v>
      </c>
      <c r="LL14" s="58">
        <v>0</v>
      </c>
      <c r="LM14" s="58">
        <v>0</v>
      </c>
      <c r="LN14" s="58">
        <v>0</v>
      </c>
      <c r="LO14" s="58">
        <v>2758110</v>
      </c>
      <c r="LP14" s="58">
        <v>0</v>
      </c>
      <c r="LQ14" s="58">
        <v>0</v>
      </c>
      <c r="LR14" s="58">
        <v>0</v>
      </c>
      <c r="LS14" s="58">
        <v>0</v>
      </c>
      <c r="LT14" s="58">
        <v>0</v>
      </c>
      <c r="LU14" s="58">
        <v>0</v>
      </c>
      <c r="LV14" s="58">
        <v>0</v>
      </c>
      <c r="LW14" s="58">
        <v>0</v>
      </c>
      <c r="LX14" s="58">
        <v>0</v>
      </c>
      <c r="LY14" s="58">
        <v>0</v>
      </c>
      <c r="LZ14" s="58">
        <v>0</v>
      </c>
      <c r="MA14" s="58">
        <v>0</v>
      </c>
      <c r="MB14" s="58">
        <v>0</v>
      </c>
      <c r="MC14" s="58">
        <v>0</v>
      </c>
      <c r="MD14" s="58">
        <v>0</v>
      </c>
      <c r="ME14" s="58">
        <v>0</v>
      </c>
      <c r="MF14" s="58">
        <v>0</v>
      </c>
      <c r="MG14" s="58">
        <v>0</v>
      </c>
      <c r="MH14" s="58">
        <v>0</v>
      </c>
      <c r="MI14" s="58">
        <v>0</v>
      </c>
      <c r="MJ14" s="58">
        <v>0</v>
      </c>
      <c r="MK14" s="58">
        <v>0</v>
      </c>
      <c r="ML14" s="58">
        <v>0</v>
      </c>
      <c r="MM14" s="58">
        <v>0</v>
      </c>
      <c r="MN14" s="58">
        <v>0</v>
      </c>
      <c r="MO14" s="58">
        <v>0</v>
      </c>
      <c r="MP14" s="58">
        <v>0</v>
      </c>
      <c r="MQ14" s="58">
        <v>0</v>
      </c>
      <c r="MR14" s="58">
        <v>0</v>
      </c>
      <c r="MS14" s="58">
        <v>0</v>
      </c>
      <c r="MT14" s="58">
        <v>0</v>
      </c>
      <c r="MU14" s="58">
        <v>0</v>
      </c>
      <c r="MV14" s="58">
        <v>0</v>
      </c>
      <c r="MW14" s="58">
        <v>0</v>
      </c>
      <c r="MX14" s="58">
        <v>0</v>
      </c>
      <c r="MY14" s="58">
        <v>0</v>
      </c>
      <c r="MZ14" s="58">
        <v>0</v>
      </c>
      <c r="NA14" s="58">
        <v>0</v>
      </c>
      <c r="NB14" s="58">
        <v>0</v>
      </c>
      <c r="NC14" s="58" t="s">
        <v>573</v>
      </c>
      <c r="ND14" s="58">
        <v>0</v>
      </c>
      <c r="NE14" s="58">
        <v>0</v>
      </c>
      <c r="NF14" s="58">
        <v>3021500</v>
      </c>
      <c r="NG14" s="58">
        <v>717880</v>
      </c>
      <c r="NH14" s="58">
        <v>0</v>
      </c>
      <c r="NI14" s="58">
        <v>0</v>
      </c>
      <c r="NJ14" s="58">
        <v>0</v>
      </c>
      <c r="NK14" s="58">
        <v>0</v>
      </c>
      <c r="NL14" s="58">
        <v>0</v>
      </c>
      <c r="NM14" s="58">
        <v>0</v>
      </c>
      <c r="NN14" s="58">
        <v>0</v>
      </c>
      <c r="NO14" s="58">
        <v>0</v>
      </c>
      <c r="NP14" s="58">
        <v>0</v>
      </c>
      <c r="NQ14" s="58">
        <v>0</v>
      </c>
      <c r="NR14" s="58">
        <v>0</v>
      </c>
      <c r="NS14" s="58">
        <v>0</v>
      </c>
      <c r="NT14" s="58">
        <v>0</v>
      </c>
      <c r="NU14" s="58">
        <v>0</v>
      </c>
      <c r="NV14" s="58">
        <v>0</v>
      </c>
      <c r="NW14" s="58">
        <v>0</v>
      </c>
      <c r="NX14" s="58">
        <v>0</v>
      </c>
      <c r="NY14" s="58">
        <v>0</v>
      </c>
      <c r="NZ14" s="58">
        <v>0</v>
      </c>
      <c r="OA14" s="58">
        <v>0</v>
      </c>
      <c r="OB14" s="58">
        <v>0</v>
      </c>
      <c r="OC14" s="58">
        <v>0</v>
      </c>
      <c r="OD14" s="58">
        <v>0</v>
      </c>
      <c r="OE14" s="58">
        <v>0</v>
      </c>
      <c r="OF14" s="58">
        <v>0</v>
      </c>
      <c r="OG14" s="58">
        <v>0</v>
      </c>
      <c r="OH14" s="58">
        <v>0</v>
      </c>
      <c r="OI14" s="58">
        <v>0</v>
      </c>
      <c r="OJ14" s="58">
        <v>0</v>
      </c>
      <c r="OK14" s="58" t="s">
        <v>573</v>
      </c>
      <c r="OL14" s="58">
        <v>65683</v>
      </c>
      <c r="OM14" s="58">
        <v>50798</v>
      </c>
      <c r="ON14" s="58">
        <v>0</v>
      </c>
      <c r="OO14" s="58">
        <v>14885</v>
      </c>
      <c r="OP14" s="58">
        <v>0</v>
      </c>
      <c r="OQ14" s="58">
        <v>0</v>
      </c>
      <c r="OR14" s="58">
        <v>0</v>
      </c>
      <c r="OS14" s="58">
        <v>0</v>
      </c>
      <c r="OT14" s="58">
        <v>0</v>
      </c>
      <c r="OU14" s="58">
        <v>0</v>
      </c>
      <c r="OV14" s="58">
        <v>0</v>
      </c>
      <c r="OW14" s="58">
        <v>0</v>
      </c>
      <c r="OX14" s="58">
        <v>0</v>
      </c>
      <c r="OY14" s="58">
        <v>0</v>
      </c>
      <c r="OZ14" s="58">
        <v>0</v>
      </c>
      <c r="PA14" s="58">
        <v>0</v>
      </c>
      <c r="PB14" s="58">
        <v>0</v>
      </c>
      <c r="PC14" s="58">
        <v>0</v>
      </c>
      <c r="PD14" s="58">
        <v>0</v>
      </c>
      <c r="PE14" s="58">
        <v>0</v>
      </c>
      <c r="PF14" s="58">
        <v>0</v>
      </c>
      <c r="PG14" s="58">
        <v>0</v>
      </c>
      <c r="PH14" s="58">
        <v>0</v>
      </c>
      <c r="PI14" s="58">
        <v>0</v>
      </c>
      <c r="PJ14" s="58">
        <v>0</v>
      </c>
      <c r="PK14" s="58">
        <v>0</v>
      </c>
      <c r="PL14" s="58">
        <v>0</v>
      </c>
      <c r="PM14" s="58">
        <v>0</v>
      </c>
      <c r="PN14" s="58">
        <v>0</v>
      </c>
      <c r="PO14" s="58">
        <v>0</v>
      </c>
      <c r="PP14" s="58">
        <v>0</v>
      </c>
      <c r="PQ14" s="58">
        <v>0</v>
      </c>
      <c r="PR14" s="58">
        <v>0</v>
      </c>
      <c r="PS14" s="58">
        <v>0</v>
      </c>
      <c r="PT14" s="58">
        <v>0</v>
      </c>
      <c r="PU14" s="58">
        <v>0</v>
      </c>
      <c r="PV14" s="58">
        <v>0</v>
      </c>
      <c r="PW14" s="58">
        <v>0</v>
      </c>
      <c r="PX14" s="58">
        <v>0</v>
      </c>
      <c r="PY14" s="58">
        <v>0</v>
      </c>
      <c r="PZ14" s="58">
        <v>0</v>
      </c>
      <c r="QA14" s="58">
        <v>0</v>
      </c>
      <c r="QB14" s="58">
        <v>0</v>
      </c>
      <c r="QC14" s="58">
        <v>0</v>
      </c>
      <c r="QD14" s="58">
        <v>0</v>
      </c>
      <c r="QE14" s="58">
        <v>0</v>
      </c>
      <c r="QF14" s="58">
        <v>0</v>
      </c>
      <c r="QG14" s="58">
        <v>0</v>
      </c>
      <c r="QH14" s="58">
        <v>0</v>
      </c>
      <c r="QI14" s="58">
        <v>0</v>
      </c>
      <c r="QJ14" s="58">
        <v>0</v>
      </c>
      <c r="QK14" s="58">
        <v>0</v>
      </c>
      <c r="QL14" s="58">
        <v>0</v>
      </c>
      <c r="QM14" s="58">
        <v>0</v>
      </c>
      <c r="QN14" s="58">
        <v>0</v>
      </c>
      <c r="QO14" s="58">
        <v>0</v>
      </c>
      <c r="QP14" s="58">
        <v>0</v>
      </c>
      <c r="QQ14" s="58">
        <v>0</v>
      </c>
      <c r="QR14" s="58">
        <v>0</v>
      </c>
      <c r="QS14" s="58">
        <v>0</v>
      </c>
      <c r="QT14" s="58">
        <v>0</v>
      </c>
      <c r="QU14" s="58">
        <v>0</v>
      </c>
      <c r="QV14" s="58">
        <v>0</v>
      </c>
      <c r="QW14" s="58">
        <v>0</v>
      </c>
      <c r="QX14" s="58">
        <v>0</v>
      </c>
      <c r="QY14" s="58">
        <v>0</v>
      </c>
      <c r="QZ14" s="58">
        <v>0</v>
      </c>
      <c r="RA14" s="58">
        <v>0</v>
      </c>
      <c r="RB14" s="58">
        <v>0</v>
      </c>
      <c r="RC14" s="58">
        <v>0</v>
      </c>
      <c r="RD14" s="58">
        <v>0</v>
      </c>
      <c r="RE14" s="58">
        <v>0</v>
      </c>
      <c r="RF14" s="58">
        <v>0</v>
      </c>
      <c r="RG14" s="58">
        <v>0</v>
      </c>
      <c r="RH14" s="58">
        <v>0</v>
      </c>
      <c r="RI14" s="58">
        <v>0</v>
      </c>
      <c r="RJ14" s="58">
        <v>0</v>
      </c>
      <c r="RK14" s="58">
        <v>0</v>
      </c>
      <c r="RL14" s="58">
        <v>0</v>
      </c>
      <c r="RM14" s="58">
        <v>0</v>
      </c>
      <c r="RN14" s="58">
        <v>0</v>
      </c>
      <c r="RO14" s="58">
        <v>0</v>
      </c>
      <c r="RP14" s="58">
        <v>0</v>
      </c>
      <c r="RQ14" s="58">
        <v>0</v>
      </c>
      <c r="RR14" s="58">
        <v>0</v>
      </c>
      <c r="RS14" s="58">
        <v>0</v>
      </c>
      <c r="RT14" s="58">
        <v>0</v>
      </c>
      <c r="RU14" s="58">
        <v>0</v>
      </c>
      <c r="RV14" s="58">
        <v>0</v>
      </c>
      <c r="RW14" s="58" t="s">
        <v>573</v>
      </c>
      <c r="RX14" s="58">
        <v>263629</v>
      </c>
      <c r="RY14" s="58">
        <v>19233</v>
      </c>
      <c r="RZ14" s="58">
        <v>0</v>
      </c>
      <c r="SA14" s="58">
        <v>244396</v>
      </c>
      <c r="SB14" s="58">
        <v>0</v>
      </c>
      <c r="SC14" s="58">
        <v>0</v>
      </c>
      <c r="SD14" s="58">
        <v>0</v>
      </c>
      <c r="SE14" s="58">
        <v>0</v>
      </c>
      <c r="SF14" s="58">
        <v>0</v>
      </c>
      <c r="SG14" s="58">
        <v>0</v>
      </c>
      <c r="SH14" s="58">
        <v>0</v>
      </c>
      <c r="SI14" s="58">
        <v>0</v>
      </c>
      <c r="SJ14" s="58">
        <v>0</v>
      </c>
      <c r="SK14" s="58">
        <v>0</v>
      </c>
      <c r="SL14" s="58">
        <v>0</v>
      </c>
      <c r="SM14" s="58">
        <v>0</v>
      </c>
      <c r="SN14" s="58">
        <v>0</v>
      </c>
      <c r="SO14" s="58">
        <v>0</v>
      </c>
      <c r="SP14" s="58">
        <v>0</v>
      </c>
      <c r="SQ14" s="58">
        <v>0</v>
      </c>
      <c r="SR14" s="58">
        <v>0</v>
      </c>
      <c r="SS14" s="58">
        <v>0</v>
      </c>
      <c r="ST14" s="58">
        <v>0</v>
      </c>
      <c r="SU14" s="58">
        <v>0</v>
      </c>
      <c r="SV14" s="58">
        <v>0</v>
      </c>
      <c r="SW14" s="58">
        <v>0</v>
      </c>
      <c r="SX14" s="58">
        <v>0</v>
      </c>
      <c r="SY14" s="58">
        <v>0</v>
      </c>
      <c r="SZ14" s="58">
        <v>0</v>
      </c>
      <c r="TA14" s="58">
        <v>0</v>
      </c>
      <c r="TB14" s="58">
        <v>0</v>
      </c>
      <c r="TC14" s="58">
        <v>0</v>
      </c>
      <c r="TD14" s="58">
        <v>0</v>
      </c>
      <c r="TE14" s="58">
        <v>0</v>
      </c>
      <c r="TF14" s="58">
        <v>0</v>
      </c>
      <c r="TG14" s="58">
        <v>0</v>
      </c>
      <c r="TH14" s="58">
        <v>0</v>
      </c>
      <c r="TI14" s="58">
        <v>0</v>
      </c>
      <c r="TJ14" s="58">
        <v>0</v>
      </c>
      <c r="TK14" s="58">
        <v>0</v>
      </c>
      <c r="TL14" s="58">
        <v>0</v>
      </c>
      <c r="TM14" s="58">
        <v>0</v>
      </c>
      <c r="TN14" s="58">
        <v>0</v>
      </c>
      <c r="TO14" s="58">
        <v>0</v>
      </c>
      <c r="TP14" s="58">
        <v>0</v>
      </c>
      <c r="TQ14" s="58">
        <v>0</v>
      </c>
      <c r="TR14" s="58">
        <v>0</v>
      </c>
      <c r="TS14" s="58">
        <v>0</v>
      </c>
      <c r="TT14" s="58">
        <v>0</v>
      </c>
      <c r="TU14" s="58">
        <v>0</v>
      </c>
      <c r="TV14" s="58">
        <v>0</v>
      </c>
      <c r="TW14" s="58">
        <v>0</v>
      </c>
      <c r="TX14" s="58">
        <v>0</v>
      </c>
      <c r="TY14" s="58">
        <v>0</v>
      </c>
      <c r="TZ14" s="58">
        <v>0</v>
      </c>
      <c r="UA14" s="58">
        <v>0</v>
      </c>
      <c r="UB14" s="58">
        <v>0</v>
      </c>
      <c r="UC14" s="58">
        <v>0</v>
      </c>
      <c r="UD14" s="58">
        <v>0</v>
      </c>
      <c r="UE14" s="58">
        <v>0</v>
      </c>
      <c r="UF14" s="58">
        <v>0</v>
      </c>
      <c r="UG14" s="58">
        <v>0</v>
      </c>
      <c r="UH14" s="58">
        <v>0</v>
      </c>
      <c r="UI14" s="58">
        <v>0</v>
      </c>
      <c r="UJ14" s="58">
        <v>0</v>
      </c>
      <c r="UK14" s="58">
        <v>0</v>
      </c>
      <c r="UL14" s="58">
        <v>0</v>
      </c>
      <c r="UM14" s="58">
        <v>0</v>
      </c>
      <c r="UN14" s="58">
        <v>0</v>
      </c>
      <c r="UO14" s="58">
        <v>0</v>
      </c>
      <c r="UP14" s="58">
        <v>0</v>
      </c>
      <c r="UQ14" s="58">
        <v>0</v>
      </c>
      <c r="UR14" s="58">
        <v>0</v>
      </c>
      <c r="US14" s="58">
        <v>0</v>
      </c>
      <c r="UT14" s="58">
        <v>0</v>
      </c>
      <c r="UU14" s="58">
        <v>0</v>
      </c>
      <c r="UV14" s="58">
        <v>0</v>
      </c>
      <c r="UW14" s="58">
        <v>0</v>
      </c>
      <c r="UX14" s="58">
        <v>0</v>
      </c>
      <c r="UY14" s="58">
        <v>0</v>
      </c>
      <c r="UZ14" s="58">
        <v>0</v>
      </c>
      <c r="VA14" s="58">
        <v>0</v>
      </c>
      <c r="VB14" s="58">
        <v>0</v>
      </c>
      <c r="VC14" s="58">
        <v>0</v>
      </c>
      <c r="VD14" s="58">
        <v>0</v>
      </c>
      <c r="VE14" s="58">
        <v>0</v>
      </c>
      <c r="VF14" s="58">
        <v>0</v>
      </c>
      <c r="VG14" s="58">
        <v>0</v>
      </c>
      <c r="VH14" s="58">
        <v>0</v>
      </c>
      <c r="VI14" s="58">
        <v>0</v>
      </c>
      <c r="VJ14" s="58">
        <v>0</v>
      </c>
      <c r="VK14" s="58">
        <v>0</v>
      </c>
      <c r="VL14" s="58">
        <v>0</v>
      </c>
      <c r="VM14" s="58">
        <v>0</v>
      </c>
      <c r="VN14" s="58">
        <v>0</v>
      </c>
      <c r="VO14" s="58">
        <v>0</v>
      </c>
      <c r="VP14" s="58">
        <v>0</v>
      </c>
      <c r="VQ14" s="58">
        <v>0</v>
      </c>
      <c r="VR14" s="58">
        <v>0</v>
      </c>
      <c r="VS14" s="58">
        <v>0</v>
      </c>
      <c r="VT14" s="58">
        <v>0</v>
      </c>
      <c r="VU14" s="58">
        <v>0</v>
      </c>
      <c r="VV14" s="58">
        <v>0</v>
      </c>
      <c r="VW14" s="58">
        <v>0</v>
      </c>
      <c r="VX14" s="58">
        <v>0</v>
      </c>
      <c r="VY14" s="58">
        <v>0</v>
      </c>
      <c r="VZ14" s="58">
        <v>0</v>
      </c>
      <c r="WA14" s="58">
        <v>0</v>
      </c>
      <c r="WB14" s="58">
        <v>0</v>
      </c>
      <c r="WC14" s="58">
        <v>0</v>
      </c>
      <c r="WD14" s="58">
        <v>0</v>
      </c>
      <c r="WE14" s="58">
        <v>0</v>
      </c>
      <c r="WF14" s="58">
        <v>0</v>
      </c>
      <c r="WG14" s="58">
        <v>0</v>
      </c>
      <c r="WH14" s="58">
        <v>0</v>
      </c>
      <c r="WI14" s="58">
        <v>0</v>
      </c>
      <c r="WJ14" s="58">
        <v>0</v>
      </c>
      <c r="WK14" s="58">
        <v>0</v>
      </c>
      <c r="WL14" s="58">
        <v>0</v>
      </c>
      <c r="WM14" s="58">
        <v>0</v>
      </c>
      <c r="WN14" s="58">
        <v>0</v>
      </c>
      <c r="WO14" s="58">
        <v>0</v>
      </c>
      <c r="WP14" s="58">
        <v>0</v>
      </c>
      <c r="WQ14" s="58">
        <v>0</v>
      </c>
      <c r="WR14" s="58">
        <v>0</v>
      </c>
      <c r="WS14" s="58">
        <v>0</v>
      </c>
      <c r="WT14" s="58">
        <v>0</v>
      </c>
      <c r="WU14" s="58">
        <v>0</v>
      </c>
      <c r="WV14" s="58">
        <v>0</v>
      </c>
      <c r="WW14" s="58">
        <v>0</v>
      </c>
      <c r="WX14" s="58">
        <v>0</v>
      </c>
      <c r="WY14" s="58">
        <v>0</v>
      </c>
      <c r="WZ14" s="58">
        <v>0</v>
      </c>
      <c r="XA14" s="58">
        <v>0</v>
      </c>
      <c r="XB14" s="58">
        <v>0</v>
      </c>
      <c r="XC14" s="58">
        <v>0</v>
      </c>
      <c r="XD14" s="58">
        <v>0</v>
      </c>
      <c r="XE14" s="58">
        <v>0</v>
      </c>
      <c r="XF14" s="58">
        <v>0</v>
      </c>
      <c r="XG14" s="58">
        <v>0</v>
      </c>
      <c r="XH14" s="58">
        <v>0</v>
      </c>
      <c r="XI14" s="58">
        <v>0</v>
      </c>
      <c r="XJ14" s="58">
        <v>0</v>
      </c>
      <c r="XK14" s="58">
        <v>0</v>
      </c>
      <c r="XL14" s="58">
        <v>0</v>
      </c>
      <c r="XM14" s="58">
        <v>0</v>
      </c>
      <c r="XN14" s="58">
        <v>0</v>
      </c>
      <c r="XO14" s="58">
        <v>0</v>
      </c>
      <c r="XP14" s="58">
        <v>0</v>
      </c>
      <c r="XQ14" s="58">
        <v>0</v>
      </c>
      <c r="XR14" s="58">
        <v>0</v>
      </c>
      <c r="XS14" s="58">
        <v>0</v>
      </c>
      <c r="XT14" s="58">
        <v>0</v>
      </c>
      <c r="XU14" s="58">
        <v>0</v>
      </c>
      <c r="XV14" s="58">
        <v>0</v>
      </c>
      <c r="XW14" s="58">
        <v>0</v>
      </c>
      <c r="XX14" s="58">
        <v>0</v>
      </c>
      <c r="XY14" s="58">
        <v>0</v>
      </c>
      <c r="XZ14" s="58">
        <v>0</v>
      </c>
      <c r="YA14" s="58">
        <v>0</v>
      </c>
      <c r="YB14" s="58">
        <v>0</v>
      </c>
      <c r="YC14" s="58">
        <v>0</v>
      </c>
      <c r="YD14" s="58">
        <v>0</v>
      </c>
      <c r="YE14" s="58">
        <v>0</v>
      </c>
      <c r="YH14" s="58" t="s">
        <v>574</v>
      </c>
      <c r="YI14" s="58" t="s">
        <v>575</v>
      </c>
      <c r="YJ14" s="58" t="s">
        <v>576</v>
      </c>
    </row>
    <row r="15" spans="1:660" s="58" customFormat="1" ht="30.75" thickBot="1">
      <c r="A15" s="55">
        <v>480</v>
      </c>
      <c r="B15" s="54" t="s">
        <v>140</v>
      </c>
      <c r="C15" s="60" t="s">
        <v>138</v>
      </c>
      <c r="D15" s="58" t="s">
        <v>492</v>
      </c>
      <c r="E15" s="58">
        <v>2</v>
      </c>
      <c r="F15" s="58">
        <v>862</v>
      </c>
      <c r="G15" s="58">
        <v>8358263</v>
      </c>
      <c r="H15" s="58" t="s">
        <v>493</v>
      </c>
      <c r="I15" s="58" t="s">
        <v>140</v>
      </c>
      <c r="N15" s="58">
        <v>211288</v>
      </c>
      <c r="O15" s="58">
        <v>497852</v>
      </c>
      <c r="P15" s="58">
        <v>0</v>
      </c>
      <c r="Q15" s="58">
        <v>0</v>
      </c>
      <c r="R15" s="58">
        <v>197</v>
      </c>
      <c r="S15" s="58">
        <v>1051</v>
      </c>
      <c r="T15" s="58" t="s">
        <v>325</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58">
        <v>0</v>
      </c>
      <c r="AP15" s="58">
        <v>0</v>
      </c>
      <c r="AQ15" s="58">
        <v>0</v>
      </c>
      <c r="AR15" s="58">
        <v>0</v>
      </c>
      <c r="AS15" s="58">
        <v>0</v>
      </c>
      <c r="AT15" s="58">
        <v>0</v>
      </c>
      <c r="AU15" s="58">
        <v>0</v>
      </c>
      <c r="AV15" s="58">
        <v>0</v>
      </c>
      <c r="AW15" s="58">
        <v>0</v>
      </c>
      <c r="AX15" s="58">
        <v>0</v>
      </c>
      <c r="AY15" s="58">
        <v>0</v>
      </c>
      <c r="AZ15" s="58">
        <v>0</v>
      </c>
      <c r="BA15" s="58">
        <v>0</v>
      </c>
      <c r="BB15" s="58">
        <v>0</v>
      </c>
      <c r="BC15" s="58">
        <v>0</v>
      </c>
      <c r="BD15" s="58">
        <v>0</v>
      </c>
      <c r="BE15" s="58">
        <v>37020</v>
      </c>
      <c r="BF15" s="58">
        <v>0</v>
      </c>
      <c r="BG15" s="58">
        <v>0</v>
      </c>
      <c r="BH15" s="58">
        <v>0</v>
      </c>
      <c r="BI15" s="58">
        <v>14</v>
      </c>
      <c r="BJ15" s="58" t="s">
        <v>325</v>
      </c>
      <c r="BK15" s="58">
        <v>0</v>
      </c>
      <c r="BL15" s="58">
        <v>0</v>
      </c>
      <c r="BM15" s="58">
        <v>0</v>
      </c>
      <c r="BN15" s="58">
        <v>0</v>
      </c>
      <c r="BO15" s="58">
        <v>0</v>
      </c>
      <c r="BP15" s="58">
        <v>6804</v>
      </c>
      <c r="BQ15" s="58">
        <v>0</v>
      </c>
      <c r="BR15" s="58" t="s">
        <v>577</v>
      </c>
      <c r="BS15" s="58">
        <v>0</v>
      </c>
      <c r="BT15" s="58">
        <v>0</v>
      </c>
      <c r="BU15" s="58">
        <v>0</v>
      </c>
      <c r="BV15" s="58">
        <v>0</v>
      </c>
      <c r="BW15" s="58">
        <v>4550</v>
      </c>
      <c r="BX15" s="58">
        <v>5437</v>
      </c>
      <c r="BY15" s="58">
        <v>0</v>
      </c>
      <c r="BZ15" s="58" t="s">
        <v>578</v>
      </c>
      <c r="CA15" s="58">
        <v>206171</v>
      </c>
      <c r="CB15" s="58">
        <v>33670</v>
      </c>
      <c r="CC15" s="58">
        <v>0</v>
      </c>
      <c r="CD15" s="58" t="s">
        <v>579</v>
      </c>
      <c r="CE15" s="58">
        <v>16632</v>
      </c>
      <c r="CF15" s="58">
        <v>345578</v>
      </c>
      <c r="CG15" s="58">
        <v>0</v>
      </c>
      <c r="CH15" s="58" t="s">
        <v>580</v>
      </c>
      <c r="CI15" s="58">
        <v>332439</v>
      </c>
      <c r="CJ15" s="58">
        <v>26177</v>
      </c>
      <c r="CK15" s="58">
        <v>0</v>
      </c>
      <c r="CL15" s="58" t="s">
        <v>581</v>
      </c>
      <c r="CM15" s="58">
        <v>3801</v>
      </c>
      <c r="CN15" s="58">
        <v>1360</v>
      </c>
      <c r="CO15" s="58">
        <v>0</v>
      </c>
      <c r="CP15" s="58" t="s">
        <v>582</v>
      </c>
      <c r="CQ15" s="58">
        <v>0</v>
      </c>
      <c r="CR15" s="58">
        <v>0</v>
      </c>
      <c r="CS15" s="58">
        <v>0</v>
      </c>
      <c r="CT15" s="58">
        <v>0</v>
      </c>
      <c r="CU15" s="58">
        <v>0</v>
      </c>
      <c r="CV15" s="58">
        <v>0</v>
      </c>
      <c r="CW15" s="58">
        <v>0</v>
      </c>
      <c r="CX15" s="58">
        <v>0</v>
      </c>
      <c r="CY15" s="58">
        <v>0</v>
      </c>
      <c r="CZ15" s="58">
        <v>0</v>
      </c>
      <c r="DA15" s="58">
        <v>0</v>
      </c>
      <c r="DB15" s="58">
        <v>0</v>
      </c>
      <c r="DC15" s="58">
        <v>0</v>
      </c>
      <c r="DD15" s="58">
        <v>0</v>
      </c>
      <c r="DE15" s="58">
        <v>0</v>
      </c>
      <c r="DF15" s="58">
        <v>0</v>
      </c>
      <c r="DG15" s="58">
        <v>12350</v>
      </c>
      <c r="DH15" s="58">
        <v>0</v>
      </c>
      <c r="DI15" s="58">
        <v>0</v>
      </c>
      <c r="DJ15" s="58">
        <v>0</v>
      </c>
      <c r="DK15" s="58">
        <v>0</v>
      </c>
      <c r="DL15" s="58">
        <v>0</v>
      </c>
      <c r="DM15" s="58">
        <v>0</v>
      </c>
      <c r="DN15" s="58">
        <v>0</v>
      </c>
      <c r="DO15" s="58">
        <v>339708</v>
      </c>
      <c r="DP15" s="58">
        <v>551710</v>
      </c>
      <c r="DQ15" s="58">
        <v>5874</v>
      </c>
      <c r="DR15" s="58" t="s">
        <v>583</v>
      </c>
      <c r="DS15" s="58">
        <v>0</v>
      </c>
      <c r="DT15" s="58">
        <v>1802</v>
      </c>
      <c r="DU15" s="58">
        <v>0</v>
      </c>
      <c r="DV15" s="58">
        <v>0</v>
      </c>
      <c r="DW15" s="58">
        <v>0</v>
      </c>
      <c r="DX15" s="58">
        <v>3</v>
      </c>
      <c r="DY15" s="58" t="s">
        <v>325</v>
      </c>
      <c r="DZ15" s="58">
        <v>0</v>
      </c>
      <c r="EA15" s="58">
        <v>1852</v>
      </c>
      <c r="EB15" s="58">
        <v>0</v>
      </c>
      <c r="EC15" s="58">
        <v>0</v>
      </c>
      <c r="ED15" s="58">
        <v>0</v>
      </c>
      <c r="EE15" s="58">
        <v>2</v>
      </c>
      <c r="EF15" s="58" t="s">
        <v>325</v>
      </c>
      <c r="EG15" s="58">
        <v>0</v>
      </c>
      <c r="EH15" s="58">
        <v>0</v>
      </c>
      <c r="EI15" s="58">
        <v>0</v>
      </c>
      <c r="EJ15" s="58">
        <v>0</v>
      </c>
      <c r="EK15" s="58">
        <v>0</v>
      </c>
      <c r="EL15" s="58">
        <v>0</v>
      </c>
      <c r="EM15" s="58">
        <v>0</v>
      </c>
      <c r="EN15" s="58">
        <v>0</v>
      </c>
      <c r="EO15" s="58">
        <v>0</v>
      </c>
      <c r="EP15" s="58">
        <v>0</v>
      </c>
      <c r="EQ15" s="58">
        <v>0</v>
      </c>
      <c r="EU15" s="58">
        <v>211288</v>
      </c>
      <c r="EV15" s="58">
        <v>211288</v>
      </c>
      <c r="EW15" s="58">
        <v>0</v>
      </c>
      <c r="EX15" s="58">
        <v>0</v>
      </c>
      <c r="EY15" s="58">
        <v>0</v>
      </c>
      <c r="EZ15" s="58">
        <v>0</v>
      </c>
      <c r="FA15" s="58">
        <v>211288</v>
      </c>
      <c r="FB15" s="58">
        <v>211288</v>
      </c>
      <c r="FC15" s="58">
        <v>0</v>
      </c>
      <c r="FD15" s="58">
        <v>0</v>
      </c>
      <c r="FE15" s="58">
        <v>0</v>
      </c>
      <c r="FF15" s="58">
        <v>0</v>
      </c>
      <c r="FG15" s="58">
        <v>0</v>
      </c>
      <c r="FH15" s="58">
        <v>0</v>
      </c>
      <c r="FI15" s="58">
        <v>0</v>
      </c>
      <c r="FJ15" s="58">
        <v>0</v>
      </c>
      <c r="FK15" s="58">
        <v>0</v>
      </c>
      <c r="FL15" s="58">
        <v>0</v>
      </c>
      <c r="FM15" s="58">
        <v>0</v>
      </c>
      <c r="FN15" s="58">
        <v>0</v>
      </c>
      <c r="FO15" s="58">
        <v>0</v>
      </c>
      <c r="FP15" s="58">
        <v>0</v>
      </c>
      <c r="FQ15" s="58">
        <v>0</v>
      </c>
      <c r="FR15" s="58">
        <v>0</v>
      </c>
      <c r="FS15" s="58">
        <v>28226</v>
      </c>
      <c r="FT15" s="58">
        <v>28226</v>
      </c>
      <c r="FU15" s="58">
        <v>0</v>
      </c>
      <c r="FV15" s="58">
        <v>0</v>
      </c>
      <c r="FW15" s="58">
        <v>0</v>
      </c>
      <c r="FX15" s="58">
        <v>0</v>
      </c>
      <c r="FY15" s="58">
        <v>0</v>
      </c>
      <c r="FZ15" s="58">
        <v>0</v>
      </c>
      <c r="GA15" s="58">
        <v>0</v>
      </c>
      <c r="GB15" s="58">
        <v>0</v>
      </c>
      <c r="GC15" s="58">
        <v>0</v>
      </c>
      <c r="GD15" s="58">
        <v>0</v>
      </c>
      <c r="GE15" s="58">
        <v>0</v>
      </c>
      <c r="GF15" s="58">
        <v>0</v>
      </c>
      <c r="GG15" s="58">
        <v>0</v>
      </c>
      <c r="GH15" s="58">
        <v>0</v>
      </c>
      <c r="GI15" s="58">
        <v>0</v>
      </c>
      <c r="GJ15" s="58">
        <v>0</v>
      </c>
      <c r="GK15" s="58">
        <v>0</v>
      </c>
      <c r="GL15" s="58">
        <v>0</v>
      </c>
      <c r="GM15" s="58">
        <v>0</v>
      </c>
      <c r="GN15" s="58">
        <v>0</v>
      </c>
      <c r="GO15" s="58">
        <v>0</v>
      </c>
      <c r="GP15" s="58">
        <v>0</v>
      </c>
      <c r="GQ15" s="58">
        <v>1497717</v>
      </c>
      <c r="GR15" s="58">
        <v>676137</v>
      </c>
      <c r="GS15" s="58">
        <v>15682</v>
      </c>
      <c r="GT15" s="58">
        <v>837262</v>
      </c>
      <c r="GU15" s="58">
        <v>0</v>
      </c>
      <c r="GV15" s="58">
        <v>0</v>
      </c>
      <c r="GW15" s="58">
        <v>0</v>
      </c>
      <c r="GX15" s="58">
        <v>0</v>
      </c>
      <c r="GY15" s="58">
        <v>3654</v>
      </c>
      <c r="GZ15" s="58">
        <v>3654</v>
      </c>
      <c r="HA15" s="58">
        <v>0</v>
      </c>
      <c r="HB15" s="58">
        <v>0</v>
      </c>
      <c r="HC15" s="58">
        <v>0</v>
      </c>
      <c r="HD15" s="58">
        <v>0</v>
      </c>
      <c r="HE15" s="58">
        <v>0</v>
      </c>
      <c r="HF15" s="58">
        <v>0</v>
      </c>
      <c r="HG15" s="58">
        <v>0</v>
      </c>
      <c r="HH15" s="58">
        <v>0</v>
      </c>
      <c r="HI15" s="58">
        <v>0</v>
      </c>
      <c r="HJ15" s="58">
        <v>0</v>
      </c>
      <c r="HK15" s="58">
        <v>0</v>
      </c>
      <c r="HL15" s="58">
        <v>0</v>
      </c>
      <c r="HM15" s="58">
        <v>0</v>
      </c>
      <c r="HN15" s="58">
        <v>0</v>
      </c>
      <c r="HO15" s="58">
        <v>0</v>
      </c>
      <c r="HP15" s="58">
        <v>0</v>
      </c>
      <c r="HQ15" s="58">
        <v>0</v>
      </c>
      <c r="HR15" s="58">
        <v>0</v>
      </c>
      <c r="HS15" s="58">
        <v>0</v>
      </c>
      <c r="HT15" s="58">
        <v>0</v>
      </c>
      <c r="HU15" s="58">
        <v>0</v>
      </c>
      <c r="HV15" s="58">
        <v>0</v>
      </c>
      <c r="HW15" s="58">
        <v>0</v>
      </c>
      <c r="HX15" s="58">
        <v>0</v>
      </c>
      <c r="HY15" s="58">
        <v>0</v>
      </c>
      <c r="HZ15" s="58">
        <v>100000</v>
      </c>
      <c r="IA15" s="58">
        <v>37343</v>
      </c>
      <c r="IB15" s="58">
        <v>5700</v>
      </c>
      <c r="IC15" s="58">
        <v>0</v>
      </c>
      <c r="ID15" s="58">
        <v>0</v>
      </c>
      <c r="IE15" s="58">
        <v>0</v>
      </c>
      <c r="IF15" s="58">
        <v>211288</v>
      </c>
      <c r="IG15" s="58">
        <v>211050</v>
      </c>
      <c r="IH15" s="58">
        <v>0</v>
      </c>
      <c r="II15" s="58">
        <v>0</v>
      </c>
      <c r="IJ15" s="58">
        <v>0</v>
      </c>
      <c r="IK15" s="58">
        <v>0</v>
      </c>
      <c r="IL15" s="58">
        <v>102537</v>
      </c>
      <c r="IM15" s="58">
        <v>82369</v>
      </c>
      <c r="IN15" s="58">
        <v>174</v>
      </c>
      <c r="IO15" s="58">
        <v>0</v>
      </c>
      <c r="IP15" s="58">
        <v>0</v>
      </c>
      <c r="IQ15" s="58">
        <v>0</v>
      </c>
      <c r="IR15" s="58">
        <v>0</v>
      </c>
      <c r="IS15" s="58">
        <v>0</v>
      </c>
      <c r="IT15" s="58">
        <v>0</v>
      </c>
      <c r="IU15" s="58">
        <v>0</v>
      </c>
      <c r="IV15" s="58">
        <v>0</v>
      </c>
      <c r="IW15" s="58">
        <v>0</v>
      </c>
      <c r="IX15" s="58">
        <v>0</v>
      </c>
      <c r="IY15" s="58">
        <v>0</v>
      </c>
      <c r="IZ15" s="58">
        <v>0</v>
      </c>
      <c r="JA15" s="58">
        <v>0</v>
      </c>
      <c r="JB15" s="58">
        <v>0</v>
      </c>
      <c r="JC15" s="58">
        <v>0</v>
      </c>
      <c r="JD15" s="58">
        <v>48636</v>
      </c>
      <c r="JE15" s="58">
        <v>40123</v>
      </c>
      <c r="JF15" s="58">
        <v>0</v>
      </c>
      <c r="JG15" s="58">
        <v>0</v>
      </c>
      <c r="JH15" s="58">
        <v>0</v>
      </c>
      <c r="JI15" s="58">
        <v>0</v>
      </c>
      <c r="JJ15" s="58">
        <v>0</v>
      </c>
      <c r="JK15" s="58">
        <v>0</v>
      </c>
      <c r="JL15" s="58">
        <v>0</v>
      </c>
      <c r="JM15" s="58">
        <v>0</v>
      </c>
      <c r="JN15" s="58">
        <v>0</v>
      </c>
      <c r="JO15" s="58">
        <v>0</v>
      </c>
      <c r="JP15" s="58">
        <v>0</v>
      </c>
      <c r="JQ15" s="58">
        <v>0</v>
      </c>
      <c r="JR15" s="58">
        <v>0</v>
      </c>
      <c r="JS15" s="58">
        <v>0</v>
      </c>
      <c r="JT15" s="58">
        <v>0</v>
      </c>
      <c r="JU15" s="58">
        <v>0</v>
      </c>
      <c r="JV15" s="58">
        <v>0</v>
      </c>
      <c r="JW15" s="58">
        <v>0</v>
      </c>
      <c r="JX15" s="58">
        <v>0</v>
      </c>
      <c r="JY15" s="58">
        <v>0</v>
      </c>
      <c r="JZ15" s="58">
        <v>0</v>
      </c>
      <c r="KA15" s="58">
        <v>0</v>
      </c>
      <c r="KB15" s="58">
        <v>0</v>
      </c>
      <c r="KC15" s="58">
        <v>0</v>
      </c>
      <c r="KD15" s="58">
        <v>0</v>
      </c>
      <c r="KE15" s="58">
        <v>0</v>
      </c>
      <c r="KF15" s="58">
        <v>0</v>
      </c>
      <c r="KG15" s="58">
        <v>0</v>
      </c>
      <c r="KH15" s="58">
        <v>0</v>
      </c>
      <c r="KI15" s="58">
        <v>0</v>
      </c>
      <c r="KJ15" s="58">
        <v>0</v>
      </c>
      <c r="KK15" s="58">
        <v>0</v>
      </c>
      <c r="KL15" s="58">
        <v>0</v>
      </c>
      <c r="KM15" s="58">
        <v>0</v>
      </c>
      <c r="KN15" s="58">
        <v>0</v>
      </c>
      <c r="KO15" s="58">
        <v>0</v>
      </c>
      <c r="KP15" s="58">
        <v>0</v>
      </c>
      <c r="KQ15" s="58">
        <v>0</v>
      </c>
      <c r="KR15" s="58">
        <v>0</v>
      </c>
      <c r="KS15" s="58">
        <v>0</v>
      </c>
      <c r="KT15" s="58">
        <v>0</v>
      </c>
      <c r="KU15" s="58">
        <v>0</v>
      </c>
      <c r="KV15" s="58">
        <v>0</v>
      </c>
      <c r="KW15" s="58">
        <v>0</v>
      </c>
      <c r="KX15" s="58">
        <v>0</v>
      </c>
      <c r="KY15" s="58">
        <v>0</v>
      </c>
      <c r="KZ15" s="58">
        <v>0</v>
      </c>
      <c r="LA15" s="58">
        <v>0</v>
      </c>
      <c r="LB15" s="58">
        <v>0</v>
      </c>
      <c r="LC15" s="58">
        <v>0</v>
      </c>
      <c r="LD15" s="58">
        <v>0</v>
      </c>
      <c r="LE15" s="58">
        <v>0</v>
      </c>
      <c r="LF15" s="58">
        <v>0</v>
      </c>
      <c r="LG15" s="58">
        <v>0</v>
      </c>
      <c r="LH15" s="58">
        <v>0</v>
      </c>
      <c r="LI15" s="58">
        <v>290805</v>
      </c>
      <c r="LJ15" s="58">
        <v>234500</v>
      </c>
      <c r="LK15" s="58">
        <v>0</v>
      </c>
      <c r="LL15" s="58">
        <v>0</v>
      </c>
      <c r="LM15" s="58">
        <v>0</v>
      </c>
      <c r="LN15" s="58">
        <v>0</v>
      </c>
      <c r="LO15" s="58">
        <v>290805</v>
      </c>
      <c r="LP15" s="58">
        <v>19585</v>
      </c>
      <c r="LQ15" s="58">
        <v>0</v>
      </c>
      <c r="LR15" s="58">
        <v>0</v>
      </c>
      <c r="LS15" s="58">
        <v>0</v>
      </c>
      <c r="LT15" s="58">
        <v>0</v>
      </c>
      <c r="LU15" s="58">
        <v>0</v>
      </c>
      <c r="LV15" s="58">
        <v>0</v>
      </c>
      <c r="LW15" s="58">
        <v>0</v>
      </c>
      <c r="LX15" s="58">
        <v>0</v>
      </c>
      <c r="LY15" s="58">
        <v>0</v>
      </c>
      <c r="LZ15" s="58">
        <v>0</v>
      </c>
      <c r="MA15" s="58">
        <v>0</v>
      </c>
      <c r="MB15" s="58">
        <v>0</v>
      </c>
      <c r="MC15" s="58">
        <v>0</v>
      </c>
      <c r="MD15" s="58">
        <v>0</v>
      </c>
      <c r="ME15" s="58">
        <v>0</v>
      </c>
      <c r="MF15" s="58">
        <v>0</v>
      </c>
      <c r="MG15" s="58">
        <v>48126</v>
      </c>
      <c r="MH15" s="58">
        <v>36737</v>
      </c>
      <c r="MI15" s="58">
        <v>0</v>
      </c>
      <c r="MJ15" s="58">
        <v>0</v>
      </c>
      <c r="MK15" s="58">
        <v>0</v>
      </c>
      <c r="ML15" s="58">
        <v>0</v>
      </c>
      <c r="MM15" s="58">
        <v>0</v>
      </c>
      <c r="MN15" s="58">
        <v>0</v>
      </c>
      <c r="MO15" s="58">
        <v>0</v>
      </c>
      <c r="MP15" s="58">
        <v>0</v>
      </c>
      <c r="MQ15" s="58">
        <v>0</v>
      </c>
      <c r="MR15" s="58">
        <v>0</v>
      </c>
      <c r="MS15" s="58">
        <v>0</v>
      </c>
      <c r="MT15" s="58">
        <v>0</v>
      </c>
      <c r="MU15" s="58">
        <v>0</v>
      </c>
      <c r="MV15" s="58">
        <v>0</v>
      </c>
      <c r="MW15" s="58">
        <v>0</v>
      </c>
      <c r="MX15" s="58">
        <v>0</v>
      </c>
      <c r="MY15" s="58">
        <v>0</v>
      </c>
      <c r="MZ15" s="58">
        <v>0</v>
      </c>
      <c r="NA15" s="58">
        <v>0</v>
      </c>
      <c r="NB15" s="58">
        <v>0</v>
      </c>
      <c r="NC15" s="58">
        <v>0</v>
      </c>
      <c r="ND15" s="58">
        <v>0</v>
      </c>
      <c r="NE15" s="58">
        <v>0</v>
      </c>
      <c r="NF15" s="58">
        <v>0</v>
      </c>
      <c r="NG15" s="58">
        <v>0</v>
      </c>
      <c r="NH15" s="58">
        <v>0</v>
      </c>
      <c r="NI15" s="58">
        <v>0</v>
      </c>
      <c r="NJ15" s="58">
        <v>0</v>
      </c>
      <c r="NK15" s="58">
        <v>0</v>
      </c>
      <c r="NL15" s="58">
        <v>0</v>
      </c>
      <c r="NM15" s="58">
        <v>0</v>
      </c>
      <c r="NN15" s="58">
        <v>0</v>
      </c>
      <c r="NO15" s="58">
        <v>0</v>
      </c>
      <c r="NP15" s="58">
        <v>0</v>
      </c>
      <c r="NQ15" s="58">
        <v>0</v>
      </c>
      <c r="NR15" s="58">
        <v>0</v>
      </c>
      <c r="NS15" s="58">
        <v>0</v>
      </c>
      <c r="NT15" s="58">
        <v>0</v>
      </c>
      <c r="NU15" s="58">
        <v>0</v>
      </c>
      <c r="NV15" s="58">
        <v>0</v>
      </c>
      <c r="NW15" s="58">
        <v>0</v>
      </c>
      <c r="NX15" s="58">
        <v>0</v>
      </c>
      <c r="NY15" s="58">
        <v>0</v>
      </c>
      <c r="NZ15" s="58">
        <v>0</v>
      </c>
      <c r="OA15" s="58">
        <v>0</v>
      </c>
      <c r="OB15" s="58">
        <v>0</v>
      </c>
      <c r="OC15" s="58">
        <v>0</v>
      </c>
      <c r="OD15" s="58">
        <v>0</v>
      </c>
      <c r="OE15" s="58">
        <v>0</v>
      </c>
      <c r="OF15" s="58">
        <v>0</v>
      </c>
      <c r="OG15" s="58">
        <v>0</v>
      </c>
      <c r="OH15" s="58">
        <v>0</v>
      </c>
      <c r="OI15" s="58">
        <v>0</v>
      </c>
      <c r="OJ15" s="58">
        <v>0</v>
      </c>
      <c r="OK15" s="58">
        <v>0</v>
      </c>
      <c r="OL15" s="58">
        <v>0</v>
      </c>
      <c r="OM15" s="58">
        <v>0</v>
      </c>
      <c r="ON15" s="58">
        <v>0</v>
      </c>
      <c r="OO15" s="58">
        <v>0</v>
      </c>
      <c r="OP15" s="58">
        <v>0</v>
      </c>
      <c r="OQ15" s="58">
        <v>0</v>
      </c>
      <c r="OR15" s="58">
        <v>0</v>
      </c>
      <c r="OS15" s="58">
        <v>0</v>
      </c>
      <c r="OT15" s="58">
        <v>0</v>
      </c>
      <c r="OU15" s="58">
        <v>0</v>
      </c>
      <c r="OV15" s="58">
        <v>0</v>
      </c>
      <c r="OW15" s="58">
        <v>0</v>
      </c>
      <c r="OX15" s="58">
        <v>0</v>
      </c>
      <c r="OY15" s="58">
        <v>0</v>
      </c>
      <c r="OZ15" s="58">
        <v>0</v>
      </c>
      <c r="PA15" s="58">
        <v>0</v>
      </c>
      <c r="PB15" s="58">
        <v>0</v>
      </c>
      <c r="PC15" s="58">
        <v>0</v>
      </c>
      <c r="PD15" s="58">
        <v>0</v>
      </c>
      <c r="PE15" s="58">
        <v>0</v>
      </c>
      <c r="PF15" s="58">
        <v>0</v>
      </c>
      <c r="PG15" s="58">
        <v>0</v>
      </c>
      <c r="PH15" s="58">
        <v>0</v>
      </c>
      <c r="PI15" s="58">
        <v>0</v>
      </c>
      <c r="PJ15" s="58">
        <v>0</v>
      </c>
      <c r="PK15" s="58">
        <v>0</v>
      </c>
      <c r="PL15" s="58">
        <v>0</v>
      </c>
      <c r="PM15" s="58">
        <v>0</v>
      </c>
      <c r="PN15" s="58">
        <v>0</v>
      </c>
      <c r="PO15" s="58">
        <v>0</v>
      </c>
      <c r="PP15" s="58">
        <v>0</v>
      </c>
      <c r="PQ15" s="58">
        <v>0</v>
      </c>
      <c r="PR15" s="58">
        <v>0</v>
      </c>
      <c r="PS15" s="58">
        <v>0</v>
      </c>
      <c r="PT15" s="58">
        <v>0</v>
      </c>
      <c r="PU15" s="58">
        <v>0</v>
      </c>
      <c r="PV15" s="58">
        <v>0</v>
      </c>
      <c r="PW15" s="58">
        <v>0</v>
      </c>
      <c r="PX15" s="58">
        <v>0</v>
      </c>
      <c r="PY15" s="58">
        <v>0</v>
      </c>
      <c r="PZ15" s="58">
        <v>0</v>
      </c>
      <c r="QA15" s="58">
        <v>0</v>
      </c>
      <c r="QB15" s="58">
        <v>0</v>
      </c>
      <c r="QC15" s="58">
        <v>0</v>
      </c>
      <c r="QD15" s="58">
        <v>0</v>
      </c>
      <c r="QE15" s="58">
        <v>0</v>
      </c>
      <c r="QF15" s="58">
        <v>0</v>
      </c>
      <c r="QG15" s="58">
        <v>0</v>
      </c>
      <c r="QH15" s="58">
        <v>0</v>
      </c>
      <c r="QI15" s="58">
        <v>0</v>
      </c>
      <c r="QJ15" s="58">
        <v>0</v>
      </c>
      <c r="QK15" s="58">
        <v>0</v>
      </c>
      <c r="QL15" s="58">
        <v>0</v>
      </c>
      <c r="QM15" s="58">
        <v>0</v>
      </c>
      <c r="QN15" s="58">
        <v>0</v>
      </c>
      <c r="QO15" s="58">
        <v>0</v>
      </c>
      <c r="QP15" s="58">
        <v>0</v>
      </c>
      <c r="QQ15" s="58">
        <v>0</v>
      </c>
      <c r="QR15" s="58">
        <v>0</v>
      </c>
      <c r="QS15" s="58">
        <v>0</v>
      </c>
      <c r="QT15" s="58">
        <v>0</v>
      </c>
      <c r="QU15" s="58">
        <v>0</v>
      </c>
      <c r="QV15" s="58">
        <v>0</v>
      </c>
      <c r="QW15" s="58">
        <v>0</v>
      </c>
      <c r="QX15" s="58">
        <v>0</v>
      </c>
      <c r="QY15" s="58">
        <v>0</v>
      </c>
      <c r="QZ15" s="58">
        <v>0</v>
      </c>
      <c r="RA15" s="58">
        <v>0</v>
      </c>
      <c r="RB15" s="58">
        <v>0</v>
      </c>
      <c r="RC15" s="58">
        <v>0</v>
      </c>
      <c r="RD15" s="58">
        <v>0</v>
      </c>
      <c r="RE15" s="58">
        <v>0</v>
      </c>
      <c r="RF15" s="58">
        <v>0</v>
      </c>
      <c r="RG15" s="58">
        <v>0</v>
      </c>
      <c r="RH15" s="58">
        <v>0</v>
      </c>
      <c r="RI15" s="58">
        <v>0</v>
      </c>
      <c r="RJ15" s="58">
        <v>0</v>
      </c>
      <c r="RK15" s="58">
        <v>0</v>
      </c>
      <c r="RL15" s="58">
        <v>0</v>
      </c>
      <c r="RM15" s="58">
        <v>0</v>
      </c>
      <c r="RN15" s="58">
        <v>0</v>
      </c>
      <c r="RO15" s="58">
        <v>0</v>
      </c>
      <c r="RP15" s="58">
        <v>0</v>
      </c>
      <c r="RQ15" s="58">
        <v>0</v>
      </c>
      <c r="RR15" s="58">
        <v>0</v>
      </c>
      <c r="RS15" s="58">
        <v>0</v>
      </c>
      <c r="RT15" s="58">
        <v>0</v>
      </c>
      <c r="RU15" s="58">
        <v>0</v>
      </c>
      <c r="RV15" s="58">
        <v>0</v>
      </c>
      <c r="RW15" s="58">
        <v>0</v>
      </c>
      <c r="RX15" s="58">
        <v>0</v>
      </c>
      <c r="RY15" s="58">
        <v>0</v>
      </c>
      <c r="RZ15" s="58">
        <v>0</v>
      </c>
      <c r="SA15" s="58">
        <v>0</v>
      </c>
      <c r="SB15" s="58">
        <v>0</v>
      </c>
      <c r="SC15" s="58">
        <v>0</v>
      </c>
      <c r="SD15" s="58">
        <v>0</v>
      </c>
      <c r="SE15" s="58">
        <v>0</v>
      </c>
      <c r="SF15" s="58">
        <v>0</v>
      </c>
      <c r="SG15" s="58">
        <v>0</v>
      </c>
      <c r="SH15" s="58">
        <v>0</v>
      </c>
      <c r="SI15" s="58">
        <v>0</v>
      </c>
      <c r="SJ15" s="58">
        <v>0</v>
      </c>
      <c r="SK15" s="58">
        <v>0</v>
      </c>
      <c r="SL15" s="58">
        <v>0</v>
      </c>
      <c r="SM15" s="58">
        <v>0</v>
      </c>
      <c r="SN15" s="58">
        <v>0</v>
      </c>
      <c r="SO15" s="58">
        <v>0</v>
      </c>
      <c r="SP15" s="58">
        <v>0</v>
      </c>
      <c r="SQ15" s="58">
        <v>0</v>
      </c>
      <c r="SR15" s="58">
        <v>0</v>
      </c>
      <c r="SS15" s="58">
        <v>0</v>
      </c>
      <c r="ST15" s="58">
        <v>0</v>
      </c>
      <c r="SU15" s="58">
        <v>0</v>
      </c>
      <c r="SV15" s="58">
        <v>0</v>
      </c>
      <c r="SW15" s="58">
        <v>0</v>
      </c>
      <c r="SX15" s="58">
        <v>0</v>
      </c>
      <c r="SY15" s="58">
        <v>0</v>
      </c>
      <c r="SZ15" s="58">
        <v>0</v>
      </c>
      <c r="TA15" s="58">
        <v>0</v>
      </c>
      <c r="TB15" s="58">
        <v>0</v>
      </c>
      <c r="TC15" s="58">
        <v>0</v>
      </c>
      <c r="TD15" s="58">
        <v>0</v>
      </c>
      <c r="TE15" s="58">
        <v>0</v>
      </c>
      <c r="TF15" s="58">
        <v>0</v>
      </c>
      <c r="TG15" s="58">
        <v>0</v>
      </c>
      <c r="TH15" s="58">
        <v>0</v>
      </c>
      <c r="TI15" s="58">
        <v>0</v>
      </c>
      <c r="TJ15" s="58">
        <v>0</v>
      </c>
      <c r="TK15" s="58">
        <v>0</v>
      </c>
      <c r="TL15" s="58">
        <v>0</v>
      </c>
      <c r="TM15" s="58">
        <v>0</v>
      </c>
      <c r="TN15" s="58">
        <v>0</v>
      </c>
      <c r="TO15" s="58">
        <v>0</v>
      </c>
      <c r="TP15" s="58">
        <v>0</v>
      </c>
      <c r="TQ15" s="58">
        <v>0</v>
      </c>
      <c r="TR15" s="58">
        <v>0</v>
      </c>
      <c r="TS15" s="58">
        <v>0</v>
      </c>
      <c r="TT15" s="58">
        <v>0</v>
      </c>
      <c r="TU15" s="58">
        <v>0</v>
      </c>
      <c r="TV15" s="58">
        <v>0</v>
      </c>
      <c r="TW15" s="58">
        <v>0</v>
      </c>
      <c r="TX15" s="58">
        <v>0</v>
      </c>
      <c r="TY15" s="58">
        <v>0</v>
      </c>
      <c r="TZ15" s="58">
        <v>0</v>
      </c>
      <c r="UA15" s="58">
        <v>0</v>
      </c>
      <c r="UB15" s="58">
        <v>0</v>
      </c>
      <c r="UC15" s="58">
        <v>0</v>
      </c>
      <c r="UD15" s="58">
        <v>0</v>
      </c>
      <c r="UE15" s="58">
        <v>0</v>
      </c>
      <c r="UF15" s="58">
        <v>0</v>
      </c>
      <c r="UG15" s="58">
        <v>0</v>
      </c>
      <c r="UH15" s="58">
        <v>0</v>
      </c>
      <c r="UI15" s="58">
        <v>0</v>
      </c>
      <c r="UJ15" s="58">
        <v>0</v>
      </c>
      <c r="UK15" s="58">
        <v>0</v>
      </c>
      <c r="UL15" s="58">
        <v>0</v>
      </c>
      <c r="UM15" s="58">
        <v>0</v>
      </c>
      <c r="UN15" s="58">
        <v>0</v>
      </c>
      <c r="UO15" s="58">
        <v>0</v>
      </c>
      <c r="UP15" s="58">
        <v>0</v>
      </c>
      <c r="UQ15" s="58">
        <v>0</v>
      </c>
      <c r="UR15" s="58">
        <v>0</v>
      </c>
      <c r="US15" s="58">
        <v>0</v>
      </c>
      <c r="UT15" s="58">
        <v>0</v>
      </c>
      <c r="UU15" s="58">
        <v>0</v>
      </c>
      <c r="UV15" s="58">
        <v>0</v>
      </c>
      <c r="UW15" s="58">
        <v>0</v>
      </c>
      <c r="UX15" s="58">
        <v>0</v>
      </c>
      <c r="UY15" s="58">
        <v>0</v>
      </c>
      <c r="UZ15" s="58">
        <v>0</v>
      </c>
      <c r="VA15" s="58">
        <v>0</v>
      </c>
      <c r="VB15" s="58">
        <v>0</v>
      </c>
      <c r="VC15" s="58">
        <v>0</v>
      </c>
      <c r="VD15" s="58">
        <v>0</v>
      </c>
      <c r="VE15" s="58">
        <v>0</v>
      </c>
      <c r="VF15" s="58">
        <v>0</v>
      </c>
      <c r="VG15" s="58">
        <v>0</v>
      </c>
      <c r="VH15" s="58">
        <v>0</v>
      </c>
      <c r="VI15" s="58">
        <v>0</v>
      </c>
      <c r="VJ15" s="58">
        <v>0</v>
      </c>
      <c r="VK15" s="58">
        <v>0</v>
      </c>
      <c r="VL15" s="58">
        <v>0</v>
      </c>
      <c r="VM15" s="58">
        <v>0</v>
      </c>
      <c r="VN15" s="58">
        <v>0</v>
      </c>
      <c r="VO15" s="58">
        <v>0</v>
      </c>
      <c r="VP15" s="58">
        <v>0</v>
      </c>
      <c r="VQ15" s="58">
        <v>0</v>
      </c>
      <c r="VR15" s="58">
        <v>0</v>
      </c>
      <c r="VS15" s="58">
        <v>0</v>
      </c>
      <c r="VT15" s="58">
        <v>0</v>
      </c>
      <c r="VU15" s="58">
        <v>0</v>
      </c>
      <c r="VV15" s="58">
        <v>0</v>
      </c>
      <c r="VW15" s="58">
        <v>0</v>
      </c>
      <c r="VX15" s="58">
        <v>0</v>
      </c>
      <c r="VY15" s="58">
        <v>0</v>
      </c>
      <c r="VZ15" s="58">
        <v>0</v>
      </c>
      <c r="WA15" s="58">
        <v>0</v>
      </c>
      <c r="WB15" s="58">
        <v>0</v>
      </c>
      <c r="WC15" s="58">
        <v>0</v>
      </c>
      <c r="WD15" s="58">
        <v>0</v>
      </c>
      <c r="WE15" s="58">
        <v>0</v>
      </c>
      <c r="WF15" s="58">
        <v>0</v>
      </c>
      <c r="WG15" s="58">
        <v>0</v>
      </c>
      <c r="WH15" s="58">
        <v>0</v>
      </c>
      <c r="WI15" s="58">
        <v>0</v>
      </c>
      <c r="WJ15" s="58">
        <v>0</v>
      </c>
      <c r="WK15" s="58">
        <v>0</v>
      </c>
      <c r="WL15" s="58">
        <v>0</v>
      </c>
      <c r="WM15" s="58">
        <v>0</v>
      </c>
      <c r="WN15" s="58">
        <v>0</v>
      </c>
      <c r="WO15" s="58">
        <v>0</v>
      </c>
      <c r="WP15" s="58">
        <v>0</v>
      </c>
      <c r="WQ15" s="58">
        <v>0</v>
      </c>
      <c r="WR15" s="58">
        <v>0</v>
      </c>
      <c r="WS15" s="58">
        <v>0</v>
      </c>
      <c r="WT15" s="58">
        <v>0</v>
      </c>
      <c r="WU15" s="58">
        <v>0</v>
      </c>
      <c r="WV15" s="58">
        <v>0</v>
      </c>
      <c r="WW15" s="58">
        <v>0</v>
      </c>
      <c r="WX15" s="58">
        <v>0</v>
      </c>
      <c r="WY15" s="58">
        <v>0</v>
      </c>
      <c r="WZ15" s="58">
        <v>0</v>
      </c>
      <c r="XA15" s="58">
        <v>0</v>
      </c>
      <c r="XB15" s="58">
        <v>0</v>
      </c>
      <c r="XC15" s="58">
        <v>0</v>
      </c>
      <c r="XD15" s="58">
        <v>0</v>
      </c>
      <c r="XE15" s="58">
        <v>0</v>
      </c>
      <c r="XF15" s="58">
        <v>0</v>
      </c>
      <c r="XG15" s="58">
        <v>0</v>
      </c>
      <c r="XH15" s="58">
        <v>0</v>
      </c>
      <c r="XI15" s="58">
        <v>0</v>
      </c>
      <c r="XJ15" s="58">
        <v>0</v>
      </c>
      <c r="XK15" s="58">
        <v>0</v>
      </c>
      <c r="XL15" s="58">
        <v>0</v>
      </c>
      <c r="XM15" s="58">
        <v>0</v>
      </c>
      <c r="XN15" s="58">
        <v>0</v>
      </c>
      <c r="XO15" s="58">
        <v>0</v>
      </c>
      <c r="XP15" s="58">
        <v>0</v>
      </c>
      <c r="XQ15" s="58">
        <v>0</v>
      </c>
      <c r="XR15" s="58">
        <v>0</v>
      </c>
      <c r="XS15" s="58">
        <v>0</v>
      </c>
      <c r="XT15" s="58">
        <v>0</v>
      </c>
      <c r="XU15" s="58">
        <v>0</v>
      </c>
      <c r="XV15" s="58">
        <v>0</v>
      </c>
      <c r="XW15" s="58">
        <v>0</v>
      </c>
      <c r="XX15" s="58">
        <v>0</v>
      </c>
      <c r="XY15" s="58">
        <v>0</v>
      </c>
      <c r="XZ15" s="58">
        <v>0</v>
      </c>
      <c r="YA15" s="58">
        <v>0</v>
      </c>
      <c r="YB15" s="58">
        <v>11932</v>
      </c>
      <c r="YC15" s="58">
        <v>6639</v>
      </c>
      <c r="YD15" s="58">
        <v>0</v>
      </c>
      <c r="YE15" s="58" t="s">
        <v>584</v>
      </c>
      <c r="YH15" s="58" t="s">
        <v>585</v>
      </c>
      <c r="YI15" s="58" t="s">
        <v>586</v>
      </c>
      <c r="YJ15" s="58" t="s">
        <v>587</v>
      </c>
    </row>
    <row r="16" spans="1:660" s="58" customFormat="1" ht="30.75" thickBot="1">
      <c r="A16" s="55">
        <v>500</v>
      </c>
      <c r="B16" s="54" t="s">
        <v>164</v>
      </c>
      <c r="C16" s="60" t="s">
        <v>166</v>
      </c>
      <c r="D16" s="58" t="s">
        <v>492</v>
      </c>
      <c r="E16" s="58">
        <v>2</v>
      </c>
      <c r="F16" s="58">
        <v>203599</v>
      </c>
      <c r="G16" s="58">
        <v>11028324</v>
      </c>
      <c r="H16" s="58" t="s">
        <v>493</v>
      </c>
      <c r="I16" s="58" t="s">
        <v>164</v>
      </c>
      <c r="N16" s="58">
        <v>0</v>
      </c>
      <c r="O16" s="58">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58">
        <v>0</v>
      </c>
      <c r="AO16" s="58">
        <v>0</v>
      </c>
      <c r="AP16" s="58">
        <v>0</v>
      </c>
      <c r="AQ16" s="58">
        <v>0</v>
      </c>
      <c r="AR16" s="58">
        <v>0</v>
      </c>
      <c r="AS16" s="58">
        <v>0</v>
      </c>
      <c r="AT16" s="58">
        <v>0</v>
      </c>
      <c r="AU16" s="58">
        <v>0</v>
      </c>
      <c r="AV16" s="58">
        <v>0</v>
      </c>
      <c r="AW16" s="58">
        <v>0</v>
      </c>
      <c r="AX16" s="58">
        <v>0</v>
      </c>
      <c r="AY16" s="58">
        <v>0</v>
      </c>
      <c r="AZ16" s="58">
        <v>0</v>
      </c>
      <c r="BA16" s="58">
        <v>0</v>
      </c>
      <c r="BB16" s="58">
        <v>0</v>
      </c>
      <c r="BC16" s="58">
        <v>0</v>
      </c>
      <c r="BD16" s="58">
        <v>0</v>
      </c>
      <c r="BE16" s="58">
        <v>0</v>
      </c>
      <c r="BF16" s="58">
        <v>0</v>
      </c>
      <c r="BG16" s="58">
        <v>0</v>
      </c>
      <c r="BH16" s="58">
        <v>0</v>
      </c>
      <c r="BI16" s="58">
        <v>0</v>
      </c>
      <c r="BJ16" s="58">
        <v>0</v>
      </c>
      <c r="BK16" s="58">
        <v>0</v>
      </c>
      <c r="BL16" s="58">
        <v>0</v>
      </c>
      <c r="BM16" s="58">
        <v>0</v>
      </c>
      <c r="BN16" s="58">
        <v>0</v>
      </c>
      <c r="BO16" s="58">
        <v>0</v>
      </c>
      <c r="BP16" s="58">
        <v>0</v>
      </c>
      <c r="BQ16" s="58">
        <v>0</v>
      </c>
      <c r="BR16" s="58">
        <v>0</v>
      </c>
      <c r="BS16" s="58">
        <v>0</v>
      </c>
      <c r="BT16" s="58">
        <v>0</v>
      </c>
      <c r="BU16" s="58">
        <v>0</v>
      </c>
      <c r="BV16" s="58">
        <v>0</v>
      </c>
      <c r="BW16" s="58">
        <v>0</v>
      </c>
      <c r="BX16" s="58">
        <v>0</v>
      </c>
      <c r="BY16" s="58">
        <v>0</v>
      </c>
      <c r="BZ16" s="58">
        <v>0</v>
      </c>
      <c r="CA16" s="58">
        <v>0</v>
      </c>
      <c r="CB16" s="58">
        <v>0</v>
      </c>
      <c r="CC16" s="58">
        <v>0</v>
      </c>
      <c r="CD16" s="58">
        <v>0</v>
      </c>
      <c r="CE16" s="58">
        <v>0</v>
      </c>
      <c r="CF16" s="58">
        <v>0</v>
      </c>
      <c r="CG16" s="58">
        <v>0</v>
      </c>
      <c r="CH16" s="58">
        <v>0</v>
      </c>
      <c r="CI16" s="58">
        <v>6224</v>
      </c>
      <c r="CJ16" s="58">
        <v>78342</v>
      </c>
      <c r="CK16" s="58">
        <v>0</v>
      </c>
      <c r="CL16" s="58" t="s">
        <v>588</v>
      </c>
      <c r="CM16" s="58">
        <v>0</v>
      </c>
      <c r="CN16" s="58">
        <v>0</v>
      </c>
      <c r="CO16" s="58">
        <v>0</v>
      </c>
      <c r="CP16" s="58">
        <v>0</v>
      </c>
      <c r="CQ16" s="58">
        <v>0</v>
      </c>
      <c r="CR16" s="58">
        <v>0</v>
      </c>
      <c r="CS16" s="58">
        <v>0</v>
      </c>
      <c r="CT16" s="58">
        <v>0</v>
      </c>
      <c r="CU16" s="58">
        <v>0</v>
      </c>
      <c r="CV16" s="58">
        <v>0</v>
      </c>
      <c r="CW16" s="58">
        <v>0</v>
      </c>
      <c r="CX16" s="58">
        <v>0</v>
      </c>
      <c r="CY16" s="58">
        <v>0</v>
      </c>
      <c r="CZ16" s="58">
        <v>0</v>
      </c>
      <c r="DA16" s="58">
        <v>0</v>
      </c>
      <c r="DB16" s="58">
        <v>0</v>
      </c>
      <c r="DC16" s="58">
        <v>0</v>
      </c>
      <c r="DD16" s="58">
        <v>0</v>
      </c>
      <c r="DE16" s="58">
        <v>0</v>
      </c>
      <c r="DF16" s="58">
        <v>0</v>
      </c>
      <c r="DG16" s="58">
        <v>0</v>
      </c>
      <c r="DH16" s="58">
        <v>0</v>
      </c>
      <c r="DI16" s="58">
        <v>0</v>
      </c>
      <c r="DJ16" s="58">
        <v>0</v>
      </c>
      <c r="DK16" s="58">
        <v>0</v>
      </c>
      <c r="DL16" s="58">
        <v>0</v>
      </c>
      <c r="DM16" s="58">
        <v>0</v>
      </c>
      <c r="DN16" s="58">
        <v>0</v>
      </c>
      <c r="DO16" s="58">
        <v>1037766</v>
      </c>
      <c r="DP16" s="58">
        <v>1637046</v>
      </c>
      <c r="DQ16" s="58">
        <v>0</v>
      </c>
      <c r="DR16" s="58" t="s">
        <v>589</v>
      </c>
      <c r="DS16" s="58">
        <v>0</v>
      </c>
      <c r="DT16" s="58">
        <v>0</v>
      </c>
      <c r="DU16" s="58">
        <v>0</v>
      </c>
      <c r="DV16" s="58">
        <v>0</v>
      </c>
      <c r="DW16" s="58">
        <v>0</v>
      </c>
      <c r="DX16" s="58">
        <v>0</v>
      </c>
      <c r="DY16" s="58">
        <v>0</v>
      </c>
      <c r="DZ16" s="58">
        <v>0</v>
      </c>
      <c r="EA16" s="58">
        <v>0</v>
      </c>
      <c r="EB16" s="58">
        <v>0</v>
      </c>
      <c r="EC16" s="58">
        <v>0</v>
      </c>
      <c r="ED16" s="58">
        <v>0</v>
      </c>
      <c r="EE16" s="58">
        <v>0</v>
      </c>
      <c r="EF16" s="58">
        <v>0</v>
      </c>
      <c r="EG16" s="58">
        <v>0</v>
      </c>
      <c r="EH16" s="58">
        <v>0</v>
      </c>
      <c r="EI16" s="58">
        <v>0</v>
      </c>
      <c r="EJ16" s="58">
        <v>0</v>
      </c>
      <c r="EK16" s="58">
        <v>0</v>
      </c>
      <c r="EL16" s="58">
        <v>0</v>
      </c>
      <c r="EM16" s="58">
        <v>0</v>
      </c>
      <c r="EN16" s="58">
        <v>0</v>
      </c>
      <c r="EO16" s="58">
        <v>0</v>
      </c>
      <c r="EP16" s="58">
        <v>0</v>
      </c>
      <c r="EQ16" s="58">
        <v>0</v>
      </c>
      <c r="EU16" s="58">
        <v>0</v>
      </c>
      <c r="EV16" s="58">
        <v>0</v>
      </c>
      <c r="EW16" s="58">
        <v>0</v>
      </c>
      <c r="EX16" s="58">
        <v>0</v>
      </c>
      <c r="EY16" s="58">
        <v>0</v>
      </c>
      <c r="EZ16" s="58">
        <v>0</v>
      </c>
      <c r="FA16" s="58">
        <v>0</v>
      </c>
      <c r="FB16" s="58">
        <v>0</v>
      </c>
      <c r="FC16" s="58">
        <v>0</v>
      </c>
      <c r="FD16" s="58">
        <v>0</v>
      </c>
      <c r="FE16" s="58">
        <v>0</v>
      </c>
      <c r="FF16" s="58">
        <v>0</v>
      </c>
      <c r="FG16" s="58">
        <v>0</v>
      </c>
      <c r="FH16" s="58">
        <v>0</v>
      </c>
      <c r="FI16" s="58">
        <v>0</v>
      </c>
      <c r="FJ16" s="58">
        <v>0</v>
      </c>
      <c r="FK16" s="58">
        <v>0</v>
      </c>
      <c r="FL16" s="58">
        <v>0</v>
      </c>
      <c r="FM16" s="58">
        <v>0</v>
      </c>
      <c r="FN16" s="58">
        <v>0</v>
      </c>
      <c r="FO16" s="58">
        <v>0</v>
      </c>
      <c r="FP16" s="58">
        <v>0</v>
      </c>
      <c r="FQ16" s="58">
        <v>0</v>
      </c>
      <c r="FR16" s="58">
        <v>0</v>
      </c>
      <c r="FS16" s="58">
        <v>0</v>
      </c>
      <c r="FT16" s="58">
        <v>0</v>
      </c>
      <c r="FU16" s="58">
        <v>0</v>
      </c>
      <c r="FV16" s="58">
        <v>0</v>
      </c>
      <c r="FW16" s="58">
        <v>0</v>
      </c>
      <c r="FX16" s="58">
        <v>0</v>
      </c>
      <c r="FY16" s="58">
        <v>0</v>
      </c>
      <c r="FZ16" s="58">
        <v>0</v>
      </c>
      <c r="GA16" s="58">
        <v>0</v>
      </c>
      <c r="GB16" s="58">
        <v>0</v>
      </c>
      <c r="GC16" s="58">
        <v>0</v>
      </c>
      <c r="GD16" s="58">
        <v>0</v>
      </c>
      <c r="GE16" s="58">
        <v>0</v>
      </c>
      <c r="GF16" s="58">
        <v>0</v>
      </c>
      <c r="GG16" s="58">
        <v>0</v>
      </c>
      <c r="GH16" s="58">
        <v>0</v>
      </c>
      <c r="GI16" s="58">
        <v>0</v>
      </c>
      <c r="GJ16" s="58">
        <v>0</v>
      </c>
      <c r="GK16" s="58">
        <v>0</v>
      </c>
      <c r="GL16" s="58">
        <v>0</v>
      </c>
      <c r="GM16" s="58">
        <v>0</v>
      </c>
      <c r="GN16" s="58">
        <v>0</v>
      </c>
      <c r="GO16" s="58">
        <v>0</v>
      </c>
      <c r="GP16" s="58">
        <v>0</v>
      </c>
      <c r="GQ16" s="58">
        <v>104335</v>
      </c>
      <c r="GR16" s="58">
        <v>104335</v>
      </c>
      <c r="GS16" s="58">
        <v>106179</v>
      </c>
      <c r="GT16" s="58">
        <v>106179</v>
      </c>
      <c r="GU16" s="58">
        <v>0</v>
      </c>
      <c r="GV16" s="58">
        <v>0</v>
      </c>
      <c r="GW16" s="58">
        <v>0</v>
      </c>
      <c r="GX16" s="58">
        <v>0</v>
      </c>
      <c r="GY16" s="58">
        <v>0</v>
      </c>
      <c r="GZ16" s="58">
        <v>0</v>
      </c>
      <c r="HA16" s="58">
        <v>0</v>
      </c>
      <c r="HB16" s="58">
        <v>0</v>
      </c>
      <c r="HC16" s="58" t="s">
        <v>590</v>
      </c>
      <c r="HD16" s="58">
        <v>95455</v>
      </c>
      <c r="HE16" s="58">
        <v>6722</v>
      </c>
      <c r="HF16" s="58">
        <v>0</v>
      </c>
      <c r="HG16" s="58">
        <v>84609</v>
      </c>
      <c r="HH16" s="58">
        <v>0</v>
      </c>
      <c r="HI16" s="58" t="s">
        <v>591</v>
      </c>
      <c r="HJ16" s="58">
        <v>0</v>
      </c>
      <c r="HK16" s="58">
        <v>0</v>
      </c>
      <c r="HL16" s="58">
        <v>0</v>
      </c>
      <c r="HM16" s="58">
        <v>0</v>
      </c>
      <c r="HN16" s="58">
        <v>0</v>
      </c>
      <c r="HO16" s="58">
        <v>0</v>
      </c>
      <c r="HP16" s="58">
        <v>0</v>
      </c>
      <c r="HQ16" s="58">
        <v>0</v>
      </c>
      <c r="HR16" s="58">
        <v>0</v>
      </c>
      <c r="HS16" s="58">
        <v>0</v>
      </c>
      <c r="HT16" s="58">
        <v>0</v>
      </c>
      <c r="HU16" s="58">
        <v>0</v>
      </c>
      <c r="HV16" s="58">
        <v>0</v>
      </c>
      <c r="HW16" s="58">
        <v>0</v>
      </c>
      <c r="HX16" s="58">
        <v>0</v>
      </c>
      <c r="HY16" s="58">
        <v>0</v>
      </c>
      <c r="HZ16" s="58">
        <v>0</v>
      </c>
      <c r="IA16" s="58">
        <v>0</v>
      </c>
      <c r="IB16" s="58">
        <v>0</v>
      </c>
      <c r="IC16" s="58">
        <v>0</v>
      </c>
      <c r="ID16" s="58">
        <v>0</v>
      </c>
      <c r="IE16" s="58">
        <v>0</v>
      </c>
      <c r="IF16" s="58">
        <v>0</v>
      </c>
      <c r="IG16" s="58">
        <v>0</v>
      </c>
      <c r="IH16" s="58">
        <v>0</v>
      </c>
      <c r="II16" s="58">
        <v>0</v>
      </c>
      <c r="IJ16" s="58">
        <v>0</v>
      </c>
      <c r="IK16" s="58">
        <v>0</v>
      </c>
      <c r="IL16" s="58">
        <v>0</v>
      </c>
      <c r="IM16" s="58">
        <v>0</v>
      </c>
      <c r="IN16" s="58">
        <v>0</v>
      </c>
      <c r="IO16" s="58">
        <v>0</v>
      </c>
      <c r="IP16" s="58">
        <v>0</v>
      </c>
      <c r="IQ16" s="58">
        <v>0</v>
      </c>
      <c r="IR16" s="58">
        <v>0</v>
      </c>
      <c r="IS16" s="58">
        <v>0</v>
      </c>
      <c r="IT16" s="58">
        <v>0</v>
      </c>
      <c r="IU16" s="58">
        <v>0</v>
      </c>
      <c r="IV16" s="58">
        <v>0</v>
      </c>
      <c r="IW16" s="58">
        <v>0</v>
      </c>
      <c r="IX16" s="58">
        <v>0</v>
      </c>
      <c r="IY16" s="58">
        <v>0</v>
      </c>
      <c r="IZ16" s="58">
        <v>0</v>
      </c>
      <c r="JA16" s="58">
        <v>0</v>
      </c>
      <c r="JB16" s="58">
        <v>0</v>
      </c>
      <c r="JC16" s="58">
        <v>0</v>
      </c>
      <c r="JD16" s="58">
        <v>0</v>
      </c>
      <c r="JE16" s="58">
        <v>0</v>
      </c>
      <c r="JF16" s="58">
        <v>0</v>
      </c>
      <c r="JG16" s="58">
        <v>0</v>
      </c>
      <c r="JH16" s="58">
        <v>0</v>
      </c>
      <c r="JI16" s="58">
        <v>0</v>
      </c>
      <c r="JJ16" s="58">
        <v>0</v>
      </c>
      <c r="JK16" s="58">
        <v>0</v>
      </c>
      <c r="JL16" s="58">
        <v>0</v>
      </c>
      <c r="JM16" s="58">
        <v>0</v>
      </c>
      <c r="JN16" s="58">
        <v>0</v>
      </c>
      <c r="JO16" s="58">
        <v>0</v>
      </c>
      <c r="JP16" s="58">
        <v>0</v>
      </c>
      <c r="JQ16" s="58">
        <v>0</v>
      </c>
      <c r="JR16" s="58">
        <v>0</v>
      </c>
      <c r="JS16" s="58">
        <v>0</v>
      </c>
      <c r="JT16" s="58">
        <v>0</v>
      </c>
      <c r="JU16" s="58">
        <v>0</v>
      </c>
      <c r="JV16" s="58">
        <v>0</v>
      </c>
      <c r="JW16" s="58">
        <v>0</v>
      </c>
      <c r="JX16" s="58">
        <v>0</v>
      </c>
      <c r="JY16" s="58">
        <v>0</v>
      </c>
      <c r="JZ16" s="58">
        <v>0</v>
      </c>
      <c r="KA16" s="58">
        <v>0</v>
      </c>
      <c r="KB16" s="58">
        <v>0</v>
      </c>
      <c r="KC16" s="58">
        <v>0</v>
      </c>
      <c r="KD16" s="58">
        <v>0</v>
      </c>
      <c r="KE16" s="58">
        <v>0</v>
      </c>
      <c r="KF16" s="58">
        <v>0</v>
      </c>
      <c r="KG16" s="58">
        <v>0</v>
      </c>
      <c r="KH16" s="58">
        <v>0</v>
      </c>
      <c r="KI16" s="58">
        <v>0</v>
      </c>
      <c r="KJ16" s="58">
        <v>0</v>
      </c>
      <c r="KK16" s="58">
        <v>0</v>
      </c>
      <c r="KL16" s="58">
        <v>0</v>
      </c>
      <c r="KM16" s="58">
        <v>0</v>
      </c>
      <c r="KN16" s="58">
        <v>0</v>
      </c>
      <c r="KO16" s="58">
        <v>0</v>
      </c>
      <c r="KP16" s="58">
        <v>0</v>
      </c>
      <c r="KQ16" s="58">
        <v>0</v>
      </c>
      <c r="KR16" s="58">
        <v>0</v>
      </c>
      <c r="KS16" s="58">
        <v>0</v>
      </c>
      <c r="KT16" s="58">
        <v>0</v>
      </c>
      <c r="KU16" s="58">
        <v>0</v>
      </c>
      <c r="KV16" s="58">
        <v>0</v>
      </c>
      <c r="KW16" s="58">
        <v>0</v>
      </c>
      <c r="KX16" s="58">
        <v>0</v>
      </c>
      <c r="KY16" s="58">
        <v>0</v>
      </c>
      <c r="KZ16" s="58">
        <v>0</v>
      </c>
      <c r="LA16" s="58">
        <v>0</v>
      </c>
      <c r="LB16" s="58">
        <v>0</v>
      </c>
      <c r="LC16" s="58">
        <v>0</v>
      </c>
      <c r="LD16" s="58">
        <v>0</v>
      </c>
      <c r="LE16" s="58">
        <v>0</v>
      </c>
      <c r="LF16" s="58">
        <v>0</v>
      </c>
      <c r="LG16" s="58">
        <v>0</v>
      </c>
      <c r="LH16" s="58">
        <v>0</v>
      </c>
      <c r="LI16" s="58">
        <v>0</v>
      </c>
      <c r="LJ16" s="58">
        <v>0</v>
      </c>
      <c r="LK16" s="58">
        <v>0</v>
      </c>
      <c r="LL16" s="58">
        <v>0</v>
      </c>
      <c r="LM16" s="58">
        <v>0</v>
      </c>
      <c r="LN16" s="58">
        <v>0</v>
      </c>
      <c r="LO16" s="58">
        <v>0</v>
      </c>
      <c r="LP16" s="58">
        <v>0</v>
      </c>
      <c r="LQ16" s="58">
        <v>0</v>
      </c>
      <c r="LR16" s="58">
        <v>0</v>
      </c>
      <c r="LS16" s="58">
        <v>0</v>
      </c>
      <c r="LT16" s="58">
        <v>0</v>
      </c>
      <c r="LU16" s="58">
        <v>0</v>
      </c>
      <c r="LV16" s="58">
        <v>0</v>
      </c>
      <c r="LW16" s="58">
        <v>0</v>
      </c>
      <c r="LX16" s="58">
        <v>0</v>
      </c>
      <c r="LY16" s="58">
        <v>0</v>
      </c>
      <c r="LZ16" s="58">
        <v>0</v>
      </c>
      <c r="MA16" s="58">
        <v>0</v>
      </c>
      <c r="MB16" s="58">
        <v>0</v>
      </c>
      <c r="MC16" s="58">
        <v>0</v>
      </c>
      <c r="MD16" s="58">
        <v>0</v>
      </c>
      <c r="ME16" s="58">
        <v>0</v>
      </c>
      <c r="MF16" s="58">
        <v>0</v>
      </c>
      <c r="MG16" s="58">
        <v>0</v>
      </c>
      <c r="MH16" s="58">
        <v>0</v>
      </c>
      <c r="MI16" s="58">
        <v>0</v>
      </c>
      <c r="MJ16" s="58">
        <v>0</v>
      </c>
      <c r="MK16" s="58">
        <v>0</v>
      </c>
      <c r="ML16" s="58">
        <v>0</v>
      </c>
      <c r="MM16" s="58">
        <v>0</v>
      </c>
      <c r="MN16" s="58">
        <v>0</v>
      </c>
      <c r="MO16" s="58">
        <v>0</v>
      </c>
      <c r="MP16" s="58">
        <v>0</v>
      </c>
      <c r="MQ16" s="58">
        <v>0</v>
      </c>
      <c r="MR16" s="58">
        <v>0</v>
      </c>
      <c r="MS16" s="58">
        <v>0</v>
      </c>
      <c r="MT16" s="58">
        <v>0</v>
      </c>
      <c r="MU16" s="58">
        <v>0</v>
      </c>
      <c r="MV16" s="58">
        <v>0</v>
      </c>
      <c r="MW16" s="58">
        <v>0</v>
      </c>
      <c r="MX16" s="58">
        <v>0</v>
      </c>
      <c r="MY16" s="58">
        <v>0</v>
      </c>
      <c r="MZ16" s="58">
        <v>0</v>
      </c>
      <c r="NA16" s="58">
        <v>0</v>
      </c>
      <c r="NB16" s="58">
        <v>0</v>
      </c>
      <c r="NC16" s="58">
        <v>0</v>
      </c>
      <c r="ND16" s="58">
        <v>0</v>
      </c>
      <c r="NE16" s="58">
        <v>0</v>
      </c>
      <c r="NF16" s="58">
        <v>0</v>
      </c>
      <c r="NG16" s="58">
        <v>0</v>
      </c>
      <c r="NH16" s="58">
        <v>0</v>
      </c>
      <c r="NI16" s="58">
        <v>0</v>
      </c>
      <c r="NJ16" s="58">
        <v>0</v>
      </c>
      <c r="NK16" s="58">
        <v>0</v>
      </c>
      <c r="NL16" s="58">
        <v>0</v>
      </c>
      <c r="NM16" s="58">
        <v>0</v>
      </c>
      <c r="NN16" s="58">
        <v>0</v>
      </c>
      <c r="NO16" s="58">
        <v>0</v>
      </c>
      <c r="NP16" s="58">
        <v>0</v>
      </c>
      <c r="NQ16" s="58">
        <v>0</v>
      </c>
      <c r="NR16" s="58">
        <v>0</v>
      </c>
      <c r="NS16" s="58">
        <v>0</v>
      </c>
      <c r="NT16" s="58">
        <v>0</v>
      </c>
      <c r="NU16" s="58">
        <v>0</v>
      </c>
      <c r="NV16" s="58">
        <v>0</v>
      </c>
      <c r="NW16" s="58">
        <v>0</v>
      </c>
      <c r="NX16" s="58">
        <v>0</v>
      </c>
      <c r="NY16" s="58">
        <v>0</v>
      </c>
      <c r="NZ16" s="58">
        <v>0</v>
      </c>
      <c r="OA16" s="58">
        <v>0</v>
      </c>
      <c r="OB16" s="58">
        <v>0</v>
      </c>
      <c r="OC16" s="58">
        <v>0</v>
      </c>
      <c r="OD16" s="58">
        <v>0</v>
      </c>
      <c r="OE16" s="58">
        <v>0</v>
      </c>
      <c r="OF16" s="58">
        <v>0</v>
      </c>
      <c r="OG16" s="58">
        <v>0</v>
      </c>
      <c r="OH16" s="58">
        <v>0</v>
      </c>
      <c r="OI16" s="58">
        <v>0</v>
      </c>
      <c r="OJ16" s="58">
        <v>0</v>
      </c>
      <c r="OK16" s="58">
        <v>0</v>
      </c>
      <c r="OL16" s="58">
        <v>0</v>
      </c>
      <c r="OM16" s="58">
        <v>0</v>
      </c>
      <c r="ON16" s="58">
        <v>0</v>
      </c>
      <c r="OO16" s="58">
        <v>0</v>
      </c>
      <c r="OP16" s="58">
        <v>0</v>
      </c>
      <c r="OQ16" s="58">
        <v>0</v>
      </c>
      <c r="OR16" s="58">
        <v>0</v>
      </c>
      <c r="OS16" s="58">
        <v>0</v>
      </c>
      <c r="OT16" s="58">
        <v>0</v>
      </c>
      <c r="OU16" s="58">
        <v>0</v>
      </c>
      <c r="OV16" s="58">
        <v>0</v>
      </c>
      <c r="OW16" s="58">
        <v>0</v>
      </c>
      <c r="OX16" s="58">
        <v>0</v>
      </c>
      <c r="OY16" s="58">
        <v>0</v>
      </c>
      <c r="OZ16" s="58">
        <v>0</v>
      </c>
      <c r="PA16" s="58">
        <v>0</v>
      </c>
      <c r="PB16" s="58">
        <v>0</v>
      </c>
      <c r="PC16" s="58">
        <v>0</v>
      </c>
      <c r="PD16" s="58">
        <v>0</v>
      </c>
      <c r="PE16" s="58">
        <v>0</v>
      </c>
      <c r="PF16" s="58">
        <v>0</v>
      </c>
      <c r="PG16" s="58">
        <v>0</v>
      </c>
      <c r="PH16" s="58">
        <v>0</v>
      </c>
      <c r="PI16" s="58">
        <v>0</v>
      </c>
      <c r="PJ16" s="58">
        <v>0</v>
      </c>
      <c r="PK16" s="58">
        <v>0</v>
      </c>
      <c r="PL16" s="58">
        <v>0</v>
      </c>
      <c r="PM16" s="58">
        <v>0</v>
      </c>
      <c r="PN16" s="58">
        <v>0</v>
      </c>
      <c r="PO16" s="58">
        <v>0</v>
      </c>
      <c r="PP16" s="58">
        <v>0</v>
      </c>
      <c r="PQ16" s="58">
        <v>0</v>
      </c>
      <c r="PR16" s="58">
        <v>0</v>
      </c>
      <c r="PS16" s="58">
        <v>0</v>
      </c>
      <c r="PT16" s="58">
        <v>0</v>
      </c>
      <c r="PU16" s="58">
        <v>0</v>
      </c>
      <c r="PV16" s="58">
        <v>0</v>
      </c>
      <c r="PW16" s="58">
        <v>0</v>
      </c>
      <c r="PX16" s="58">
        <v>0</v>
      </c>
      <c r="PY16" s="58">
        <v>0</v>
      </c>
      <c r="PZ16" s="58">
        <v>0</v>
      </c>
      <c r="QA16" s="58">
        <v>0</v>
      </c>
      <c r="QB16" s="58">
        <v>0</v>
      </c>
      <c r="QC16" s="58">
        <v>0</v>
      </c>
      <c r="QD16" s="58">
        <v>0</v>
      </c>
      <c r="QE16" s="58">
        <v>0</v>
      </c>
      <c r="QF16" s="58">
        <v>0</v>
      </c>
      <c r="QG16" s="58">
        <v>0</v>
      </c>
      <c r="QH16" s="58">
        <v>0</v>
      </c>
      <c r="QI16" s="58">
        <v>0</v>
      </c>
      <c r="QJ16" s="58">
        <v>0</v>
      </c>
      <c r="QK16" s="58">
        <v>0</v>
      </c>
      <c r="QL16" s="58">
        <v>0</v>
      </c>
      <c r="QM16" s="58">
        <v>0</v>
      </c>
      <c r="QN16" s="58">
        <v>0</v>
      </c>
      <c r="QO16" s="58">
        <v>0</v>
      </c>
      <c r="QP16" s="58">
        <v>0</v>
      </c>
      <c r="QQ16" s="58">
        <v>0</v>
      </c>
      <c r="QR16" s="58">
        <v>0</v>
      </c>
      <c r="QS16" s="58">
        <v>0</v>
      </c>
      <c r="QT16" s="58">
        <v>0</v>
      </c>
      <c r="QU16" s="58">
        <v>0</v>
      </c>
      <c r="QV16" s="58">
        <v>0</v>
      </c>
      <c r="QW16" s="58">
        <v>0</v>
      </c>
      <c r="QX16" s="58">
        <v>0</v>
      </c>
      <c r="QY16" s="58">
        <v>0</v>
      </c>
      <c r="QZ16" s="58">
        <v>0</v>
      </c>
      <c r="RA16" s="58">
        <v>0</v>
      </c>
      <c r="RB16" s="58">
        <v>0</v>
      </c>
      <c r="RC16" s="58">
        <v>0</v>
      </c>
      <c r="RD16" s="58">
        <v>0</v>
      </c>
      <c r="RE16" s="58">
        <v>0</v>
      </c>
      <c r="RF16" s="58">
        <v>0</v>
      </c>
      <c r="RG16" s="58">
        <v>0</v>
      </c>
      <c r="RH16" s="58">
        <v>0</v>
      </c>
      <c r="RI16" s="58">
        <v>0</v>
      </c>
      <c r="RJ16" s="58">
        <v>0</v>
      </c>
      <c r="RK16" s="58">
        <v>0</v>
      </c>
      <c r="RL16" s="58">
        <v>0</v>
      </c>
      <c r="RM16" s="58">
        <v>0</v>
      </c>
      <c r="RN16" s="58">
        <v>0</v>
      </c>
      <c r="RO16" s="58">
        <v>0</v>
      </c>
      <c r="RP16" s="58">
        <v>0</v>
      </c>
      <c r="RQ16" s="58">
        <v>0</v>
      </c>
      <c r="RR16" s="58">
        <v>0</v>
      </c>
      <c r="RS16" s="58">
        <v>0</v>
      </c>
      <c r="RT16" s="58">
        <v>0</v>
      </c>
      <c r="RU16" s="58">
        <v>0</v>
      </c>
      <c r="RV16" s="58">
        <v>0</v>
      </c>
      <c r="RW16" s="58">
        <v>0</v>
      </c>
      <c r="RX16" s="58">
        <v>0</v>
      </c>
      <c r="RY16" s="58">
        <v>0</v>
      </c>
      <c r="RZ16" s="58">
        <v>0</v>
      </c>
      <c r="SA16" s="58">
        <v>0</v>
      </c>
      <c r="SB16" s="58">
        <v>0</v>
      </c>
      <c r="SC16" s="58">
        <v>0</v>
      </c>
      <c r="SD16" s="58">
        <v>0</v>
      </c>
      <c r="SE16" s="58">
        <v>0</v>
      </c>
      <c r="SF16" s="58">
        <v>0</v>
      </c>
      <c r="SG16" s="58">
        <v>0</v>
      </c>
      <c r="SH16" s="58">
        <v>0</v>
      </c>
      <c r="SI16" s="58">
        <v>0</v>
      </c>
      <c r="SJ16" s="58">
        <v>0</v>
      </c>
      <c r="SK16" s="58">
        <v>0</v>
      </c>
      <c r="SL16" s="58">
        <v>0</v>
      </c>
      <c r="SM16" s="58">
        <v>0</v>
      </c>
      <c r="SN16" s="58">
        <v>0</v>
      </c>
      <c r="SO16" s="58">
        <v>0</v>
      </c>
      <c r="SP16" s="58">
        <v>0</v>
      </c>
      <c r="SQ16" s="58">
        <v>0</v>
      </c>
      <c r="SR16" s="58">
        <v>0</v>
      </c>
      <c r="SS16" s="58">
        <v>0</v>
      </c>
      <c r="ST16" s="58">
        <v>0</v>
      </c>
      <c r="SU16" s="58">
        <v>0</v>
      </c>
      <c r="SV16" s="58">
        <v>0</v>
      </c>
      <c r="SW16" s="58">
        <v>0</v>
      </c>
      <c r="SX16" s="58">
        <v>0</v>
      </c>
      <c r="SY16" s="58">
        <v>0</v>
      </c>
      <c r="SZ16" s="58">
        <v>0</v>
      </c>
      <c r="TA16" s="58">
        <v>0</v>
      </c>
      <c r="TB16" s="58">
        <v>0</v>
      </c>
      <c r="TC16" s="58">
        <v>0</v>
      </c>
      <c r="TD16" s="58">
        <v>0</v>
      </c>
      <c r="TE16" s="58">
        <v>0</v>
      </c>
      <c r="TF16" s="58">
        <v>0</v>
      </c>
      <c r="TG16" s="58">
        <v>0</v>
      </c>
      <c r="TH16" s="58">
        <v>0</v>
      </c>
      <c r="TI16" s="58">
        <v>0</v>
      </c>
      <c r="TJ16" s="58">
        <v>0</v>
      </c>
      <c r="TK16" s="58">
        <v>0</v>
      </c>
      <c r="TL16" s="58">
        <v>0</v>
      </c>
      <c r="TM16" s="58">
        <v>0</v>
      </c>
      <c r="TN16" s="58">
        <v>0</v>
      </c>
      <c r="TO16" s="58">
        <v>0</v>
      </c>
      <c r="TP16" s="58">
        <v>0</v>
      </c>
      <c r="TQ16" s="58">
        <v>0</v>
      </c>
      <c r="TR16" s="58">
        <v>0</v>
      </c>
      <c r="TS16" s="58">
        <v>0</v>
      </c>
      <c r="TT16" s="58">
        <v>0</v>
      </c>
      <c r="TU16" s="58">
        <v>0</v>
      </c>
      <c r="TV16" s="58">
        <v>0</v>
      </c>
      <c r="TW16" s="58">
        <v>0</v>
      </c>
      <c r="TX16" s="58">
        <v>0</v>
      </c>
      <c r="TY16" s="58">
        <v>0</v>
      </c>
      <c r="TZ16" s="58">
        <v>0</v>
      </c>
      <c r="UA16" s="58">
        <v>0</v>
      </c>
      <c r="UB16" s="58">
        <v>0</v>
      </c>
      <c r="UC16" s="58">
        <v>0</v>
      </c>
      <c r="UD16" s="58">
        <v>0</v>
      </c>
      <c r="UE16" s="58">
        <v>0</v>
      </c>
      <c r="UF16" s="58">
        <v>0</v>
      </c>
      <c r="UG16" s="58">
        <v>0</v>
      </c>
      <c r="UH16" s="58">
        <v>0</v>
      </c>
      <c r="UI16" s="58">
        <v>0</v>
      </c>
      <c r="UJ16" s="58">
        <v>0</v>
      </c>
      <c r="UK16" s="58">
        <v>0</v>
      </c>
      <c r="UL16" s="58">
        <v>0</v>
      </c>
      <c r="UM16" s="58">
        <v>0</v>
      </c>
      <c r="UN16" s="58">
        <v>0</v>
      </c>
      <c r="UO16" s="58">
        <v>0</v>
      </c>
      <c r="UP16" s="58">
        <v>0</v>
      </c>
      <c r="UQ16" s="58">
        <v>0</v>
      </c>
      <c r="UR16" s="58">
        <v>0</v>
      </c>
      <c r="US16" s="58">
        <v>0</v>
      </c>
      <c r="UT16" s="58">
        <v>0</v>
      </c>
      <c r="UU16" s="58">
        <v>0</v>
      </c>
      <c r="UV16" s="58">
        <v>0</v>
      </c>
      <c r="UW16" s="58">
        <v>0</v>
      </c>
      <c r="UX16" s="58">
        <v>0</v>
      </c>
      <c r="UY16" s="58">
        <v>0</v>
      </c>
      <c r="UZ16" s="58">
        <v>0</v>
      </c>
      <c r="VA16" s="58">
        <v>0</v>
      </c>
      <c r="VB16" s="58">
        <v>0</v>
      </c>
      <c r="VC16" s="58">
        <v>0</v>
      </c>
      <c r="VD16" s="58">
        <v>0</v>
      </c>
      <c r="VE16" s="58">
        <v>0</v>
      </c>
      <c r="VF16" s="58">
        <v>0</v>
      </c>
      <c r="VG16" s="58">
        <v>0</v>
      </c>
      <c r="VH16" s="58">
        <v>0</v>
      </c>
      <c r="VI16" s="58">
        <v>0</v>
      </c>
      <c r="VJ16" s="58">
        <v>0</v>
      </c>
      <c r="VK16" s="58">
        <v>0</v>
      </c>
      <c r="VL16" s="58">
        <v>0</v>
      </c>
      <c r="VM16" s="58">
        <v>0</v>
      </c>
      <c r="VN16" s="58">
        <v>0</v>
      </c>
      <c r="VO16" s="58">
        <v>0</v>
      </c>
      <c r="VP16" s="58">
        <v>0</v>
      </c>
      <c r="VQ16" s="58">
        <v>0</v>
      </c>
      <c r="VR16" s="58">
        <v>0</v>
      </c>
      <c r="VS16" s="58">
        <v>0</v>
      </c>
      <c r="VT16" s="58">
        <v>0</v>
      </c>
      <c r="VU16" s="58">
        <v>0</v>
      </c>
      <c r="VV16" s="58">
        <v>0</v>
      </c>
      <c r="VW16" s="58">
        <v>0</v>
      </c>
      <c r="VX16" s="58">
        <v>0</v>
      </c>
      <c r="VY16" s="58">
        <v>0</v>
      </c>
      <c r="VZ16" s="58">
        <v>0</v>
      </c>
      <c r="WA16" s="58">
        <v>0</v>
      </c>
      <c r="WB16" s="58">
        <v>0</v>
      </c>
      <c r="WC16" s="58">
        <v>0</v>
      </c>
      <c r="WD16" s="58">
        <v>0</v>
      </c>
      <c r="WE16" s="58">
        <v>0</v>
      </c>
      <c r="WF16" s="58">
        <v>0</v>
      </c>
      <c r="WG16" s="58">
        <v>0</v>
      </c>
      <c r="WH16" s="58">
        <v>0</v>
      </c>
      <c r="WI16" s="58">
        <v>0</v>
      </c>
      <c r="WJ16" s="58">
        <v>0</v>
      </c>
      <c r="WK16" s="58">
        <v>0</v>
      </c>
      <c r="WL16" s="58">
        <v>0</v>
      </c>
      <c r="WM16" s="58">
        <v>0</v>
      </c>
      <c r="WN16" s="58">
        <v>0</v>
      </c>
      <c r="WO16" s="58">
        <v>0</v>
      </c>
      <c r="WP16" s="58">
        <v>0</v>
      </c>
      <c r="WQ16" s="58">
        <v>0</v>
      </c>
      <c r="WR16" s="58">
        <v>0</v>
      </c>
      <c r="WS16" s="58">
        <v>0</v>
      </c>
      <c r="WT16" s="58">
        <v>0</v>
      </c>
      <c r="WU16" s="58">
        <v>0</v>
      </c>
      <c r="WV16" s="58">
        <v>0</v>
      </c>
      <c r="WW16" s="58">
        <v>0</v>
      </c>
      <c r="WX16" s="58">
        <v>0</v>
      </c>
      <c r="WY16" s="58">
        <v>0</v>
      </c>
      <c r="WZ16" s="58">
        <v>0</v>
      </c>
      <c r="XA16" s="58">
        <v>0</v>
      </c>
      <c r="XB16" s="58">
        <v>0</v>
      </c>
      <c r="XC16" s="58">
        <v>0</v>
      </c>
      <c r="XD16" s="58">
        <v>0</v>
      </c>
      <c r="XE16" s="58">
        <v>0</v>
      </c>
      <c r="XF16" s="58">
        <v>0</v>
      </c>
      <c r="XG16" s="58">
        <v>0</v>
      </c>
      <c r="XH16" s="58">
        <v>0</v>
      </c>
      <c r="XI16" s="58">
        <v>0</v>
      </c>
      <c r="XJ16" s="58">
        <v>0</v>
      </c>
      <c r="XK16" s="58">
        <v>0</v>
      </c>
      <c r="XL16" s="58">
        <v>0</v>
      </c>
      <c r="XM16" s="58">
        <v>0</v>
      </c>
      <c r="XN16" s="58">
        <v>0</v>
      </c>
      <c r="XO16" s="58">
        <v>0</v>
      </c>
      <c r="XP16" s="58">
        <v>0</v>
      </c>
      <c r="XQ16" s="58">
        <v>0</v>
      </c>
      <c r="XR16" s="58">
        <v>0</v>
      </c>
      <c r="XS16" s="58">
        <v>0</v>
      </c>
      <c r="XT16" s="58">
        <v>0</v>
      </c>
      <c r="XU16" s="58">
        <v>0</v>
      </c>
      <c r="XV16" s="58">
        <v>0</v>
      </c>
      <c r="XW16" s="58">
        <v>0</v>
      </c>
      <c r="XX16" s="58">
        <v>0</v>
      </c>
      <c r="XY16" s="58">
        <v>0</v>
      </c>
      <c r="XZ16" s="58">
        <v>5000000</v>
      </c>
      <c r="YA16" s="58">
        <v>932933</v>
      </c>
      <c r="YB16" s="58">
        <v>0</v>
      </c>
      <c r="YC16" s="58">
        <v>1524600</v>
      </c>
      <c r="YD16" s="58">
        <v>0</v>
      </c>
      <c r="YE16" s="58" t="s">
        <v>592</v>
      </c>
      <c r="YH16" s="58" t="s">
        <v>593</v>
      </c>
      <c r="YI16" s="58" t="s">
        <v>594</v>
      </c>
      <c r="YJ16" s="58" t="s">
        <v>595</v>
      </c>
    </row>
    <row r="17" spans="1:660" s="58" customFormat="1" ht="30.75" thickBot="1">
      <c r="A17" s="55">
        <v>510</v>
      </c>
      <c r="B17" s="54" t="s">
        <v>163</v>
      </c>
      <c r="C17" s="60" t="s">
        <v>165</v>
      </c>
      <c r="D17" s="58" t="s">
        <v>492</v>
      </c>
      <c r="E17" s="58">
        <v>2</v>
      </c>
      <c r="F17" s="58">
        <v>203658</v>
      </c>
      <c r="G17" s="58">
        <v>391320</v>
      </c>
      <c r="H17" s="58" t="s">
        <v>493</v>
      </c>
      <c r="I17" s="58" t="s">
        <v>163</v>
      </c>
      <c r="N17" s="58">
        <v>0</v>
      </c>
      <c r="O17" s="58">
        <v>0</v>
      </c>
      <c r="P17" s="58">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58">
        <v>0</v>
      </c>
      <c r="AP17" s="58">
        <v>0</v>
      </c>
      <c r="AQ17" s="58">
        <v>0</v>
      </c>
      <c r="AR17" s="58">
        <v>0</v>
      </c>
      <c r="AS17" s="58">
        <v>0</v>
      </c>
      <c r="AT17" s="58">
        <v>0</v>
      </c>
      <c r="AU17" s="58">
        <v>0</v>
      </c>
      <c r="AV17" s="58">
        <v>0</v>
      </c>
      <c r="AW17" s="58">
        <v>0</v>
      </c>
      <c r="AX17" s="58">
        <v>0</v>
      </c>
      <c r="AY17" s="58">
        <v>0</v>
      </c>
      <c r="AZ17" s="58">
        <v>0</v>
      </c>
      <c r="BA17" s="58">
        <v>0</v>
      </c>
      <c r="BB17" s="58">
        <v>0</v>
      </c>
      <c r="BC17" s="58">
        <v>0</v>
      </c>
      <c r="BD17" s="58">
        <v>0</v>
      </c>
      <c r="BE17" s="58">
        <v>0</v>
      </c>
      <c r="BF17" s="58">
        <v>0</v>
      </c>
      <c r="BG17" s="58">
        <v>0</v>
      </c>
      <c r="BH17" s="58">
        <v>0</v>
      </c>
      <c r="BI17" s="58">
        <v>0</v>
      </c>
      <c r="BJ17" s="58">
        <v>0</v>
      </c>
      <c r="BK17" s="58">
        <v>0</v>
      </c>
      <c r="BL17" s="58">
        <v>0</v>
      </c>
      <c r="BM17" s="58">
        <v>0</v>
      </c>
      <c r="BN17" s="58">
        <v>0</v>
      </c>
      <c r="BO17" s="58">
        <v>0</v>
      </c>
      <c r="BP17" s="58">
        <v>0</v>
      </c>
      <c r="BQ17" s="58">
        <v>0</v>
      </c>
      <c r="BR17" s="58">
        <v>0</v>
      </c>
      <c r="BS17" s="58">
        <v>0</v>
      </c>
      <c r="BT17" s="58">
        <v>0</v>
      </c>
      <c r="BU17" s="58">
        <v>0</v>
      </c>
      <c r="BV17" s="58">
        <v>0</v>
      </c>
      <c r="BW17" s="58">
        <v>0</v>
      </c>
      <c r="BX17" s="58">
        <v>0</v>
      </c>
      <c r="BY17" s="58">
        <v>0</v>
      </c>
      <c r="BZ17" s="58">
        <v>0</v>
      </c>
      <c r="CA17" s="58">
        <v>0</v>
      </c>
      <c r="CB17" s="58">
        <v>0</v>
      </c>
      <c r="CC17" s="58">
        <v>0</v>
      </c>
      <c r="CD17" s="58">
        <v>0</v>
      </c>
      <c r="CE17" s="58">
        <v>62554</v>
      </c>
      <c r="CF17" s="58">
        <v>0</v>
      </c>
      <c r="CG17" s="58">
        <v>0</v>
      </c>
      <c r="CH17" s="58">
        <v>0</v>
      </c>
      <c r="CI17" s="58">
        <v>0</v>
      </c>
      <c r="CJ17" s="58">
        <v>0</v>
      </c>
      <c r="CK17" s="58">
        <v>0</v>
      </c>
      <c r="CL17" s="58">
        <v>0</v>
      </c>
      <c r="CM17" s="58">
        <v>0</v>
      </c>
      <c r="CN17" s="58">
        <v>0</v>
      </c>
      <c r="CO17" s="58">
        <v>0</v>
      </c>
      <c r="CP17" s="58">
        <v>0</v>
      </c>
      <c r="CQ17" s="58">
        <v>0</v>
      </c>
      <c r="CR17" s="58">
        <v>0</v>
      </c>
      <c r="CS17" s="58">
        <v>0</v>
      </c>
      <c r="CT17" s="58">
        <v>0</v>
      </c>
      <c r="CU17" s="58">
        <v>0</v>
      </c>
      <c r="CV17" s="58">
        <v>0</v>
      </c>
      <c r="CW17" s="58">
        <v>0</v>
      </c>
      <c r="CX17" s="58">
        <v>0</v>
      </c>
      <c r="CY17" s="58">
        <v>0</v>
      </c>
      <c r="CZ17" s="58">
        <v>0</v>
      </c>
      <c r="DA17" s="58">
        <v>0</v>
      </c>
      <c r="DB17" s="58">
        <v>0</v>
      </c>
      <c r="DC17" s="58">
        <v>0</v>
      </c>
      <c r="DD17" s="58">
        <v>0</v>
      </c>
      <c r="DE17" s="58">
        <v>0</v>
      </c>
      <c r="DF17" s="58">
        <v>0</v>
      </c>
      <c r="DG17" s="58">
        <v>0</v>
      </c>
      <c r="DH17" s="58">
        <v>0</v>
      </c>
      <c r="DI17" s="58">
        <v>0</v>
      </c>
      <c r="DJ17" s="58">
        <v>0</v>
      </c>
      <c r="DK17" s="58">
        <v>0</v>
      </c>
      <c r="DL17" s="58">
        <v>0</v>
      </c>
      <c r="DM17" s="58">
        <v>0</v>
      </c>
      <c r="DN17" s="58">
        <v>0</v>
      </c>
      <c r="DO17" s="58">
        <v>0</v>
      </c>
      <c r="DP17" s="58">
        <v>0</v>
      </c>
      <c r="DQ17" s="58">
        <v>0</v>
      </c>
      <c r="DR17" s="58">
        <v>0</v>
      </c>
      <c r="DS17" s="58">
        <v>0</v>
      </c>
      <c r="DT17" s="58">
        <v>0</v>
      </c>
      <c r="DU17" s="58">
        <v>0</v>
      </c>
      <c r="DV17" s="58">
        <v>0</v>
      </c>
      <c r="DW17" s="58">
        <v>0</v>
      </c>
      <c r="DX17" s="58">
        <v>0</v>
      </c>
      <c r="DY17" s="58">
        <v>0</v>
      </c>
      <c r="DZ17" s="58">
        <v>0</v>
      </c>
      <c r="EA17" s="58">
        <v>0</v>
      </c>
      <c r="EB17" s="58">
        <v>0</v>
      </c>
      <c r="EC17" s="58">
        <v>0</v>
      </c>
      <c r="ED17" s="58">
        <v>0</v>
      </c>
      <c r="EE17" s="58">
        <v>0</v>
      </c>
      <c r="EF17" s="58">
        <v>0</v>
      </c>
      <c r="EG17" s="58">
        <v>0</v>
      </c>
      <c r="EH17" s="58">
        <v>0</v>
      </c>
      <c r="EI17" s="58">
        <v>0</v>
      </c>
      <c r="EJ17" s="58">
        <v>0</v>
      </c>
      <c r="EK17" s="58">
        <v>0</v>
      </c>
      <c r="EL17" s="58">
        <v>0</v>
      </c>
      <c r="EM17" s="58">
        <v>0</v>
      </c>
      <c r="EN17" s="58">
        <v>0</v>
      </c>
      <c r="EO17" s="58">
        <v>0</v>
      </c>
      <c r="EP17" s="58">
        <v>0</v>
      </c>
      <c r="EQ17" s="58">
        <v>0</v>
      </c>
      <c r="EU17" s="58">
        <v>0</v>
      </c>
      <c r="EV17" s="58">
        <v>0</v>
      </c>
      <c r="EW17" s="58">
        <v>0</v>
      </c>
      <c r="EX17" s="58">
        <v>0</v>
      </c>
      <c r="EY17" s="58">
        <v>0</v>
      </c>
      <c r="EZ17" s="58">
        <v>0</v>
      </c>
      <c r="FA17" s="58">
        <v>0</v>
      </c>
      <c r="FB17" s="58">
        <v>0</v>
      </c>
      <c r="FC17" s="58">
        <v>0</v>
      </c>
      <c r="FD17" s="58">
        <v>0</v>
      </c>
      <c r="FE17" s="58">
        <v>0</v>
      </c>
      <c r="FF17" s="58">
        <v>0</v>
      </c>
      <c r="FG17" s="58">
        <v>0</v>
      </c>
      <c r="FH17" s="58">
        <v>0</v>
      </c>
      <c r="FI17" s="58">
        <v>0</v>
      </c>
      <c r="FJ17" s="58">
        <v>0</v>
      </c>
      <c r="FK17" s="58">
        <v>0</v>
      </c>
      <c r="FL17" s="58">
        <v>0</v>
      </c>
      <c r="FM17" s="58">
        <v>0</v>
      </c>
      <c r="FN17" s="58">
        <v>0</v>
      </c>
      <c r="FO17" s="58">
        <v>0</v>
      </c>
      <c r="FP17" s="58">
        <v>0</v>
      </c>
      <c r="FQ17" s="58">
        <v>0</v>
      </c>
      <c r="FR17" s="58">
        <v>0</v>
      </c>
      <c r="FS17" s="58">
        <v>0</v>
      </c>
      <c r="FT17" s="58">
        <v>0</v>
      </c>
      <c r="FU17" s="58">
        <v>0</v>
      </c>
      <c r="FV17" s="58">
        <v>0</v>
      </c>
      <c r="FW17" s="58">
        <v>0</v>
      </c>
      <c r="FX17" s="58">
        <v>0</v>
      </c>
      <c r="FY17" s="58">
        <v>0</v>
      </c>
      <c r="FZ17" s="58">
        <v>0</v>
      </c>
      <c r="GA17" s="58">
        <v>0</v>
      </c>
      <c r="GB17" s="58">
        <v>0</v>
      </c>
      <c r="GC17" s="58">
        <v>0</v>
      </c>
      <c r="GD17" s="58">
        <v>0</v>
      </c>
      <c r="GE17" s="58">
        <v>0</v>
      </c>
      <c r="GF17" s="58">
        <v>0</v>
      </c>
      <c r="GG17" s="58">
        <v>0</v>
      </c>
      <c r="GH17" s="58">
        <v>0</v>
      </c>
      <c r="GI17" s="58">
        <v>0</v>
      </c>
      <c r="GJ17" s="58">
        <v>0</v>
      </c>
      <c r="GK17" s="58">
        <v>0</v>
      </c>
      <c r="GL17" s="58">
        <v>0</v>
      </c>
      <c r="GM17" s="58">
        <v>0</v>
      </c>
      <c r="GN17" s="58">
        <v>0</v>
      </c>
      <c r="GO17" s="58">
        <v>0</v>
      </c>
      <c r="GP17" s="58">
        <v>0</v>
      </c>
      <c r="GQ17" s="58">
        <v>62554</v>
      </c>
      <c r="GR17" s="58">
        <v>62554</v>
      </c>
      <c r="GS17" s="58">
        <v>0</v>
      </c>
      <c r="GT17" s="58">
        <v>0</v>
      </c>
      <c r="GU17" s="58">
        <v>0</v>
      </c>
      <c r="GV17" s="58">
        <v>0</v>
      </c>
      <c r="GW17" s="58">
        <v>0</v>
      </c>
      <c r="GX17" s="58">
        <v>0</v>
      </c>
      <c r="GY17" s="58">
        <v>0</v>
      </c>
      <c r="GZ17" s="58">
        <v>0</v>
      </c>
      <c r="HA17" s="58">
        <v>0</v>
      </c>
      <c r="HB17" s="58">
        <v>0</v>
      </c>
      <c r="HC17" s="58">
        <v>0</v>
      </c>
      <c r="HD17" s="58">
        <v>0</v>
      </c>
      <c r="HE17" s="58">
        <v>0</v>
      </c>
      <c r="HF17" s="58">
        <v>0</v>
      </c>
      <c r="HG17" s="58">
        <v>0</v>
      </c>
      <c r="HH17" s="58">
        <v>0</v>
      </c>
      <c r="HI17" s="58">
        <v>0</v>
      </c>
      <c r="HJ17" s="58">
        <v>0</v>
      </c>
      <c r="HK17" s="58">
        <v>0</v>
      </c>
      <c r="HL17" s="58">
        <v>0</v>
      </c>
      <c r="HM17" s="58">
        <v>0</v>
      </c>
      <c r="HN17" s="58">
        <v>0</v>
      </c>
      <c r="HO17" s="58">
        <v>0</v>
      </c>
      <c r="HP17" s="58">
        <v>0</v>
      </c>
      <c r="HQ17" s="58">
        <v>0</v>
      </c>
      <c r="HR17" s="58">
        <v>0</v>
      </c>
      <c r="HS17" s="58">
        <v>0</v>
      </c>
      <c r="HT17" s="58">
        <v>0</v>
      </c>
      <c r="HU17" s="58">
        <v>0</v>
      </c>
      <c r="HV17" s="58">
        <v>0</v>
      </c>
      <c r="HW17" s="58">
        <v>0</v>
      </c>
      <c r="HX17" s="58">
        <v>0</v>
      </c>
      <c r="HY17" s="58">
        <v>0</v>
      </c>
      <c r="HZ17" s="58">
        <v>0</v>
      </c>
      <c r="IA17" s="58">
        <v>0</v>
      </c>
      <c r="IB17" s="58">
        <v>0</v>
      </c>
      <c r="IC17" s="58">
        <v>0</v>
      </c>
      <c r="ID17" s="58">
        <v>0</v>
      </c>
      <c r="IE17" s="58">
        <v>0</v>
      </c>
      <c r="IF17" s="58">
        <v>0</v>
      </c>
      <c r="IG17" s="58">
        <v>0</v>
      </c>
      <c r="IH17" s="58">
        <v>0</v>
      </c>
      <c r="II17" s="58">
        <v>0</v>
      </c>
      <c r="IJ17" s="58">
        <v>0</v>
      </c>
      <c r="IK17" s="58">
        <v>0</v>
      </c>
      <c r="IL17" s="58">
        <v>0</v>
      </c>
      <c r="IM17" s="58">
        <v>0</v>
      </c>
      <c r="IN17" s="58">
        <v>0</v>
      </c>
      <c r="IO17" s="58">
        <v>0</v>
      </c>
      <c r="IP17" s="58">
        <v>0</v>
      </c>
      <c r="IQ17" s="58">
        <v>0</v>
      </c>
      <c r="IR17" s="58">
        <v>0</v>
      </c>
      <c r="IS17" s="58">
        <v>0</v>
      </c>
      <c r="IT17" s="58">
        <v>0</v>
      </c>
      <c r="IU17" s="58">
        <v>0</v>
      </c>
      <c r="IV17" s="58">
        <v>0</v>
      </c>
      <c r="IW17" s="58">
        <v>0</v>
      </c>
      <c r="IX17" s="58">
        <v>0</v>
      </c>
      <c r="IY17" s="58">
        <v>0</v>
      </c>
      <c r="IZ17" s="58">
        <v>0</v>
      </c>
      <c r="JA17" s="58">
        <v>0</v>
      </c>
      <c r="JB17" s="58">
        <v>0</v>
      </c>
      <c r="JC17" s="58">
        <v>0</v>
      </c>
      <c r="JD17" s="58">
        <v>0</v>
      </c>
      <c r="JE17" s="58">
        <v>0</v>
      </c>
      <c r="JF17" s="58">
        <v>0</v>
      </c>
      <c r="JG17" s="58">
        <v>0</v>
      </c>
      <c r="JH17" s="58">
        <v>0</v>
      </c>
      <c r="JI17" s="58">
        <v>0</v>
      </c>
      <c r="JJ17" s="58">
        <v>0</v>
      </c>
      <c r="JK17" s="58">
        <v>0</v>
      </c>
      <c r="JL17" s="58">
        <v>0</v>
      </c>
      <c r="JM17" s="58">
        <v>0</v>
      </c>
      <c r="JN17" s="58">
        <v>0</v>
      </c>
      <c r="JO17" s="58">
        <v>0</v>
      </c>
      <c r="JP17" s="58">
        <v>0</v>
      </c>
      <c r="JQ17" s="58">
        <v>0</v>
      </c>
      <c r="JR17" s="58">
        <v>0</v>
      </c>
      <c r="JS17" s="58">
        <v>0</v>
      </c>
      <c r="JT17" s="58">
        <v>0</v>
      </c>
      <c r="JU17" s="58">
        <v>0</v>
      </c>
      <c r="JV17" s="58">
        <v>0</v>
      </c>
      <c r="JW17" s="58">
        <v>0</v>
      </c>
      <c r="JX17" s="58">
        <v>0</v>
      </c>
      <c r="JY17" s="58">
        <v>0</v>
      </c>
      <c r="JZ17" s="58">
        <v>0</v>
      </c>
      <c r="KA17" s="58">
        <v>0</v>
      </c>
      <c r="KB17" s="58">
        <v>0</v>
      </c>
      <c r="KC17" s="58">
        <v>0</v>
      </c>
      <c r="KD17" s="58">
        <v>0</v>
      </c>
      <c r="KE17" s="58">
        <v>0</v>
      </c>
      <c r="KF17" s="58">
        <v>0</v>
      </c>
      <c r="KG17" s="58">
        <v>0</v>
      </c>
      <c r="KH17" s="58">
        <v>0</v>
      </c>
      <c r="KI17" s="58">
        <v>0</v>
      </c>
      <c r="KJ17" s="58">
        <v>0</v>
      </c>
      <c r="KK17" s="58">
        <v>0</v>
      </c>
      <c r="KL17" s="58">
        <v>0</v>
      </c>
      <c r="KM17" s="58">
        <v>0</v>
      </c>
      <c r="KN17" s="58">
        <v>0</v>
      </c>
      <c r="KO17" s="58">
        <v>0</v>
      </c>
      <c r="KP17" s="58">
        <v>0</v>
      </c>
      <c r="KQ17" s="58">
        <v>0</v>
      </c>
      <c r="KR17" s="58">
        <v>0</v>
      </c>
      <c r="KS17" s="58">
        <v>0</v>
      </c>
      <c r="KT17" s="58">
        <v>0</v>
      </c>
      <c r="KU17" s="58">
        <v>0</v>
      </c>
      <c r="KV17" s="58">
        <v>0</v>
      </c>
      <c r="KW17" s="58">
        <v>0</v>
      </c>
      <c r="KX17" s="58">
        <v>0</v>
      </c>
      <c r="KY17" s="58">
        <v>0</v>
      </c>
      <c r="KZ17" s="58">
        <v>0</v>
      </c>
      <c r="LA17" s="58">
        <v>0</v>
      </c>
      <c r="LB17" s="58">
        <v>0</v>
      </c>
      <c r="LC17" s="58">
        <v>0</v>
      </c>
      <c r="LD17" s="58">
        <v>0</v>
      </c>
      <c r="LE17" s="58">
        <v>0</v>
      </c>
      <c r="LF17" s="58">
        <v>0</v>
      </c>
      <c r="LG17" s="58">
        <v>0</v>
      </c>
      <c r="LH17" s="58">
        <v>0</v>
      </c>
      <c r="LI17" s="58">
        <v>0</v>
      </c>
      <c r="LJ17" s="58">
        <v>0</v>
      </c>
      <c r="LK17" s="58">
        <v>0</v>
      </c>
      <c r="LL17" s="58">
        <v>0</v>
      </c>
      <c r="LM17" s="58">
        <v>0</v>
      </c>
      <c r="LN17" s="58">
        <v>0</v>
      </c>
      <c r="LO17" s="58">
        <v>0</v>
      </c>
      <c r="LP17" s="58">
        <v>0</v>
      </c>
      <c r="LQ17" s="58">
        <v>0</v>
      </c>
      <c r="LR17" s="58">
        <v>0</v>
      </c>
      <c r="LS17" s="58">
        <v>0</v>
      </c>
      <c r="LT17" s="58">
        <v>0</v>
      </c>
      <c r="LU17" s="58">
        <v>0</v>
      </c>
      <c r="LV17" s="58">
        <v>0</v>
      </c>
      <c r="LW17" s="58">
        <v>0</v>
      </c>
      <c r="LX17" s="58">
        <v>0</v>
      </c>
      <c r="LY17" s="58">
        <v>0</v>
      </c>
      <c r="LZ17" s="58">
        <v>0</v>
      </c>
      <c r="MA17" s="58">
        <v>0</v>
      </c>
      <c r="MB17" s="58">
        <v>0</v>
      </c>
      <c r="MC17" s="58">
        <v>0</v>
      </c>
      <c r="MD17" s="58">
        <v>0</v>
      </c>
      <c r="ME17" s="58">
        <v>0</v>
      </c>
      <c r="MF17" s="58">
        <v>0</v>
      </c>
      <c r="MG17" s="58">
        <v>0</v>
      </c>
      <c r="MH17" s="58">
        <v>0</v>
      </c>
      <c r="MI17" s="58">
        <v>0</v>
      </c>
      <c r="MJ17" s="58">
        <v>0</v>
      </c>
      <c r="MK17" s="58">
        <v>0</v>
      </c>
      <c r="ML17" s="58">
        <v>0</v>
      </c>
      <c r="MM17" s="58">
        <v>0</v>
      </c>
      <c r="MN17" s="58">
        <v>0</v>
      </c>
      <c r="MO17" s="58">
        <v>0</v>
      </c>
      <c r="MP17" s="58">
        <v>0</v>
      </c>
      <c r="MQ17" s="58">
        <v>0</v>
      </c>
      <c r="MR17" s="58">
        <v>0</v>
      </c>
      <c r="MS17" s="58">
        <v>0</v>
      </c>
      <c r="MT17" s="58">
        <v>0</v>
      </c>
      <c r="MU17" s="58">
        <v>0</v>
      </c>
      <c r="MV17" s="58">
        <v>0</v>
      </c>
      <c r="MW17" s="58">
        <v>0</v>
      </c>
      <c r="MX17" s="58">
        <v>0</v>
      </c>
      <c r="MY17" s="58">
        <v>0</v>
      </c>
      <c r="MZ17" s="58">
        <v>0</v>
      </c>
      <c r="NA17" s="58">
        <v>0</v>
      </c>
      <c r="NB17" s="58">
        <v>0</v>
      </c>
      <c r="NC17" s="58" t="s">
        <v>495</v>
      </c>
      <c r="ND17" s="58">
        <v>0</v>
      </c>
      <c r="NE17" s="58">
        <v>0</v>
      </c>
      <c r="NF17" s="58">
        <v>0</v>
      </c>
      <c r="NG17" s="58">
        <v>0</v>
      </c>
      <c r="NH17" s="58">
        <v>0</v>
      </c>
      <c r="NI17" s="58">
        <v>0</v>
      </c>
      <c r="NJ17" s="58">
        <v>0</v>
      </c>
      <c r="NK17" s="58">
        <v>0</v>
      </c>
      <c r="NL17" s="58">
        <v>0</v>
      </c>
      <c r="NM17" s="58">
        <v>0</v>
      </c>
      <c r="NN17" s="58">
        <v>0</v>
      </c>
      <c r="NO17" s="58">
        <v>0</v>
      </c>
      <c r="NP17" s="58">
        <v>0</v>
      </c>
      <c r="NQ17" s="58">
        <v>0</v>
      </c>
      <c r="NR17" s="58">
        <v>0</v>
      </c>
      <c r="NS17" s="58">
        <v>0</v>
      </c>
      <c r="NT17" s="58">
        <v>0</v>
      </c>
      <c r="NU17" s="58">
        <v>0</v>
      </c>
      <c r="NV17" s="58">
        <v>0</v>
      </c>
      <c r="NW17" s="58">
        <v>0</v>
      </c>
      <c r="NX17" s="58">
        <v>0</v>
      </c>
      <c r="NY17" s="58">
        <v>0</v>
      </c>
      <c r="NZ17" s="58">
        <v>0</v>
      </c>
      <c r="OA17" s="58">
        <v>0</v>
      </c>
      <c r="OB17" s="58">
        <v>0</v>
      </c>
      <c r="OC17" s="58">
        <v>0</v>
      </c>
      <c r="OD17" s="58">
        <v>0</v>
      </c>
      <c r="OE17" s="58">
        <v>0</v>
      </c>
      <c r="OF17" s="58">
        <v>0</v>
      </c>
      <c r="OG17" s="58">
        <v>0</v>
      </c>
      <c r="OH17" s="58">
        <v>0</v>
      </c>
      <c r="OI17" s="58">
        <v>0</v>
      </c>
      <c r="OJ17" s="58">
        <v>0</v>
      </c>
      <c r="OK17" s="58">
        <v>0</v>
      </c>
      <c r="OL17" s="58">
        <v>0</v>
      </c>
      <c r="OM17" s="58">
        <v>0</v>
      </c>
      <c r="ON17" s="58">
        <v>0</v>
      </c>
      <c r="OO17" s="58">
        <v>0</v>
      </c>
      <c r="OP17" s="58">
        <v>0</v>
      </c>
      <c r="OQ17" s="58">
        <v>0</v>
      </c>
      <c r="OR17" s="58">
        <v>0</v>
      </c>
      <c r="OS17" s="58">
        <v>0</v>
      </c>
      <c r="OT17" s="58">
        <v>0</v>
      </c>
      <c r="OU17" s="58">
        <v>0</v>
      </c>
      <c r="OV17" s="58">
        <v>0</v>
      </c>
      <c r="OW17" s="58">
        <v>0</v>
      </c>
      <c r="OX17" s="58">
        <v>0</v>
      </c>
      <c r="OY17" s="58">
        <v>0</v>
      </c>
      <c r="OZ17" s="58">
        <v>0</v>
      </c>
      <c r="PA17" s="58">
        <v>0</v>
      </c>
      <c r="PB17" s="58">
        <v>0</v>
      </c>
      <c r="PC17" s="58">
        <v>0</v>
      </c>
      <c r="PD17" s="58">
        <v>0</v>
      </c>
      <c r="PE17" s="58">
        <v>0</v>
      </c>
      <c r="PF17" s="58">
        <v>0</v>
      </c>
      <c r="PG17" s="58">
        <v>0</v>
      </c>
      <c r="PH17" s="58">
        <v>0</v>
      </c>
      <c r="PI17" s="58">
        <v>0</v>
      </c>
      <c r="PJ17" s="58">
        <v>0</v>
      </c>
      <c r="PK17" s="58">
        <v>0</v>
      </c>
      <c r="PL17" s="58">
        <v>0</v>
      </c>
      <c r="PM17" s="58">
        <v>0</v>
      </c>
      <c r="PN17" s="58">
        <v>0</v>
      </c>
      <c r="PO17" s="58">
        <v>0</v>
      </c>
      <c r="PP17" s="58">
        <v>0</v>
      </c>
      <c r="PQ17" s="58">
        <v>0</v>
      </c>
      <c r="PR17" s="58">
        <v>0</v>
      </c>
      <c r="PS17" s="58">
        <v>0</v>
      </c>
      <c r="PT17" s="58">
        <v>0</v>
      </c>
      <c r="PU17" s="58">
        <v>0</v>
      </c>
      <c r="PV17" s="58">
        <v>0</v>
      </c>
      <c r="PW17" s="58">
        <v>0</v>
      </c>
      <c r="PX17" s="58">
        <v>0</v>
      </c>
      <c r="PY17" s="58">
        <v>0</v>
      </c>
      <c r="PZ17" s="58">
        <v>0</v>
      </c>
      <c r="QA17" s="58">
        <v>0</v>
      </c>
      <c r="QB17" s="58">
        <v>0</v>
      </c>
      <c r="QC17" s="58">
        <v>0</v>
      </c>
      <c r="QD17" s="58">
        <v>0</v>
      </c>
      <c r="QE17" s="58">
        <v>0</v>
      </c>
      <c r="QF17" s="58">
        <v>0</v>
      </c>
      <c r="QG17" s="58">
        <v>0</v>
      </c>
      <c r="QH17" s="58">
        <v>0</v>
      </c>
      <c r="QI17" s="58">
        <v>0</v>
      </c>
      <c r="QJ17" s="58">
        <v>0</v>
      </c>
      <c r="QK17" s="58">
        <v>0</v>
      </c>
      <c r="QL17" s="58">
        <v>0</v>
      </c>
      <c r="QM17" s="58">
        <v>0</v>
      </c>
      <c r="QN17" s="58">
        <v>0</v>
      </c>
      <c r="QO17" s="58">
        <v>0</v>
      </c>
      <c r="QP17" s="58">
        <v>0</v>
      </c>
      <c r="QQ17" s="58">
        <v>0</v>
      </c>
      <c r="QR17" s="58">
        <v>0</v>
      </c>
      <c r="QS17" s="58">
        <v>0</v>
      </c>
      <c r="QT17" s="58">
        <v>0</v>
      </c>
      <c r="QU17" s="58">
        <v>0</v>
      </c>
      <c r="QV17" s="58">
        <v>0</v>
      </c>
      <c r="QW17" s="58">
        <v>0</v>
      </c>
      <c r="QX17" s="58">
        <v>0</v>
      </c>
      <c r="QY17" s="58">
        <v>0</v>
      </c>
      <c r="QZ17" s="58">
        <v>0</v>
      </c>
      <c r="RA17" s="58">
        <v>0</v>
      </c>
      <c r="RB17" s="58">
        <v>0</v>
      </c>
      <c r="RC17" s="58">
        <v>0</v>
      </c>
      <c r="RD17" s="58">
        <v>0</v>
      </c>
      <c r="RE17" s="58">
        <v>0</v>
      </c>
      <c r="RF17" s="58">
        <v>0</v>
      </c>
      <c r="RG17" s="58">
        <v>0</v>
      </c>
      <c r="RH17" s="58">
        <v>0</v>
      </c>
      <c r="RI17" s="58">
        <v>0</v>
      </c>
      <c r="RJ17" s="58">
        <v>0</v>
      </c>
      <c r="RK17" s="58">
        <v>0</v>
      </c>
      <c r="RL17" s="58">
        <v>0</v>
      </c>
      <c r="RM17" s="58">
        <v>0</v>
      </c>
      <c r="RN17" s="58">
        <v>0</v>
      </c>
      <c r="RO17" s="58">
        <v>0</v>
      </c>
      <c r="RP17" s="58">
        <v>0</v>
      </c>
      <c r="RQ17" s="58">
        <v>0</v>
      </c>
      <c r="RR17" s="58">
        <v>0</v>
      </c>
      <c r="RS17" s="58">
        <v>0</v>
      </c>
      <c r="RT17" s="58">
        <v>0</v>
      </c>
      <c r="RU17" s="58">
        <v>0</v>
      </c>
      <c r="RV17" s="58">
        <v>0</v>
      </c>
      <c r="RW17" s="58">
        <v>0</v>
      </c>
      <c r="RX17" s="58">
        <v>0</v>
      </c>
      <c r="RY17" s="58">
        <v>0</v>
      </c>
      <c r="RZ17" s="58">
        <v>0</v>
      </c>
      <c r="SA17" s="58">
        <v>0</v>
      </c>
      <c r="SB17" s="58">
        <v>0</v>
      </c>
      <c r="SC17" s="58">
        <v>0</v>
      </c>
      <c r="SD17" s="58">
        <v>0</v>
      </c>
      <c r="SE17" s="58">
        <v>0</v>
      </c>
      <c r="SF17" s="58">
        <v>0</v>
      </c>
      <c r="SG17" s="58">
        <v>0</v>
      </c>
      <c r="SH17" s="58">
        <v>0</v>
      </c>
      <c r="SI17" s="58">
        <v>0</v>
      </c>
      <c r="SJ17" s="58">
        <v>0</v>
      </c>
      <c r="SK17" s="58">
        <v>0</v>
      </c>
      <c r="SL17" s="58">
        <v>0</v>
      </c>
      <c r="SM17" s="58">
        <v>0</v>
      </c>
      <c r="SN17" s="58">
        <v>0</v>
      </c>
      <c r="SO17" s="58">
        <v>0</v>
      </c>
      <c r="SP17" s="58">
        <v>0</v>
      </c>
      <c r="SQ17" s="58">
        <v>0</v>
      </c>
      <c r="SR17" s="58">
        <v>0</v>
      </c>
      <c r="SS17" s="58">
        <v>0</v>
      </c>
      <c r="ST17" s="58">
        <v>0</v>
      </c>
      <c r="SU17" s="58">
        <v>0</v>
      </c>
      <c r="SV17" s="58">
        <v>0</v>
      </c>
      <c r="SW17" s="58">
        <v>0</v>
      </c>
      <c r="SX17" s="58">
        <v>0</v>
      </c>
      <c r="SY17" s="58">
        <v>0</v>
      </c>
      <c r="SZ17" s="58">
        <v>0</v>
      </c>
      <c r="TA17" s="58">
        <v>0</v>
      </c>
      <c r="TB17" s="58">
        <v>0</v>
      </c>
      <c r="TC17" s="58">
        <v>0</v>
      </c>
      <c r="TD17" s="58">
        <v>0</v>
      </c>
      <c r="TE17" s="58">
        <v>0</v>
      </c>
      <c r="TF17" s="58">
        <v>0</v>
      </c>
      <c r="TG17" s="58">
        <v>0</v>
      </c>
      <c r="TH17" s="58">
        <v>0</v>
      </c>
      <c r="TI17" s="58">
        <v>0</v>
      </c>
      <c r="TJ17" s="58">
        <v>0</v>
      </c>
      <c r="TK17" s="58">
        <v>0</v>
      </c>
      <c r="TL17" s="58">
        <v>0</v>
      </c>
      <c r="TM17" s="58">
        <v>0</v>
      </c>
      <c r="TN17" s="58">
        <v>0</v>
      </c>
      <c r="TO17" s="58">
        <v>0</v>
      </c>
      <c r="TP17" s="58">
        <v>0</v>
      </c>
      <c r="TQ17" s="58">
        <v>0</v>
      </c>
      <c r="TR17" s="58">
        <v>0</v>
      </c>
      <c r="TS17" s="58">
        <v>0</v>
      </c>
      <c r="TT17" s="58">
        <v>0</v>
      </c>
      <c r="TU17" s="58">
        <v>0</v>
      </c>
      <c r="TV17" s="58">
        <v>0</v>
      </c>
      <c r="TW17" s="58">
        <v>0</v>
      </c>
      <c r="TX17" s="58">
        <v>0</v>
      </c>
      <c r="TY17" s="58">
        <v>0</v>
      </c>
      <c r="TZ17" s="58">
        <v>0</v>
      </c>
      <c r="UA17" s="58">
        <v>0</v>
      </c>
      <c r="UB17" s="58">
        <v>0</v>
      </c>
      <c r="UC17" s="58">
        <v>0</v>
      </c>
      <c r="UD17" s="58">
        <v>0</v>
      </c>
      <c r="UE17" s="58">
        <v>0</v>
      </c>
      <c r="UF17" s="58">
        <v>0</v>
      </c>
      <c r="UG17" s="58">
        <v>0</v>
      </c>
      <c r="UH17" s="58">
        <v>0</v>
      </c>
      <c r="UI17" s="58">
        <v>0</v>
      </c>
      <c r="UJ17" s="58">
        <v>0</v>
      </c>
      <c r="UK17" s="58">
        <v>0</v>
      </c>
      <c r="UL17" s="58">
        <v>0</v>
      </c>
      <c r="UM17" s="58">
        <v>0</v>
      </c>
      <c r="UN17" s="58">
        <v>0</v>
      </c>
      <c r="UO17" s="58">
        <v>0</v>
      </c>
      <c r="UP17" s="58">
        <v>0</v>
      </c>
      <c r="UQ17" s="58">
        <v>0</v>
      </c>
      <c r="UR17" s="58">
        <v>0</v>
      </c>
      <c r="US17" s="58">
        <v>0</v>
      </c>
      <c r="UT17" s="58">
        <v>0</v>
      </c>
      <c r="UU17" s="58">
        <v>0</v>
      </c>
      <c r="UV17" s="58">
        <v>0</v>
      </c>
      <c r="UW17" s="58">
        <v>0</v>
      </c>
      <c r="UX17" s="58">
        <v>0</v>
      </c>
      <c r="UY17" s="58">
        <v>0</v>
      </c>
      <c r="UZ17" s="58">
        <v>0</v>
      </c>
      <c r="VA17" s="58">
        <v>0</v>
      </c>
      <c r="VB17" s="58">
        <v>0</v>
      </c>
      <c r="VC17" s="58">
        <v>0</v>
      </c>
      <c r="VD17" s="58">
        <v>0</v>
      </c>
      <c r="VE17" s="58">
        <v>0</v>
      </c>
      <c r="VF17" s="58">
        <v>0</v>
      </c>
      <c r="VG17" s="58">
        <v>0</v>
      </c>
      <c r="VH17" s="58">
        <v>0</v>
      </c>
      <c r="VI17" s="58">
        <v>0</v>
      </c>
      <c r="VJ17" s="58">
        <v>0</v>
      </c>
      <c r="VK17" s="58">
        <v>0</v>
      </c>
      <c r="VL17" s="58">
        <v>0</v>
      </c>
      <c r="VM17" s="58">
        <v>0</v>
      </c>
      <c r="VN17" s="58">
        <v>0</v>
      </c>
      <c r="VO17" s="58">
        <v>0</v>
      </c>
      <c r="VP17" s="58">
        <v>0</v>
      </c>
      <c r="VQ17" s="58">
        <v>0</v>
      </c>
      <c r="VR17" s="58">
        <v>0</v>
      </c>
      <c r="VS17" s="58">
        <v>0</v>
      </c>
      <c r="VT17" s="58">
        <v>0</v>
      </c>
      <c r="VU17" s="58">
        <v>0</v>
      </c>
      <c r="VV17" s="58">
        <v>0</v>
      </c>
      <c r="VW17" s="58">
        <v>0</v>
      </c>
      <c r="VX17" s="58">
        <v>0</v>
      </c>
      <c r="VY17" s="58">
        <v>0</v>
      </c>
      <c r="VZ17" s="58">
        <v>0</v>
      </c>
      <c r="WA17" s="58">
        <v>0</v>
      </c>
      <c r="WB17" s="58">
        <v>0</v>
      </c>
      <c r="WC17" s="58">
        <v>0</v>
      </c>
      <c r="WD17" s="58">
        <v>0</v>
      </c>
      <c r="WE17" s="58">
        <v>0</v>
      </c>
      <c r="WF17" s="58">
        <v>0</v>
      </c>
      <c r="WG17" s="58">
        <v>0</v>
      </c>
      <c r="WH17" s="58">
        <v>0</v>
      </c>
      <c r="WI17" s="58">
        <v>0</v>
      </c>
      <c r="WJ17" s="58">
        <v>0</v>
      </c>
      <c r="WK17" s="58">
        <v>0</v>
      </c>
      <c r="WL17" s="58">
        <v>0</v>
      </c>
      <c r="WM17" s="58">
        <v>0</v>
      </c>
      <c r="WN17" s="58">
        <v>0</v>
      </c>
      <c r="WO17" s="58">
        <v>0</v>
      </c>
      <c r="WP17" s="58">
        <v>0</v>
      </c>
      <c r="WQ17" s="58">
        <v>0</v>
      </c>
      <c r="WR17" s="58">
        <v>0</v>
      </c>
      <c r="WS17" s="58">
        <v>0</v>
      </c>
      <c r="WT17" s="58">
        <v>0</v>
      </c>
      <c r="WU17" s="58">
        <v>0</v>
      </c>
      <c r="WV17" s="58">
        <v>0</v>
      </c>
      <c r="WW17" s="58">
        <v>0</v>
      </c>
      <c r="WX17" s="58">
        <v>0</v>
      </c>
      <c r="WY17" s="58">
        <v>0</v>
      </c>
      <c r="WZ17" s="58">
        <v>0</v>
      </c>
      <c r="XA17" s="58">
        <v>0</v>
      </c>
      <c r="XB17" s="58">
        <v>0</v>
      </c>
      <c r="XC17" s="58">
        <v>0</v>
      </c>
      <c r="XD17" s="58">
        <v>0</v>
      </c>
      <c r="XE17" s="58">
        <v>0</v>
      </c>
      <c r="XF17" s="58">
        <v>0</v>
      </c>
      <c r="XG17" s="58">
        <v>0</v>
      </c>
      <c r="XH17" s="58">
        <v>0</v>
      </c>
      <c r="XI17" s="58">
        <v>0</v>
      </c>
      <c r="XJ17" s="58">
        <v>0</v>
      </c>
      <c r="XK17" s="58">
        <v>0</v>
      </c>
      <c r="XL17" s="58">
        <v>0</v>
      </c>
      <c r="XM17" s="58">
        <v>0</v>
      </c>
      <c r="XN17" s="58">
        <v>0</v>
      </c>
      <c r="XO17" s="58">
        <v>0</v>
      </c>
      <c r="XP17" s="58">
        <v>0</v>
      </c>
      <c r="XQ17" s="58">
        <v>0</v>
      </c>
      <c r="XR17" s="58">
        <v>0</v>
      </c>
      <c r="XS17" s="58">
        <v>0</v>
      </c>
      <c r="XT17" s="58">
        <v>0</v>
      </c>
      <c r="XU17" s="58">
        <v>0</v>
      </c>
      <c r="XV17" s="58">
        <v>0</v>
      </c>
      <c r="XW17" s="58">
        <v>0</v>
      </c>
      <c r="XX17" s="58">
        <v>0</v>
      </c>
      <c r="XY17" s="58">
        <v>0</v>
      </c>
      <c r="XZ17" s="58">
        <v>0</v>
      </c>
      <c r="YA17" s="58">
        <v>0</v>
      </c>
      <c r="YB17" s="58">
        <v>0</v>
      </c>
      <c r="YC17" s="58">
        <v>0</v>
      </c>
      <c r="YD17" s="58">
        <v>0</v>
      </c>
      <c r="YE17" s="58">
        <v>0</v>
      </c>
      <c r="YH17" s="58" t="s">
        <v>596</v>
      </c>
      <c r="YI17" s="58" t="s">
        <v>597</v>
      </c>
      <c r="YJ17" s="58" t="s">
        <v>598</v>
      </c>
    </row>
    <row r="18" spans="1:660" s="58" customFormat="1" ht="30.75" thickBot="1">
      <c r="A18" s="55">
        <v>520</v>
      </c>
      <c r="B18" s="54" t="s">
        <v>180</v>
      </c>
      <c r="C18" s="53" t="s">
        <v>181</v>
      </c>
      <c r="D18" s="58" t="s">
        <v>492</v>
      </c>
      <c r="E18" s="58">
        <v>2</v>
      </c>
      <c r="F18" s="58">
        <v>203652</v>
      </c>
      <c r="G18" s="58">
        <v>203652</v>
      </c>
      <c r="H18" s="58" t="s">
        <v>493</v>
      </c>
      <c r="I18" s="58" t="s">
        <v>180</v>
      </c>
      <c r="N18" s="58">
        <v>0</v>
      </c>
      <c r="O18" s="58">
        <v>0</v>
      </c>
      <c r="P18" s="58">
        <v>0</v>
      </c>
      <c r="Q18" s="58">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58">
        <v>0</v>
      </c>
      <c r="AP18" s="58">
        <v>0</v>
      </c>
      <c r="AQ18" s="58">
        <v>0</v>
      </c>
      <c r="AR18" s="58">
        <v>0</v>
      </c>
      <c r="AS18" s="58">
        <v>0</v>
      </c>
      <c r="AT18" s="58">
        <v>0</v>
      </c>
      <c r="AU18" s="58">
        <v>0</v>
      </c>
      <c r="AV18" s="58">
        <v>0</v>
      </c>
      <c r="AW18" s="58">
        <v>0</v>
      </c>
      <c r="AX18" s="58">
        <v>0</v>
      </c>
      <c r="AY18" s="58">
        <v>0</v>
      </c>
      <c r="AZ18" s="58">
        <v>0</v>
      </c>
      <c r="BA18" s="58">
        <v>0</v>
      </c>
      <c r="BB18" s="58">
        <v>0</v>
      </c>
      <c r="BC18" s="58">
        <v>0</v>
      </c>
      <c r="BD18" s="58">
        <v>0</v>
      </c>
      <c r="BE18" s="58">
        <v>0</v>
      </c>
      <c r="BF18" s="58">
        <v>0</v>
      </c>
      <c r="BG18" s="58">
        <v>0</v>
      </c>
      <c r="BH18" s="58">
        <v>0</v>
      </c>
      <c r="BI18" s="58">
        <v>0</v>
      </c>
      <c r="BJ18" s="58">
        <v>0</v>
      </c>
      <c r="BK18" s="58">
        <v>0</v>
      </c>
      <c r="BL18" s="58">
        <v>0</v>
      </c>
      <c r="BM18" s="58">
        <v>0</v>
      </c>
      <c r="BN18" s="58">
        <v>0</v>
      </c>
      <c r="BO18" s="58">
        <v>0</v>
      </c>
      <c r="BP18" s="58">
        <v>0</v>
      </c>
      <c r="BQ18" s="58">
        <v>0</v>
      </c>
      <c r="BR18" s="58">
        <v>0</v>
      </c>
      <c r="BS18" s="58">
        <v>0</v>
      </c>
      <c r="BT18" s="58">
        <v>0</v>
      </c>
      <c r="BU18" s="58">
        <v>0</v>
      </c>
      <c r="BV18" s="58">
        <v>0</v>
      </c>
      <c r="BW18" s="58">
        <v>0</v>
      </c>
      <c r="BX18" s="58">
        <v>0</v>
      </c>
      <c r="BY18" s="58">
        <v>0</v>
      </c>
      <c r="BZ18" s="58">
        <v>0</v>
      </c>
      <c r="CA18" s="58">
        <v>0</v>
      </c>
      <c r="CB18" s="58">
        <v>0</v>
      </c>
      <c r="CC18" s="58">
        <v>0</v>
      </c>
      <c r="CD18" s="58">
        <v>0</v>
      </c>
      <c r="CE18" s="58">
        <v>0</v>
      </c>
      <c r="CF18" s="58">
        <v>0</v>
      </c>
      <c r="CG18" s="58">
        <v>0</v>
      </c>
      <c r="CH18" s="58">
        <v>0</v>
      </c>
      <c r="CI18" s="58">
        <v>0</v>
      </c>
      <c r="CJ18" s="58">
        <v>0</v>
      </c>
      <c r="CK18" s="58">
        <v>0</v>
      </c>
      <c r="CL18" s="58">
        <v>0</v>
      </c>
      <c r="CM18" s="58">
        <v>0</v>
      </c>
      <c r="CN18" s="58">
        <v>0</v>
      </c>
      <c r="CO18" s="58">
        <v>0</v>
      </c>
      <c r="CP18" s="58">
        <v>0</v>
      </c>
      <c r="CQ18" s="58">
        <v>0</v>
      </c>
      <c r="CR18" s="58">
        <v>0</v>
      </c>
      <c r="CS18" s="58">
        <v>0</v>
      </c>
      <c r="CT18" s="58">
        <v>0</v>
      </c>
      <c r="CU18" s="58">
        <v>0</v>
      </c>
      <c r="CV18" s="58">
        <v>0</v>
      </c>
      <c r="CW18" s="58">
        <v>0</v>
      </c>
      <c r="CX18" s="58">
        <v>0</v>
      </c>
      <c r="CY18" s="58">
        <v>0</v>
      </c>
      <c r="CZ18" s="58">
        <v>0</v>
      </c>
      <c r="DA18" s="58">
        <v>0</v>
      </c>
      <c r="DB18" s="58">
        <v>0</v>
      </c>
      <c r="DC18" s="58">
        <v>0</v>
      </c>
      <c r="DD18" s="58">
        <v>0</v>
      </c>
      <c r="DE18" s="58">
        <v>0</v>
      </c>
      <c r="DF18" s="58">
        <v>0</v>
      </c>
      <c r="DG18" s="58">
        <v>0</v>
      </c>
      <c r="DH18" s="58">
        <v>0</v>
      </c>
      <c r="DI18" s="58">
        <v>0</v>
      </c>
      <c r="DJ18" s="58">
        <v>0</v>
      </c>
      <c r="DK18" s="58">
        <v>0</v>
      </c>
      <c r="DL18" s="58">
        <v>0</v>
      </c>
      <c r="DM18" s="58">
        <v>0</v>
      </c>
      <c r="DN18" s="58">
        <v>0</v>
      </c>
      <c r="DO18" s="58">
        <v>0</v>
      </c>
      <c r="DP18" s="58">
        <v>0</v>
      </c>
      <c r="DQ18" s="58">
        <v>0</v>
      </c>
      <c r="DR18" s="58">
        <v>0</v>
      </c>
      <c r="DS18" s="58">
        <v>0</v>
      </c>
      <c r="DT18" s="58">
        <v>0</v>
      </c>
      <c r="DU18" s="58">
        <v>0</v>
      </c>
      <c r="DV18" s="58">
        <v>0</v>
      </c>
      <c r="DW18" s="58">
        <v>0</v>
      </c>
      <c r="DX18" s="58">
        <v>0</v>
      </c>
      <c r="DY18" s="58">
        <v>0</v>
      </c>
      <c r="DZ18" s="58">
        <v>0</v>
      </c>
      <c r="EA18" s="58">
        <v>0</v>
      </c>
      <c r="EB18" s="58">
        <v>0</v>
      </c>
      <c r="EC18" s="58">
        <v>0</v>
      </c>
      <c r="ED18" s="58">
        <v>0</v>
      </c>
      <c r="EE18" s="58">
        <v>0</v>
      </c>
      <c r="EF18" s="58">
        <v>0</v>
      </c>
      <c r="EG18" s="58">
        <v>0</v>
      </c>
      <c r="EH18" s="58">
        <v>0</v>
      </c>
      <c r="EI18" s="58">
        <v>0</v>
      </c>
      <c r="EJ18" s="58">
        <v>0</v>
      </c>
      <c r="EK18" s="58">
        <v>0</v>
      </c>
      <c r="EL18" s="58">
        <v>0</v>
      </c>
      <c r="EM18" s="58">
        <v>0</v>
      </c>
      <c r="EN18" s="58">
        <v>0</v>
      </c>
      <c r="EO18" s="58">
        <v>0</v>
      </c>
      <c r="EP18" s="58">
        <v>0</v>
      </c>
      <c r="EQ18" s="58">
        <v>0</v>
      </c>
      <c r="EU18" s="58">
        <v>0</v>
      </c>
      <c r="EV18" s="58">
        <v>0</v>
      </c>
      <c r="EW18" s="58">
        <v>0</v>
      </c>
      <c r="EX18" s="58">
        <v>0</v>
      </c>
      <c r="EY18" s="58">
        <v>0</v>
      </c>
      <c r="EZ18" s="58">
        <v>0</v>
      </c>
      <c r="FA18" s="58">
        <v>0</v>
      </c>
      <c r="FB18" s="58">
        <v>0</v>
      </c>
      <c r="FC18" s="58">
        <v>0</v>
      </c>
      <c r="FD18" s="58">
        <v>0</v>
      </c>
      <c r="FE18" s="58">
        <v>0</v>
      </c>
      <c r="FF18" s="58">
        <v>0</v>
      </c>
      <c r="FG18" s="58">
        <v>0</v>
      </c>
      <c r="FH18" s="58">
        <v>0</v>
      </c>
      <c r="FI18" s="58">
        <v>0</v>
      </c>
      <c r="FJ18" s="58">
        <v>0</v>
      </c>
      <c r="FK18" s="58">
        <v>0</v>
      </c>
      <c r="FL18" s="58">
        <v>0</v>
      </c>
      <c r="FM18" s="58">
        <v>0</v>
      </c>
      <c r="FN18" s="58">
        <v>0</v>
      </c>
      <c r="FO18" s="58">
        <v>0</v>
      </c>
      <c r="FP18" s="58">
        <v>0</v>
      </c>
      <c r="FQ18" s="58">
        <v>0</v>
      </c>
      <c r="FR18" s="58">
        <v>0</v>
      </c>
      <c r="FS18" s="58">
        <v>0</v>
      </c>
      <c r="FT18" s="58">
        <v>0</v>
      </c>
      <c r="FU18" s="58">
        <v>0</v>
      </c>
      <c r="FV18" s="58">
        <v>0</v>
      </c>
      <c r="FW18" s="58">
        <v>0</v>
      </c>
      <c r="FX18" s="58">
        <v>0</v>
      </c>
      <c r="FY18" s="58">
        <v>0</v>
      </c>
      <c r="FZ18" s="58">
        <v>0</v>
      </c>
      <c r="GA18" s="58">
        <v>0</v>
      </c>
      <c r="GB18" s="58">
        <v>0</v>
      </c>
      <c r="GC18" s="58">
        <v>0</v>
      </c>
      <c r="GD18" s="58">
        <v>0</v>
      </c>
      <c r="GE18" s="58">
        <v>0</v>
      </c>
      <c r="GF18" s="58">
        <v>0</v>
      </c>
      <c r="GG18" s="58">
        <v>0</v>
      </c>
      <c r="GH18" s="58">
        <v>0</v>
      </c>
      <c r="GI18" s="58">
        <v>0</v>
      </c>
      <c r="GJ18" s="58">
        <v>0</v>
      </c>
      <c r="GK18" s="58">
        <v>0</v>
      </c>
      <c r="GL18" s="58">
        <v>0</v>
      </c>
      <c r="GM18" s="58">
        <v>0</v>
      </c>
      <c r="GN18" s="58">
        <v>0</v>
      </c>
      <c r="GO18" s="58">
        <v>0</v>
      </c>
      <c r="GP18" s="58">
        <v>0</v>
      </c>
      <c r="GQ18" s="58">
        <v>0</v>
      </c>
      <c r="GR18" s="58">
        <v>0</v>
      </c>
      <c r="GS18" s="58">
        <v>0</v>
      </c>
      <c r="GT18" s="58">
        <v>0</v>
      </c>
      <c r="GU18" s="58">
        <v>0</v>
      </c>
      <c r="GV18" s="58">
        <v>0</v>
      </c>
      <c r="GW18" s="58">
        <v>0</v>
      </c>
      <c r="GX18" s="58">
        <v>0</v>
      </c>
      <c r="GY18" s="58">
        <v>0</v>
      </c>
      <c r="GZ18" s="58">
        <v>0</v>
      </c>
      <c r="HA18" s="58">
        <v>0</v>
      </c>
      <c r="HB18" s="58">
        <v>0</v>
      </c>
      <c r="HC18" s="58" t="s">
        <v>494</v>
      </c>
      <c r="HD18" s="58">
        <v>0</v>
      </c>
      <c r="HE18" s="58">
        <v>0</v>
      </c>
      <c r="HF18" s="58">
        <v>0</v>
      </c>
      <c r="HG18" s="58">
        <v>0</v>
      </c>
      <c r="HH18" s="58">
        <v>0</v>
      </c>
      <c r="HI18" s="58">
        <v>0</v>
      </c>
      <c r="HJ18" s="58" t="s">
        <v>495</v>
      </c>
      <c r="HK18" s="58">
        <v>0</v>
      </c>
      <c r="HL18" s="58">
        <v>0</v>
      </c>
      <c r="HM18" s="58">
        <v>0</v>
      </c>
      <c r="HN18" s="58">
        <v>0</v>
      </c>
      <c r="HO18" s="58">
        <v>0</v>
      </c>
      <c r="HP18" s="58">
        <v>0</v>
      </c>
      <c r="HQ18" s="58">
        <v>0</v>
      </c>
      <c r="HR18" s="58">
        <v>0</v>
      </c>
      <c r="HS18" s="58">
        <v>0</v>
      </c>
      <c r="HT18" s="58">
        <v>0</v>
      </c>
      <c r="HU18" s="58">
        <v>0</v>
      </c>
      <c r="HV18" s="58">
        <v>0</v>
      </c>
      <c r="HW18" s="58">
        <v>0</v>
      </c>
      <c r="HX18" s="58">
        <v>0</v>
      </c>
      <c r="HY18" s="58">
        <v>0</v>
      </c>
      <c r="HZ18" s="58">
        <v>0</v>
      </c>
      <c r="IA18" s="58">
        <v>0</v>
      </c>
      <c r="IB18" s="58">
        <v>0</v>
      </c>
      <c r="IC18" s="58">
        <v>0</v>
      </c>
      <c r="ID18" s="58">
        <v>0</v>
      </c>
      <c r="IE18" s="58">
        <v>0</v>
      </c>
      <c r="IF18" s="58">
        <v>0</v>
      </c>
      <c r="IG18" s="58">
        <v>0</v>
      </c>
      <c r="IH18" s="58">
        <v>0</v>
      </c>
      <c r="II18" s="58">
        <v>0</v>
      </c>
      <c r="IJ18" s="58">
        <v>0</v>
      </c>
      <c r="IK18" s="58">
        <v>0</v>
      </c>
      <c r="IL18" s="58">
        <v>0</v>
      </c>
      <c r="IM18" s="58">
        <v>0</v>
      </c>
      <c r="IN18" s="58">
        <v>0</v>
      </c>
      <c r="IO18" s="58">
        <v>0</v>
      </c>
      <c r="IP18" s="58">
        <v>0</v>
      </c>
      <c r="IQ18" s="58">
        <v>0</v>
      </c>
      <c r="IR18" s="58">
        <v>0</v>
      </c>
      <c r="IS18" s="58">
        <v>0</v>
      </c>
      <c r="IT18" s="58">
        <v>0</v>
      </c>
      <c r="IU18" s="58">
        <v>0</v>
      </c>
      <c r="IV18" s="58">
        <v>0</v>
      </c>
      <c r="IW18" s="58">
        <v>0</v>
      </c>
      <c r="IX18" s="58">
        <v>0</v>
      </c>
      <c r="IY18" s="58">
        <v>0</v>
      </c>
      <c r="IZ18" s="58">
        <v>0</v>
      </c>
      <c r="JA18" s="58">
        <v>0</v>
      </c>
      <c r="JB18" s="58">
        <v>0</v>
      </c>
      <c r="JC18" s="58">
        <v>0</v>
      </c>
      <c r="JD18" s="58">
        <v>0</v>
      </c>
      <c r="JE18" s="58">
        <v>0</v>
      </c>
      <c r="JF18" s="58">
        <v>0</v>
      </c>
      <c r="JG18" s="58">
        <v>0</v>
      </c>
      <c r="JH18" s="58">
        <v>0</v>
      </c>
      <c r="JI18" s="58">
        <v>0</v>
      </c>
      <c r="JJ18" s="58">
        <v>0</v>
      </c>
      <c r="JK18" s="58">
        <v>0</v>
      </c>
      <c r="JL18" s="58">
        <v>0</v>
      </c>
      <c r="JM18" s="58">
        <v>0</v>
      </c>
      <c r="JN18" s="58">
        <v>0</v>
      </c>
      <c r="JO18" s="58">
        <v>0</v>
      </c>
      <c r="JP18" s="58">
        <v>0</v>
      </c>
      <c r="JQ18" s="58">
        <v>0</v>
      </c>
      <c r="JR18" s="58">
        <v>0</v>
      </c>
      <c r="JS18" s="58">
        <v>0</v>
      </c>
      <c r="JT18" s="58">
        <v>0</v>
      </c>
      <c r="JU18" s="58">
        <v>0</v>
      </c>
      <c r="JV18" s="58">
        <v>0</v>
      </c>
      <c r="JW18" s="58">
        <v>0</v>
      </c>
      <c r="JX18" s="58">
        <v>0</v>
      </c>
      <c r="JY18" s="58">
        <v>0</v>
      </c>
      <c r="JZ18" s="58">
        <v>0</v>
      </c>
      <c r="KA18" s="58">
        <v>0</v>
      </c>
      <c r="KB18" s="58">
        <v>0</v>
      </c>
      <c r="KC18" s="58">
        <v>0</v>
      </c>
      <c r="KD18" s="58">
        <v>0</v>
      </c>
      <c r="KE18" s="58">
        <v>0</v>
      </c>
      <c r="KF18" s="58">
        <v>0</v>
      </c>
      <c r="KG18" s="58">
        <v>0</v>
      </c>
      <c r="KH18" s="58">
        <v>0</v>
      </c>
      <c r="KI18" s="58">
        <v>0</v>
      </c>
      <c r="KJ18" s="58">
        <v>0</v>
      </c>
      <c r="KK18" s="58">
        <v>0</v>
      </c>
      <c r="KL18" s="58">
        <v>0</v>
      </c>
      <c r="KM18" s="58">
        <v>0</v>
      </c>
      <c r="KN18" s="58">
        <v>0</v>
      </c>
      <c r="KO18" s="58">
        <v>0</v>
      </c>
      <c r="KP18" s="58">
        <v>0</v>
      </c>
      <c r="KQ18" s="58">
        <v>0</v>
      </c>
      <c r="KR18" s="58">
        <v>0</v>
      </c>
      <c r="KS18" s="58">
        <v>0</v>
      </c>
      <c r="KT18" s="58">
        <v>0</v>
      </c>
      <c r="KU18" s="58">
        <v>0</v>
      </c>
      <c r="KV18" s="58">
        <v>0</v>
      </c>
      <c r="KW18" s="58">
        <v>0</v>
      </c>
      <c r="KX18" s="58">
        <v>0</v>
      </c>
      <c r="KY18" s="58">
        <v>0</v>
      </c>
      <c r="KZ18" s="58">
        <v>0</v>
      </c>
      <c r="LA18" s="58">
        <v>0</v>
      </c>
      <c r="LB18" s="58">
        <v>0</v>
      </c>
      <c r="LC18" s="58">
        <v>0</v>
      </c>
      <c r="LD18" s="58">
        <v>0</v>
      </c>
      <c r="LE18" s="58">
        <v>0</v>
      </c>
      <c r="LF18" s="58">
        <v>0</v>
      </c>
      <c r="LG18" s="58">
        <v>0</v>
      </c>
      <c r="LH18" s="58">
        <v>0</v>
      </c>
      <c r="LI18" s="58">
        <v>0</v>
      </c>
      <c r="LJ18" s="58">
        <v>0</v>
      </c>
      <c r="LK18" s="58">
        <v>0</v>
      </c>
      <c r="LL18" s="58">
        <v>0</v>
      </c>
      <c r="LM18" s="58">
        <v>0</v>
      </c>
      <c r="LN18" s="58">
        <v>0</v>
      </c>
      <c r="LO18" s="58">
        <v>0</v>
      </c>
      <c r="LP18" s="58">
        <v>0</v>
      </c>
      <c r="LQ18" s="58">
        <v>0</v>
      </c>
      <c r="LR18" s="58">
        <v>0</v>
      </c>
      <c r="LS18" s="58">
        <v>0</v>
      </c>
      <c r="LT18" s="58">
        <v>0</v>
      </c>
      <c r="LU18" s="58">
        <v>0</v>
      </c>
      <c r="LV18" s="58">
        <v>0</v>
      </c>
      <c r="LW18" s="58">
        <v>0</v>
      </c>
      <c r="LX18" s="58">
        <v>0</v>
      </c>
      <c r="LY18" s="58">
        <v>0</v>
      </c>
      <c r="LZ18" s="58">
        <v>0</v>
      </c>
      <c r="MA18" s="58">
        <v>0</v>
      </c>
      <c r="MB18" s="58">
        <v>0</v>
      </c>
      <c r="MC18" s="58">
        <v>0</v>
      </c>
      <c r="MD18" s="58">
        <v>0</v>
      </c>
      <c r="ME18" s="58">
        <v>0</v>
      </c>
      <c r="MF18" s="58">
        <v>0</v>
      </c>
      <c r="MG18" s="58">
        <v>0</v>
      </c>
      <c r="MH18" s="58">
        <v>0</v>
      </c>
      <c r="MI18" s="58">
        <v>0</v>
      </c>
      <c r="MJ18" s="58">
        <v>0</v>
      </c>
      <c r="MK18" s="58">
        <v>0</v>
      </c>
      <c r="ML18" s="58">
        <v>0</v>
      </c>
      <c r="MM18" s="58">
        <v>0</v>
      </c>
      <c r="MN18" s="58">
        <v>0</v>
      </c>
      <c r="MO18" s="58">
        <v>0</v>
      </c>
      <c r="MP18" s="58">
        <v>0</v>
      </c>
      <c r="MQ18" s="58">
        <v>0</v>
      </c>
      <c r="MR18" s="58">
        <v>0</v>
      </c>
      <c r="MS18" s="58">
        <v>0</v>
      </c>
      <c r="MT18" s="58">
        <v>0</v>
      </c>
      <c r="MU18" s="58">
        <v>0</v>
      </c>
      <c r="MV18" s="58">
        <v>0</v>
      </c>
      <c r="MW18" s="58">
        <v>0</v>
      </c>
      <c r="MX18" s="58">
        <v>0</v>
      </c>
      <c r="MY18" s="58">
        <v>0</v>
      </c>
      <c r="MZ18" s="58">
        <v>0</v>
      </c>
      <c r="NA18" s="58">
        <v>0</v>
      </c>
      <c r="NB18" s="58">
        <v>0</v>
      </c>
      <c r="NC18" s="58">
        <v>0</v>
      </c>
      <c r="ND18" s="58">
        <v>0</v>
      </c>
      <c r="NE18" s="58">
        <v>0</v>
      </c>
      <c r="NF18" s="58">
        <v>0</v>
      </c>
      <c r="NG18" s="58">
        <v>0</v>
      </c>
      <c r="NH18" s="58">
        <v>0</v>
      </c>
      <c r="NI18" s="58">
        <v>0</v>
      </c>
      <c r="NJ18" s="58">
        <v>0</v>
      </c>
      <c r="NK18" s="58">
        <v>0</v>
      </c>
      <c r="NL18" s="58">
        <v>0</v>
      </c>
      <c r="NM18" s="58">
        <v>0</v>
      </c>
      <c r="NN18" s="58">
        <v>0</v>
      </c>
      <c r="NO18" s="58">
        <v>0</v>
      </c>
      <c r="NP18" s="58">
        <v>0</v>
      </c>
      <c r="NQ18" s="58">
        <v>0</v>
      </c>
      <c r="NR18" s="58">
        <v>0</v>
      </c>
      <c r="NS18" s="58">
        <v>0</v>
      </c>
      <c r="NT18" s="58">
        <v>0</v>
      </c>
      <c r="NU18" s="58">
        <v>0</v>
      </c>
      <c r="NV18" s="58">
        <v>0</v>
      </c>
      <c r="NW18" s="58">
        <v>0</v>
      </c>
      <c r="NX18" s="58">
        <v>0</v>
      </c>
      <c r="NY18" s="58">
        <v>0</v>
      </c>
      <c r="NZ18" s="58">
        <v>0</v>
      </c>
      <c r="OA18" s="58">
        <v>0</v>
      </c>
      <c r="OB18" s="58">
        <v>0</v>
      </c>
      <c r="OC18" s="58">
        <v>0</v>
      </c>
      <c r="OD18" s="58">
        <v>0</v>
      </c>
      <c r="OE18" s="58">
        <v>0</v>
      </c>
      <c r="OF18" s="58">
        <v>0</v>
      </c>
      <c r="OG18" s="58">
        <v>0</v>
      </c>
      <c r="OH18" s="58">
        <v>0</v>
      </c>
      <c r="OI18" s="58">
        <v>0</v>
      </c>
      <c r="OJ18" s="58">
        <v>0</v>
      </c>
      <c r="OK18" s="58">
        <v>0</v>
      </c>
      <c r="OL18" s="58">
        <v>0</v>
      </c>
      <c r="OM18" s="58">
        <v>0</v>
      </c>
      <c r="ON18" s="58">
        <v>0</v>
      </c>
      <c r="OO18" s="58">
        <v>0</v>
      </c>
      <c r="OP18" s="58">
        <v>0</v>
      </c>
      <c r="OQ18" s="58">
        <v>0</v>
      </c>
      <c r="OR18" s="58">
        <v>0</v>
      </c>
      <c r="OS18" s="58">
        <v>0</v>
      </c>
      <c r="OT18" s="58">
        <v>0</v>
      </c>
      <c r="OU18" s="58">
        <v>0</v>
      </c>
      <c r="OV18" s="58">
        <v>0</v>
      </c>
      <c r="OW18" s="58">
        <v>0</v>
      </c>
      <c r="OX18" s="58">
        <v>0</v>
      </c>
      <c r="OY18" s="58">
        <v>0</v>
      </c>
      <c r="OZ18" s="58">
        <v>0</v>
      </c>
      <c r="PA18" s="58">
        <v>0</v>
      </c>
      <c r="PB18" s="58">
        <v>0</v>
      </c>
      <c r="PC18" s="58">
        <v>0</v>
      </c>
      <c r="PD18" s="58">
        <v>0</v>
      </c>
      <c r="PE18" s="58">
        <v>0</v>
      </c>
      <c r="PF18" s="58">
        <v>0</v>
      </c>
      <c r="PG18" s="58">
        <v>0</v>
      </c>
      <c r="PH18" s="58">
        <v>0</v>
      </c>
      <c r="PI18" s="58">
        <v>0</v>
      </c>
      <c r="PJ18" s="58">
        <v>0</v>
      </c>
      <c r="PK18" s="58">
        <v>0</v>
      </c>
      <c r="PL18" s="58">
        <v>0</v>
      </c>
      <c r="PM18" s="58">
        <v>0</v>
      </c>
      <c r="PN18" s="58">
        <v>0</v>
      </c>
      <c r="PO18" s="58">
        <v>0</v>
      </c>
      <c r="PP18" s="58">
        <v>0</v>
      </c>
      <c r="PQ18" s="58">
        <v>0</v>
      </c>
      <c r="PR18" s="58">
        <v>0</v>
      </c>
      <c r="PS18" s="58">
        <v>0</v>
      </c>
      <c r="PT18" s="58">
        <v>0</v>
      </c>
      <c r="PU18" s="58">
        <v>0</v>
      </c>
      <c r="PV18" s="58">
        <v>0</v>
      </c>
      <c r="PW18" s="58">
        <v>0</v>
      </c>
      <c r="PX18" s="58">
        <v>0</v>
      </c>
      <c r="PY18" s="58">
        <v>0</v>
      </c>
      <c r="PZ18" s="58">
        <v>0</v>
      </c>
      <c r="QA18" s="58">
        <v>0</v>
      </c>
      <c r="QB18" s="58">
        <v>0</v>
      </c>
      <c r="QC18" s="58">
        <v>0</v>
      </c>
      <c r="QD18" s="58">
        <v>0</v>
      </c>
      <c r="QE18" s="58">
        <v>0</v>
      </c>
      <c r="QF18" s="58">
        <v>0</v>
      </c>
      <c r="QG18" s="58">
        <v>0</v>
      </c>
      <c r="QH18" s="58">
        <v>0</v>
      </c>
      <c r="QI18" s="58">
        <v>0</v>
      </c>
      <c r="QJ18" s="58">
        <v>0</v>
      </c>
      <c r="QK18" s="58">
        <v>0</v>
      </c>
      <c r="QL18" s="58">
        <v>0</v>
      </c>
      <c r="QM18" s="58">
        <v>0</v>
      </c>
      <c r="QN18" s="58">
        <v>0</v>
      </c>
      <c r="QO18" s="58">
        <v>0</v>
      </c>
      <c r="QP18" s="58">
        <v>0</v>
      </c>
      <c r="QQ18" s="58">
        <v>0</v>
      </c>
      <c r="QR18" s="58">
        <v>0</v>
      </c>
      <c r="QS18" s="58">
        <v>0</v>
      </c>
      <c r="QT18" s="58">
        <v>0</v>
      </c>
      <c r="QU18" s="58">
        <v>0</v>
      </c>
      <c r="QV18" s="58">
        <v>0</v>
      </c>
      <c r="QW18" s="58">
        <v>0</v>
      </c>
      <c r="QX18" s="58">
        <v>0</v>
      </c>
      <c r="QY18" s="58">
        <v>0</v>
      </c>
      <c r="QZ18" s="58">
        <v>0</v>
      </c>
      <c r="RA18" s="58">
        <v>0</v>
      </c>
      <c r="RB18" s="58">
        <v>0</v>
      </c>
      <c r="RC18" s="58">
        <v>0</v>
      </c>
      <c r="RD18" s="58">
        <v>0</v>
      </c>
      <c r="RE18" s="58">
        <v>0</v>
      </c>
      <c r="RF18" s="58">
        <v>0</v>
      </c>
      <c r="RG18" s="58">
        <v>0</v>
      </c>
      <c r="RH18" s="58">
        <v>0</v>
      </c>
      <c r="RI18" s="58">
        <v>0</v>
      </c>
      <c r="RJ18" s="58">
        <v>0</v>
      </c>
      <c r="RK18" s="58">
        <v>0</v>
      </c>
      <c r="RL18" s="58">
        <v>0</v>
      </c>
      <c r="RM18" s="58">
        <v>0</v>
      </c>
      <c r="RN18" s="58">
        <v>0</v>
      </c>
      <c r="RO18" s="58">
        <v>0</v>
      </c>
      <c r="RP18" s="58">
        <v>0</v>
      </c>
      <c r="RQ18" s="58">
        <v>0</v>
      </c>
      <c r="RR18" s="58">
        <v>0</v>
      </c>
      <c r="RS18" s="58">
        <v>0</v>
      </c>
      <c r="RT18" s="58">
        <v>0</v>
      </c>
      <c r="RU18" s="58">
        <v>0</v>
      </c>
      <c r="RV18" s="58">
        <v>0</v>
      </c>
      <c r="RW18" s="58">
        <v>0</v>
      </c>
      <c r="RX18" s="58">
        <v>0</v>
      </c>
      <c r="RY18" s="58">
        <v>0</v>
      </c>
      <c r="RZ18" s="58">
        <v>0</v>
      </c>
      <c r="SA18" s="58">
        <v>0</v>
      </c>
      <c r="SB18" s="58">
        <v>0</v>
      </c>
      <c r="SC18" s="58">
        <v>0</v>
      </c>
      <c r="SD18" s="58">
        <v>0</v>
      </c>
      <c r="SE18" s="58">
        <v>0</v>
      </c>
      <c r="SF18" s="58">
        <v>0</v>
      </c>
      <c r="SG18" s="58">
        <v>0</v>
      </c>
      <c r="SH18" s="58">
        <v>0</v>
      </c>
      <c r="SI18" s="58">
        <v>0</v>
      </c>
      <c r="SJ18" s="58">
        <v>0</v>
      </c>
      <c r="SK18" s="58">
        <v>0</v>
      </c>
      <c r="SL18" s="58">
        <v>0</v>
      </c>
      <c r="SM18" s="58">
        <v>0</v>
      </c>
      <c r="SN18" s="58">
        <v>0</v>
      </c>
      <c r="SO18" s="58">
        <v>0</v>
      </c>
      <c r="SP18" s="58">
        <v>0</v>
      </c>
      <c r="SQ18" s="58">
        <v>0</v>
      </c>
      <c r="SR18" s="58">
        <v>0</v>
      </c>
      <c r="SS18" s="58">
        <v>0</v>
      </c>
      <c r="ST18" s="58">
        <v>0</v>
      </c>
      <c r="SU18" s="58">
        <v>0</v>
      </c>
      <c r="SV18" s="58">
        <v>0</v>
      </c>
      <c r="SW18" s="58">
        <v>0</v>
      </c>
      <c r="SX18" s="58">
        <v>0</v>
      </c>
      <c r="SY18" s="58">
        <v>0</v>
      </c>
      <c r="SZ18" s="58">
        <v>0</v>
      </c>
      <c r="TA18" s="58">
        <v>0</v>
      </c>
      <c r="TB18" s="58">
        <v>0</v>
      </c>
      <c r="TC18" s="58">
        <v>0</v>
      </c>
      <c r="TD18" s="58">
        <v>0</v>
      </c>
      <c r="TE18" s="58">
        <v>0</v>
      </c>
      <c r="TF18" s="58">
        <v>0</v>
      </c>
      <c r="TG18" s="58">
        <v>0</v>
      </c>
      <c r="TH18" s="58">
        <v>0</v>
      </c>
      <c r="TI18" s="58">
        <v>0</v>
      </c>
      <c r="TJ18" s="58">
        <v>0</v>
      </c>
      <c r="TK18" s="58">
        <v>0</v>
      </c>
      <c r="TL18" s="58">
        <v>0</v>
      </c>
      <c r="TM18" s="58">
        <v>0</v>
      </c>
      <c r="TN18" s="58">
        <v>0</v>
      </c>
      <c r="TO18" s="58">
        <v>0</v>
      </c>
      <c r="TP18" s="58">
        <v>0</v>
      </c>
      <c r="TQ18" s="58">
        <v>0</v>
      </c>
      <c r="TR18" s="58">
        <v>0</v>
      </c>
      <c r="TS18" s="58">
        <v>0</v>
      </c>
      <c r="TT18" s="58">
        <v>0</v>
      </c>
      <c r="TU18" s="58">
        <v>0</v>
      </c>
      <c r="TV18" s="58">
        <v>0</v>
      </c>
      <c r="TW18" s="58">
        <v>0</v>
      </c>
      <c r="TX18" s="58">
        <v>0</v>
      </c>
      <c r="TY18" s="58">
        <v>0</v>
      </c>
      <c r="TZ18" s="58">
        <v>0</v>
      </c>
      <c r="UA18" s="58">
        <v>0</v>
      </c>
      <c r="UB18" s="58">
        <v>0</v>
      </c>
      <c r="UC18" s="58">
        <v>0</v>
      </c>
      <c r="UD18" s="58">
        <v>0</v>
      </c>
      <c r="UE18" s="58">
        <v>0</v>
      </c>
      <c r="UF18" s="58">
        <v>0</v>
      </c>
      <c r="UG18" s="58">
        <v>0</v>
      </c>
      <c r="UH18" s="58">
        <v>0</v>
      </c>
      <c r="UI18" s="58">
        <v>0</v>
      </c>
      <c r="UJ18" s="58">
        <v>0</v>
      </c>
      <c r="UK18" s="58">
        <v>0</v>
      </c>
      <c r="UL18" s="58">
        <v>0</v>
      </c>
      <c r="UM18" s="58">
        <v>0</v>
      </c>
      <c r="UN18" s="58">
        <v>0</v>
      </c>
      <c r="UO18" s="58">
        <v>0</v>
      </c>
      <c r="UP18" s="58">
        <v>0</v>
      </c>
      <c r="UQ18" s="58">
        <v>0</v>
      </c>
      <c r="UR18" s="58">
        <v>0</v>
      </c>
      <c r="US18" s="58">
        <v>0</v>
      </c>
      <c r="UT18" s="58">
        <v>0</v>
      </c>
      <c r="UU18" s="58">
        <v>0</v>
      </c>
      <c r="UV18" s="58">
        <v>0</v>
      </c>
      <c r="UW18" s="58">
        <v>0</v>
      </c>
      <c r="UX18" s="58">
        <v>0</v>
      </c>
      <c r="UY18" s="58">
        <v>0</v>
      </c>
      <c r="UZ18" s="58">
        <v>0</v>
      </c>
      <c r="VA18" s="58">
        <v>0</v>
      </c>
      <c r="VB18" s="58">
        <v>0</v>
      </c>
      <c r="VC18" s="58">
        <v>0</v>
      </c>
      <c r="VD18" s="58">
        <v>0</v>
      </c>
      <c r="VE18" s="58">
        <v>0</v>
      </c>
      <c r="VF18" s="58">
        <v>0</v>
      </c>
      <c r="VG18" s="58">
        <v>0</v>
      </c>
      <c r="VH18" s="58">
        <v>0</v>
      </c>
      <c r="VI18" s="58">
        <v>0</v>
      </c>
      <c r="VJ18" s="58">
        <v>0</v>
      </c>
      <c r="VK18" s="58">
        <v>0</v>
      </c>
      <c r="VL18" s="58">
        <v>0</v>
      </c>
      <c r="VM18" s="58">
        <v>0</v>
      </c>
      <c r="VN18" s="58">
        <v>0</v>
      </c>
      <c r="VO18" s="58">
        <v>0</v>
      </c>
      <c r="VP18" s="58">
        <v>0</v>
      </c>
      <c r="VQ18" s="58">
        <v>0</v>
      </c>
      <c r="VR18" s="58">
        <v>0</v>
      </c>
      <c r="VS18" s="58">
        <v>0</v>
      </c>
      <c r="VT18" s="58">
        <v>0</v>
      </c>
      <c r="VU18" s="58">
        <v>0</v>
      </c>
      <c r="VV18" s="58">
        <v>0</v>
      </c>
      <c r="VW18" s="58">
        <v>0</v>
      </c>
      <c r="VX18" s="58">
        <v>0</v>
      </c>
      <c r="VY18" s="58">
        <v>0</v>
      </c>
      <c r="VZ18" s="58">
        <v>0</v>
      </c>
      <c r="WA18" s="58">
        <v>0</v>
      </c>
      <c r="WB18" s="58">
        <v>0</v>
      </c>
      <c r="WC18" s="58">
        <v>0</v>
      </c>
      <c r="WD18" s="58">
        <v>0</v>
      </c>
      <c r="WE18" s="58">
        <v>0</v>
      </c>
      <c r="WF18" s="58">
        <v>0</v>
      </c>
      <c r="WG18" s="58">
        <v>0</v>
      </c>
      <c r="WH18" s="58">
        <v>0</v>
      </c>
      <c r="WI18" s="58">
        <v>0</v>
      </c>
      <c r="WJ18" s="58">
        <v>0</v>
      </c>
      <c r="WK18" s="58">
        <v>0</v>
      </c>
      <c r="WL18" s="58">
        <v>0</v>
      </c>
      <c r="WM18" s="58">
        <v>0</v>
      </c>
      <c r="WN18" s="58">
        <v>0</v>
      </c>
      <c r="WO18" s="58">
        <v>0</v>
      </c>
      <c r="WP18" s="58">
        <v>0</v>
      </c>
      <c r="WQ18" s="58">
        <v>0</v>
      </c>
      <c r="WR18" s="58">
        <v>0</v>
      </c>
      <c r="WS18" s="58">
        <v>0</v>
      </c>
      <c r="WT18" s="58">
        <v>0</v>
      </c>
      <c r="WU18" s="58">
        <v>0</v>
      </c>
      <c r="WV18" s="58">
        <v>0</v>
      </c>
      <c r="WW18" s="58">
        <v>0</v>
      </c>
      <c r="WX18" s="58">
        <v>0</v>
      </c>
      <c r="WY18" s="58">
        <v>0</v>
      </c>
      <c r="WZ18" s="58">
        <v>0</v>
      </c>
      <c r="XA18" s="58">
        <v>0</v>
      </c>
      <c r="XB18" s="58">
        <v>0</v>
      </c>
      <c r="XC18" s="58">
        <v>0</v>
      </c>
      <c r="XD18" s="58">
        <v>0</v>
      </c>
      <c r="XE18" s="58">
        <v>0</v>
      </c>
      <c r="XF18" s="58">
        <v>0</v>
      </c>
      <c r="XG18" s="58">
        <v>0</v>
      </c>
      <c r="XH18" s="58">
        <v>0</v>
      </c>
      <c r="XI18" s="58">
        <v>0</v>
      </c>
      <c r="XJ18" s="58">
        <v>0</v>
      </c>
      <c r="XK18" s="58">
        <v>0</v>
      </c>
      <c r="XL18" s="58">
        <v>0</v>
      </c>
      <c r="XM18" s="58">
        <v>0</v>
      </c>
      <c r="XN18" s="58">
        <v>0</v>
      </c>
      <c r="XO18" s="58">
        <v>0</v>
      </c>
      <c r="XP18" s="58">
        <v>0</v>
      </c>
      <c r="XQ18" s="58">
        <v>0</v>
      </c>
      <c r="XR18" s="58">
        <v>0</v>
      </c>
      <c r="XS18" s="58">
        <v>0</v>
      </c>
      <c r="XT18" s="58">
        <v>0</v>
      </c>
      <c r="XU18" s="58">
        <v>0</v>
      </c>
      <c r="XV18" s="58">
        <v>0</v>
      </c>
      <c r="XW18" s="58">
        <v>0</v>
      </c>
      <c r="XX18" s="58">
        <v>0</v>
      </c>
      <c r="XY18" s="58">
        <v>0</v>
      </c>
      <c r="XZ18" s="58">
        <v>0</v>
      </c>
      <c r="YA18" s="58">
        <v>0</v>
      </c>
      <c r="YB18" s="58">
        <v>0</v>
      </c>
      <c r="YC18" s="58">
        <v>0</v>
      </c>
      <c r="YD18" s="58">
        <v>0</v>
      </c>
      <c r="YE18" s="58">
        <v>0</v>
      </c>
      <c r="YH18" s="58" t="s">
        <v>496</v>
      </c>
      <c r="YI18" s="58" t="s">
        <v>497</v>
      </c>
      <c r="YJ18" s="58" t="s">
        <v>498</v>
      </c>
    </row>
    <row r="19" spans="1:660" s="58" customFormat="1" ht="30.75" thickBot="1">
      <c r="A19" s="65">
        <v>530</v>
      </c>
      <c r="B19" s="54" t="s">
        <v>189</v>
      </c>
      <c r="C19" s="53" t="s">
        <v>191</v>
      </c>
      <c r="D19" s="58" t="s">
        <v>492</v>
      </c>
      <c r="E19" s="58">
        <v>2</v>
      </c>
      <c r="F19" s="58">
        <v>103606</v>
      </c>
      <c r="G19" s="58">
        <v>241675</v>
      </c>
      <c r="H19" s="58" t="s">
        <v>493</v>
      </c>
      <c r="I19" s="58" t="s">
        <v>189</v>
      </c>
      <c r="N19" s="58">
        <v>0</v>
      </c>
      <c r="O19" s="58">
        <v>69000</v>
      </c>
      <c r="P19" s="58">
        <v>0</v>
      </c>
      <c r="Q19" s="58">
        <v>0</v>
      </c>
      <c r="R19" s="58">
        <v>0</v>
      </c>
      <c r="S19" s="58">
        <v>69</v>
      </c>
      <c r="T19" s="58" t="s">
        <v>325</v>
      </c>
      <c r="U19" s="58">
        <v>0</v>
      </c>
      <c r="V19" s="58">
        <v>0</v>
      </c>
      <c r="W19" s="58">
        <v>0</v>
      </c>
      <c r="X19" s="58">
        <v>0</v>
      </c>
      <c r="Y19" s="58">
        <v>0</v>
      </c>
      <c r="Z19" s="58">
        <v>0</v>
      </c>
      <c r="AA19" s="58" t="s">
        <v>326</v>
      </c>
      <c r="AB19" s="58">
        <v>0</v>
      </c>
      <c r="AC19" s="58">
        <v>0</v>
      </c>
      <c r="AD19" s="58">
        <v>0</v>
      </c>
      <c r="AE19" s="58">
        <v>0</v>
      </c>
      <c r="AF19" s="58">
        <v>0</v>
      </c>
      <c r="AG19" s="58">
        <v>0</v>
      </c>
      <c r="AH19" s="58">
        <v>0</v>
      </c>
      <c r="AI19" s="58">
        <v>0</v>
      </c>
      <c r="AJ19" s="58">
        <v>0</v>
      </c>
      <c r="AK19" s="58">
        <v>0</v>
      </c>
      <c r="AL19" s="58" t="s">
        <v>599</v>
      </c>
      <c r="AM19" s="58">
        <v>0</v>
      </c>
      <c r="AN19" s="58">
        <v>0</v>
      </c>
      <c r="AO19" s="58">
        <v>0</v>
      </c>
      <c r="AP19" s="58">
        <v>0</v>
      </c>
      <c r="AQ19" s="58">
        <v>0</v>
      </c>
      <c r="AR19" s="58">
        <v>0</v>
      </c>
      <c r="AS19" s="58" t="s">
        <v>599</v>
      </c>
      <c r="AT19" s="58">
        <v>0</v>
      </c>
      <c r="AU19" s="58">
        <v>0</v>
      </c>
      <c r="AV19" s="58">
        <v>0</v>
      </c>
      <c r="AW19" s="58">
        <v>0</v>
      </c>
      <c r="AX19" s="58">
        <v>0</v>
      </c>
      <c r="AY19" s="58">
        <v>0</v>
      </c>
      <c r="AZ19" s="58">
        <v>0</v>
      </c>
      <c r="BA19" s="58">
        <v>0</v>
      </c>
      <c r="BB19" s="58">
        <v>0</v>
      </c>
      <c r="BC19" s="58">
        <v>0</v>
      </c>
      <c r="BD19" s="58">
        <v>0</v>
      </c>
      <c r="BE19" s="58">
        <v>0</v>
      </c>
      <c r="BF19" s="58">
        <v>0</v>
      </c>
      <c r="BG19" s="58">
        <v>0</v>
      </c>
      <c r="BH19" s="58">
        <v>0</v>
      </c>
      <c r="BI19" s="58">
        <v>0</v>
      </c>
      <c r="BJ19" s="58">
        <v>0</v>
      </c>
      <c r="BK19" s="58">
        <v>0</v>
      </c>
      <c r="BL19" s="58">
        <v>0</v>
      </c>
      <c r="BM19" s="58">
        <v>0</v>
      </c>
      <c r="BN19" s="58">
        <v>0</v>
      </c>
      <c r="BO19" s="58">
        <v>0</v>
      </c>
      <c r="BP19" s="58">
        <v>0</v>
      </c>
      <c r="BQ19" s="58">
        <v>0</v>
      </c>
      <c r="BR19" s="58">
        <v>0</v>
      </c>
      <c r="BS19" s="58">
        <v>0</v>
      </c>
      <c r="BT19" s="58">
        <v>0</v>
      </c>
      <c r="BU19" s="58">
        <v>0</v>
      </c>
      <c r="BV19" s="58">
        <v>0</v>
      </c>
      <c r="BW19" s="58">
        <v>0</v>
      </c>
      <c r="BX19" s="58">
        <v>0</v>
      </c>
      <c r="BY19" s="58">
        <v>0</v>
      </c>
      <c r="BZ19" s="58">
        <v>0</v>
      </c>
      <c r="CA19" s="58">
        <v>0</v>
      </c>
      <c r="CB19" s="58">
        <v>0</v>
      </c>
      <c r="CC19" s="58">
        <v>0</v>
      </c>
      <c r="CD19" s="58">
        <v>0</v>
      </c>
      <c r="CE19" s="58">
        <v>0</v>
      </c>
      <c r="CF19" s="58">
        <v>0</v>
      </c>
      <c r="CG19" s="58">
        <v>0</v>
      </c>
      <c r="CH19" s="58">
        <v>0</v>
      </c>
      <c r="CI19" s="58">
        <v>0</v>
      </c>
      <c r="CJ19" s="58">
        <v>0</v>
      </c>
      <c r="CK19" s="58">
        <v>0</v>
      </c>
      <c r="CL19" s="58">
        <v>0</v>
      </c>
      <c r="CM19" s="58">
        <v>0</v>
      </c>
      <c r="CN19" s="58">
        <v>0</v>
      </c>
      <c r="CO19" s="58">
        <v>0</v>
      </c>
      <c r="CP19" s="58">
        <v>0</v>
      </c>
      <c r="CQ19" s="58">
        <v>0</v>
      </c>
      <c r="CR19" s="58">
        <v>0</v>
      </c>
      <c r="CS19" s="58">
        <v>0</v>
      </c>
      <c r="CT19" s="58">
        <v>0</v>
      </c>
      <c r="CU19" s="58">
        <v>0</v>
      </c>
      <c r="CV19" s="58">
        <v>0</v>
      </c>
      <c r="CW19" s="58">
        <v>0</v>
      </c>
      <c r="CX19" s="58">
        <v>0</v>
      </c>
      <c r="CY19" s="58">
        <v>0</v>
      </c>
      <c r="CZ19" s="58">
        <v>0</v>
      </c>
      <c r="DA19" s="58">
        <v>0</v>
      </c>
      <c r="DB19" s="58">
        <v>0</v>
      </c>
      <c r="DC19" s="58">
        <v>0</v>
      </c>
      <c r="DD19" s="58">
        <v>0</v>
      </c>
      <c r="DE19" s="58">
        <v>0</v>
      </c>
      <c r="DF19" s="58">
        <v>0</v>
      </c>
      <c r="DG19" s="58">
        <v>0</v>
      </c>
      <c r="DH19" s="58">
        <v>0</v>
      </c>
      <c r="DI19" s="58">
        <v>0</v>
      </c>
      <c r="DJ19" s="58">
        <v>0</v>
      </c>
      <c r="DK19" s="58">
        <v>0</v>
      </c>
      <c r="DL19" s="58">
        <v>0</v>
      </c>
      <c r="DM19" s="58">
        <v>0</v>
      </c>
      <c r="DN19" s="58">
        <v>0</v>
      </c>
      <c r="DO19" s="58">
        <v>0</v>
      </c>
      <c r="DP19" s="58">
        <v>0</v>
      </c>
      <c r="DQ19" s="58">
        <v>0</v>
      </c>
      <c r="DR19" s="58">
        <v>0</v>
      </c>
      <c r="DS19" s="58">
        <v>0</v>
      </c>
      <c r="DT19" s="58">
        <v>0</v>
      </c>
      <c r="DU19" s="58">
        <v>0</v>
      </c>
      <c r="DV19" s="58">
        <v>0</v>
      </c>
      <c r="DW19" s="58">
        <v>0</v>
      </c>
      <c r="DX19" s="58">
        <v>0</v>
      </c>
      <c r="DY19" s="58">
        <v>0</v>
      </c>
      <c r="DZ19" s="58">
        <v>0</v>
      </c>
      <c r="EA19" s="58">
        <v>0</v>
      </c>
      <c r="EB19" s="58">
        <v>0</v>
      </c>
      <c r="EC19" s="58">
        <v>0</v>
      </c>
      <c r="ED19" s="58">
        <v>0</v>
      </c>
      <c r="EE19" s="58">
        <v>0</v>
      </c>
      <c r="EF19" s="58">
        <v>0</v>
      </c>
      <c r="EG19" s="58">
        <v>0</v>
      </c>
      <c r="EH19" s="58">
        <v>0</v>
      </c>
      <c r="EI19" s="58">
        <v>0</v>
      </c>
      <c r="EJ19" s="58">
        <v>0</v>
      </c>
      <c r="EK19" s="58">
        <v>0</v>
      </c>
      <c r="EL19" s="58">
        <v>0</v>
      </c>
      <c r="EM19" s="58">
        <v>0</v>
      </c>
      <c r="EN19" s="58">
        <v>0</v>
      </c>
      <c r="EO19" s="58">
        <v>0</v>
      </c>
      <c r="EP19" s="58">
        <v>0</v>
      </c>
      <c r="EQ19" s="58">
        <v>0</v>
      </c>
      <c r="EU19" s="58">
        <v>0</v>
      </c>
      <c r="EV19" s="58">
        <v>0</v>
      </c>
      <c r="EW19" s="58">
        <v>0</v>
      </c>
      <c r="EX19" s="58">
        <v>69000</v>
      </c>
      <c r="EY19" s="58">
        <v>0</v>
      </c>
      <c r="EZ19" s="58" t="s">
        <v>600</v>
      </c>
      <c r="FA19" s="58">
        <v>0</v>
      </c>
      <c r="FB19" s="58">
        <v>0</v>
      </c>
      <c r="FC19" s="58">
        <v>0</v>
      </c>
      <c r="FD19" s="58">
        <v>0</v>
      </c>
      <c r="FE19" s="58">
        <v>0</v>
      </c>
      <c r="FF19" s="58">
        <v>0</v>
      </c>
      <c r="FG19" s="58">
        <v>0</v>
      </c>
      <c r="FH19" s="58">
        <v>0</v>
      </c>
      <c r="FI19" s="58">
        <v>0</v>
      </c>
      <c r="FJ19" s="58">
        <v>0</v>
      </c>
      <c r="FK19" s="58">
        <v>0</v>
      </c>
      <c r="FL19" s="58">
        <v>0</v>
      </c>
      <c r="FM19" s="58">
        <v>0</v>
      </c>
      <c r="FN19" s="58">
        <v>0</v>
      </c>
      <c r="FO19" s="58">
        <v>0</v>
      </c>
      <c r="FP19" s="58">
        <v>0</v>
      </c>
      <c r="FQ19" s="58">
        <v>0</v>
      </c>
      <c r="FR19" s="58">
        <v>0</v>
      </c>
      <c r="FS19" s="58">
        <v>0</v>
      </c>
      <c r="FT19" s="58">
        <v>0</v>
      </c>
      <c r="FU19" s="58">
        <v>0</v>
      </c>
      <c r="FV19" s="58">
        <v>0</v>
      </c>
      <c r="FW19" s="58">
        <v>0</v>
      </c>
      <c r="FX19" s="58">
        <v>0</v>
      </c>
      <c r="FY19" s="58">
        <v>0</v>
      </c>
      <c r="FZ19" s="58">
        <v>0</v>
      </c>
      <c r="GA19" s="58">
        <v>0</v>
      </c>
      <c r="GB19" s="58">
        <v>0</v>
      </c>
      <c r="GC19" s="58">
        <v>0</v>
      </c>
      <c r="GD19" s="58">
        <v>0</v>
      </c>
      <c r="GE19" s="58">
        <v>0</v>
      </c>
      <c r="GF19" s="58">
        <v>0</v>
      </c>
      <c r="GG19" s="58">
        <v>0</v>
      </c>
      <c r="GH19" s="58">
        <v>0</v>
      </c>
      <c r="GI19" s="58">
        <v>0</v>
      </c>
      <c r="GJ19" s="58">
        <v>0</v>
      </c>
      <c r="GK19" s="58">
        <v>0</v>
      </c>
      <c r="GL19" s="58">
        <v>0</v>
      </c>
      <c r="GM19" s="58">
        <v>0</v>
      </c>
      <c r="GN19" s="58">
        <v>0</v>
      </c>
      <c r="GO19" s="58">
        <v>0</v>
      </c>
      <c r="GP19" s="58">
        <v>0</v>
      </c>
      <c r="GQ19" s="58">
        <v>0</v>
      </c>
      <c r="GR19" s="58">
        <v>0</v>
      </c>
      <c r="GS19" s="58">
        <v>0</v>
      </c>
      <c r="GT19" s="58">
        <v>0</v>
      </c>
      <c r="GU19" s="58">
        <v>0</v>
      </c>
      <c r="GV19" s="58">
        <v>0</v>
      </c>
      <c r="GW19" s="58">
        <v>0</v>
      </c>
      <c r="GX19" s="58">
        <v>0</v>
      </c>
      <c r="GY19" s="58">
        <v>0</v>
      </c>
      <c r="GZ19" s="58">
        <v>0</v>
      </c>
      <c r="HA19" s="58">
        <v>0</v>
      </c>
      <c r="HB19" s="58">
        <v>0</v>
      </c>
      <c r="HC19" s="58">
        <v>0</v>
      </c>
      <c r="HD19" s="58">
        <v>0</v>
      </c>
      <c r="HE19" s="58">
        <v>0</v>
      </c>
      <c r="HF19" s="58">
        <v>0</v>
      </c>
      <c r="HG19" s="58">
        <v>0</v>
      </c>
      <c r="HH19" s="58">
        <v>0</v>
      </c>
      <c r="HI19" s="58">
        <v>0</v>
      </c>
      <c r="HJ19" s="58">
        <v>0</v>
      </c>
      <c r="HK19" s="58">
        <v>0</v>
      </c>
      <c r="HL19" s="58">
        <v>0</v>
      </c>
      <c r="HM19" s="58">
        <v>0</v>
      </c>
      <c r="HN19" s="58">
        <v>0</v>
      </c>
      <c r="HO19" s="58">
        <v>0</v>
      </c>
      <c r="HP19" s="58">
        <v>0</v>
      </c>
      <c r="HQ19" s="58">
        <v>0</v>
      </c>
      <c r="HR19" s="58">
        <v>0</v>
      </c>
      <c r="HS19" s="58">
        <v>0</v>
      </c>
      <c r="HT19" s="58">
        <v>0</v>
      </c>
      <c r="HU19" s="58">
        <v>0</v>
      </c>
      <c r="HV19" s="58">
        <v>0</v>
      </c>
      <c r="HW19" s="58">
        <v>0</v>
      </c>
      <c r="HX19" s="58">
        <v>0</v>
      </c>
      <c r="HY19" s="58">
        <v>0</v>
      </c>
      <c r="HZ19" s="58">
        <v>0</v>
      </c>
      <c r="IA19" s="58">
        <v>0</v>
      </c>
      <c r="IB19" s="58">
        <v>0</v>
      </c>
      <c r="IC19" s="58">
        <v>0</v>
      </c>
      <c r="ID19" s="58">
        <v>0</v>
      </c>
      <c r="IE19" s="58">
        <v>0</v>
      </c>
      <c r="IF19" s="58">
        <v>0</v>
      </c>
      <c r="IG19" s="58">
        <v>0</v>
      </c>
      <c r="IH19" s="58">
        <v>0</v>
      </c>
      <c r="II19" s="58">
        <v>0</v>
      </c>
      <c r="IJ19" s="58">
        <v>0</v>
      </c>
      <c r="IK19" s="58">
        <v>0</v>
      </c>
      <c r="IL19" s="58">
        <v>0</v>
      </c>
      <c r="IM19" s="58">
        <v>0</v>
      </c>
      <c r="IN19" s="58">
        <v>0</v>
      </c>
      <c r="IO19" s="58">
        <v>0</v>
      </c>
      <c r="IP19" s="58">
        <v>0</v>
      </c>
      <c r="IQ19" s="58">
        <v>0</v>
      </c>
      <c r="IR19" s="58">
        <v>0</v>
      </c>
      <c r="IS19" s="58">
        <v>0</v>
      </c>
      <c r="IT19" s="58">
        <v>0</v>
      </c>
      <c r="IU19" s="58">
        <v>0</v>
      </c>
      <c r="IV19" s="58">
        <v>0</v>
      </c>
      <c r="IW19" s="58">
        <v>0</v>
      </c>
      <c r="IX19" s="58">
        <v>0</v>
      </c>
      <c r="IY19" s="58">
        <v>0</v>
      </c>
      <c r="IZ19" s="58">
        <v>0</v>
      </c>
      <c r="JA19" s="58">
        <v>0</v>
      </c>
      <c r="JB19" s="58">
        <v>0</v>
      </c>
      <c r="JC19" s="58">
        <v>0</v>
      </c>
      <c r="JD19" s="58">
        <v>0</v>
      </c>
      <c r="JE19" s="58">
        <v>0</v>
      </c>
      <c r="JF19" s="58">
        <v>0</v>
      </c>
      <c r="JG19" s="58">
        <v>0</v>
      </c>
      <c r="JH19" s="58">
        <v>0</v>
      </c>
      <c r="JI19" s="58">
        <v>0</v>
      </c>
      <c r="JJ19" s="58">
        <v>0</v>
      </c>
      <c r="JK19" s="58">
        <v>0</v>
      </c>
      <c r="JL19" s="58">
        <v>0</v>
      </c>
      <c r="JM19" s="58">
        <v>0</v>
      </c>
      <c r="JN19" s="58">
        <v>0</v>
      </c>
      <c r="JO19" s="58">
        <v>0</v>
      </c>
      <c r="JP19" s="58">
        <v>0</v>
      </c>
      <c r="JQ19" s="58">
        <v>0</v>
      </c>
      <c r="JR19" s="58">
        <v>0</v>
      </c>
      <c r="JS19" s="58">
        <v>0</v>
      </c>
      <c r="JT19" s="58">
        <v>0</v>
      </c>
      <c r="JU19" s="58">
        <v>0</v>
      </c>
      <c r="JV19" s="58">
        <v>0</v>
      </c>
      <c r="JW19" s="58">
        <v>0</v>
      </c>
      <c r="JX19" s="58">
        <v>0</v>
      </c>
      <c r="JY19" s="58">
        <v>0</v>
      </c>
      <c r="JZ19" s="58">
        <v>0</v>
      </c>
      <c r="KA19" s="58">
        <v>0</v>
      </c>
      <c r="KB19" s="58">
        <v>0</v>
      </c>
      <c r="KC19" s="58">
        <v>0</v>
      </c>
      <c r="KD19" s="58">
        <v>0</v>
      </c>
      <c r="KE19" s="58">
        <v>0</v>
      </c>
      <c r="KF19" s="58">
        <v>0</v>
      </c>
      <c r="KG19" s="58">
        <v>0</v>
      </c>
      <c r="KH19" s="58">
        <v>0</v>
      </c>
      <c r="KI19" s="58">
        <v>0</v>
      </c>
      <c r="KJ19" s="58">
        <v>0</v>
      </c>
      <c r="KK19" s="58">
        <v>0</v>
      </c>
      <c r="KL19" s="58">
        <v>0</v>
      </c>
      <c r="KM19" s="58">
        <v>0</v>
      </c>
      <c r="KN19" s="58">
        <v>0</v>
      </c>
      <c r="KO19" s="58">
        <v>0</v>
      </c>
      <c r="KP19" s="58">
        <v>0</v>
      </c>
      <c r="KQ19" s="58">
        <v>0</v>
      </c>
      <c r="KR19" s="58">
        <v>0</v>
      </c>
      <c r="KS19" s="58">
        <v>0</v>
      </c>
      <c r="KT19" s="58">
        <v>0</v>
      </c>
      <c r="KU19" s="58">
        <v>0</v>
      </c>
      <c r="KV19" s="58">
        <v>0</v>
      </c>
      <c r="KW19" s="58">
        <v>0</v>
      </c>
      <c r="KX19" s="58">
        <v>0</v>
      </c>
      <c r="KY19" s="58">
        <v>0</v>
      </c>
      <c r="KZ19" s="58">
        <v>0</v>
      </c>
      <c r="LA19" s="58">
        <v>0</v>
      </c>
      <c r="LB19" s="58">
        <v>0</v>
      </c>
      <c r="LC19" s="58">
        <v>0</v>
      </c>
      <c r="LD19" s="58">
        <v>0</v>
      </c>
      <c r="LE19" s="58">
        <v>0</v>
      </c>
      <c r="LF19" s="58">
        <v>0</v>
      </c>
      <c r="LG19" s="58">
        <v>0</v>
      </c>
      <c r="LH19" s="58">
        <v>0</v>
      </c>
      <c r="LI19" s="58">
        <v>0</v>
      </c>
      <c r="LJ19" s="58">
        <v>0</v>
      </c>
      <c r="LK19" s="58">
        <v>0</v>
      </c>
      <c r="LL19" s="58">
        <v>0</v>
      </c>
      <c r="LM19" s="58">
        <v>0</v>
      </c>
      <c r="LN19" s="58">
        <v>0</v>
      </c>
      <c r="LO19" s="58">
        <v>0</v>
      </c>
      <c r="LP19" s="58">
        <v>0</v>
      </c>
      <c r="LQ19" s="58">
        <v>0</v>
      </c>
      <c r="LR19" s="58">
        <v>0</v>
      </c>
      <c r="LS19" s="58">
        <v>0</v>
      </c>
      <c r="LT19" s="58">
        <v>0</v>
      </c>
      <c r="LU19" s="58">
        <v>0</v>
      </c>
      <c r="LV19" s="58">
        <v>0</v>
      </c>
      <c r="LW19" s="58">
        <v>0</v>
      </c>
      <c r="LX19" s="58">
        <v>0</v>
      </c>
      <c r="LY19" s="58">
        <v>0</v>
      </c>
      <c r="LZ19" s="58">
        <v>0</v>
      </c>
      <c r="MA19" s="58">
        <v>0</v>
      </c>
      <c r="MB19" s="58">
        <v>0</v>
      </c>
      <c r="MC19" s="58">
        <v>0</v>
      </c>
      <c r="MD19" s="58">
        <v>0</v>
      </c>
      <c r="ME19" s="58">
        <v>0</v>
      </c>
      <c r="MF19" s="58">
        <v>0</v>
      </c>
      <c r="MG19" s="58">
        <v>0</v>
      </c>
      <c r="MH19" s="58">
        <v>0</v>
      </c>
      <c r="MI19" s="58">
        <v>0</v>
      </c>
      <c r="MJ19" s="58">
        <v>0</v>
      </c>
      <c r="MK19" s="58">
        <v>0</v>
      </c>
      <c r="ML19" s="58">
        <v>0</v>
      </c>
      <c r="MM19" s="58">
        <v>0</v>
      </c>
      <c r="MN19" s="58">
        <v>0</v>
      </c>
      <c r="MO19" s="58">
        <v>0</v>
      </c>
      <c r="MP19" s="58">
        <v>0</v>
      </c>
      <c r="MQ19" s="58">
        <v>0</v>
      </c>
      <c r="MR19" s="58">
        <v>0</v>
      </c>
      <c r="MS19" s="58">
        <v>0</v>
      </c>
      <c r="MT19" s="58">
        <v>0</v>
      </c>
      <c r="MU19" s="58">
        <v>0</v>
      </c>
      <c r="MV19" s="58">
        <v>0</v>
      </c>
      <c r="MW19" s="58">
        <v>0</v>
      </c>
      <c r="MX19" s="58">
        <v>0</v>
      </c>
      <c r="MY19" s="58">
        <v>0</v>
      </c>
      <c r="MZ19" s="58">
        <v>0</v>
      </c>
      <c r="NA19" s="58">
        <v>0</v>
      </c>
      <c r="NB19" s="58">
        <v>0</v>
      </c>
      <c r="NC19" s="58">
        <v>0</v>
      </c>
      <c r="ND19" s="58">
        <v>0</v>
      </c>
      <c r="NE19" s="58">
        <v>0</v>
      </c>
      <c r="NF19" s="58">
        <v>0</v>
      </c>
      <c r="NG19" s="58">
        <v>0</v>
      </c>
      <c r="NH19" s="58">
        <v>0</v>
      </c>
      <c r="NI19" s="58">
        <v>0</v>
      </c>
      <c r="NJ19" s="58">
        <v>0</v>
      </c>
      <c r="NK19" s="58">
        <v>0</v>
      </c>
      <c r="NL19" s="58">
        <v>0</v>
      </c>
      <c r="NM19" s="58">
        <v>0</v>
      </c>
      <c r="NN19" s="58">
        <v>0</v>
      </c>
      <c r="NO19" s="58">
        <v>0</v>
      </c>
      <c r="NP19" s="58">
        <v>0</v>
      </c>
      <c r="NQ19" s="58">
        <v>0</v>
      </c>
      <c r="NR19" s="58">
        <v>0</v>
      </c>
      <c r="NS19" s="58">
        <v>0</v>
      </c>
      <c r="NT19" s="58">
        <v>0</v>
      </c>
      <c r="NU19" s="58">
        <v>0</v>
      </c>
      <c r="NV19" s="58">
        <v>0</v>
      </c>
      <c r="NW19" s="58">
        <v>0</v>
      </c>
      <c r="NX19" s="58">
        <v>0</v>
      </c>
      <c r="NY19" s="58">
        <v>0</v>
      </c>
      <c r="NZ19" s="58">
        <v>0</v>
      </c>
      <c r="OA19" s="58">
        <v>0</v>
      </c>
      <c r="OB19" s="58">
        <v>0</v>
      </c>
      <c r="OC19" s="58">
        <v>0</v>
      </c>
      <c r="OD19" s="58">
        <v>0</v>
      </c>
      <c r="OE19" s="58">
        <v>0</v>
      </c>
      <c r="OF19" s="58">
        <v>0</v>
      </c>
      <c r="OG19" s="58">
        <v>0</v>
      </c>
      <c r="OH19" s="58">
        <v>0</v>
      </c>
      <c r="OI19" s="58">
        <v>0</v>
      </c>
      <c r="OJ19" s="58">
        <v>0</v>
      </c>
      <c r="OK19" s="58">
        <v>0</v>
      </c>
      <c r="OL19" s="58">
        <v>0</v>
      </c>
      <c r="OM19" s="58">
        <v>0</v>
      </c>
      <c r="ON19" s="58">
        <v>0</v>
      </c>
      <c r="OO19" s="58">
        <v>0</v>
      </c>
      <c r="OP19" s="58">
        <v>0</v>
      </c>
      <c r="OQ19" s="58">
        <v>0</v>
      </c>
      <c r="OR19" s="58">
        <v>0</v>
      </c>
      <c r="OS19" s="58">
        <v>0</v>
      </c>
      <c r="OT19" s="58">
        <v>0</v>
      </c>
      <c r="OU19" s="58">
        <v>0</v>
      </c>
      <c r="OV19" s="58">
        <v>0</v>
      </c>
      <c r="OW19" s="58">
        <v>0</v>
      </c>
      <c r="OX19" s="58">
        <v>0</v>
      </c>
      <c r="OY19" s="58">
        <v>0</v>
      </c>
      <c r="OZ19" s="58">
        <v>0</v>
      </c>
      <c r="PA19" s="58">
        <v>0</v>
      </c>
      <c r="PB19" s="58">
        <v>0</v>
      </c>
      <c r="PC19" s="58">
        <v>0</v>
      </c>
      <c r="PD19" s="58">
        <v>0</v>
      </c>
      <c r="PE19" s="58">
        <v>0</v>
      </c>
      <c r="PF19" s="58">
        <v>0</v>
      </c>
      <c r="PG19" s="58">
        <v>0</v>
      </c>
      <c r="PH19" s="58">
        <v>0</v>
      </c>
      <c r="PI19" s="58">
        <v>0</v>
      </c>
      <c r="PJ19" s="58">
        <v>0</v>
      </c>
      <c r="PK19" s="58">
        <v>0</v>
      </c>
      <c r="PL19" s="58">
        <v>0</v>
      </c>
      <c r="PM19" s="58">
        <v>0</v>
      </c>
      <c r="PN19" s="58">
        <v>0</v>
      </c>
      <c r="PO19" s="58">
        <v>0</v>
      </c>
      <c r="PP19" s="58">
        <v>0</v>
      </c>
      <c r="PQ19" s="58">
        <v>0</v>
      </c>
      <c r="PR19" s="58">
        <v>0</v>
      </c>
      <c r="PS19" s="58">
        <v>0</v>
      </c>
      <c r="PT19" s="58">
        <v>0</v>
      </c>
      <c r="PU19" s="58">
        <v>0</v>
      </c>
      <c r="PV19" s="58">
        <v>0</v>
      </c>
      <c r="PW19" s="58">
        <v>0</v>
      </c>
      <c r="PX19" s="58">
        <v>0</v>
      </c>
      <c r="PY19" s="58">
        <v>0</v>
      </c>
      <c r="PZ19" s="58">
        <v>0</v>
      </c>
      <c r="QA19" s="58">
        <v>0</v>
      </c>
      <c r="QB19" s="58">
        <v>0</v>
      </c>
      <c r="QC19" s="58">
        <v>0</v>
      </c>
      <c r="QD19" s="58">
        <v>0</v>
      </c>
      <c r="QE19" s="58">
        <v>0</v>
      </c>
      <c r="QF19" s="58">
        <v>0</v>
      </c>
      <c r="QG19" s="58">
        <v>0</v>
      </c>
      <c r="QH19" s="58">
        <v>0</v>
      </c>
      <c r="QI19" s="58">
        <v>0</v>
      </c>
      <c r="QJ19" s="58">
        <v>0</v>
      </c>
      <c r="QK19" s="58">
        <v>0</v>
      </c>
      <c r="QL19" s="58">
        <v>0</v>
      </c>
      <c r="QM19" s="58">
        <v>0</v>
      </c>
      <c r="QN19" s="58">
        <v>0</v>
      </c>
      <c r="QO19" s="58">
        <v>0</v>
      </c>
      <c r="QP19" s="58">
        <v>0</v>
      </c>
      <c r="QQ19" s="58">
        <v>0</v>
      </c>
      <c r="QR19" s="58">
        <v>0</v>
      </c>
      <c r="QS19" s="58">
        <v>0</v>
      </c>
      <c r="QT19" s="58">
        <v>0</v>
      </c>
      <c r="QU19" s="58">
        <v>0</v>
      </c>
      <c r="QV19" s="58">
        <v>0</v>
      </c>
      <c r="QW19" s="58">
        <v>0</v>
      </c>
      <c r="QX19" s="58">
        <v>0</v>
      </c>
      <c r="QY19" s="58">
        <v>0</v>
      </c>
      <c r="QZ19" s="58">
        <v>0</v>
      </c>
      <c r="RA19" s="58">
        <v>0</v>
      </c>
      <c r="RB19" s="58">
        <v>0</v>
      </c>
      <c r="RC19" s="58">
        <v>0</v>
      </c>
      <c r="RD19" s="58">
        <v>0</v>
      </c>
      <c r="RE19" s="58">
        <v>0</v>
      </c>
      <c r="RF19" s="58">
        <v>0</v>
      </c>
      <c r="RG19" s="58">
        <v>0</v>
      </c>
      <c r="RH19" s="58">
        <v>0</v>
      </c>
      <c r="RI19" s="58">
        <v>0</v>
      </c>
      <c r="RJ19" s="58">
        <v>0</v>
      </c>
      <c r="RK19" s="58">
        <v>0</v>
      </c>
      <c r="RL19" s="58">
        <v>0</v>
      </c>
      <c r="RM19" s="58">
        <v>0</v>
      </c>
      <c r="RN19" s="58">
        <v>0</v>
      </c>
      <c r="RO19" s="58">
        <v>0</v>
      </c>
      <c r="RP19" s="58">
        <v>0</v>
      </c>
      <c r="RQ19" s="58">
        <v>0</v>
      </c>
      <c r="RR19" s="58">
        <v>0</v>
      </c>
      <c r="RS19" s="58">
        <v>0</v>
      </c>
      <c r="RT19" s="58">
        <v>0</v>
      </c>
      <c r="RU19" s="58">
        <v>0</v>
      </c>
      <c r="RV19" s="58">
        <v>0</v>
      </c>
      <c r="RW19" s="58">
        <v>0</v>
      </c>
      <c r="RX19" s="58">
        <v>0</v>
      </c>
      <c r="RY19" s="58">
        <v>0</v>
      </c>
      <c r="RZ19" s="58">
        <v>0</v>
      </c>
      <c r="SA19" s="58">
        <v>0</v>
      </c>
      <c r="SB19" s="58">
        <v>0</v>
      </c>
      <c r="SC19" s="58">
        <v>0</v>
      </c>
      <c r="SD19" s="58">
        <v>0</v>
      </c>
      <c r="SE19" s="58">
        <v>0</v>
      </c>
      <c r="SF19" s="58">
        <v>0</v>
      </c>
      <c r="SG19" s="58">
        <v>0</v>
      </c>
      <c r="SH19" s="58">
        <v>0</v>
      </c>
      <c r="SI19" s="58">
        <v>0</v>
      </c>
      <c r="SJ19" s="58">
        <v>0</v>
      </c>
      <c r="SK19" s="58">
        <v>0</v>
      </c>
      <c r="SL19" s="58">
        <v>0</v>
      </c>
      <c r="SM19" s="58">
        <v>0</v>
      </c>
      <c r="SN19" s="58">
        <v>0</v>
      </c>
      <c r="SO19" s="58">
        <v>0</v>
      </c>
      <c r="SP19" s="58">
        <v>0</v>
      </c>
      <c r="SQ19" s="58">
        <v>0</v>
      </c>
      <c r="SR19" s="58">
        <v>0</v>
      </c>
      <c r="SS19" s="58">
        <v>0</v>
      </c>
      <c r="ST19" s="58">
        <v>0</v>
      </c>
      <c r="SU19" s="58">
        <v>0</v>
      </c>
      <c r="SV19" s="58">
        <v>0</v>
      </c>
      <c r="SW19" s="58">
        <v>0</v>
      </c>
      <c r="SX19" s="58">
        <v>0</v>
      </c>
      <c r="SY19" s="58">
        <v>0</v>
      </c>
      <c r="SZ19" s="58">
        <v>0</v>
      </c>
      <c r="TA19" s="58">
        <v>0</v>
      </c>
      <c r="TB19" s="58">
        <v>0</v>
      </c>
      <c r="TC19" s="58">
        <v>0</v>
      </c>
      <c r="TD19" s="58">
        <v>0</v>
      </c>
      <c r="TE19" s="58">
        <v>0</v>
      </c>
      <c r="TF19" s="58">
        <v>0</v>
      </c>
      <c r="TG19" s="58">
        <v>0</v>
      </c>
      <c r="TH19" s="58">
        <v>0</v>
      </c>
      <c r="TI19" s="58">
        <v>0</v>
      </c>
      <c r="TJ19" s="58">
        <v>0</v>
      </c>
      <c r="TK19" s="58">
        <v>0</v>
      </c>
      <c r="TL19" s="58">
        <v>0</v>
      </c>
      <c r="TM19" s="58">
        <v>0</v>
      </c>
      <c r="TN19" s="58">
        <v>0</v>
      </c>
      <c r="TO19" s="58">
        <v>0</v>
      </c>
      <c r="TP19" s="58">
        <v>0</v>
      </c>
      <c r="TQ19" s="58">
        <v>0</v>
      </c>
      <c r="TR19" s="58">
        <v>0</v>
      </c>
      <c r="TS19" s="58">
        <v>0</v>
      </c>
      <c r="TT19" s="58">
        <v>0</v>
      </c>
      <c r="TU19" s="58">
        <v>0</v>
      </c>
      <c r="TV19" s="58">
        <v>0</v>
      </c>
      <c r="TW19" s="58">
        <v>0</v>
      </c>
      <c r="TX19" s="58">
        <v>0</v>
      </c>
      <c r="TY19" s="58">
        <v>0</v>
      </c>
      <c r="TZ19" s="58">
        <v>0</v>
      </c>
      <c r="UA19" s="58">
        <v>0</v>
      </c>
      <c r="UB19" s="58">
        <v>0</v>
      </c>
      <c r="UC19" s="58">
        <v>0</v>
      </c>
      <c r="UD19" s="58">
        <v>0</v>
      </c>
      <c r="UE19" s="58">
        <v>0</v>
      </c>
      <c r="UF19" s="58">
        <v>0</v>
      </c>
      <c r="UG19" s="58">
        <v>0</v>
      </c>
      <c r="UH19" s="58">
        <v>0</v>
      </c>
      <c r="UI19" s="58">
        <v>0</v>
      </c>
      <c r="UJ19" s="58">
        <v>0</v>
      </c>
      <c r="UK19" s="58">
        <v>0</v>
      </c>
      <c r="UL19" s="58">
        <v>0</v>
      </c>
      <c r="UM19" s="58">
        <v>0</v>
      </c>
      <c r="UN19" s="58">
        <v>0</v>
      </c>
      <c r="UO19" s="58">
        <v>0</v>
      </c>
      <c r="UP19" s="58">
        <v>0</v>
      </c>
      <c r="UQ19" s="58">
        <v>0</v>
      </c>
      <c r="UR19" s="58">
        <v>0</v>
      </c>
      <c r="US19" s="58">
        <v>0</v>
      </c>
      <c r="UT19" s="58">
        <v>0</v>
      </c>
      <c r="UU19" s="58">
        <v>0</v>
      </c>
      <c r="UV19" s="58">
        <v>0</v>
      </c>
      <c r="UW19" s="58">
        <v>0</v>
      </c>
      <c r="UX19" s="58">
        <v>0</v>
      </c>
      <c r="UY19" s="58">
        <v>0</v>
      </c>
      <c r="UZ19" s="58">
        <v>0</v>
      </c>
      <c r="VA19" s="58">
        <v>0</v>
      </c>
      <c r="VB19" s="58">
        <v>0</v>
      </c>
      <c r="VC19" s="58">
        <v>0</v>
      </c>
      <c r="VD19" s="58">
        <v>0</v>
      </c>
      <c r="VE19" s="58">
        <v>0</v>
      </c>
      <c r="VF19" s="58">
        <v>0</v>
      </c>
      <c r="VG19" s="58">
        <v>0</v>
      </c>
      <c r="VH19" s="58">
        <v>0</v>
      </c>
      <c r="VI19" s="58">
        <v>0</v>
      </c>
      <c r="VJ19" s="58">
        <v>0</v>
      </c>
      <c r="VK19" s="58">
        <v>0</v>
      </c>
      <c r="VL19" s="58">
        <v>0</v>
      </c>
      <c r="VM19" s="58">
        <v>0</v>
      </c>
      <c r="VN19" s="58">
        <v>0</v>
      </c>
      <c r="VO19" s="58">
        <v>0</v>
      </c>
      <c r="VP19" s="58">
        <v>0</v>
      </c>
      <c r="VQ19" s="58">
        <v>0</v>
      </c>
      <c r="VR19" s="58">
        <v>0</v>
      </c>
      <c r="VS19" s="58">
        <v>0</v>
      </c>
      <c r="VT19" s="58">
        <v>0</v>
      </c>
      <c r="VU19" s="58">
        <v>0</v>
      </c>
      <c r="VV19" s="58">
        <v>0</v>
      </c>
      <c r="VW19" s="58">
        <v>0</v>
      </c>
      <c r="VX19" s="58">
        <v>0</v>
      </c>
      <c r="VY19" s="58">
        <v>0</v>
      </c>
      <c r="VZ19" s="58">
        <v>0</v>
      </c>
      <c r="WA19" s="58">
        <v>0</v>
      </c>
      <c r="WB19" s="58">
        <v>0</v>
      </c>
      <c r="WC19" s="58">
        <v>0</v>
      </c>
      <c r="WD19" s="58">
        <v>0</v>
      </c>
      <c r="WE19" s="58">
        <v>0</v>
      </c>
      <c r="WF19" s="58">
        <v>0</v>
      </c>
      <c r="WG19" s="58">
        <v>0</v>
      </c>
      <c r="WH19" s="58">
        <v>0</v>
      </c>
      <c r="WI19" s="58">
        <v>0</v>
      </c>
      <c r="WJ19" s="58">
        <v>0</v>
      </c>
      <c r="WK19" s="58">
        <v>0</v>
      </c>
      <c r="WL19" s="58">
        <v>0</v>
      </c>
      <c r="WM19" s="58">
        <v>0</v>
      </c>
      <c r="WN19" s="58">
        <v>0</v>
      </c>
      <c r="WO19" s="58">
        <v>0</v>
      </c>
      <c r="WP19" s="58">
        <v>0</v>
      </c>
      <c r="WQ19" s="58">
        <v>0</v>
      </c>
      <c r="WR19" s="58">
        <v>0</v>
      </c>
      <c r="WS19" s="58">
        <v>0</v>
      </c>
      <c r="WT19" s="58">
        <v>0</v>
      </c>
      <c r="WU19" s="58">
        <v>0</v>
      </c>
      <c r="WV19" s="58">
        <v>0</v>
      </c>
      <c r="WW19" s="58">
        <v>0</v>
      </c>
      <c r="WX19" s="58">
        <v>0</v>
      </c>
      <c r="WY19" s="58">
        <v>0</v>
      </c>
      <c r="WZ19" s="58">
        <v>0</v>
      </c>
      <c r="XA19" s="58">
        <v>0</v>
      </c>
      <c r="XB19" s="58">
        <v>0</v>
      </c>
      <c r="XC19" s="58">
        <v>0</v>
      </c>
      <c r="XD19" s="58">
        <v>0</v>
      </c>
      <c r="XE19" s="58">
        <v>0</v>
      </c>
      <c r="XF19" s="58">
        <v>0</v>
      </c>
      <c r="XG19" s="58">
        <v>0</v>
      </c>
      <c r="XH19" s="58">
        <v>0</v>
      </c>
      <c r="XI19" s="58">
        <v>0</v>
      </c>
      <c r="XJ19" s="58">
        <v>0</v>
      </c>
      <c r="XK19" s="58">
        <v>0</v>
      </c>
      <c r="XL19" s="58">
        <v>0</v>
      </c>
      <c r="XM19" s="58">
        <v>0</v>
      </c>
      <c r="XN19" s="58">
        <v>0</v>
      </c>
      <c r="XO19" s="58">
        <v>0</v>
      </c>
      <c r="XP19" s="58">
        <v>0</v>
      </c>
      <c r="XQ19" s="58">
        <v>0</v>
      </c>
      <c r="XR19" s="58">
        <v>0</v>
      </c>
      <c r="XS19" s="58">
        <v>0</v>
      </c>
      <c r="XT19" s="58">
        <v>0</v>
      </c>
      <c r="XU19" s="58">
        <v>0</v>
      </c>
      <c r="XV19" s="58">
        <v>0</v>
      </c>
      <c r="XW19" s="58">
        <v>0</v>
      </c>
      <c r="XX19" s="58">
        <v>0</v>
      </c>
      <c r="XY19" s="58">
        <v>0</v>
      </c>
      <c r="XZ19" s="58">
        <v>0</v>
      </c>
      <c r="YA19" s="58">
        <v>0</v>
      </c>
      <c r="YB19" s="58">
        <v>0</v>
      </c>
      <c r="YC19" s="58">
        <v>0</v>
      </c>
      <c r="YD19" s="58">
        <v>0</v>
      </c>
      <c r="YE19" s="58">
        <v>0</v>
      </c>
      <c r="YH19" s="58" t="s">
        <v>601</v>
      </c>
      <c r="YI19" s="58" t="s">
        <v>602</v>
      </c>
      <c r="YJ19" s="58" t="s">
        <v>603</v>
      </c>
    </row>
    <row r="20" spans="1:660" s="58" customFormat="1" ht="15.75" thickBot="1">
      <c r="A20" s="65">
        <v>540</v>
      </c>
      <c r="B20" s="54" t="s">
        <v>621</v>
      </c>
      <c r="C20" s="53" t="s">
        <v>622</v>
      </c>
      <c r="D20" s="58" t="s">
        <v>492</v>
      </c>
      <c r="E20" s="58" t="e">
        <v>#N/A</v>
      </c>
      <c r="F20" s="58" t="e">
        <v>#N/A</v>
      </c>
      <c r="G20" s="58" t="e">
        <v>#N/A</v>
      </c>
      <c r="H20" s="58" t="s">
        <v>493</v>
      </c>
      <c r="I20" s="58" t="s">
        <v>621</v>
      </c>
      <c r="N20" s="58">
        <v>0</v>
      </c>
      <c r="O20" s="58">
        <v>0</v>
      </c>
      <c r="P20" s="58">
        <v>0</v>
      </c>
      <c r="Q20" s="58">
        <v>0</v>
      </c>
      <c r="R20" s="58">
        <v>0</v>
      </c>
      <c r="S20" s="58">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58">
        <v>0</v>
      </c>
      <c r="AO20" s="58">
        <v>0</v>
      </c>
      <c r="AP20" s="58">
        <v>0</v>
      </c>
      <c r="AQ20" s="58">
        <v>0</v>
      </c>
      <c r="AR20" s="58">
        <v>0</v>
      </c>
      <c r="AS20" s="58">
        <v>0</v>
      </c>
      <c r="AT20" s="58">
        <v>0</v>
      </c>
      <c r="AU20" s="58">
        <v>0</v>
      </c>
      <c r="AV20" s="58">
        <v>0</v>
      </c>
      <c r="AW20" s="58">
        <v>0</v>
      </c>
      <c r="AX20" s="58">
        <v>0</v>
      </c>
      <c r="AY20" s="58">
        <v>0</v>
      </c>
      <c r="AZ20" s="58">
        <v>0</v>
      </c>
      <c r="BA20" s="58">
        <v>0</v>
      </c>
      <c r="BB20" s="58">
        <v>0</v>
      </c>
      <c r="BC20" s="58">
        <v>0</v>
      </c>
      <c r="BD20" s="58">
        <v>0</v>
      </c>
      <c r="BE20" s="58">
        <v>0</v>
      </c>
      <c r="BF20" s="58">
        <v>0</v>
      </c>
      <c r="BG20" s="58">
        <v>0</v>
      </c>
      <c r="BH20" s="58">
        <v>0</v>
      </c>
      <c r="BI20" s="58">
        <v>0</v>
      </c>
      <c r="BJ20" s="58">
        <v>0</v>
      </c>
      <c r="BK20" s="58">
        <v>0</v>
      </c>
      <c r="BL20" s="58">
        <v>0</v>
      </c>
      <c r="BM20" s="58">
        <v>0</v>
      </c>
      <c r="BN20" s="58">
        <v>0</v>
      </c>
      <c r="BO20" s="58">
        <v>0</v>
      </c>
      <c r="BP20" s="58">
        <v>0</v>
      </c>
      <c r="BQ20" s="58">
        <v>0</v>
      </c>
      <c r="BR20" s="58">
        <v>0</v>
      </c>
      <c r="BS20" s="58">
        <v>0</v>
      </c>
      <c r="BT20" s="58">
        <v>0</v>
      </c>
      <c r="BU20" s="58">
        <v>0</v>
      </c>
      <c r="BV20" s="58">
        <v>0</v>
      </c>
      <c r="BW20" s="58">
        <v>0</v>
      </c>
      <c r="BX20" s="58">
        <v>0</v>
      </c>
      <c r="BY20" s="58">
        <v>0</v>
      </c>
      <c r="BZ20" s="58">
        <v>0</v>
      </c>
      <c r="CA20" s="58">
        <v>0</v>
      </c>
      <c r="CB20" s="58">
        <v>0</v>
      </c>
      <c r="CC20" s="58">
        <v>0</v>
      </c>
      <c r="CD20" s="58">
        <v>0</v>
      </c>
      <c r="CE20" s="58">
        <v>0</v>
      </c>
      <c r="CF20" s="58">
        <v>0</v>
      </c>
      <c r="CG20" s="58">
        <v>0</v>
      </c>
      <c r="CH20" s="58">
        <v>0</v>
      </c>
      <c r="CI20" s="58">
        <v>0</v>
      </c>
      <c r="CJ20" s="58">
        <v>0</v>
      </c>
      <c r="CK20" s="58">
        <v>0</v>
      </c>
      <c r="CL20" s="58">
        <v>0</v>
      </c>
      <c r="CM20" s="58">
        <v>0</v>
      </c>
      <c r="CN20" s="58">
        <v>0</v>
      </c>
      <c r="CO20" s="58">
        <v>0</v>
      </c>
      <c r="CP20" s="58">
        <v>0</v>
      </c>
      <c r="CQ20" s="58">
        <v>0</v>
      </c>
      <c r="CR20" s="58">
        <v>0</v>
      </c>
      <c r="CS20" s="58">
        <v>0</v>
      </c>
      <c r="CT20" s="58">
        <v>0</v>
      </c>
      <c r="CU20" s="58">
        <v>0</v>
      </c>
      <c r="CV20" s="58">
        <v>0</v>
      </c>
      <c r="CW20" s="58">
        <v>0</v>
      </c>
      <c r="CX20" s="58">
        <v>0</v>
      </c>
      <c r="CY20" s="58">
        <v>0</v>
      </c>
      <c r="CZ20" s="58">
        <v>0</v>
      </c>
      <c r="DA20" s="58">
        <v>0</v>
      </c>
      <c r="DB20" s="58">
        <v>0</v>
      </c>
      <c r="DC20" s="58">
        <v>3371025</v>
      </c>
      <c r="DD20" s="58">
        <v>15473146</v>
      </c>
      <c r="DE20" s="58">
        <v>0</v>
      </c>
      <c r="DF20" s="58">
        <v>0</v>
      </c>
      <c r="DG20" s="58">
        <v>0</v>
      </c>
      <c r="DH20" s="58">
        <v>0</v>
      </c>
      <c r="DI20" s="58">
        <v>0</v>
      </c>
      <c r="DJ20" s="58">
        <v>0</v>
      </c>
      <c r="DK20" s="58">
        <v>0</v>
      </c>
      <c r="DL20" s="58">
        <v>0</v>
      </c>
      <c r="DM20" s="58">
        <v>0</v>
      </c>
      <c r="DN20" s="58">
        <v>0</v>
      </c>
      <c r="DO20" s="58">
        <v>0</v>
      </c>
      <c r="DP20" s="58">
        <v>0</v>
      </c>
      <c r="DQ20" s="58">
        <v>0</v>
      </c>
      <c r="DR20" s="58">
        <v>0</v>
      </c>
      <c r="DS20" s="58">
        <v>0</v>
      </c>
      <c r="DT20" s="58">
        <v>0</v>
      </c>
      <c r="DU20" s="58">
        <v>0</v>
      </c>
      <c r="DV20" s="58">
        <v>0</v>
      </c>
      <c r="DW20" s="58">
        <v>0</v>
      </c>
      <c r="DX20" s="58">
        <v>0</v>
      </c>
      <c r="DY20" s="58">
        <v>0</v>
      </c>
      <c r="DZ20" s="58">
        <v>0</v>
      </c>
      <c r="EA20" s="58">
        <v>0</v>
      </c>
      <c r="EB20" s="58">
        <v>0</v>
      </c>
      <c r="EC20" s="58">
        <v>0</v>
      </c>
      <c r="ED20" s="58">
        <v>0</v>
      </c>
      <c r="EE20" s="58">
        <v>0</v>
      </c>
      <c r="EF20" s="58">
        <v>0</v>
      </c>
      <c r="EG20" s="58">
        <v>0</v>
      </c>
      <c r="EH20" s="58">
        <v>0</v>
      </c>
      <c r="EI20" s="58">
        <v>0</v>
      </c>
      <c r="EJ20" s="58">
        <v>0</v>
      </c>
      <c r="EK20" s="58">
        <v>0</v>
      </c>
      <c r="EL20" s="58">
        <v>0</v>
      </c>
      <c r="EM20" s="58">
        <v>0</v>
      </c>
      <c r="EN20" s="58">
        <v>0</v>
      </c>
      <c r="EO20" s="58">
        <v>0</v>
      </c>
      <c r="EP20" s="58">
        <v>0</v>
      </c>
      <c r="EQ20" s="58">
        <v>0</v>
      </c>
      <c r="EU20" s="58">
        <v>0</v>
      </c>
      <c r="EV20" s="58">
        <v>0</v>
      </c>
      <c r="EW20" s="58">
        <v>0</v>
      </c>
      <c r="EX20" s="58">
        <v>0</v>
      </c>
      <c r="EY20" s="58">
        <v>0</v>
      </c>
      <c r="EZ20" s="58">
        <v>0</v>
      </c>
      <c r="FA20" s="58">
        <v>0</v>
      </c>
      <c r="FB20" s="58">
        <v>0</v>
      </c>
      <c r="FC20" s="58">
        <v>0</v>
      </c>
      <c r="FD20" s="58">
        <v>0</v>
      </c>
      <c r="FE20" s="58">
        <v>0</v>
      </c>
      <c r="FF20" s="58">
        <v>0</v>
      </c>
      <c r="FG20" s="58">
        <v>0</v>
      </c>
      <c r="FH20" s="58">
        <v>0</v>
      </c>
      <c r="FI20" s="58">
        <v>0</v>
      </c>
      <c r="FJ20" s="58">
        <v>0</v>
      </c>
      <c r="FK20" s="58">
        <v>0</v>
      </c>
      <c r="FL20" s="58">
        <v>0</v>
      </c>
      <c r="FM20" s="58">
        <v>0</v>
      </c>
      <c r="FN20" s="58">
        <v>0</v>
      </c>
      <c r="FO20" s="58">
        <v>0</v>
      </c>
      <c r="FP20" s="58">
        <v>0</v>
      </c>
      <c r="FQ20" s="58">
        <v>0</v>
      </c>
      <c r="FR20" s="58">
        <v>0</v>
      </c>
      <c r="FS20" s="58">
        <v>0</v>
      </c>
      <c r="FT20" s="58">
        <v>0</v>
      </c>
      <c r="FU20" s="58">
        <v>0</v>
      </c>
      <c r="FV20" s="58">
        <v>0</v>
      </c>
      <c r="FW20" s="58">
        <v>0</v>
      </c>
      <c r="FX20" s="58">
        <v>0</v>
      </c>
      <c r="FY20" s="58">
        <v>0</v>
      </c>
      <c r="FZ20" s="58">
        <v>0</v>
      </c>
      <c r="GA20" s="58">
        <v>0</v>
      </c>
      <c r="GB20" s="58">
        <v>0</v>
      </c>
      <c r="GC20" s="58">
        <v>0</v>
      </c>
      <c r="GD20" s="58">
        <v>0</v>
      </c>
      <c r="GE20" s="58">
        <v>0</v>
      </c>
      <c r="GF20" s="58">
        <v>0</v>
      </c>
      <c r="GG20" s="58">
        <v>0</v>
      </c>
      <c r="GH20" s="58">
        <v>0</v>
      </c>
      <c r="GI20" s="58">
        <v>0</v>
      </c>
      <c r="GJ20" s="58">
        <v>0</v>
      </c>
      <c r="GK20" s="58">
        <v>0</v>
      </c>
      <c r="GL20" s="58">
        <v>0</v>
      </c>
      <c r="GM20" s="58">
        <v>0</v>
      </c>
      <c r="GN20" s="58">
        <v>0</v>
      </c>
      <c r="GO20" s="58">
        <v>0</v>
      </c>
      <c r="GP20" s="58">
        <v>0</v>
      </c>
      <c r="GQ20" s="58">
        <v>3524875</v>
      </c>
      <c r="GR20" s="58">
        <v>3371025</v>
      </c>
      <c r="GS20" s="58">
        <v>21975985</v>
      </c>
      <c r="GT20" s="58">
        <v>11000000</v>
      </c>
      <c r="GU20" s="58">
        <v>0</v>
      </c>
      <c r="GV20" s="58">
        <v>0</v>
      </c>
      <c r="GW20" s="58">
        <v>0</v>
      </c>
      <c r="GX20" s="58">
        <v>0</v>
      </c>
      <c r="GY20" s="58">
        <v>0</v>
      </c>
      <c r="GZ20" s="58">
        <v>0</v>
      </c>
      <c r="HA20" s="58">
        <v>0</v>
      </c>
      <c r="HB20" s="58">
        <v>0</v>
      </c>
      <c r="HC20" s="58" t="s">
        <v>623</v>
      </c>
      <c r="HD20" s="58">
        <v>227593</v>
      </c>
      <c r="HE20" s="58">
        <v>0</v>
      </c>
      <c r="HF20" s="58">
        <v>4193717</v>
      </c>
      <c r="HG20" s="58">
        <v>2818141</v>
      </c>
      <c r="HH20" s="58">
        <v>0</v>
      </c>
      <c r="HI20" s="58">
        <v>0</v>
      </c>
      <c r="HJ20" s="58">
        <v>0</v>
      </c>
      <c r="HK20" s="58">
        <v>0</v>
      </c>
      <c r="HL20" s="58">
        <v>0</v>
      </c>
      <c r="HM20" s="58">
        <v>0</v>
      </c>
      <c r="HN20" s="58">
        <v>0</v>
      </c>
      <c r="HO20" s="58">
        <v>0</v>
      </c>
      <c r="HP20" s="58">
        <v>0</v>
      </c>
      <c r="HQ20" s="58">
        <v>0</v>
      </c>
      <c r="HR20" s="58">
        <v>0</v>
      </c>
      <c r="HS20" s="58">
        <v>0</v>
      </c>
      <c r="HT20" s="58">
        <v>0</v>
      </c>
      <c r="HU20" s="58">
        <v>0</v>
      </c>
      <c r="HV20" s="58">
        <v>0</v>
      </c>
      <c r="HW20" s="58">
        <v>0</v>
      </c>
      <c r="HX20" s="58">
        <v>0</v>
      </c>
      <c r="HY20" s="58">
        <v>0</v>
      </c>
      <c r="HZ20" s="58">
        <v>0</v>
      </c>
      <c r="IA20" s="58">
        <v>0</v>
      </c>
      <c r="IB20" s="58">
        <v>0</v>
      </c>
      <c r="IC20" s="58">
        <v>0</v>
      </c>
      <c r="ID20" s="58">
        <v>0</v>
      </c>
      <c r="IE20" s="58">
        <v>0</v>
      </c>
      <c r="IF20" s="58">
        <v>0</v>
      </c>
      <c r="IG20" s="58">
        <v>0</v>
      </c>
      <c r="IH20" s="58">
        <v>0</v>
      </c>
      <c r="II20" s="58">
        <v>0</v>
      </c>
      <c r="IJ20" s="58">
        <v>0</v>
      </c>
      <c r="IK20" s="58">
        <v>0</v>
      </c>
      <c r="IL20" s="58">
        <v>0</v>
      </c>
      <c r="IM20" s="58">
        <v>0</v>
      </c>
      <c r="IN20" s="58">
        <v>0</v>
      </c>
      <c r="IO20" s="58">
        <v>0</v>
      </c>
      <c r="IP20" s="58">
        <v>0</v>
      </c>
      <c r="IQ20" s="58">
        <v>0</v>
      </c>
      <c r="IR20" s="58">
        <v>0</v>
      </c>
      <c r="IS20" s="58">
        <v>0</v>
      </c>
      <c r="IT20" s="58">
        <v>0</v>
      </c>
      <c r="IU20" s="58">
        <v>0</v>
      </c>
      <c r="IV20" s="58">
        <v>0</v>
      </c>
      <c r="IW20" s="58">
        <v>0</v>
      </c>
      <c r="IX20" s="58">
        <v>0</v>
      </c>
      <c r="IY20" s="58">
        <v>0</v>
      </c>
      <c r="IZ20" s="58">
        <v>0</v>
      </c>
      <c r="JA20" s="58">
        <v>0</v>
      </c>
      <c r="JB20" s="58">
        <v>0</v>
      </c>
      <c r="JC20" s="58">
        <v>0</v>
      </c>
      <c r="JD20" s="58">
        <v>0</v>
      </c>
      <c r="JE20" s="58">
        <v>0</v>
      </c>
      <c r="JF20" s="58">
        <v>0</v>
      </c>
      <c r="JG20" s="58">
        <v>0</v>
      </c>
      <c r="JH20" s="58">
        <v>0</v>
      </c>
      <c r="JI20" s="58">
        <v>0</v>
      </c>
      <c r="JJ20" s="58">
        <v>0</v>
      </c>
      <c r="JK20" s="58">
        <v>0</v>
      </c>
      <c r="JL20" s="58">
        <v>0</v>
      </c>
      <c r="JM20" s="58">
        <v>0</v>
      </c>
      <c r="JN20" s="58">
        <v>0</v>
      </c>
      <c r="JO20" s="58">
        <v>0</v>
      </c>
      <c r="JP20" s="58">
        <v>0</v>
      </c>
      <c r="JQ20" s="58">
        <v>0</v>
      </c>
      <c r="JR20" s="58">
        <v>0</v>
      </c>
      <c r="JS20" s="58">
        <v>0</v>
      </c>
      <c r="JT20" s="58">
        <v>0</v>
      </c>
      <c r="JU20" s="58">
        <v>0</v>
      </c>
      <c r="JV20" s="58">
        <v>0</v>
      </c>
      <c r="JW20" s="58">
        <v>0</v>
      </c>
      <c r="JX20" s="58">
        <v>0</v>
      </c>
      <c r="JY20" s="58">
        <v>0</v>
      </c>
      <c r="JZ20" s="58">
        <v>0</v>
      </c>
      <c r="KA20" s="58">
        <v>0</v>
      </c>
      <c r="KB20" s="58">
        <v>0</v>
      </c>
      <c r="KC20" s="58">
        <v>0</v>
      </c>
      <c r="KD20" s="58">
        <v>0</v>
      </c>
      <c r="KE20" s="58">
        <v>0</v>
      </c>
      <c r="KF20" s="58">
        <v>0</v>
      </c>
      <c r="KG20" s="58">
        <v>0</v>
      </c>
      <c r="KH20" s="58">
        <v>0</v>
      </c>
      <c r="KI20" s="58">
        <v>0</v>
      </c>
      <c r="KJ20" s="58">
        <v>0</v>
      </c>
      <c r="KK20" s="58">
        <v>0</v>
      </c>
      <c r="KL20" s="58">
        <v>0</v>
      </c>
      <c r="KM20" s="58">
        <v>0</v>
      </c>
      <c r="KN20" s="58">
        <v>0</v>
      </c>
      <c r="KO20" s="58">
        <v>0</v>
      </c>
      <c r="KP20" s="58">
        <v>0</v>
      </c>
      <c r="KQ20" s="58">
        <v>0</v>
      </c>
      <c r="KR20" s="58">
        <v>0</v>
      </c>
      <c r="KS20" s="58">
        <v>0</v>
      </c>
      <c r="KT20" s="58">
        <v>0</v>
      </c>
      <c r="KU20" s="58">
        <v>0</v>
      </c>
      <c r="KV20" s="58">
        <v>0</v>
      </c>
      <c r="KW20" s="58">
        <v>0</v>
      </c>
      <c r="KX20" s="58">
        <v>0</v>
      </c>
      <c r="KY20" s="58">
        <v>0</v>
      </c>
      <c r="KZ20" s="58">
        <v>0</v>
      </c>
      <c r="LA20" s="58">
        <v>0</v>
      </c>
      <c r="LB20" s="58">
        <v>0</v>
      </c>
      <c r="LC20" s="58">
        <v>0</v>
      </c>
      <c r="LD20" s="58">
        <v>0</v>
      </c>
      <c r="LE20" s="58">
        <v>0</v>
      </c>
      <c r="LF20" s="58">
        <v>0</v>
      </c>
      <c r="LG20" s="58">
        <v>0</v>
      </c>
      <c r="LH20" s="58">
        <v>0</v>
      </c>
      <c r="LI20" s="58">
        <v>0</v>
      </c>
      <c r="LJ20" s="58">
        <v>0</v>
      </c>
      <c r="LK20" s="58">
        <v>0</v>
      </c>
      <c r="LL20" s="58">
        <v>0</v>
      </c>
      <c r="LM20" s="58">
        <v>0</v>
      </c>
      <c r="LN20" s="58">
        <v>0</v>
      </c>
      <c r="LO20" s="58">
        <v>0</v>
      </c>
      <c r="LP20" s="58">
        <v>0</v>
      </c>
      <c r="LQ20" s="58">
        <v>0</v>
      </c>
      <c r="LR20" s="58">
        <v>0</v>
      </c>
      <c r="LS20" s="58">
        <v>0</v>
      </c>
      <c r="LT20" s="58">
        <v>0</v>
      </c>
      <c r="LU20" s="58">
        <v>0</v>
      </c>
      <c r="LV20" s="58">
        <v>0</v>
      </c>
      <c r="LW20" s="58">
        <v>0</v>
      </c>
      <c r="LX20" s="58">
        <v>0</v>
      </c>
      <c r="LY20" s="58">
        <v>0</v>
      </c>
      <c r="LZ20" s="58">
        <v>0</v>
      </c>
      <c r="MA20" s="58">
        <v>0</v>
      </c>
      <c r="MB20" s="58">
        <v>0</v>
      </c>
      <c r="MC20" s="58">
        <v>0</v>
      </c>
      <c r="MD20" s="58">
        <v>0</v>
      </c>
      <c r="ME20" s="58">
        <v>0</v>
      </c>
      <c r="MF20" s="58">
        <v>0</v>
      </c>
      <c r="MG20" s="58">
        <v>0</v>
      </c>
      <c r="MH20" s="58">
        <v>0</v>
      </c>
      <c r="MI20" s="58">
        <v>0</v>
      </c>
      <c r="MJ20" s="58">
        <v>0</v>
      </c>
      <c r="MK20" s="58">
        <v>0</v>
      </c>
      <c r="ML20" s="58">
        <v>0</v>
      </c>
      <c r="MM20" s="58">
        <v>0</v>
      </c>
      <c r="MN20" s="58">
        <v>0</v>
      </c>
      <c r="MO20" s="58">
        <v>0</v>
      </c>
      <c r="MP20" s="58">
        <v>0</v>
      </c>
      <c r="MQ20" s="58">
        <v>0</v>
      </c>
      <c r="MR20" s="58">
        <v>0</v>
      </c>
      <c r="MS20" s="58">
        <v>0</v>
      </c>
      <c r="MT20" s="58">
        <v>0</v>
      </c>
      <c r="MU20" s="58">
        <v>0</v>
      </c>
      <c r="MV20" s="58">
        <v>0</v>
      </c>
      <c r="MW20" s="58">
        <v>0</v>
      </c>
      <c r="MX20" s="58">
        <v>0</v>
      </c>
      <c r="MY20" s="58">
        <v>0</v>
      </c>
      <c r="MZ20" s="58">
        <v>0</v>
      </c>
      <c r="NA20" s="58">
        <v>0</v>
      </c>
      <c r="NB20" s="58">
        <v>0</v>
      </c>
      <c r="NC20" s="58">
        <v>0</v>
      </c>
      <c r="ND20" s="58">
        <v>0</v>
      </c>
      <c r="NE20" s="58">
        <v>0</v>
      </c>
      <c r="NF20" s="58">
        <v>0</v>
      </c>
      <c r="NG20" s="58">
        <v>0</v>
      </c>
      <c r="NH20" s="58">
        <v>0</v>
      </c>
      <c r="NI20" s="58">
        <v>0</v>
      </c>
      <c r="NJ20" s="58">
        <v>0</v>
      </c>
      <c r="NK20" s="58">
        <v>0</v>
      </c>
      <c r="NL20" s="58">
        <v>0</v>
      </c>
      <c r="NM20" s="58">
        <v>0</v>
      </c>
      <c r="NN20" s="58">
        <v>0</v>
      </c>
      <c r="NO20" s="58">
        <v>0</v>
      </c>
      <c r="NP20" s="58">
        <v>0</v>
      </c>
      <c r="NQ20" s="58">
        <v>0</v>
      </c>
      <c r="NR20" s="58">
        <v>0</v>
      </c>
      <c r="NS20" s="58">
        <v>0</v>
      </c>
      <c r="NT20" s="58">
        <v>0</v>
      </c>
      <c r="NU20" s="58">
        <v>0</v>
      </c>
      <c r="NV20" s="58">
        <v>0</v>
      </c>
      <c r="NW20" s="58">
        <v>0</v>
      </c>
      <c r="NX20" s="58">
        <v>0</v>
      </c>
      <c r="NY20" s="58">
        <v>0</v>
      </c>
      <c r="NZ20" s="58">
        <v>0</v>
      </c>
      <c r="OA20" s="58">
        <v>0</v>
      </c>
      <c r="OB20" s="58">
        <v>0</v>
      </c>
      <c r="OC20" s="58">
        <v>0</v>
      </c>
      <c r="OD20" s="58">
        <v>0</v>
      </c>
      <c r="OE20" s="58">
        <v>0</v>
      </c>
      <c r="OF20" s="58">
        <v>0</v>
      </c>
      <c r="OG20" s="58">
        <v>0</v>
      </c>
      <c r="OH20" s="58">
        <v>0</v>
      </c>
      <c r="OI20" s="58">
        <v>0</v>
      </c>
      <c r="OJ20" s="58">
        <v>0</v>
      </c>
      <c r="OK20" s="58">
        <v>0</v>
      </c>
      <c r="OL20" s="58">
        <v>0</v>
      </c>
      <c r="OM20" s="58">
        <v>0</v>
      </c>
      <c r="ON20" s="58">
        <v>0</v>
      </c>
      <c r="OO20" s="58">
        <v>0</v>
      </c>
      <c r="OP20" s="58">
        <v>0</v>
      </c>
      <c r="OQ20" s="58">
        <v>0</v>
      </c>
      <c r="OR20" s="58">
        <v>0</v>
      </c>
      <c r="OS20" s="58">
        <v>0</v>
      </c>
      <c r="OT20" s="58">
        <v>0</v>
      </c>
      <c r="OU20" s="58">
        <v>0</v>
      </c>
      <c r="OV20" s="58">
        <v>0</v>
      </c>
      <c r="OW20" s="58">
        <v>0</v>
      </c>
      <c r="OX20" s="58">
        <v>0</v>
      </c>
      <c r="OY20" s="58">
        <v>0</v>
      </c>
      <c r="OZ20" s="58">
        <v>0</v>
      </c>
      <c r="PA20" s="58">
        <v>0</v>
      </c>
      <c r="PB20" s="58">
        <v>0</v>
      </c>
      <c r="PC20" s="58">
        <v>0</v>
      </c>
      <c r="PD20" s="58">
        <v>0</v>
      </c>
      <c r="PE20" s="58">
        <v>0</v>
      </c>
      <c r="PF20" s="58">
        <v>0</v>
      </c>
      <c r="PG20" s="58">
        <v>0</v>
      </c>
      <c r="PH20" s="58">
        <v>0</v>
      </c>
      <c r="PI20" s="58">
        <v>0</v>
      </c>
      <c r="PJ20" s="58">
        <v>0</v>
      </c>
      <c r="PK20" s="58">
        <v>0</v>
      </c>
      <c r="PL20" s="58">
        <v>0</v>
      </c>
      <c r="PM20" s="58">
        <v>0</v>
      </c>
      <c r="PN20" s="58">
        <v>0</v>
      </c>
      <c r="PO20" s="58">
        <v>0</v>
      </c>
      <c r="PP20" s="58">
        <v>0</v>
      </c>
      <c r="PQ20" s="58">
        <v>0</v>
      </c>
      <c r="PR20" s="58">
        <v>0</v>
      </c>
      <c r="PS20" s="58">
        <v>0</v>
      </c>
      <c r="PT20" s="58">
        <v>0</v>
      </c>
      <c r="PU20" s="58">
        <v>0</v>
      </c>
      <c r="PV20" s="58">
        <v>0</v>
      </c>
      <c r="PW20" s="58">
        <v>0</v>
      </c>
      <c r="PX20" s="58">
        <v>0</v>
      </c>
      <c r="PY20" s="58">
        <v>0</v>
      </c>
      <c r="PZ20" s="58">
        <v>0</v>
      </c>
      <c r="QA20" s="58">
        <v>0</v>
      </c>
      <c r="QB20" s="58">
        <v>0</v>
      </c>
      <c r="QC20" s="58">
        <v>0</v>
      </c>
      <c r="QD20" s="58">
        <v>0</v>
      </c>
      <c r="QE20" s="58">
        <v>0</v>
      </c>
      <c r="QF20" s="58">
        <v>0</v>
      </c>
      <c r="QG20" s="58">
        <v>0</v>
      </c>
      <c r="QH20" s="58">
        <v>0</v>
      </c>
      <c r="QI20" s="58">
        <v>0</v>
      </c>
      <c r="QJ20" s="58">
        <v>0</v>
      </c>
      <c r="QK20" s="58">
        <v>0</v>
      </c>
      <c r="QL20" s="58">
        <v>0</v>
      </c>
      <c r="QM20" s="58">
        <v>0</v>
      </c>
      <c r="QN20" s="58">
        <v>0</v>
      </c>
      <c r="QO20" s="58">
        <v>0</v>
      </c>
      <c r="QP20" s="58">
        <v>0</v>
      </c>
      <c r="QQ20" s="58">
        <v>0</v>
      </c>
      <c r="QR20" s="58">
        <v>0</v>
      </c>
      <c r="QS20" s="58">
        <v>0</v>
      </c>
      <c r="QT20" s="58">
        <v>0</v>
      </c>
      <c r="QU20" s="58">
        <v>0</v>
      </c>
      <c r="QV20" s="58">
        <v>0</v>
      </c>
      <c r="QW20" s="58">
        <v>0</v>
      </c>
      <c r="QX20" s="58">
        <v>0</v>
      </c>
      <c r="QY20" s="58">
        <v>0</v>
      </c>
      <c r="QZ20" s="58">
        <v>0</v>
      </c>
      <c r="RA20" s="58">
        <v>0</v>
      </c>
      <c r="RB20" s="58">
        <v>0</v>
      </c>
      <c r="RC20" s="58">
        <v>0</v>
      </c>
      <c r="RD20" s="58">
        <v>0</v>
      </c>
      <c r="RE20" s="58">
        <v>0</v>
      </c>
      <c r="RF20" s="58">
        <v>0</v>
      </c>
      <c r="RG20" s="58">
        <v>0</v>
      </c>
      <c r="RH20" s="58">
        <v>0</v>
      </c>
      <c r="RI20" s="58">
        <v>0</v>
      </c>
      <c r="RJ20" s="58">
        <v>0</v>
      </c>
      <c r="RK20" s="58">
        <v>0</v>
      </c>
      <c r="RL20" s="58">
        <v>0</v>
      </c>
      <c r="RM20" s="58">
        <v>0</v>
      </c>
      <c r="RN20" s="58">
        <v>0</v>
      </c>
      <c r="RO20" s="58">
        <v>0</v>
      </c>
      <c r="RP20" s="58">
        <v>0</v>
      </c>
      <c r="RQ20" s="58">
        <v>0</v>
      </c>
      <c r="RR20" s="58">
        <v>0</v>
      </c>
      <c r="RS20" s="58">
        <v>0</v>
      </c>
      <c r="RT20" s="58">
        <v>0</v>
      </c>
      <c r="RU20" s="58">
        <v>0</v>
      </c>
      <c r="RV20" s="58">
        <v>0</v>
      </c>
      <c r="RW20" s="58">
        <v>0</v>
      </c>
      <c r="RX20" s="58">
        <v>0</v>
      </c>
      <c r="RY20" s="58">
        <v>0</v>
      </c>
      <c r="RZ20" s="58">
        <v>0</v>
      </c>
      <c r="SA20" s="58">
        <v>0</v>
      </c>
      <c r="SB20" s="58">
        <v>0</v>
      </c>
      <c r="SC20" s="58">
        <v>0</v>
      </c>
      <c r="SD20" s="58">
        <v>0</v>
      </c>
      <c r="SE20" s="58">
        <v>0</v>
      </c>
      <c r="SF20" s="58">
        <v>0</v>
      </c>
      <c r="SG20" s="58">
        <v>0</v>
      </c>
      <c r="SH20" s="58">
        <v>0</v>
      </c>
      <c r="SI20" s="58">
        <v>0</v>
      </c>
      <c r="SJ20" s="58">
        <v>0</v>
      </c>
      <c r="SK20" s="58">
        <v>0</v>
      </c>
      <c r="SL20" s="58">
        <v>0</v>
      </c>
      <c r="SM20" s="58">
        <v>0</v>
      </c>
      <c r="SN20" s="58">
        <v>0</v>
      </c>
      <c r="SO20" s="58">
        <v>0</v>
      </c>
      <c r="SP20" s="58">
        <v>0</v>
      </c>
      <c r="SQ20" s="58">
        <v>0</v>
      </c>
      <c r="SR20" s="58">
        <v>0</v>
      </c>
      <c r="SS20" s="58">
        <v>0</v>
      </c>
      <c r="ST20" s="58">
        <v>0</v>
      </c>
      <c r="SU20" s="58">
        <v>0</v>
      </c>
      <c r="SV20" s="58">
        <v>0</v>
      </c>
      <c r="SW20" s="58">
        <v>0</v>
      </c>
      <c r="SX20" s="58">
        <v>0</v>
      </c>
      <c r="SY20" s="58">
        <v>0</v>
      </c>
      <c r="SZ20" s="58">
        <v>0</v>
      </c>
      <c r="TA20" s="58">
        <v>0</v>
      </c>
      <c r="TB20" s="58">
        <v>0</v>
      </c>
      <c r="TC20" s="58">
        <v>0</v>
      </c>
      <c r="TD20" s="58">
        <v>0</v>
      </c>
      <c r="TE20" s="58">
        <v>0</v>
      </c>
      <c r="TF20" s="58">
        <v>0</v>
      </c>
      <c r="TG20" s="58">
        <v>0</v>
      </c>
      <c r="TH20" s="58">
        <v>0</v>
      </c>
      <c r="TI20" s="58">
        <v>0</v>
      </c>
      <c r="TJ20" s="58">
        <v>0</v>
      </c>
      <c r="TK20" s="58">
        <v>0</v>
      </c>
      <c r="TL20" s="58">
        <v>0</v>
      </c>
      <c r="TM20" s="58">
        <v>0</v>
      </c>
      <c r="TN20" s="58">
        <v>0</v>
      </c>
      <c r="TO20" s="58">
        <v>0</v>
      </c>
      <c r="TP20" s="58">
        <v>0</v>
      </c>
      <c r="TQ20" s="58">
        <v>0</v>
      </c>
      <c r="TR20" s="58">
        <v>0</v>
      </c>
      <c r="TS20" s="58">
        <v>0</v>
      </c>
      <c r="TT20" s="58">
        <v>0</v>
      </c>
      <c r="TU20" s="58">
        <v>0</v>
      </c>
      <c r="TV20" s="58">
        <v>0</v>
      </c>
      <c r="TW20" s="58">
        <v>0</v>
      </c>
      <c r="TX20" s="58">
        <v>0</v>
      </c>
      <c r="TY20" s="58">
        <v>0</v>
      </c>
      <c r="TZ20" s="58">
        <v>0</v>
      </c>
      <c r="UA20" s="58">
        <v>0</v>
      </c>
      <c r="UB20" s="58">
        <v>0</v>
      </c>
      <c r="UC20" s="58">
        <v>0</v>
      </c>
      <c r="UD20" s="58">
        <v>0</v>
      </c>
      <c r="UE20" s="58">
        <v>0</v>
      </c>
      <c r="UF20" s="58">
        <v>0</v>
      </c>
      <c r="UG20" s="58">
        <v>0</v>
      </c>
      <c r="UH20" s="58">
        <v>0</v>
      </c>
      <c r="UI20" s="58">
        <v>0</v>
      </c>
      <c r="UJ20" s="58">
        <v>0</v>
      </c>
      <c r="UK20" s="58">
        <v>0</v>
      </c>
      <c r="UL20" s="58">
        <v>0</v>
      </c>
      <c r="UM20" s="58">
        <v>0</v>
      </c>
      <c r="UN20" s="58">
        <v>0</v>
      </c>
      <c r="UO20" s="58">
        <v>0</v>
      </c>
      <c r="UP20" s="58">
        <v>0</v>
      </c>
      <c r="UQ20" s="58">
        <v>0</v>
      </c>
      <c r="UR20" s="58">
        <v>0</v>
      </c>
      <c r="US20" s="58">
        <v>0</v>
      </c>
      <c r="UT20" s="58">
        <v>0</v>
      </c>
      <c r="UU20" s="58">
        <v>0</v>
      </c>
      <c r="UV20" s="58">
        <v>0</v>
      </c>
      <c r="UW20" s="58">
        <v>0</v>
      </c>
      <c r="UX20" s="58">
        <v>0</v>
      </c>
      <c r="UY20" s="58">
        <v>0</v>
      </c>
      <c r="UZ20" s="58">
        <v>0</v>
      </c>
      <c r="VA20" s="58">
        <v>0</v>
      </c>
      <c r="VB20" s="58">
        <v>0</v>
      </c>
      <c r="VC20" s="58">
        <v>0</v>
      </c>
      <c r="VD20" s="58">
        <v>0</v>
      </c>
      <c r="VE20" s="58">
        <v>0</v>
      </c>
      <c r="VF20" s="58">
        <v>0</v>
      </c>
      <c r="VG20" s="58">
        <v>0</v>
      </c>
      <c r="VH20" s="58">
        <v>0</v>
      </c>
      <c r="VI20" s="58">
        <v>0</v>
      </c>
      <c r="VJ20" s="58">
        <v>0</v>
      </c>
      <c r="VK20" s="58">
        <v>0</v>
      </c>
      <c r="VL20" s="58">
        <v>0</v>
      </c>
      <c r="VM20" s="58">
        <v>0</v>
      </c>
      <c r="VN20" s="58">
        <v>0</v>
      </c>
      <c r="VO20" s="58">
        <v>0</v>
      </c>
      <c r="VP20" s="58" t="s">
        <v>624</v>
      </c>
      <c r="VQ20" s="58">
        <v>0</v>
      </c>
      <c r="VR20" s="58">
        <v>0</v>
      </c>
      <c r="VS20" s="58">
        <v>1655005</v>
      </c>
      <c r="VT20" s="58">
        <v>1655005</v>
      </c>
      <c r="VU20" s="58">
        <v>0</v>
      </c>
      <c r="VV20" s="58">
        <v>0</v>
      </c>
      <c r="VW20" s="58">
        <v>0</v>
      </c>
      <c r="VX20" s="58">
        <v>0</v>
      </c>
      <c r="VY20" s="58">
        <v>0</v>
      </c>
      <c r="VZ20" s="58">
        <v>0</v>
      </c>
      <c r="WA20" s="58">
        <v>0</v>
      </c>
      <c r="WB20" s="58">
        <v>0</v>
      </c>
      <c r="WC20" s="58">
        <v>0</v>
      </c>
      <c r="WD20" s="58">
        <v>0</v>
      </c>
      <c r="WE20" s="58">
        <v>0</v>
      </c>
      <c r="WF20" s="58">
        <v>0</v>
      </c>
      <c r="WG20" s="58">
        <v>0</v>
      </c>
      <c r="WH20" s="58">
        <v>0</v>
      </c>
      <c r="WI20" s="58">
        <v>0</v>
      </c>
      <c r="WJ20" s="58">
        <v>0</v>
      </c>
      <c r="WK20" s="58">
        <v>0</v>
      </c>
      <c r="WL20" s="58">
        <v>0</v>
      </c>
      <c r="WM20" s="58">
        <v>0</v>
      </c>
      <c r="WN20" s="58">
        <v>0</v>
      </c>
      <c r="WO20" s="58">
        <v>0</v>
      </c>
      <c r="WP20" s="58">
        <v>0</v>
      </c>
      <c r="WQ20" s="58">
        <v>0</v>
      </c>
      <c r="WR20" s="58">
        <v>0</v>
      </c>
      <c r="WS20" s="58">
        <v>0</v>
      </c>
      <c r="WT20" s="58">
        <v>0</v>
      </c>
      <c r="WU20" s="58">
        <v>0</v>
      </c>
      <c r="WV20" s="58">
        <v>0</v>
      </c>
      <c r="WW20" s="58">
        <v>0</v>
      </c>
      <c r="WX20" s="58">
        <v>0</v>
      </c>
      <c r="WY20" s="58">
        <v>0</v>
      </c>
      <c r="WZ20" s="58">
        <v>0</v>
      </c>
      <c r="XA20" s="58">
        <v>0</v>
      </c>
      <c r="XB20" s="58">
        <v>0</v>
      </c>
      <c r="XC20" s="58">
        <v>0</v>
      </c>
      <c r="XD20" s="58">
        <v>0</v>
      </c>
      <c r="XE20" s="58">
        <v>0</v>
      </c>
      <c r="XF20" s="58">
        <v>0</v>
      </c>
      <c r="XG20" s="58">
        <v>0</v>
      </c>
      <c r="XH20" s="58">
        <v>0</v>
      </c>
      <c r="XI20" s="58">
        <v>0</v>
      </c>
      <c r="XJ20" s="58">
        <v>0</v>
      </c>
      <c r="XK20" s="58">
        <v>0</v>
      </c>
      <c r="XL20" s="58">
        <v>0</v>
      </c>
      <c r="XM20" s="58">
        <v>0</v>
      </c>
      <c r="XN20" s="58">
        <v>0</v>
      </c>
      <c r="XO20" s="58">
        <v>0</v>
      </c>
      <c r="XP20" s="58">
        <v>0</v>
      </c>
      <c r="XQ20" s="58">
        <v>0</v>
      </c>
      <c r="XR20" s="58">
        <v>0</v>
      </c>
      <c r="XS20" s="58">
        <v>0</v>
      </c>
      <c r="XT20" s="58">
        <v>0</v>
      </c>
      <c r="XU20" s="58">
        <v>0</v>
      </c>
      <c r="XV20" s="58">
        <v>0</v>
      </c>
      <c r="XW20" s="58">
        <v>0</v>
      </c>
      <c r="XX20" s="58">
        <v>0</v>
      </c>
      <c r="XY20" s="58">
        <v>0</v>
      </c>
      <c r="XZ20" s="58">
        <v>0</v>
      </c>
      <c r="YA20" s="58">
        <v>0</v>
      </c>
      <c r="YB20" s="58">
        <v>0</v>
      </c>
      <c r="YC20" s="58">
        <v>0</v>
      </c>
      <c r="YD20" s="58">
        <v>0</v>
      </c>
      <c r="YE20" s="58">
        <v>0</v>
      </c>
      <c r="YH20" s="58" t="s">
        <v>625</v>
      </c>
      <c r="YI20" s="58" t="s">
        <v>626</v>
      </c>
      <c r="YJ20" s="58" t="s">
        <v>627</v>
      </c>
    </row>
    <row r="21" spans="1:660" s="58" customFormat="1" ht="45.75" thickBot="1">
      <c r="A21" s="65">
        <v>460</v>
      </c>
      <c r="B21" s="54" t="s">
        <v>193</v>
      </c>
      <c r="C21" s="53" t="s">
        <v>115</v>
      </c>
    </row>
    <row r="22" spans="1:660" s="58" customFormat="1" ht="15.75" thickBot="1">
      <c r="A22" s="55"/>
      <c r="B22" s="54"/>
      <c r="C22" s="60"/>
    </row>
    <row r="23" spans="1:660" s="58" customFormat="1" ht="15.75" thickBot="1">
      <c r="A23" s="55"/>
      <c r="B23" s="54"/>
      <c r="C23" s="60"/>
    </row>
    <row r="24" spans="1:660" s="58" customFormat="1">
      <c r="A24" s="61">
        <f>COUNT(A6:A23)</f>
        <v>16</v>
      </c>
      <c r="B24" s="62"/>
      <c r="C24" s="24"/>
    </row>
    <row r="25" spans="1:660" s="58" customFormat="1">
      <c r="A25" s="24"/>
      <c r="B25" s="62"/>
      <c r="C25" s="24"/>
    </row>
    <row r="26" spans="1:660" s="58" customFormat="1">
      <c r="A26" s="24"/>
      <c r="B26" s="62"/>
      <c r="C26" s="24"/>
    </row>
    <row r="27" spans="1:660" s="58" customFormat="1">
      <c r="A27" s="24"/>
      <c r="B27" s="62"/>
      <c r="C27" s="24"/>
    </row>
    <row r="28" spans="1:660" s="58" customFormat="1">
      <c r="A28" s="24"/>
      <c r="B28" s="62"/>
      <c r="C28" s="24"/>
    </row>
    <row r="29" spans="1:660" s="58" customFormat="1">
      <c r="A29" s="24"/>
      <c r="B29" s="62"/>
      <c r="C29" s="24"/>
    </row>
    <row r="30" spans="1:660" s="58" customFormat="1">
      <c r="A30" s="24"/>
      <c r="B30" s="62"/>
      <c r="C30" s="24"/>
    </row>
    <row r="43" spans="1:3" ht="45.75" thickBot="1">
      <c r="A43" s="19">
        <v>390</v>
      </c>
      <c r="B43" s="17" t="s">
        <v>2</v>
      </c>
      <c r="C43" s="18" t="s">
        <v>108</v>
      </c>
    </row>
    <row r="44" spans="1:3" ht="30.75" thickBot="1">
      <c r="A44" s="19">
        <v>400</v>
      </c>
      <c r="B44" s="17" t="s">
        <v>3</v>
      </c>
      <c r="C44" s="18" t="s">
        <v>109</v>
      </c>
    </row>
    <row r="45" spans="1:3" ht="30.75" thickBot="1">
      <c r="A45" s="19">
        <v>410</v>
      </c>
      <c r="B45" s="17" t="s">
        <v>4</v>
      </c>
      <c r="C45" s="18" t="s">
        <v>110</v>
      </c>
    </row>
    <row r="46" spans="1:3" ht="30.75" thickBot="1">
      <c r="A46" s="19">
        <v>420</v>
      </c>
      <c r="B46" s="17" t="s">
        <v>5</v>
      </c>
      <c r="C46" s="18" t="s">
        <v>111</v>
      </c>
    </row>
    <row r="47" spans="1:3" ht="30.75" thickBot="1">
      <c r="A47" s="19">
        <v>430</v>
      </c>
      <c r="B47" s="17" t="s">
        <v>6</v>
      </c>
      <c r="C47" s="18" t="s">
        <v>112</v>
      </c>
    </row>
    <row r="48" spans="1:3" ht="30.75" thickBot="1">
      <c r="A48" s="19">
        <v>440</v>
      </c>
      <c r="B48" s="17" t="s">
        <v>7</v>
      </c>
      <c r="C48" s="18" t="s">
        <v>113</v>
      </c>
    </row>
    <row r="49" spans="1:3" ht="30.75" thickBot="1">
      <c r="A49" s="19">
        <v>450</v>
      </c>
      <c r="B49" s="17" t="s">
        <v>8</v>
      </c>
      <c r="C49" s="18" t="s">
        <v>114</v>
      </c>
    </row>
    <row r="50" spans="1:3" ht="30.75" thickBot="1">
      <c r="A50" s="19">
        <v>460</v>
      </c>
      <c r="B50" s="17" t="s">
        <v>9</v>
      </c>
      <c r="C50" s="18" t="s">
        <v>115</v>
      </c>
    </row>
    <row r="51" spans="1:3" ht="30.75" thickBot="1">
      <c r="A51" s="19">
        <v>470</v>
      </c>
      <c r="B51" s="17" t="s">
        <v>10</v>
      </c>
      <c r="C51" s="18" t="s">
        <v>116</v>
      </c>
    </row>
    <row r="52" spans="1:3" ht="30.75" thickBot="1">
      <c r="A52" s="19">
        <v>490</v>
      </c>
      <c r="B52" s="17" t="s">
        <v>140</v>
      </c>
      <c r="C52" s="18" t="s">
        <v>138</v>
      </c>
    </row>
    <row r="53" spans="1:3" ht="30.75" thickBot="1">
      <c r="A53" s="19">
        <v>500</v>
      </c>
      <c r="B53" s="17" t="s">
        <v>163</v>
      </c>
      <c r="C53" s="18" t="s">
        <v>165</v>
      </c>
    </row>
    <row r="54" spans="1:3" ht="30.75" thickBot="1">
      <c r="A54" s="19">
        <v>510</v>
      </c>
      <c r="B54" s="17" t="s">
        <v>164</v>
      </c>
      <c r="C54" s="18" t="s">
        <v>166</v>
      </c>
    </row>
    <row r="55" spans="1:3">
      <c r="A55" s="20">
        <f>COUNT(A43:A54)</f>
        <v>12</v>
      </c>
    </row>
  </sheetData>
  <mergeCells count="161">
    <mergeCell ref="B1:C1"/>
    <mergeCell ref="YH3:YJ3"/>
    <mergeCell ref="N4:Q4"/>
    <mergeCell ref="R4:T4"/>
    <mergeCell ref="U4:X4"/>
    <mergeCell ref="Y4:AA4"/>
    <mergeCell ref="AB4:AE4"/>
    <mergeCell ref="AF4:AH4"/>
    <mergeCell ref="AI4:AL4"/>
    <mergeCell ref="AM4:AO4"/>
    <mergeCell ref="AP4:AS4"/>
    <mergeCell ref="AT4:AV4"/>
    <mergeCell ref="AW4:AZ4"/>
    <mergeCell ref="BA4:BC4"/>
    <mergeCell ref="BD4:BG4"/>
    <mergeCell ref="BH4:BJ4"/>
    <mergeCell ref="CE4:CH4"/>
    <mergeCell ref="CI4:CL4"/>
    <mergeCell ref="CM4:CP4"/>
    <mergeCell ref="CQ4:CT4"/>
    <mergeCell ref="CU4:CX4"/>
    <mergeCell ref="BK4:BN4"/>
    <mergeCell ref="BO4:BR4"/>
    <mergeCell ref="BS4:BV4"/>
    <mergeCell ref="BW4:BZ4"/>
    <mergeCell ref="CA4:CD4"/>
    <mergeCell ref="DS4:DV4"/>
    <mergeCell ref="DW4:DY4"/>
    <mergeCell ref="DZ4:EC4"/>
    <mergeCell ref="ED4:EF4"/>
    <mergeCell ref="EG4:EJ4"/>
    <mergeCell ref="CY4:DB4"/>
    <mergeCell ref="DC4:DF4"/>
    <mergeCell ref="DG4:DJ4"/>
    <mergeCell ref="DK4:DN4"/>
    <mergeCell ref="DO4:DR4"/>
    <mergeCell ref="FM4:FR4"/>
    <mergeCell ref="FS4:FX4"/>
    <mergeCell ref="FY4:GD4"/>
    <mergeCell ref="GE4:GJ4"/>
    <mergeCell ref="GK4:GP4"/>
    <mergeCell ref="EK4:EM4"/>
    <mergeCell ref="EN4:EQ4"/>
    <mergeCell ref="EU4:EZ4"/>
    <mergeCell ref="FA4:FF4"/>
    <mergeCell ref="FG4:FL4"/>
    <mergeCell ref="HX4:IC4"/>
    <mergeCell ref="ID4:II4"/>
    <mergeCell ref="IJ4:IO4"/>
    <mergeCell ref="IP4:IU4"/>
    <mergeCell ref="IV4:JA4"/>
    <mergeCell ref="GQ4:GV4"/>
    <mergeCell ref="GW4:HB4"/>
    <mergeCell ref="HC4:HI4"/>
    <mergeCell ref="HJ4:HP4"/>
    <mergeCell ref="HQ4:HW4"/>
    <mergeCell ref="KF4:KL4"/>
    <mergeCell ref="KM4:KS4"/>
    <mergeCell ref="KT4:KZ4"/>
    <mergeCell ref="LA4:LF4"/>
    <mergeCell ref="LG4:LL4"/>
    <mergeCell ref="JB4:JG4"/>
    <mergeCell ref="JH4:JM4"/>
    <mergeCell ref="JN4:JS4"/>
    <mergeCell ref="JT4:JY4"/>
    <mergeCell ref="JZ4:KE4"/>
    <mergeCell ref="MW4:NB4"/>
    <mergeCell ref="NC4:NI4"/>
    <mergeCell ref="NJ4:NP4"/>
    <mergeCell ref="NQ4:NW4"/>
    <mergeCell ref="LM4:LR4"/>
    <mergeCell ref="LS4:LX4"/>
    <mergeCell ref="LY4:MD4"/>
    <mergeCell ref="ME4:MJ4"/>
    <mergeCell ref="MK4:MP4"/>
    <mergeCell ref="AT5:AV5"/>
    <mergeCell ref="AW5:AZ5"/>
    <mergeCell ref="BA5:BC5"/>
    <mergeCell ref="VW4:WC4"/>
    <mergeCell ref="WD4:WJ4"/>
    <mergeCell ref="WK4:WQ4"/>
    <mergeCell ref="WR4:WX4"/>
    <mergeCell ref="WY4:XE4"/>
    <mergeCell ref="UO4:UU4"/>
    <mergeCell ref="UV4:VB4"/>
    <mergeCell ref="VC4:VI4"/>
    <mergeCell ref="VJ4:VO4"/>
    <mergeCell ref="VP4:VV4"/>
    <mergeCell ref="TF4:TL4"/>
    <mergeCell ref="TM4:TS4"/>
    <mergeCell ref="TT4:TZ4"/>
    <mergeCell ref="UA4:UG4"/>
    <mergeCell ref="UH4:UN4"/>
    <mergeCell ref="RW4:SC4"/>
    <mergeCell ref="SD4:SJ4"/>
    <mergeCell ref="SK4:SQ4"/>
    <mergeCell ref="SR4:SX4"/>
    <mergeCell ref="SY4:TE4"/>
    <mergeCell ref="QO4:QU4"/>
    <mergeCell ref="N5:Q5"/>
    <mergeCell ref="R5:T5"/>
    <mergeCell ref="U5:X5"/>
    <mergeCell ref="Y5:AA5"/>
    <mergeCell ref="AB5:AE5"/>
    <mergeCell ref="AF5:AH5"/>
    <mergeCell ref="AI5:AL5"/>
    <mergeCell ref="AM5:AO5"/>
    <mergeCell ref="AP5:AS5"/>
    <mergeCell ref="BD5:BG5"/>
    <mergeCell ref="BH5:BJ5"/>
    <mergeCell ref="BK5:BN5"/>
    <mergeCell ref="BO5:BR5"/>
    <mergeCell ref="BS5:BV5"/>
    <mergeCell ref="XF4:XL4"/>
    <mergeCell ref="XM4:XS4"/>
    <mergeCell ref="XT4:XY4"/>
    <mergeCell ref="XZ4:YE4"/>
    <mergeCell ref="QV4:RB4"/>
    <mergeCell ref="RC4:RI4"/>
    <mergeCell ref="RJ4:RP4"/>
    <mergeCell ref="RQ4:RV4"/>
    <mergeCell ref="PF4:PL4"/>
    <mergeCell ref="PM4:PS4"/>
    <mergeCell ref="PT4:PZ4"/>
    <mergeCell ref="QA4:QG4"/>
    <mergeCell ref="QH4:QN4"/>
    <mergeCell ref="NX4:OD4"/>
    <mergeCell ref="OE4:OJ4"/>
    <mergeCell ref="OK4:OQ4"/>
    <mergeCell ref="OR4:OX4"/>
    <mergeCell ref="OY4:PE4"/>
    <mergeCell ref="MQ4:MV4"/>
    <mergeCell ref="CQ5:CT5"/>
    <mergeCell ref="CU5:CX5"/>
    <mergeCell ref="CY5:DB5"/>
    <mergeCell ref="DC5:DF5"/>
    <mergeCell ref="DG5:DJ5"/>
    <mergeCell ref="BW5:BZ5"/>
    <mergeCell ref="CA5:CD5"/>
    <mergeCell ref="CE5:CH5"/>
    <mergeCell ref="CI5:CL5"/>
    <mergeCell ref="CM5:CP5"/>
    <mergeCell ref="ED5:EF5"/>
    <mergeCell ref="EG5:EJ5"/>
    <mergeCell ref="EK5:EM5"/>
    <mergeCell ref="EN5:EQ5"/>
    <mergeCell ref="EU5:EZ5"/>
    <mergeCell ref="DK5:DN5"/>
    <mergeCell ref="DO5:DR5"/>
    <mergeCell ref="DS5:DV5"/>
    <mergeCell ref="DW5:DY5"/>
    <mergeCell ref="DZ5:EC5"/>
    <mergeCell ref="GE5:GJ5"/>
    <mergeCell ref="GK5:GP5"/>
    <mergeCell ref="GQ5:GV5"/>
    <mergeCell ref="GW5:HB5"/>
    <mergeCell ref="FA5:FF5"/>
    <mergeCell ref="FG5:FL5"/>
    <mergeCell ref="FM5:FR5"/>
    <mergeCell ref="FS5:FX5"/>
    <mergeCell ref="FY5:GD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G121"/>
  <sheetViews>
    <sheetView showGridLines="0" zoomScale="90" zoomScaleNormal="90" workbookViewId="0">
      <pane ySplit="8" topLeftCell="A65" activePane="bottomLeft" state="frozen"/>
      <selection activeCell="D38" sqref="D38"/>
      <selection pane="bottomLeft" activeCell="J75" sqref="J75"/>
    </sheetView>
  </sheetViews>
  <sheetFormatPr defaultColWidth="9.140625" defaultRowHeight="12.75"/>
  <cols>
    <col min="1" max="1" width="0.140625" style="3" customWidth="1"/>
    <col min="2" max="2" width="72" style="5" customWidth="1"/>
    <col min="3" max="3" width="9.140625" style="5" customWidth="1"/>
    <col min="4" max="4" width="9.85546875" style="99" customWidth="1"/>
    <col min="5" max="5" width="14.85546875" style="3" customWidth="1"/>
    <col min="6" max="6" width="10.140625" style="3" customWidth="1"/>
    <col min="7" max="7" width="62.140625" style="3" customWidth="1"/>
    <col min="8" max="248" width="9.85546875" style="3" customWidth="1"/>
    <col min="249" max="16384" width="9.140625" style="3"/>
  </cols>
  <sheetData>
    <row r="1" spans="2:7" ht="15.75">
      <c r="D1" s="98" t="s">
        <v>249</v>
      </c>
    </row>
    <row r="2" spans="2:7" ht="15.75">
      <c r="D2" s="98" t="s">
        <v>14</v>
      </c>
    </row>
    <row r="3" spans="2:7" ht="15.75">
      <c r="D3" s="98"/>
    </row>
    <row r="4" spans="2:7" ht="15.75">
      <c r="D4" s="98" t="s">
        <v>15</v>
      </c>
    </row>
    <row r="6" spans="2:7" ht="21.75" customHeight="1">
      <c r="B6" s="361" t="s">
        <v>16</v>
      </c>
      <c r="C6" s="72"/>
      <c r="D6" s="15"/>
      <c r="E6" s="72"/>
      <c r="F6" s="72"/>
      <c r="G6" s="72" t="s">
        <v>17</v>
      </c>
    </row>
    <row r="7" spans="2:7" ht="42" customHeight="1">
      <c r="B7" s="362"/>
      <c r="C7" s="73" t="s">
        <v>250</v>
      </c>
      <c r="D7" s="73" t="s">
        <v>11</v>
      </c>
      <c r="E7" s="73" t="s">
        <v>119</v>
      </c>
      <c r="F7" s="73" t="s">
        <v>120</v>
      </c>
      <c r="G7" s="73" t="s">
        <v>19</v>
      </c>
    </row>
    <row r="8" spans="2:7" ht="16.5" customHeight="1">
      <c r="B8" s="100"/>
      <c r="C8" s="100"/>
      <c r="E8" s="100"/>
      <c r="F8" s="100"/>
      <c r="G8" s="100"/>
    </row>
    <row r="9" spans="2:7" ht="15.75" customHeight="1">
      <c r="B9" s="101" t="s">
        <v>20</v>
      </c>
      <c r="C9" s="102">
        <v>5</v>
      </c>
      <c r="D9" s="103">
        <v>3655</v>
      </c>
      <c r="E9" s="102" t="s">
        <v>21</v>
      </c>
      <c r="F9" s="102" t="s">
        <v>121</v>
      </c>
      <c r="G9" s="104" t="s">
        <v>251</v>
      </c>
    </row>
    <row r="10" spans="2:7" ht="15.75" customHeight="1">
      <c r="B10" s="104" t="s">
        <v>22</v>
      </c>
      <c r="C10" s="102">
        <v>1</v>
      </c>
      <c r="D10" s="103">
        <v>3656</v>
      </c>
      <c r="E10" s="102" t="s">
        <v>23</v>
      </c>
      <c r="F10" s="102">
        <v>40</v>
      </c>
      <c r="G10" s="104" t="s">
        <v>252</v>
      </c>
    </row>
    <row r="11" spans="2:7" ht="15.75" customHeight="1">
      <c r="B11" s="101" t="s">
        <v>160</v>
      </c>
      <c r="C11" s="102">
        <v>1</v>
      </c>
      <c r="D11" s="103">
        <v>3658</v>
      </c>
      <c r="E11" s="100" t="s">
        <v>24</v>
      </c>
      <c r="F11" s="100">
        <v>50</v>
      </c>
      <c r="G11" s="101" t="s">
        <v>253</v>
      </c>
    </row>
    <row r="12" spans="2:7" ht="15.75" customHeight="1">
      <c r="B12" s="101" t="s">
        <v>154</v>
      </c>
      <c r="C12" s="102">
        <v>1</v>
      </c>
      <c r="D12" s="103">
        <v>3658</v>
      </c>
      <c r="E12" s="100" t="s">
        <v>155</v>
      </c>
      <c r="F12" s="100">
        <v>51</v>
      </c>
      <c r="G12" s="101" t="s">
        <v>254</v>
      </c>
    </row>
    <row r="13" spans="2:7" ht="15.75" customHeight="1">
      <c r="B13" s="104" t="s">
        <v>25</v>
      </c>
      <c r="C13" s="102">
        <v>1</v>
      </c>
      <c r="D13" s="103">
        <v>9741</v>
      </c>
      <c r="E13" s="102" t="s">
        <v>26</v>
      </c>
      <c r="F13" s="102">
        <v>60</v>
      </c>
      <c r="G13" s="104" t="s">
        <v>255</v>
      </c>
    </row>
    <row r="14" spans="2:7" ht="15.75" customHeight="1">
      <c r="B14" s="104" t="s">
        <v>27</v>
      </c>
      <c r="C14" s="102">
        <v>1</v>
      </c>
      <c r="D14" s="103">
        <v>3661</v>
      </c>
      <c r="E14" s="102" t="s">
        <v>28</v>
      </c>
      <c r="F14" s="102">
        <v>70</v>
      </c>
      <c r="G14" s="104" t="s">
        <v>256</v>
      </c>
    </row>
    <row r="15" spans="2:7" ht="15.75" customHeight="1">
      <c r="B15" s="101" t="s">
        <v>161</v>
      </c>
      <c r="C15" s="102">
        <v>1</v>
      </c>
      <c r="D15" s="103">
        <v>3599</v>
      </c>
      <c r="E15" s="100" t="s">
        <v>162</v>
      </c>
      <c r="F15" s="100">
        <v>90</v>
      </c>
      <c r="G15" s="101" t="s">
        <v>257</v>
      </c>
    </row>
    <row r="16" spans="2:7" ht="15.75" customHeight="1">
      <c r="B16" s="101" t="s">
        <v>157</v>
      </c>
      <c r="C16" s="102">
        <v>1</v>
      </c>
      <c r="D16" s="103">
        <v>3599</v>
      </c>
      <c r="E16" s="100" t="s">
        <v>158</v>
      </c>
      <c r="F16" s="100">
        <v>91</v>
      </c>
      <c r="G16" s="101" t="s">
        <v>258</v>
      </c>
    </row>
    <row r="17" spans="2:7" ht="15.75" customHeight="1">
      <c r="B17" s="104" t="s">
        <v>29</v>
      </c>
      <c r="C17" s="102">
        <v>1</v>
      </c>
      <c r="D17" s="103">
        <v>9930</v>
      </c>
      <c r="E17" s="102" t="s">
        <v>30</v>
      </c>
      <c r="F17" s="102">
        <v>100</v>
      </c>
      <c r="G17" s="104" t="s">
        <v>259</v>
      </c>
    </row>
    <row r="18" spans="2:7" ht="15.75" customHeight="1">
      <c r="B18" s="104" t="s">
        <v>31</v>
      </c>
      <c r="C18" s="102">
        <v>1</v>
      </c>
      <c r="D18" s="103">
        <v>10115</v>
      </c>
      <c r="E18" s="102" t="s">
        <v>32</v>
      </c>
      <c r="F18" s="102">
        <v>110</v>
      </c>
      <c r="G18" s="104" t="s">
        <v>260</v>
      </c>
    </row>
    <row r="19" spans="2:7" ht="15.75" customHeight="1">
      <c r="B19" s="104" t="s">
        <v>33</v>
      </c>
      <c r="C19" s="102">
        <v>1</v>
      </c>
      <c r="D19" s="103">
        <v>11163</v>
      </c>
      <c r="E19" s="102" t="s">
        <v>34</v>
      </c>
      <c r="F19" s="102">
        <v>120</v>
      </c>
      <c r="G19" s="104" t="s">
        <v>261</v>
      </c>
    </row>
    <row r="20" spans="2:7" ht="15.75" customHeight="1">
      <c r="B20" s="101" t="s">
        <v>35</v>
      </c>
      <c r="C20" s="102">
        <v>5</v>
      </c>
      <c r="D20" s="103">
        <v>3629</v>
      </c>
      <c r="E20" s="102" t="s">
        <v>36</v>
      </c>
      <c r="F20" s="102" t="s">
        <v>122</v>
      </c>
      <c r="G20" s="104" t="s">
        <v>262</v>
      </c>
    </row>
    <row r="21" spans="2:7" ht="15.75" customHeight="1">
      <c r="B21" s="104" t="s">
        <v>37</v>
      </c>
      <c r="C21" s="102">
        <v>1</v>
      </c>
      <c r="D21" s="103">
        <v>3632</v>
      </c>
      <c r="E21" s="102" t="s">
        <v>38</v>
      </c>
      <c r="F21" s="102">
        <v>130</v>
      </c>
      <c r="G21" s="104" t="s">
        <v>263</v>
      </c>
    </row>
    <row r="22" spans="2:7" ht="15.75" customHeight="1">
      <c r="B22" s="104" t="s">
        <v>39</v>
      </c>
      <c r="C22" s="102">
        <v>1</v>
      </c>
      <c r="D22" s="103">
        <v>10298</v>
      </c>
      <c r="E22" s="102" t="s">
        <v>40</v>
      </c>
      <c r="F22" s="102">
        <v>140</v>
      </c>
      <c r="G22" s="104" t="s">
        <v>264</v>
      </c>
    </row>
    <row r="23" spans="2:7" ht="15.75" customHeight="1">
      <c r="B23" s="104" t="s">
        <v>132</v>
      </c>
      <c r="C23" s="102">
        <v>1</v>
      </c>
      <c r="D23" s="103">
        <v>3630</v>
      </c>
      <c r="E23" s="102" t="s">
        <v>41</v>
      </c>
      <c r="F23" s="102">
        <v>150</v>
      </c>
      <c r="G23" s="104" t="s">
        <v>265</v>
      </c>
    </row>
    <row r="24" spans="2:7" ht="15.75" customHeight="1">
      <c r="B24" s="104" t="s">
        <v>42</v>
      </c>
      <c r="C24" s="102">
        <v>1</v>
      </c>
      <c r="D24" s="103">
        <v>3631</v>
      </c>
      <c r="E24" s="102" t="s">
        <v>43</v>
      </c>
      <c r="F24" s="102">
        <v>160</v>
      </c>
      <c r="G24" s="104" t="s">
        <v>266</v>
      </c>
    </row>
    <row r="25" spans="2:7" ht="15.75" customHeight="1">
      <c r="B25" s="104" t="s">
        <v>44</v>
      </c>
      <c r="C25" s="102">
        <v>1</v>
      </c>
      <c r="D25" s="103">
        <v>11161</v>
      </c>
      <c r="E25" s="102" t="s">
        <v>45</v>
      </c>
      <c r="F25" s="102">
        <v>170</v>
      </c>
      <c r="G25" s="104" t="s">
        <v>267</v>
      </c>
    </row>
    <row r="26" spans="2:7" ht="15.75" customHeight="1">
      <c r="B26" s="104" t="s">
        <v>46</v>
      </c>
      <c r="C26" s="102">
        <v>1</v>
      </c>
      <c r="D26" s="103">
        <v>3639</v>
      </c>
      <c r="E26" s="102" t="s">
        <v>47</v>
      </c>
      <c r="F26" s="102">
        <v>180</v>
      </c>
      <c r="G26" s="104" t="s">
        <v>268</v>
      </c>
    </row>
    <row r="27" spans="2:7" ht="15.75" customHeight="1">
      <c r="B27" s="104" t="s">
        <v>48</v>
      </c>
      <c r="C27" s="102">
        <v>1</v>
      </c>
      <c r="D27" s="103">
        <v>9651</v>
      </c>
      <c r="E27" s="102" t="s">
        <v>49</v>
      </c>
      <c r="F27" s="102">
        <v>190</v>
      </c>
      <c r="G27" s="104" t="s">
        <v>269</v>
      </c>
    </row>
    <row r="28" spans="2:7" ht="15.75" customHeight="1">
      <c r="B28" s="104" t="s">
        <v>50</v>
      </c>
      <c r="C28" s="102">
        <v>1</v>
      </c>
      <c r="D28" s="103">
        <v>3665</v>
      </c>
      <c r="E28" s="102" t="s">
        <v>51</v>
      </c>
      <c r="F28" s="102">
        <v>200</v>
      </c>
      <c r="G28" s="104" t="s">
        <v>270</v>
      </c>
    </row>
    <row r="29" spans="2:7" ht="15.75" customHeight="1">
      <c r="B29" s="104" t="s">
        <v>52</v>
      </c>
      <c r="C29" s="102">
        <v>1</v>
      </c>
      <c r="D29" s="103">
        <v>3565</v>
      </c>
      <c r="E29" s="102" t="s">
        <v>53</v>
      </c>
      <c r="F29" s="102">
        <v>210</v>
      </c>
      <c r="G29" s="104" t="s">
        <v>271</v>
      </c>
    </row>
    <row r="30" spans="2:7" ht="15.75" customHeight="1">
      <c r="B30" s="104" t="s">
        <v>133</v>
      </c>
      <c r="C30" s="102">
        <v>1</v>
      </c>
      <c r="D30" s="103">
        <v>29269</v>
      </c>
      <c r="E30" s="102" t="s">
        <v>54</v>
      </c>
      <c r="F30" s="102">
        <v>220</v>
      </c>
      <c r="G30" s="104" t="s">
        <v>272</v>
      </c>
    </row>
    <row r="31" spans="2:7" ht="15.75" customHeight="1">
      <c r="B31" s="105" t="s">
        <v>55</v>
      </c>
      <c r="C31" s="102">
        <v>1</v>
      </c>
      <c r="D31" s="103">
        <v>42295</v>
      </c>
      <c r="E31" s="102" t="s">
        <v>56</v>
      </c>
      <c r="F31" s="102">
        <v>223</v>
      </c>
      <c r="G31" s="104" t="s">
        <v>273</v>
      </c>
    </row>
    <row r="32" spans="2:7" ht="15.75" customHeight="1">
      <c r="B32" s="105" t="s">
        <v>57</v>
      </c>
      <c r="C32" s="102">
        <v>1</v>
      </c>
      <c r="D32" s="103">
        <v>42485</v>
      </c>
      <c r="E32" s="102" t="s">
        <v>58</v>
      </c>
      <c r="F32" s="102">
        <v>226</v>
      </c>
      <c r="G32" s="104" t="s">
        <v>274</v>
      </c>
    </row>
    <row r="33" spans="2:7" ht="15.75" customHeight="1">
      <c r="B33" s="106" t="s">
        <v>61</v>
      </c>
      <c r="C33" s="102">
        <v>5</v>
      </c>
      <c r="D33" s="103">
        <v>11721</v>
      </c>
      <c r="E33" s="102" t="s">
        <v>139</v>
      </c>
      <c r="F33" s="102" t="s">
        <v>123</v>
      </c>
      <c r="G33" s="104" t="s">
        <v>275</v>
      </c>
    </row>
    <row r="34" spans="2:7" ht="15.75" customHeight="1">
      <c r="B34" s="106" t="s">
        <v>174</v>
      </c>
      <c r="C34" s="102">
        <v>1</v>
      </c>
      <c r="D34" s="107">
        <v>3652</v>
      </c>
      <c r="E34" s="100" t="s">
        <v>62</v>
      </c>
      <c r="F34" s="100">
        <v>230</v>
      </c>
      <c r="G34" s="101" t="s">
        <v>276</v>
      </c>
    </row>
    <row r="35" spans="2:7" ht="15.75" customHeight="1">
      <c r="B35" s="106" t="s">
        <v>175</v>
      </c>
      <c r="C35" s="102">
        <v>1</v>
      </c>
      <c r="D35" s="107">
        <v>3652</v>
      </c>
      <c r="E35" s="100" t="s">
        <v>176</v>
      </c>
      <c r="F35" s="100">
        <v>231</v>
      </c>
      <c r="G35" s="101" t="s">
        <v>277</v>
      </c>
    </row>
    <row r="36" spans="2:7" ht="15.75" customHeight="1">
      <c r="B36" s="105" t="s">
        <v>63</v>
      </c>
      <c r="C36" s="102">
        <v>1</v>
      </c>
      <c r="D36" s="103">
        <v>11711</v>
      </c>
      <c r="E36" s="102" t="s">
        <v>64</v>
      </c>
      <c r="F36" s="102">
        <v>240</v>
      </c>
      <c r="G36" s="104" t="s">
        <v>278</v>
      </c>
    </row>
    <row r="37" spans="2:7" ht="15.75" customHeight="1">
      <c r="B37" s="105" t="s">
        <v>134</v>
      </c>
      <c r="C37" s="102">
        <v>1</v>
      </c>
      <c r="D37" s="103">
        <v>12826</v>
      </c>
      <c r="E37" s="102" t="s">
        <v>65</v>
      </c>
      <c r="F37" s="102">
        <v>250</v>
      </c>
      <c r="G37" s="104" t="s">
        <v>279</v>
      </c>
    </row>
    <row r="38" spans="2:7" ht="15.75" customHeight="1">
      <c r="B38" s="105" t="s">
        <v>135</v>
      </c>
      <c r="C38" s="102">
        <v>1</v>
      </c>
      <c r="D38" s="103">
        <v>13231</v>
      </c>
      <c r="E38" s="102" t="s">
        <v>66</v>
      </c>
      <c r="F38" s="102">
        <v>260</v>
      </c>
      <c r="G38" s="104" t="s">
        <v>280</v>
      </c>
    </row>
    <row r="39" spans="2:7" ht="15.75" customHeight="1">
      <c r="B39" s="106" t="s">
        <v>67</v>
      </c>
      <c r="C39" s="102">
        <v>5</v>
      </c>
      <c r="D39" s="103">
        <v>110</v>
      </c>
      <c r="E39" s="102" t="s">
        <v>68</v>
      </c>
      <c r="F39" s="102" t="s">
        <v>124</v>
      </c>
      <c r="G39" s="104" t="s">
        <v>281</v>
      </c>
    </row>
    <row r="40" spans="2:7" ht="15.75" customHeight="1">
      <c r="B40" s="105" t="s">
        <v>69</v>
      </c>
      <c r="C40" s="102">
        <v>1</v>
      </c>
      <c r="D40" s="103">
        <v>3581</v>
      </c>
      <c r="E40" s="102" t="s">
        <v>70</v>
      </c>
      <c r="F40" s="102">
        <v>270</v>
      </c>
      <c r="G40" s="104" t="s">
        <v>282</v>
      </c>
    </row>
    <row r="41" spans="2:7" ht="15.75" customHeight="1">
      <c r="B41" s="106" t="s">
        <v>188</v>
      </c>
      <c r="C41" s="102">
        <v>1</v>
      </c>
      <c r="D41" s="107">
        <v>3606</v>
      </c>
      <c r="E41" s="100" t="s">
        <v>71</v>
      </c>
      <c r="F41" s="100">
        <v>280</v>
      </c>
      <c r="G41" s="101" t="s">
        <v>283</v>
      </c>
    </row>
    <row r="42" spans="2:7" ht="15.75" customHeight="1">
      <c r="B42" s="106" t="s">
        <v>177</v>
      </c>
      <c r="C42" s="102">
        <v>1</v>
      </c>
      <c r="D42" s="107">
        <v>3606</v>
      </c>
      <c r="E42" s="100" t="s">
        <v>178</v>
      </c>
      <c r="F42" s="100">
        <v>281</v>
      </c>
      <c r="G42" s="101" t="s">
        <v>284</v>
      </c>
    </row>
    <row r="43" spans="2:7" ht="15.75" customHeight="1">
      <c r="B43" s="105" t="s">
        <v>141</v>
      </c>
      <c r="C43" s="102">
        <v>1</v>
      </c>
      <c r="D43" s="103">
        <v>3615</v>
      </c>
      <c r="E43" s="102" t="s">
        <v>72</v>
      </c>
      <c r="F43" s="102">
        <v>290</v>
      </c>
      <c r="G43" s="104" t="s">
        <v>285</v>
      </c>
    </row>
    <row r="44" spans="2:7" ht="15.75" customHeight="1">
      <c r="B44" s="105" t="s">
        <v>73</v>
      </c>
      <c r="C44" s="102">
        <v>1</v>
      </c>
      <c r="D44" s="103">
        <v>3625</v>
      </c>
      <c r="E44" s="102" t="s">
        <v>74</v>
      </c>
      <c r="F44" s="102">
        <v>300</v>
      </c>
      <c r="G44" s="104" t="s">
        <v>286</v>
      </c>
    </row>
    <row r="45" spans="2:7" ht="15.75" customHeight="1">
      <c r="B45" s="106" t="s">
        <v>75</v>
      </c>
      <c r="C45" s="102">
        <v>5</v>
      </c>
      <c r="D45" s="103">
        <v>439154</v>
      </c>
      <c r="E45" s="102" t="s">
        <v>76</v>
      </c>
      <c r="F45" s="102" t="s">
        <v>125</v>
      </c>
      <c r="G45" s="104" t="s">
        <v>287</v>
      </c>
    </row>
    <row r="46" spans="2:7" ht="15.75" customHeight="1">
      <c r="B46" s="105" t="s">
        <v>77</v>
      </c>
      <c r="C46" s="102">
        <v>1</v>
      </c>
      <c r="D46" s="103">
        <v>3644</v>
      </c>
      <c r="E46" s="102" t="s">
        <v>78</v>
      </c>
      <c r="F46" s="102">
        <v>310</v>
      </c>
      <c r="G46" s="104" t="s">
        <v>288</v>
      </c>
    </row>
    <row r="47" spans="2:7" ht="15.75" customHeight="1">
      <c r="B47" s="105" t="s">
        <v>79</v>
      </c>
      <c r="C47" s="102">
        <v>1</v>
      </c>
      <c r="D47" s="103">
        <v>3541</v>
      </c>
      <c r="E47" s="102" t="s">
        <v>80</v>
      </c>
      <c r="F47" s="102">
        <v>320</v>
      </c>
      <c r="G47" s="104" t="s">
        <v>289</v>
      </c>
    </row>
    <row r="48" spans="2:7" ht="15.75" customHeight="1">
      <c r="B48" s="106" t="s">
        <v>81</v>
      </c>
      <c r="C48" s="102">
        <v>5</v>
      </c>
      <c r="D48" s="103">
        <v>103594</v>
      </c>
      <c r="E48" s="102" t="s">
        <v>82</v>
      </c>
      <c r="F48" s="102" t="s">
        <v>126</v>
      </c>
      <c r="G48" s="104" t="s">
        <v>290</v>
      </c>
    </row>
    <row r="49" spans="2:7" ht="15.75" customHeight="1">
      <c r="B49" s="105" t="s">
        <v>83</v>
      </c>
      <c r="C49" s="102">
        <v>1</v>
      </c>
      <c r="D49" s="103">
        <v>3594</v>
      </c>
      <c r="E49" s="102" t="s">
        <v>84</v>
      </c>
      <c r="F49" s="102">
        <v>330</v>
      </c>
      <c r="G49" s="104" t="s">
        <v>291</v>
      </c>
    </row>
    <row r="50" spans="2:7" ht="15.75" customHeight="1">
      <c r="B50" s="105" t="s">
        <v>85</v>
      </c>
      <c r="C50" s="102">
        <v>1</v>
      </c>
      <c r="D50" s="103">
        <v>42421</v>
      </c>
      <c r="E50" s="102" t="s">
        <v>86</v>
      </c>
      <c r="F50" s="102">
        <v>333</v>
      </c>
      <c r="G50" s="104" t="s">
        <v>292</v>
      </c>
    </row>
    <row r="51" spans="2:7" ht="15.75" customHeight="1">
      <c r="B51" s="104" t="s">
        <v>87</v>
      </c>
      <c r="C51" s="102">
        <v>1</v>
      </c>
      <c r="D51" s="103">
        <v>3592</v>
      </c>
      <c r="E51" s="102" t="s">
        <v>88</v>
      </c>
      <c r="F51" s="102">
        <v>340</v>
      </c>
      <c r="G51" s="104" t="s">
        <v>293</v>
      </c>
    </row>
    <row r="52" spans="2:7" ht="15.75" customHeight="1">
      <c r="B52" s="104" t="s">
        <v>89</v>
      </c>
      <c r="C52" s="102">
        <v>1</v>
      </c>
      <c r="D52" s="103">
        <v>3624</v>
      </c>
      <c r="E52" s="102" t="s">
        <v>90</v>
      </c>
      <c r="F52" s="102">
        <v>350</v>
      </c>
      <c r="G52" s="104" t="s">
        <v>294</v>
      </c>
    </row>
    <row r="53" spans="2:7" ht="15.75" customHeight="1">
      <c r="B53" s="104" t="s">
        <v>91</v>
      </c>
      <c r="C53" s="102">
        <v>1</v>
      </c>
      <c r="D53" s="103">
        <v>3642</v>
      </c>
      <c r="E53" s="102" t="s">
        <v>92</v>
      </c>
      <c r="F53" s="102">
        <v>360</v>
      </c>
      <c r="G53" s="104" t="s">
        <v>295</v>
      </c>
    </row>
    <row r="54" spans="2:7" ht="15.75" customHeight="1">
      <c r="B54" s="104" t="s">
        <v>93</v>
      </c>
      <c r="C54" s="102">
        <v>1</v>
      </c>
      <c r="D54" s="103">
        <v>3646</v>
      </c>
      <c r="E54" s="102" t="s">
        <v>94</v>
      </c>
      <c r="F54" s="102">
        <v>370</v>
      </c>
      <c r="G54" s="104" t="s">
        <v>296</v>
      </c>
    </row>
    <row r="55" spans="2:7" ht="15.75" customHeight="1">
      <c r="B55" s="104" t="s">
        <v>95</v>
      </c>
      <c r="C55" s="102">
        <v>3</v>
      </c>
      <c r="D55" s="108">
        <v>36273</v>
      </c>
      <c r="E55" s="102" t="s">
        <v>96</v>
      </c>
      <c r="F55" s="102">
        <v>490</v>
      </c>
      <c r="G55" s="104" t="s">
        <v>297</v>
      </c>
    </row>
    <row r="56" spans="2:7" ht="15.75" customHeight="1">
      <c r="B56" s="104" t="s">
        <v>97</v>
      </c>
      <c r="C56" s="102">
        <v>3</v>
      </c>
      <c r="D56" s="108">
        <v>23582</v>
      </c>
      <c r="E56" s="102" t="s">
        <v>98</v>
      </c>
      <c r="F56" s="102">
        <v>500</v>
      </c>
      <c r="G56" s="104" t="s">
        <v>298</v>
      </c>
    </row>
    <row r="57" spans="2:7" ht="15.75" customHeight="1">
      <c r="B57" s="104" t="s">
        <v>99</v>
      </c>
      <c r="C57" s="102">
        <v>3</v>
      </c>
      <c r="D57" s="108">
        <v>23485</v>
      </c>
      <c r="E57" s="102" t="s">
        <v>100</v>
      </c>
      <c r="F57" s="102">
        <v>510</v>
      </c>
      <c r="G57" s="104" t="s">
        <v>299</v>
      </c>
    </row>
    <row r="58" spans="2:7" ht="15.75" customHeight="1">
      <c r="B58" s="104" t="s">
        <v>101</v>
      </c>
      <c r="C58" s="102">
        <v>3</v>
      </c>
      <c r="D58" s="108">
        <v>9225</v>
      </c>
      <c r="E58" s="102" t="s">
        <v>102</v>
      </c>
      <c r="F58" s="102">
        <v>520</v>
      </c>
      <c r="G58" s="104" t="s">
        <v>300</v>
      </c>
    </row>
    <row r="59" spans="2:7" ht="15.75" customHeight="1">
      <c r="B59" s="104" t="s">
        <v>136</v>
      </c>
      <c r="C59" s="102">
        <v>3</v>
      </c>
      <c r="D59" s="108">
        <v>9932</v>
      </c>
      <c r="E59" s="102" t="s">
        <v>142</v>
      </c>
      <c r="F59" s="102">
        <v>530</v>
      </c>
      <c r="G59" s="104" t="s">
        <v>301</v>
      </c>
    </row>
    <row r="60" spans="2:7" ht="15.75" customHeight="1">
      <c r="B60" s="104" t="s">
        <v>103</v>
      </c>
      <c r="C60" s="102">
        <v>3</v>
      </c>
      <c r="D60" s="108">
        <v>33965</v>
      </c>
      <c r="E60" s="102" t="s">
        <v>104</v>
      </c>
      <c r="F60" s="102">
        <v>540</v>
      </c>
      <c r="G60" s="104" t="s">
        <v>302</v>
      </c>
    </row>
    <row r="61" spans="2:7" ht="15.75" customHeight="1">
      <c r="B61" s="104" t="s">
        <v>105</v>
      </c>
      <c r="C61" s="102">
        <v>3</v>
      </c>
      <c r="D61" s="108">
        <v>3634</v>
      </c>
      <c r="E61" s="102" t="s">
        <v>106</v>
      </c>
      <c r="F61" s="102">
        <v>550</v>
      </c>
      <c r="G61" s="104" t="s">
        <v>303</v>
      </c>
    </row>
    <row r="62" spans="2:7" ht="15.75" customHeight="1">
      <c r="B62" s="104" t="s">
        <v>170</v>
      </c>
      <c r="C62" s="102">
        <v>3</v>
      </c>
      <c r="D62" s="99">
        <v>133965</v>
      </c>
      <c r="E62" s="102" t="s">
        <v>172</v>
      </c>
      <c r="F62" s="102">
        <v>552</v>
      </c>
      <c r="G62" s="104" t="s">
        <v>304</v>
      </c>
    </row>
    <row r="63" spans="2:7" ht="15.75" customHeight="1">
      <c r="B63" s="104" t="s">
        <v>171</v>
      </c>
      <c r="C63" s="102">
        <v>3</v>
      </c>
      <c r="D63" s="99">
        <v>203634</v>
      </c>
      <c r="E63" s="102" t="s">
        <v>173</v>
      </c>
      <c r="F63" s="102">
        <v>553</v>
      </c>
      <c r="G63" s="104" t="s">
        <v>305</v>
      </c>
    </row>
    <row r="64" spans="2:7" ht="15">
      <c r="B64" s="104" t="s">
        <v>127</v>
      </c>
      <c r="C64" s="102">
        <v>3</v>
      </c>
      <c r="D64" s="108">
        <v>9642</v>
      </c>
      <c r="E64" s="102" t="s">
        <v>128</v>
      </c>
      <c r="F64" s="102">
        <v>555</v>
      </c>
      <c r="G64" s="104" t="s">
        <v>306</v>
      </c>
    </row>
    <row r="65" spans="1:7" ht="18.75" customHeight="1">
      <c r="B65" s="225" t="s">
        <v>137</v>
      </c>
      <c r="C65" s="102">
        <v>2</v>
      </c>
      <c r="D65" s="108">
        <v>30</v>
      </c>
      <c r="E65" s="102" t="s">
        <v>108</v>
      </c>
      <c r="F65" s="102">
        <v>390</v>
      </c>
      <c r="G65" s="104" t="s">
        <v>307</v>
      </c>
    </row>
    <row r="66" spans="1:7" ht="20.25" customHeight="1">
      <c r="B66" s="225" t="s">
        <v>5</v>
      </c>
      <c r="C66" s="102">
        <v>2</v>
      </c>
      <c r="D66" s="108">
        <v>40</v>
      </c>
      <c r="E66" s="102" t="s">
        <v>111</v>
      </c>
      <c r="F66" s="102">
        <v>420</v>
      </c>
      <c r="G66" s="104" t="s">
        <v>308</v>
      </c>
    </row>
    <row r="67" spans="1:7" ht="17.25" customHeight="1">
      <c r="B67" s="225" t="s">
        <v>8</v>
      </c>
      <c r="C67" s="102">
        <v>2</v>
      </c>
      <c r="D67" s="108">
        <v>89</v>
      </c>
      <c r="E67" s="102" t="s">
        <v>114</v>
      </c>
      <c r="F67" s="102">
        <v>450</v>
      </c>
      <c r="G67" s="104" t="s">
        <v>309</v>
      </c>
    </row>
    <row r="68" spans="1:7" s="24" customFormat="1" ht="30.75" customHeight="1">
      <c r="B68" s="226" t="s">
        <v>193</v>
      </c>
      <c r="C68" s="102">
        <v>2</v>
      </c>
      <c r="D68" s="110">
        <v>130</v>
      </c>
      <c r="E68" s="111" t="s">
        <v>115</v>
      </c>
      <c r="F68" s="111">
        <v>460</v>
      </c>
      <c r="G68" s="109" t="s">
        <v>310</v>
      </c>
    </row>
    <row r="69" spans="1:7" s="24" customFormat="1" ht="36.75" customHeight="1">
      <c r="B69" s="226" t="s">
        <v>194</v>
      </c>
      <c r="C69" s="102">
        <v>2</v>
      </c>
      <c r="D69" s="110">
        <v>130</v>
      </c>
      <c r="E69" s="111" t="s">
        <v>179</v>
      </c>
      <c r="F69" s="111">
        <v>461</v>
      </c>
      <c r="G69" s="109" t="s">
        <v>311</v>
      </c>
    </row>
    <row r="70" spans="1:7" ht="15.75" customHeight="1">
      <c r="B70" s="225" t="s">
        <v>10</v>
      </c>
      <c r="C70" s="102">
        <v>2</v>
      </c>
      <c r="D70" s="108">
        <v>412</v>
      </c>
      <c r="E70" s="102" t="s">
        <v>116</v>
      </c>
      <c r="F70" s="102">
        <v>470</v>
      </c>
      <c r="G70" s="104" t="s">
        <v>312</v>
      </c>
    </row>
    <row r="71" spans="1:7" ht="15.75" customHeight="1">
      <c r="B71" s="225" t="s">
        <v>140</v>
      </c>
      <c r="C71" s="102">
        <v>2</v>
      </c>
      <c r="D71" s="108">
        <v>862</v>
      </c>
      <c r="E71" s="102" t="s">
        <v>138</v>
      </c>
      <c r="F71" s="102">
        <v>480</v>
      </c>
      <c r="G71" s="112" t="s">
        <v>313</v>
      </c>
    </row>
    <row r="72" spans="1:7" ht="15.75" customHeight="1">
      <c r="B72" s="225" t="s">
        <v>4</v>
      </c>
      <c r="C72" s="102">
        <v>2</v>
      </c>
      <c r="D72" s="108">
        <v>11618</v>
      </c>
      <c r="E72" s="102" t="s">
        <v>110</v>
      </c>
      <c r="F72" s="102">
        <v>410</v>
      </c>
      <c r="G72" s="104" t="s">
        <v>314</v>
      </c>
    </row>
    <row r="73" spans="1:7" ht="17.25" customHeight="1">
      <c r="B73" s="225" t="s">
        <v>6</v>
      </c>
      <c r="C73" s="102">
        <v>2</v>
      </c>
      <c r="D73" s="108">
        <v>25554</v>
      </c>
      <c r="E73" s="102" t="s">
        <v>112</v>
      </c>
      <c r="F73" s="102">
        <v>430</v>
      </c>
      <c r="G73" s="104" t="s">
        <v>315</v>
      </c>
    </row>
    <row r="74" spans="1:7" ht="15.75" customHeight="1">
      <c r="B74" s="225" t="s">
        <v>153</v>
      </c>
      <c r="C74" s="102">
        <v>2</v>
      </c>
      <c r="D74" s="103">
        <v>42439</v>
      </c>
      <c r="E74" s="102" t="s">
        <v>316</v>
      </c>
      <c r="F74" s="102">
        <v>440</v>
      </c>
      <c r="G74" s="104" t="s">
        <v>317</v>
      </c>
    </row>
    <row r="75" spans="1:7" ht="15.75" customHeight="1">
      <c r="B75" s="225" t="s">
        <v>3</v>
      </c>
      <c r="C75" s="102">
        <v>2</v>
      </c>
      <c r="D75" s="108">
        <v>104952</v>
      </c>
      <c r="E75" s="102" t="s">
        <v>109</v>
      </c>
      <c r="F75" s="102">
        <v>400</v>
      </c>
      <c r="G75" s="104" t="s">
        <v>318</v>
      </c>
    </row>
    <row r="76" spans="1:7" ht="15.75" customHeight="1">
      <c r="A76" s="113"/>
      <c r="B76" s="227" t="s">
        <v>164</v>
      </c>
      <c r="C76" s="102">
        <v>2</v>
      </c>
      <c r="D76" s="103">
        <v>203599</v>
      </c>
      <c r="E76" s="100" t="s">
        <v>166</v>
      </c>
      <c r="F76" s="100">
        <v>500</v>
      </c>
      <c r="G76" s="101" t="s">
        <v>319</v>
      </c>
    </row>
    <row r="77" spans="1:7" ht="15.75" customHeight="1">
      <c r="A77" s="13"/>
      <c r="B77" s="227" t="s">
        <v>163</v>
      </c>
      <c r="C77" s="102">
        <v>2</v>
      </c>
      <c r="D77" s="103">
        <v>203658</v>
      </c>
      <c r="E77" s="100" t="s">
        <v>165</v>
      </c>
      <c r="F77" s="100">
        <v>510</v>
      </c>
      <c r="G77" s="101" t="s">
        <v>320</v>
      </c>
    </row>
    <row r="78" spans="1:7" ht="15.75" customHeight="1">
      <c r="B78" s="227" t="s">
        <v>180</v>
      </c>
      <c r="C78" s="102">
        <v>2</v>
      </c>
      <c r="D78" s="103">
        <v>203652</v>
      </c>
      <c r="E78" s="100" t="s">
        <v>181</v>
      </c>
      <c r="F78" s="100">
        <v>520</v>
      </c>
      <c r="G78" s="101" t="s">
        <v>321</v>
      </c>
    </row>
    <row r="79" spans="1:7" s="24" customFormat="1" ht="30.75" customHeight="1">
      <c r="B79" s="228" t="s">
        <v>189</v>
      </c>
      <c r="C79" s="102">
        <v>2</v>
      </c>
      <c r="D79" s="114">
        <v>103606</v>
      </c>
      <c r="E79" s="111" t="s">
        <v>191</v>
      </c>
      <c r="F79" s="111">
        <v>530</v>
      </c>
      <c r="G79" s="109" t="s">
        <v>322</v>
      </c>
    </row>
    <row r="80" spans="1:7" s="24" customFormat="1" ht="32.25" customHeight="1">
      <c r="B80" s="228" t="s">
        <v>182</v>
      </c>
      <c r="C80" s="102">
        <v>2</v>
      </c>
      <c r="D80" s="114">
        <v>100130</v>
      </c>
      <c r="E80" s="111" t="s">
        <v>183</v>
      </c>
      <c r="F80" s="111">
        <v>540</v>
      </c>
      <c r="G80" s="109" t="s">
        <v>323</v>
      </c>
    </row>
    <row r="81" spans="2:7" ht="15.75" customHeight="1">
      <c r="B81" s="43"/>
      <c r="C81" s="45"/>
      <c r="D81" s="47"/>
      <c r="E81" s="44"/>
      <c r="F81" s="44"/>
      <c r="G81" s="45"/>
    </row>
    <row r="82" spans="2:7" ht="15.75" customHeight="1">
      <c r="B82" s="101"/>
      <c r="C82" s="101"/>
      <c r="D82" s="103"/>
      <c r="E82" s="100"/>
      <c r="F82" s="100"/>
      <c r="G82" s="101"/>
    </row>
    <row r="83" spans="2:7" ht="15.75" customHeight="1">
      <c r="B83" s="104"/>
      <c r="C83" s="104"/>
      <c r="D83" s="103"/>
      <c r="E83" s="102"/>
      <c r="F83" s="102"/>
      <c r="G83" s="104"/>
    </row>
    <row r="84" spans="2:7">
      <c r="B84" s="38"/>
      <c r="C84" s="38"/>
      <c r="D84" s="52"/>
      <c r="E84" s="14"/>
      <c r="F84" s="14"/>
      <c r="G84" s="14"/>
    </row>
    <row r="87" spans="2:7">
      <c r="B87" s="115" t="s">
        <v>324</v>
      </c>
    </row>
    <row r="88" spans="2:7">
      <c r="B88" s="5" t="s">
        <v>325</v>
      </c>
    </row>
    <row r="89" spans="2:7">
      <c r="B89" s="5" t="s">
        <v>326</v>
      </c>
      <c r="G89" s="20"/>
    </row>
    <row r="90" spans="2:7">
      <c r="G90" s="20"/>
    </row>
    <row r="91" spans="2:7">
      <c r="B91" s="3"/>
      <c r="C91" s="3"/>
      <c r="D91" s="3"/>
      <c r="G91" s="20"/>
    </row>
    <row r="92" spans="2:7">
      <c r="B92" s="3"/>
      <c r="C92" s="3"/>
      <c r="D92" s="3"/>
      <c r="G92" s="20"/>
    </row>
    <row r="93" spans="2:7">
      <c r="B93" s="3"/>
      <c r="C93" s="3"/>
      <c r="D93" s="3"/>
      <c r="G93" s="20"/>
    </row>
    <row r="94" spans="2:7">
      <c r="B94" s="3"/>
      <c r="C94" s="3"/>
      <c r="D94" s="3"/>
      <c r="G94" s="20"/>
    </row>
    <row r="95" spans="2:7">
      <c r="B95" s="3"/>
      <c r="C95" s="3"/>
      <c r="D95" s="3"/>
      <c r="G95" s="20"/>
    </row>
    <row r="107" spans="2:7" ht="15.75" customHeight="1">
      <c r="B107" s="46" t="s">
        <v>149</v>
      </c>
      <c r="C107" s="116"/>
      <c r="D107" s="103">
        <v>3658</v>
      </c>
      <c r="E107" s="100" t="s">
        <v>150</v>
      </c>
      <c r="F107" s="100">
        <v>501</v>
      </c>
      <c r="G107" s="101" t="s">
        <v>184</v>
      </c>
    </row>
    <row r="108" spans="2:7" ht="15.75" customHeight="1">
      <c r="B108" s="43" t="s">
        <v>151</v>
      </c>
      <c r="C108" s="45"/>
      <c r="D108" s="47">
        <v>203599</v>
      </c>
      <c r="E108" s="44" t="s">
        <v>152</v>
      </c>
      <c r="F108" s="44">
        <v>511</v>
      </c>
      <c r="G108" s="45" t="s">
        <v>185</v>
      </c>
    </row>
    <row r="111" spans="2:7" ht="15.75" customHeight="1">
      <c r="B111" s="43" t="s">
        <v>156</v>
      </c>
      <c r="C111" s="45"/>
      <c r="D111" s="47">
        <v>3658</v>
      </c>
      <c r="E111" s="44" t="s">
        <v>150</v>
      </c>
      <c r="F111" s="44">
        <v>52</v>
      </c>
      <c r="G111" s="45" t="s">
        <v>186</v>
      </c>
    </row>
    <row r="112" spans="2:7" ht="15.75" customHeight="1">
      <c r="B112" s="43" t="s">
        <v>159</v>
      </c>
      <c r="C112" s="45"/>
      <c r="D112" s="47">
        <v>3599</v>
      </c>
      <c r="E112" s="44" t="s">
        <v>152</v>
      </c>
      <c r="F112" s="44">
        <v>93</v>
      </c>
      <c r="G112" s="45" t="s">
        <v>187</v>
      </c>
    </row>
    <row r="119" spans="2:7" ht="15.75" customHeight="1">
      <c r="B119" s="105" t="s">
        <v>59</v>
      </c>
      <c r="C119" s="105"/>
      <c r="D119" s="103">
        <v>518</v>
      </c>
      <c r="E119" s="102" t="s">
        <v>60</v>
      </c>
      <c r="F119" s="102">
        <v>635</v>
      </c>
      <c r="G119" s="104" t="s">
        <v>167</v>
      </c>
    </row>
    <row r="120" spans="2:7" ht="15.75" customHeight="1">
      <c r="B120" s="105" t="s">
        <v>145</v>
      </c>
      <c r="C120" s="105"/>
      <c r="D120" s="103">
        <v>519</v>
      </c>
      <c r="E120" s="102" t="s">
        <v>146</v>
      </c>
      <c r="F120" s="102">
        <v>637</v>
      </c>
      <c r="G120" s="104" t="s">
        <v>168</v>
      </c>
    </row>
    <row r="121" spans="2:7" ht="15.75" customHeight="1">
      <c r="B121" s="105" t="s">
        <v>147</v>
      </c>
      <c r="C121" s="105"/>
      <c r="D121" s="103">
        <v>707</v>
      </c>
      <c r="E121" s="102" t="s">
        <v>148</v>
      </c>
      <c r="F121" s="102">
        <v>639</v>
      </c>
      <c r="G121" s="104" t="s">
        <v>169</v>
      </c>
    </row>
  </sheetData>
  <sortState xmlns:xlrd2="http://schemas.microsoft.com/office/spreadsheetml/2017/richdata2" ref="B75:G86">
    <sortCondition ref="C75:C86"/>
  </sortState>
  <mergeCells count="1">
    <mergeCell ref="B6:B7"/>
  </mergeCells>
  <pageMargins left="0.2" right="0.2" top="0.5" bottom="0.5" header="0.3" footer="0.3"/>
  <pageSetup scale="79" orientation="landscape" r:id="rId1"/>
  <rowBreaks count="2" manualBreakCount="2">
    <brk id="39" max="7" man="1"/>
    <brk id="72" max="16383" man="1"/>
  </rowBreaks>
  <colBreaks count="1" manualBreakCount="1">
    <brk id="8"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J34"/>
  <sheetViews>
    <sheetView showGridLines="0" zoomScale="90" zoomScaleNormal="90" workbookViewId="0">
      <pane ySplit="3" topLeftCell="A10" activePane="bottomLeft" state="frozen"/>
      <selection activeCell="D38" sqref="D38"/>
      <selection pane="bottomLeft" activeCell="F19" sqref="F19"/>
    </sheetView>
  </sheetViews>
  <sheetFormatPr defaultRowHeight="12.75"/>
  <cols>
    <col min="1" max="1" width="9.140625" style="22"/>
    <col min="2" max="2" width="43" customWidth="1"/>
    <col min="3" max="3" width="12.85546875" customWidth="1"/>
    <col min="4" max="4" width="20.5703125" customWidth="1"/>
    <col min="5" max="5" width="14.140625" customWidth="1"/>
    <col min="6" max="6" width="15.85546875" customWidth="1"/>
    <col min="7" max="7" width="12.42578125" customWidth="1"/>
    <col min="8" max="8" width="12.140625" customWidth="1"/>
    <col min="9" max="9" width="12.85546875" customWidth="1"/>
    <col min="10" max="10" width="15.85546875" customWidth="1"/>
  </cols>
  <sheetData>
    <row r="1" spans="1:10" ht="15">
      <c r="A1" s="39" t="s">
        <v>143</v>
      </c>
      <c r="I1" s="26" t="s">
        <v>129</v>
      </c>
    </row>
    <row r="3" spans="1:10" ht="33" customHeight="1">
      <c r="D3" s="40" t="s">
        <v>486</v>
      </c>
      <c r="E3" s="41"/>
      <c r="F3" s="41"/>
      <c r="G3" s="41"/>
      <c r="H3" s="41"/>
      <c r="I3" s="41"/>
      <c r="J3" s="41"/>
    </row>
    <row r="5" spans="1:10" s="58" customFormat="1" ht="30.75" thickBot="1">
      <c r="A5" s="55">
        <v>390</v>
      </c>
      <c r="B5" s="54" t="s">
        <v>137</v>
      </c>
      <c r="C5" s="60" t="s">
        <v>108</v>
      </c>
      <c r="D5" s="68" t="str">
        <f>'SWM Fed'!$E$116</f>
        <v>Balanced</v>
      </c>
      <c r="E5" s="68"/>
      <c r="F5" s="59"/>
      <c r="G5" s="59"/>
      <c r="H5" s="59"/>
      <c r="I5" s="69"/>
      <c r="J5" s="59"/>
    </row>
    <row r="6" spans="1:10" s="58" customFormat="1" ht="30.75" thickBot="1">
      <c r="A6" s="55">
        <v>400</v>
      </c>
      <c r="B6" s="54" t="s">
        <v>3</v>
      </c>
      <c r="C6" s="60" t="s">
        <v>109</v>
      </c>
      <c r="D6" s="68" t="str">
        <f>'MBG Fed'!$E$116</f>
        <v>Balanced</v>
      </c>
      <c r="E6" s="68"/>
      <c r="F6" s="59"/>
      <c r="G6" s="59"/>
      <c r="H6" s="59"/>
      <c r="I6" s="69"/>
      <c r="J6" s="59"/>
    </row>
    <row r="7" spans="1:10" s="58" customFormat="1" ht="30.75" thickBot="1">
      <c r="A7" s="55">
        <v>410</v>
      </c>
      <c r="B7" s="54" t="s">
        <v>4</v>
      </c>
      <c r="C7" s="60" t="s">
        <v>110</v>
      </c>
      <c r="D7" s="68" t="str">
        <f>'HSH Fed'!$E$116</f>
        <v>Balanced</v>
      </c>
      <c r="E7" s="68"/>
      <c r="F7" s="59"/>
      <c r="G7" s="59"/>
      <c r="H7" s="59"/>
      <c r="I7" s="69"/>
      <c r="J7" s="59"/>
    </row>
    <row r="8" spans="1:10" s="58" customFormat="1" ht="30.75" thickBot="1">
      <c r="A8" s="55">
        <v>420</v>
      </c>
      <c r="B8" s="54" t="s">
        <v>5</v>
      </c>
      <c r="C8" s="60" t="s">
        <v>111</v>
      </c>
      <c r="D8" s="68" t="str">
        <f>'HSSA Fed'!$E$116</f>
        <v>Balanced</v>
      </c>
      <c r="E8" s="68"/>
      <c r="F8" s="59"/>
      <c r="G8" s="59"/>
      <c r="H8" s="59"/>
      <c r="I8" s="69"/>
      <c r="J8" s="59"/>
    </row>
    <row r="9" spans="1:10" s="58" customFormat="1" ht="30.75" thickBot="1">
      <c r="A9" s="55">
        <v>430</v>
      </c>
      <c r="B9" s="54" t="s">
        <v>6</v>
      </c>
      <c r="C9" s="60" t="s">
        <v>112</v>
      </c>
      <c r="D9" s="68" t="str">
        <f>'MDA Fed'!$E$116</f>
        <v>Balanced</v>
      </c>
      <c r="E9" s="68"/>
      <c r="F9" s="59"/>
      <c r="G9" s="59"/>
      <c r="H9" s="59"/>
      <c r="I9" s="69"/>
      <c r="J9" s="59"/>
    </row>
    <row r="10" spans="1:10" s="58" customFormat="1" ht="30.75" thickBot="1">
      <c r="A10" s="55">
        <v>440</v>
      </c>
      <c r="B10" s="54" t="s">
        <v>7</v>
      </c>
      <c r="C10" s="60" t="s">
        <v>113</v>
      </c>
      <c r="D10" s="68" t="str">
        <f>'THC Fed'!$E$116</f>
        <v>Balanced</v>
      </c>
      <c r="E10" s="68"/>
      <c r="F10" s="59"/>
      <c r="G10" s="59"/>
      <c r="H10" s="59"/>
      <c r="I10" s="69"/>
      <c r="J10" s="59"/>
    </row>
    <row r="11" spans="1:10" s="58" customFormat="1" ht="30.75" thickBot="1">
      <c r="A11" s="55">
        <v>450</v>
      </c>
      <c r="B11" s="54" t="s">
        <v>8</v>
      </c>
      <c r="C11" s="60" t="s">
        <v>114</v>
      </c>
      <c r="D11" s="68" t="str">
        <f>'TAMHSC Fed'!$E$116</f>
        <v>Balanced</v>
      </c>
      <c r="E11" s="68"/>
      <c r="F11" s="59"/>
      <c r="G11" s="59"/>
      <c r="H11" s="59"/>
      <c r="I11" s="69"/>
      <c r="J11" s="59"/>
    </row>
    <row r="12" spans="1:10" s="58" customFormat="1" ht="30.75" thickBot="1">
      <c r="A12" s="55">
        <v>461</v>
      </c>
      <c r="B12" s="54" t="s">
        <v>190</v>
      </c>
      <c r="C12" s="60" t="s">
        <v>179</v>
      </c>
      <c r="D12" s="68" t="str">
        <f>'UNTHSC1 Fed'!$E$116</f>
        <v>Balanced</v>
      </c>
      <c r="E12" s="68"/>
      <c r="F12" s="59"/>
      <c r="G12" s="59"/>
      <c r="H12" s="59"/>
      <c r="I12" s="69"/>
      <c r="J12" s="59"/>
    </row>
    <row r="13" spans="1:10" s="58" customFormat="1" ht="30.75" thickBot="1">
      <c r="A13" s="55">
        <v>470</v>
      </c>
      <c r="B13" s="54" t="s">
        <v>10</v>
      </c>
      <c r="C13" s="60" t="s">
        <v>116</v>
      </c>
      <c r="D13" s="68" t="str">
        <f>'TTUHSC Fed'!$E$116</f>
        <v>Balanced</v>
      </c>
      <c r="E13" s="68"/>
      <c r="F13" s="59"/>
      <c r="G13" s="59"/>
      <c r="H13" s="59"/>
      <c r="I13" s="69"/>
      <c r="J13" s="59"/>
    </row>
    <row r="14" spans="1:10" s="58" customFormat="1" ht="30.75" thickBot="1">
      <c r="A14" s="55">
        <v>490</v>
      </c>
      <c r="B14" s="54" t="s">
        <v>10</v>
      </c>
      <c r="C14" s="60" t="s">
        <v>138</v>
      </c>
      <c r="D14" s="68" t="str">
        <f>'TTUHSCEP Fed'!$E$116</f>
        <v>Balanced</v>
      </c>
      <c r="E14" s="68"/>
      <c r="F14" s="59"/>
      <c r="G14" s="59"/>
      <c r="H14" s="59"/>
      <c r="I14" s="69"/>
      <c r="J14" s="59"/>
    </row>
    <row r="15" spans="1:10" s="58" customFormat="1" ht="30.75" thickBot="1">
      <c r="A15" s="55">
        <v>500</v>
      </c>
      <c r="B15" s="54" t="s">
        <v>163</v>
      </c>
      <c r="C15" s="60" t="s">
        <v>165</v>
      </c>
      <c r="D15" s="68" t="str">
        <f>'AUSM Fed'!$E$116</f>
        <v>Balanced</v>
      </c>
      <c r="E15" s="68"/>
      <c r="F15" s="59"/>
      <c r="G15" s="59"/>
      <c r="H15" s="59"/>
      <c r="I15" s="69"/>
      <c r="J15" s="59"/>
    </row>
    <row r="16" spans="1:10" s="58" customFormat="1" ht="30.75" thickBot="1">
      <c r="A16" s="55">
        <v>510</v>
      </c>
      <c r="B16" s="54" t="s">
        <v>164</v>
      </c>
      <c r="C16" s="60" t="s">
        <v>166</v>
      </c>
      <c r="D16" s="68" t="str">
        <f>'RGVM Fed'!$E$116</f>
        <v>Balanced</v>
      </c>
      <c r="E16" s="68"/>
      <c r="F16" s="59"/>
      <c r="G16" s="59"/>
      <c r="H16" s="59"/>
      <c r="I16" s="69"/>
      <c r="J16" s="59"/>
    </row>
    <row r="17" spans="1:10" s="58" customFormat="1" ht="15.75" thickBot="1">
      <c r="A17" s="55">
        <v>520</v>
      </c>
      <c r="B17" s="54" t="s">
        <v>180</v>
      </c>
      <c r="C17" s="60" t="s">
        <v>181</v>
      </c>
      <c r="D17" s="68" t="str">
        <f>'UHM Fed'!$E$116</f>
        <v>Out of Balance</v>
      </c>
      <c r="E17" s="68"/>
      <c r="F17" s="59"/>
      <c r="G17" s="59"/>
      <c r="H17" s="59"/>
      <c r="I17" s="69"/>
      <c r="J17" s="59"/>
    </row>
    <row r="18" spans="1:10" s="58" customFormat="1" ht="30.75" thickBot="1">
      <c r="A18" s="65">
        <v>530</v>
      </c>
      <c r="B18" s="54" t="s">
        <v>189</v>
      </c>
      <c r="C18" s="53" t="s">
        <v>191</v>
      </c>
      <c r="D18" s="68" t="str">
        <f>'SHNF Fed'!$E$116</f>
        <v>Balanced</v>
      </c>
      <c r="E18" s="68"/>
      <c r="F18" s="59"/>
      <c r="G18" s="59"/>
      <c r="H18" s="59"/>
      <c r="I18" s="69"/>
      <c r="J18" s="59"/>
    </row>
    <row r="19" spans="1:10" s="58" customFormat="1" ht="45.75" thickBot="1">
      <c r="A19" s="65">
        <v>540</v>
      </c>
      <c r="B19" s="54" t="s">
        <v>196</v>
      </c>
      <c r="C19" s="53" t="s">
        <v>183</v>
      </c>
      <c r="D19" s="68" t="e">
        <f>'BCM Fed'!$E$116</f>
        <v>#N/A</v>
      </c>
      <c r="E19" s="68"/>
      <c r="F19" s="59"/>
      <c r="G19" s="59"/>
      <c r="H19" s="59"/>
      <c r="I19" s="69"/>
      <c r="J19" s="59"/>
    </row>
    <row r="20" spans="1:10" s="58" customFormat="1" ht="45.75" thickBot="1">
      <c r="A20" s="65">
        <v>460</v>
      </c>
      <c r="B20" s="54" t="s">
        <v>193</v>
      </c>
      <c r="C20" s="53" t="s">
        <v>115</v>
      </c>
      <c r="D20" s="68" t="str">
        <f>'UNTHSC Fed'!$E$116</f>
        <v>Balanced</v>
      </c>
      <c r="E20" s="68"/>
      <c r="F20" s="59"/>
      <c r="G20" s="59"/>
      <c r="H20" s="59"/>
      <c r="I20" s="69"/>
      <c r="J20" s="59"/>
    </row>
    <row r="21" spans="1:10" s="58" customFormat="1" ht="15.75" thickBot="1">
      <c r="A21" s="55"/>
      <c r="B21" s="54"/>
      <c r="C21" s="60"/>
    </row>
    <row r="22" spans="1:10" s="58" customFormat="1" ht="15.75" thickBot="1">
      <c r="A22" s="55"/>
      <c r="B22" s="54"/>
      <c r="C22" s="60"/>
    </row>
    <row r="23" spans="1:10">
      <c r="A23" s="20">
        <f>COUNT(A5:A22)</f>
        <v>16</v>
      </c>
      <c r="B23" s="5"/>
      <c r="C23" s="3"/>
    </row>
    <row r="24" spans="1:10">
      <c r="A24" s="3"/>
      <c r="B24" s="5"/>
      <c r="C24" s="3"/>
    </row>
    <row r="25" spans="1:10">
      <c r="A25" s="3"/>
      <c r="B25" s="5"/>
      <c r="C25" s="3"/>
    </row>
    <row r="26" spans="1:10">
      <c r="A26" s="3"/>
      <c r="B26" s="5"/>
      <c r="C26" s="3"/>
    </row>
    <row r="27" spans="1:10">
      <c r="A27" s="3"/>
      <c r="B27" s="5"/>
      <c r="C27" s="3"/>
    </row>
    <row r="28" spans="1:10">
      <c r="A28" s="3"/>
      <c r="B28" s="5"/>
      <c r="C28" s="3"/>
    </row>
    <row r="29" spans="1:10">
      <c r="A29" s="3"/>
      <c r="B29" s="5"/>
      <c r="C29" s="3"/>
    </row>
    <row r="30" spans="1:10">
      <c r="A30" s="3"/>
      <c r="B30" s="5"/>
      <c r="C30" s="3"/>
    </row>
    <row r="31" spans="1:10">
      <c r="A31" s="3"/>
      <c r="B31" s="5"/>
      <c r="C31" s="3"/>
    </row>
    <row r="32" spans="1:10">
      <c r="A32" s="3"/>
      <c r="B32" s="5"/>
      <c r="C32" s="3"/>
    </row>
    <row r="33" spans="1:3">
      <c r="A33" s="3"/>
      <c r="B33" s="5"/>
      <c r="C33" s="3"/>
    </row>
    <row r="34" spans="1:3">
      <c r="A34" s="3"/>
      <c r="B34" s="5"/>
      <c r="C34" s="3"/>
    </row>
  </sheetData>
  <hyperlinks>
    <hyperlink ref="I1" location="Index!A1" display="Return to Index" xr:uid="{00000000-0004-0000-59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CAD38-0181-4ADD-B85F-FC70BF29D517}">
  <sheetPr>
    <tabColor rgb="FFCCFFCC"/>
  </sheetPr>
  <dimension ref="A1:F82"/>
  <sheetViews>
    <sheetView showGridLines="0" zoomScale="90" zoomScaleNormal="90" zoomScaleSheetLayoutView="100" zoomScalePageLayoutView="57" workbookViewId="0">
      <pane ySplit="4" topLeftCell="A60" activePane="bottomLeft" state="frozen"/>
      <selection activeCell="B64" sqref="B64:F64"/>
      <selection pane="bottomLeft" activeCell="F2" sqref="F2"/>
    </sheetView>
  </sheetViews>
  <sheetFormatPr defaultColWidth="9.140625" defaultRowHeight="15"/>
  <cols>
    <col min="1" max="1" width="11.85546875" style="76" customWidth="1"/>
    <col min="2" max="2" width="98.5703125" style="91" customWidth="1"/>
    <col min="3" max="3" width="18.42578125" style="96" customWidth="1"/>
    <col min="4" max="4" width="19.140625" style="76" bestFit="1" customWidth="1"/>
    <col min="5" max="5" width="19" style="76" customWidth="1"/>
    <col min="6" max="6" width="70.85546875" style="119" customWidth="1"/>
    <col min="7" max="16384" width="9.140625" style="76"/>
  </cols>
  <sheetData>
    <row r="1" spans="1:6" ht="18.75">
      <c r="A1" s="74" t="s">
        <v>197</v>
      </c>
      <c r="B1" s="321" t="str">
        <f>Input!$B$6</f>
        <v>The University of Texas Southwestern Medical Center</v>
      </c>
      <c r="E1" s="77" t="s">
        <v>198</v>
      </c>
      <c r="F1" s="118" t="str">
        <f>IF(OR($C$73&lt;&gt;"",$D$73&lt;&gt;"",$E$73&lt;&gt;""),"Error Message - Enter Whole Dollars Only - See Row 72","")</f>
        <v/>
      </c>
    </row>
    <row r="2" spans="1:6" ht="18.75">
      <c r="A2" s="74" t="s">
        <v>199</v>
      </c>
      <c r="B2" s="117" t="str">
        <f>Index!$B$3</f>
        <v>FY 2020 &amp; FY 2021 Data</v>
      </c>
      <c r="F2" s="118" t="str">
        <f>IF(OR($C$71&lt;&gt;0,$D$71&lt;&gt;0,$E$71&lt;&gt;0),"Error Message - Federal Program Breakout tab does not agree with this tab.","")</f>
        <v/>
      </c>
    </row>
    <row r="3" spans="1:6">
      <c r="A3" s="92"/>
    </row>
    <row r="4" spans="1:6" ht="47.25">
      <c r="A4" s="120" t="s">
        <v>327</v>
      </c>
      <c r="B4" s="120" t="s">
        <v>328</v>
      </c>
      <c r="C4" s="121" t="s">
        <v>329</v>
      </c>
      <c r="D4" s="120" t="s">
        <v>330</v>
      </c>
      <c r="E4" s="120" t="s">
        <v>207</v>
      </c>
      <c r="F4" s="122" t="s">
        <v>208</v>
      </c>
    </row>
    <row r="5" spans="1:6" ht="15.75">
      <c r="A5" s="123">
        <v>1</v>
      </c>
      <c r="B5" s="323" t="s">
        <v>331</v>
      </c>
      <c r="C5" s="324"/>
      <c r="D5" s="324"/>
      <c r="E5" s="324"/>
      <c r="F5" s="325"/>
    </row>
    <row r="6" spans="1:6" ht="15.75">
      <c r="A6" s="124" t="s">
        <v>332</v>
      </c>
      <c r="B6" s="194" t="s">
        <v>333</v>
      </c>
      <c r="C6" s="125">
        <f>Input!$N$6</f>
        <v>162753</v>
      </c>
      <c r="D6" s="195">
        <f>Input!$O$6</f>
        <v>201138</v>
      </c>
      <c r="E6" s="195">
        <f>Input!$P$6</f>
        <v>0</v>
      </c>
      <c r="F6" s="196">
        <f>Input!$Q$6</f>
        <v>0</v>
      </c>
    </row>
    <row r="7" spans="1:6" ht="15.75">
      <c r="A7" s="126" t="s">
        <v>332</v>
      </c>
      <c r="B7" s="197" t="s">
        <v>334</v>
      </c>
      <c r="C7" s="127">
        <f>Input!$R$6</f>
        <v>175</v>
      </c>
      <c r="D7" s="127">
        <f>Input!$S$6</f>
        <v>199</v>
      </c>
      <c r="E7" s="128"/>
      <c r="F7" s="198" t="str">
        <f>Input!$T$6</f>
        <v>Unduplicated</v>
      </c>
    </row>
    <row r="8" spans="1:6" ht="15.75">
      <c r="A8" s="129" t="s">
        <v>335</v>
      </c>
      <c r="B8" s="199" t="s">
        <v>336</v>
      </c>
      <c r="C8" s="125">
        <f>Input!$U$6</f>
        <v>0</v>
      </c>
      <c r="D8" s="195">
        <f>Input!$V$6</f>
        <v>0</v>
      </c>
      <c r="E8" s="195">
        <f>Input!$W$6</f>
        <v>0</v>
      </c>
      <c r="F8" s="196">
        <f>Input!$X$6</f>
        <v>0</v>
      </c>
    </row>
    <row r="9" spans="1:6" ht="15.75">
      <c r="A9" s="126" t="s">
        <v>335</v>
      </c>
      <c r="B9" s="197" t="s">
        <v>334</v>
      </c>
      <c r="C9" s="127">
        <f>Input!$Y$6</f>
        <v>0</v>
      </c>
      <c r="D9" s="127">
        <f>Input!$Z$6</f>
        <v>0</v>
      </c>
      <c r="E9" s="128"/>
      <c r="F9" s="198">
        <f>Input!$AA$6</f>
        <v>0</v>
      </c>
    </row>
    <row r="10" spans="1:6" ht="15.75">
      <c r="A10" s="129" t="s">
        <v>337</v>
      </c>
      <c r="B10" s="199" t="s">
        <v>338</v>
      </c>
      <c r="C10" s="125">
        <f>Input!$AB$6</f>
        <v>0</v>
      </c>
      <c r="D10" s="195">
        <f>Input!$AC$6</f>
        <v>0</v>
      </c>
      <c r="E10" s="195">
        <f>Input!$AD$6</f>
        <v>0</v>
      </c>
      <c r="F10" s="196">
        <f>Input!$AE$6</f>
        <v>0</v>
      </c>
    </row>
    <row r="11" spans="1:6" ht="15.75">
      <c r="A11" s="126" t="s">
        <v>337</v>
      </c>
      <c r="B11" s="197" t="s">
        <v>334</v>
      </c>
      <c r="C11" s="127">
        <f>Input!$AF$6</f>
        <v>0</v>
      </c>
      <c r="D11" s="127">
        <f>Input!$AG$6</f>
        <v>0</v>
      </c>
      <c r="E11" s="128"/>
      <c r="F11" s="198">
        <f>Input!$AH$6</f>
        <v>0</v>
      </c>
    </row>
    <row r="12" spans="1:6" ht="31.5">
      <c r="A12" s="129" t="s">
        <v>339</v>
      </c>
      <c r="B12" s="199" t="s">
        <v>340</v>
      </c>
      <c r="C12" s="125">
        <f>Input!$AI$6</f>
        <v>0</v>
      </c>
      <c r="D12" s="195">
        <f>Input!$AJ$6</f>
        <v>0</v>
      </c>
      <c r="E12" s="195">
        <f>Input!$AK$6</f>
        <v>0</v>
      </c>
      <c r="F12" s="196">
        <f>Input!$AL$6</f>
        <v>0</v>
      </c>
    </row>
    <row r="13" spans="1:6" ht="15.75">
      <c r="A13" s="126" t="s">
        <v>339</v>
      </c>
      <c r="B13" s="197" t="s">
        <v>334</v>
      </c>
      <c r="C13" s="127">
        <f>Input!$AM$6</f>
        <v>0</v>
      </c>
      <c r="D13" s="127">
        <f>Input!$AN$6</f>
        <v>0</v>
      </c>
      <c r="E13" s="128"/>
      <c r="F13" s="198">
        <f>Input!$AO$6</f>
        <v>0</v>
      </c>
    </row>
    <row r="14" spans="1:6" ht="31.5">
      <c r="A14" s="129" t="s">
        <v>341</v>
      </c>
      <c r="B14" s="199" t="s">
        <v>342</v>
      </c>
      <c r="C14" s="125">
        <f>Input!$AP$6</f>
        <v>0</v>
      </c>
      <c r="D14" s="195">
        <f>Input!$AQ$6</f>
        <v>0</v>
      </c>
      <c r="E14" s="195">
        <f>Input!$AR$6</f>
        <v>0</v>
      </c>
      <c r="F14" s="196">
        <f>Input!$AS$6</f>
        <v>0</v>
      </c>
    </row>
    <row r="15" spans="1:6" ht="15.75">
      <c r="A15" s="126" t="s">
        <v>341</v>
      </c>
      <c r="B15" s="197" t="s">
        <v>334</v>
      </c>
      <c r="C15" s="127">
        <f>Input!$AT$6</f>
        <v>0</v>
      </c>
      <c r="D15" s="127">
        <f>Input!$AU$6</f>
        <v>0</v>
      </c>
      <c r="E15" s="128"/>
      <c r="F15" s="198">
        <f>Input!$AV$6</f>
        <v>0</v>
      </c>
    </row>
    <row r="16" spans="1:6" ht="63">
      <c r="A16" s="129" t="s">
        <v>343</v>
      </c>
      <c r="B16" s="199" t="s">
        <v>344</v>
      </c>
      <c r="C16" s="125">
        <f>Input!$AW$6</f>
        <v>0</v>
      </c>
      <c r="D16" s="195">
        <f>Input!$AX$6</f>
        <v>0</v>
      </c>
      <c r="E16" s="195">
        <f>Input!$AY$6</f>
        <v>0</v>
      </c>
      <c r="F16" s="196">
        <f>Input!$AZ$6</f>
        <v>0</v>
      </c>
    </row>
    <row r="17" spans="1:6" ht="15.75">
      <c r="A17" s="126" t="s">
        <v>343</v>
      </c>
      <c r="B17" s="197" t="s">
        <v>334</v>
      </c>
      <c r="C17" s="127">
        <f>Input!$BA$6</f>
        <v>0</v>
      </c>
      <c r="D17" s="127">
        <f>Input!$BB$6</f>
        <v>0</v>
      </c>
      <c r="E17" s="128"/>
      <c r="F17" s="198">
        <f>Input!$BC$6</f>
        <v>0</v>
      </c>
    </row>
    <row r="18" spans="1:6" ht="15.75">
      <c r="A18" s="129" t="s">
        <v>345</v>
      </c>
      <c r="B18" s="199" t="s">
        <v>346</v>
      </c>
      <c r="C18" s="125">
        <f>Input!$BD$6</f>
        <v>0</v>
      </c>
      <c r="D18" s="195">
        <f>Input!$BE$6</f>
        <v>0</v>
      </c>
      <c r="E18" s="195">
        <f>Input!$BF$6</f>
        <v>0</v>
      </c>
      <c r="F18" s="196">
        <f>Input!$BG$6</f>
        <v>0</v>
      </c>
    </row>
    <row r="19" spans="1:6" ht="15.75">
      <c r="A19" s="126" t="s">
        <v>345</v>
      </c>
      <c r="B19" s="197" t="s">
        <v>334</v>
      </c>
      <c r="C19" s="127">
        <f>Input!$BH$6</f>
        <v>0</v>
      </c>
      <c r="D19" s="127">
        <f>Input!$BI$6</f>
        <v>0</v>
      </c>
      <c r="E19" s="128"/>
      <c r="F19" s="198">
        <f>Input!$BJ$6</f>
        <v>0</v>
      </c>
    </row>
    <row r="20" spans="1:6" ht="15.75">
      <c r="A20" s="129"/>
      <c r="B20" s="200" t="s">
        <v>347</v>
      </c>
      <c r="C20" s="130">
        <f t="shared" ref="C20:E21" si="0">C18+C16+C14+C12+C10+C8+C6</f>
        <v>162753</v>
      </c>
      <c r="D20" s="130">
        <f t="shared" si="0"/>
        <v>201138</v>
      </c>
      <c r="E20" s="130">
        <f t="shared" si="0"/>
        <v>0</v>
      </c>
      <c r="F20" s="201"/>
    </row>
    <row r="21" spans="1:6" ht="15.75">
      <c r="A21" s="129"/>
      <c r="B21" s="202" t="s">
        <v>348</v>
      </c>
      <c r="C21" s="203">
        <f t="shared" si="0"/>
        <v>175</v>
      </c>
      <c r="D21" s="203">
        <f t="shared" si="0"/>
        <v>199</v>
      </c>
      <c r="E21" s="203"/>
      <c r="F21" s="201"/>
    </row>
    <row r="22" spans="1:6" ht="15.75">
      <c r="A22" s="132"/>
      <c r="B22" s="204"/>
      <c r="C22" s="133"/>
      <c r="D22" s="205"/>
      <c r="E22" s="205"/>
      <c r="F22" s="206"/>
    </row>
    <row r="23" spans="1:6" ht="15.75">
      <c r="A23" s="136">
        <v>2</v>
      </c>
      <c r="B23" s="326" t="s">
        <v>349</v>
      </c>
      <c r="C23" s="327"/>
      <c r="D23" s="327"/>
      <c r="E23" s="327"/>
      <c r="F23" s="328"/>
    </row>
    <row r="24" spans="1:6" ht="31.5">
      <c r="A24" s="129" t="s">
        <v>350</v>
      </c>
      <c r="B24" s="199" t="s">
        <v>351</v>
      </c>
      <c r="C24" s="125">
        <f>Input!$BK$6</f>
        <v>0</v>
      </c>
      <c r="D24" s="195">
        <f>Input!$BL$6</f>
        <v>0</v>
      </c>
      <c r="E24" s="195">
        <f>Input!$BM$6</f>
        <v>0</v>
      </c>
      <c r="F24" s="196">
        <f>Input!$BN$6</f>
        <v>0</v>
      </c>
    </row>
    <row r="25" spans="1:6" ht="31.5">
      <c r="A25" s="129" t="s">
        <v>352</v>
      </c>
      <c r="B25" s="199" t="s">
        <v>353</v>
      </c>
      <c r="C25" s="125">
        <f>Input!$BO$6</f>
        <v>0</v>
      </c>
      <c r="D25" s="195">
        <f>Input!$BP$6</f>
        <v>0</v>
      </c>
      <c r="E25" s="195">
        <f>Input!$BQ$6</f>
        <v>0</v>
      </c>
      <c r="F25" s="196">
        <f>Input!$BR$6</f>
        <v>0</v>
      </c>
    </row>
    <row r="26" spans="1:6" ht="47.25">
      <c r="A26" s="129" t="s">
        <v>354</v>
      </c>
      <c r="B26" s="207" t="s">
        <v>355</v>
      </c>
      <c r="C26" s="125">
        <f>Input!$BS$6</f>
        <v>0</v>
      </c>
      <c r="D26" s="195">
        <f>Input!$BT$6</f>
        <v>0</v>
      </c>
      <c r="E26" s="195">
        <f>Input!$BU$6</f>
        <v>0</v>
      </c>
      <c r="F26" s="196">
        <f>Input!$BV$6</f>
        <v>0</v>
      </c>
    </row>
    <row r="27" spans="1:6" ht="31.5">
      <c r="A27" s="129" t="s">
        <v>356</v>
      </c>
      <c r="B27" s="199" t="s">
        <v>357</v>
      </c>
      <c r="C27" s="125">
        <f>Input!$BW$6</f>
        <v>0</v>
      </c>
      <c r="D27" s="195">
        <f>Input!$BX$6</f>
        <v>0</v>
      </c>
      <c r="E27" s="195">
        <f>Input!$BY$6</f>
        <v>0</v>
      </c>
      <c r="F27" s="196">
        <f>Input!$BZ$6</f>
        <v>0</v>
      </c>
    </row>
    <row r="28" spans="1:6" ht="31.5">
      <c r="A28" s="137" t="s">
        <v>358</v>
      </c>
      <c r="B28" s="208" t="s">
        <v>359</v>
      </c>
      <c r="C28" s="125">
        <f>Input!$CA$6</f>
        <v>12201</v>
      </c>
      <c r="D28" s="195">
        <f>Input!$CB$6</f>
        <v>291052</v>
      </c>
      <c r="E28" s="195">
        <f>Input!$CC$6</f>
        <v>0</v>
      </c>
      <c r="F28" s="196">
        <f>Input!$CD$6</f>
        <v>0</v>
      </c>
    </row>
    <row r="29" spans="1:6" ht="15.75">
      <c r="A29" s="138"/>
      <c r="B29" s="209" t="s">
        <v>0</v>
      </c>
      <c r="C29" s="139">
        <f>SUM(C24:C28)</f>
        <v>12201</v>
      </c>
      <c r="D29" s="139">
        <f t="shared" ref="D29:E29" si="1">SUM(D24:D28)</f>
        <v>291052</v>
      </c>
      <c r="E29" s="139">
        <f t="shared" si="1"/>
        <v>0</v>
      </c>
      <c r="F29" s="196"/>
    </row>
    <row r="30" spans="1:6" ht="15.75">
      <c r="A30" s="132"/>
      <c r="B30" s="204"/>
      <c r="C30" s="133"/>
      <c r="D30" s="205"/>
      <c r="E30" s="205"/>
      <c r="F30" s="206"/>
    </row>
    <row r="31" spans="1:6" ht="15.75">
      <c r="A31" s="123">
        <v>3</v>
      </c>
      <c r="B31" s="326" t="s">
        <v>360</v>
      </c>
      <c r="C31" s="327"/>
      <c r="D31" s="327"/>
      <c r="E31" s="327"/>
      <c r="F31" s="328"/>
    </row>
    <row r="32" spans="1:6" ht="31.5">
      <c r="A32" s="129" t="s">
        <v>361</v>
      </c>
      <c r="B32" s="199" t="s">
        <v>362</v>
      </c>
      <c r="C32" s="125">
        <f>Input!$CE$6</f>
        <v>0</v>
      </c>
      <c r="D32" s="195">
        <f>Input!$CF$6</f>
        <v>11472</v>
      </c>
      <c r="E32" s="195">
        <f>Input!$CG$6</f>
        <v>0</v>
      </c>
      <c r="F32" s="196">
        <f>Input!$CH$6</f>
        <v>0</v>
      </c>
    </row>
    <row r="33" spans="1:6" ht="15.75">
      <c r="A33" s="129" t="s">
        <v>363</v>
      </c>
      <c r="B33" s="199" t="s">
        <v>487</v>
      </c>
      <c r="C33" s="125">
        <f>Input!$CI$6</f>
        <v>0</v>
      </c>
      <c r="D33" s="195">
        <f>Input!$CJ$6</f>
        <v>10387</v>
      </c>
      <c r="E33" s="195">
        <f>Input!$CK$6</f>
        <v>0</v>
      </c>
      <c r="F33" s="196">
        <f>Input!$CL$6</f>
        <v>0</v>
      </c>
    </row>
    <row r="34" spans="1:6" ht="31.5">
      <c r="A34" s="129" t="s">
        <v>364</v>
      </c>
      <c r="B34" s="199" t="s">
        <v>365</v>
      </c>
      <c r="C34" s="125">
        <f>Input!$CM$6</f>
        <v>0</v>
      </c>
      <c r="D34" s="195">
        <f>Input!$CN$6</f>
        <v>0</v>
      </c>
      <c r="E34" s="195">
        <f>Input!$CO$6</f>
        <v>0</v>
      </c>
      <c r="F34" s="196">
        <f>Input!$CP$6</f>
        <v>0</v>
      </c>
    </row>
    <row r="35" spans="1:6" ht="31.5">
      <c r="A35" s="138" t="s">
        <v>366</v>
      </c>
      <c r="B35" s="199" t="s">
        <v>367</v>
      </c>
      <c r="C35" s="125">
        <f>Input!$CQ$6</f>
        <v>0</v>
      </c>
      <c r="D35" s="195">
        <f>Input!$CR$6</f>
        <v>0</v>
      </c>
      <c r="E35" s="195">
        <f>Input!$CS$6</f>
        <v>0</v>
      </c>
      <c r="F35" s="196">
        <f>Input!$CT$6</f>
        <v>0</v>
      </c>
    </row>
    <row r="36" spans="1:6" ht="15.75">
      <c r="A36" s="138"/>
      <c r="B36" s="209" t="s">
        <v>0</v>
      </c>
      <c r="C36" s="139">
        <f>SUM(C32:C35)</f>
        <v>0</v>
      </c>
      <c r="D36" s="139">
        <f t="shared" ref="D36:E36" si="2">SUM(D32:D35)</f>
        <v>21859</v>
      </c>
      <c r="E36" s="139">
        <f t="shared" si="2"/>
        <v>0</v>
      </c>
      <c r="F36" s="196"/>
    </row>
    <row r="37" spans="1:6" ht="15.75">
      <c r="A37" s="132"/>
      <c r="B37" s="204"/>
      <c r="C37" s="133"/>
      <c r="D37" s="205"/>
      <c r="E37" s="205"/>
      <c r="F37" s="206"/>
    </row>
    <row r="38" spans="1:6" ht="15.75">
      <c r="A38" s="136">
        <v>4</v>
      </c>
      <c r="B38" s="326" t="s">
        <v>368</v>
      </c>
      <c r="C38" s="327"/>
      <c r="D38" s="327"/>
      <c r="E38" s="327"/>
      <c r="F38" s="328"/>
    </row>
    <row r="39" spans="1:6" ht="15.75">
      <c r="A39" s="129" t="s">
        <v>369</v>
      </c>
      <c r="B39" s="199" t="s">
        <v>370</v>
      </c>
      <c r="C39" s="125">
        <f>Input!$CU$6</f>
        <v>0</v>
      </c>
      <c r="D39" s="195">
        <f>Input!$CV$6</f>
        <v>542348</v>
      </c>
      <c r="E39" s="195">
        <f>Input!$CW$6</f>
        <v>0</v>
      </c>
      <c r="F39" s="196">
        <f>Input!$CX$6</f>
        <v>0</v>
      </c>
    </row>
    <row r="40" spans="1:6" ht="47.25">
      <c r="A40" s="129" t="s">
        <v>371</v>
      </c>
      <c r="B40" s="199" t="s">
        <v>372</v>
      </c>
      <c r="C40" s="125">
        <f>Input!$CY$6</f>
        <v>0</v>
      </c>
      <c r="D40" s="195">
        <f>Input!$CZ$6</f>
        <v>0</v>
      </c>
      <c r="E40" s="195">
        <f>Input!$DA$6</f>
        <v>0</v>
      </c>
      <c r="F40" s="196">
        <f>Input!$DB$6</f>
        <v>0</v>
      </c>
    </row>
    <row r="41" spans="1:6" ht="15.75">
      <c r="A41" s="137" t="s">
        <v>373</v>
      </c>
      <c r="B41" s="208" t="s">
        <v>374</v>
      </c>
      <c r="C41" s="125">
        <f>Input!$DC$6</f>
        <v>42284684</v>
      </c>
      <c r="D41" s="195">
        <f>Input!$DD$6</f>
        <v>52245915</v>
      </c>
      <c r="E41" s="195">
        <f>Input!$DE$6</f>
        <v>0</v>
      </c>
      <c r="F41" s="196" t="str">
        <f>Input!$DF$6</f>
        <v>Lost revenue realized in FY20; amounts shown as "expended" in FY20 and FY21 recognize the reimbursement of these prior year fund balance losses at the time of payment receipt</v>
      </c>
    </row>
    <row r="42" spans="1:6" ht="15.75">
      <c r="A42" s="138"/>
      <c r="B42" s="209" t="s">
        <v>0</v>
      </c>
      <c r="C42" s="139">
        <f>SUM(C39:C41)</f>
        <v>42284684</v>
      </c>
      <c r="D42" s="139">
        <f t="shared" ref="D42:E42" si="3">SUM(D39:D41)</f>
        <v>52788263</v>
      </c>
      <c r="E42" s="139">
        <f t="shared" si="3"/>
        <v>0</v>
      </c>
      <c r="F42" s="196"/>
    </row>
    <row r="43" spans="1:6" ht="15.75">
      <c r="A43" s="132"/>
      <c r="B43" s="204"/>
      <c r="C43" s="133"/>
      <c r="D43" s="205"/>
      <c r="E43" s="205"/>
      <c r="F43" s="206"/>
    </row>
    <row r="44" spans="1:6" ht="15.75">
      <c r="A44" s="136">
        <v>5</v>
      </c>
      <c r="B44" s="326" t="s">
        <v>1</v>
      </c>
      <c r="C44" s="327"/>
      <c r="D44" s="327"/>
      <c r="E44" s="327"/>
      <c r="F44" s="328"/>
    </row>
    <row r="45" spans="1:6" ht="15.75">
      <c r="A45" s="129" t="s">
        <v>375</v>
      </c>
      <c r="B45" s="210" t="s">
        <v>376</v>
      </c>
      <c r="C45" s="125">
        <f>Input!$DG$6</f>
        <v>0</v>
      </c>
      <c r="D45" s="195">
        <f>Input!$DH$6</f>
        <v>3060513</v>
      </c>
      <c r="E45" s="195">
        <f>Input!$DI$6</f>
        <v>0</v>
      </c>
      <c r="F45" s="196" t="str">
        <f>Input!$DJ$6</f>
        <v>Covid Prevalence Study</v>
      </c>
    </row>
    <row r="46" spans="1:6" ht="15.75">
      <c r="A46" s="132"/>
      <c r="B46" s="204"/>
      <c r="C46" s="133"/>
      <c r="D46" s="205"/>
      <c r="E46" s="205"/>
      <c r="F46" s="206"/>
    </row>
    <row r="47" spans="1:6" ht="15.75">
      <c r="A47" s="136">
        <v>6</v>
      </c>
      <c r="B47" s="326" t="s">
        <v>377</v>
      </c>
      <c r="C47" s="327"/>
      <c r="D47" s="327"/>
      <c r="E47" s="327"/>
      <c r="F47" s="328"/>
    </row>
    <row r="48" spans="1:6" ht="31.5">
      <c r="A48" s="129" t="s">
        <v>378</v>
      </c>
      <c r="B48" s="208" t="s">
        <v>379</v>
      </c>
      <c r="C48" s="125">
        <f>Input!$DK$6</f>
        <v>0</v>
      </c>
      <c r="D48" s="195">
        <f>Input!$DL$6</f>
        <v>0</v>
      </c>
      <c r="E48" s="195">
        <f>Input!$DM$6</f>
        <v>0</v>
      </c>
      <c r="F48" s="196">
        <f>Input!$DN$6</f>
        <v>0</v>
      </c>
    </row>
    <row r="49" spans="1:6" ht="15.75">
      <c r="A49" s="138"/>
      <c r="B49" s="209" t="s">
        <v>0</v>
      </c>
      <c r="C49" s="139">
        <f>SUM(C48:C48)</f>
        <v>0</v>
      </c>
      <c r="D49" s="139">
        <f>SUM(D48:D48)</f>
        <v>0</v>
      </c>
      <c r="E49" s="139">
        <f>SUM(E48:E48)</f>
        <v>0</v>
      </c>
      <c r="F49" s="196"/>
    </row>
    <row r="50" spans="1:6" ht="15.75">
      <c r="A50" s="132"/>
      <c r="B50" s="204"/>
      <c r="C50" s="133"/>
      <c r="D50" s="205"/>
      <c r="E50" s="205"/>
      <c r="F50" s="206"/>
    </row>
    <row r="51" spans="1:6" ht="15.75">
      <c r="A51" s="188">
        <v>7</v>
      </c>
      <c r="B51" s="326" t="s">
        <v>235</v>
      </c>
      <c r="C51" s="327"/>
      <c r="D51" s="327"/>
      <c r="E51" s="327"/>
      <c r="F51" s="328"/>
    </row>
    <row r="52" spans="1:6" ht="15.75">
      <c r="A52" s="189" t="s">
        <v>482</v>
      </c>
      <c r="B52" s="208" t="s">
        <v>381</v>
      </c>
      <c r="C52" s="125">
        <f>Input!$DO$6</f>
        <v>0</v>
      </c>
      <c r="D52" s="195">
        <f>Input!$DP$6</f>
        <v>41026871</v>
      </c>
      <c r="E52" s="195">
        <f>Input!$DQ$6</f>
        <v>0</v>
      </c>
      <c r="F52" s="196" t="str">
        <f>Input!$DR$6</f>
        <v>$40,958,387 for unfunded compensation; $68,484 supported Ryan White initiatiave in accordance with SEFA reporting classification; Unfunded compensation realized in FY20; amounts shown as "expended" in FY20 and FY21 recognize the reimbursement of these prior year fund balance losses at the time of payment receipt and this assumes lost revenue utilized prior to unfunded compensation</v>
      </c>
    </row>
    <row r="53" spans="1:6" ht="15.75">
      <c r="A53" s="190"/>
      <c r="B53" s="211"/>
      <c r="C53" s="141"/>
      <c r="D53" s="212"/>
      <c r="E53" s="213"/>
      <c r="F53" s="201"/>
    </row>
    <row r="54" spans="1:6" ht="15.75" customHeight="1">
      <c r="A54" s="191">
        <v>8</v>
      </c>
      <c r="B54" s="326" t="s">
        <v>481</v>
      </c>
      <c r="C54" s="327"/>
      <c r="D54" s="327"/>
      <c r="E54" s="327"/>
      <c r="F54" s="328"/>
    </row>
    <row r="55" spans="1:6" ht="31.5">
      <c r="A55" s="189" t="s">
        <v>380</v>
      </c>
      <c r="B55" s="199" t="s">
        <v>383</v>
      </c>
      <c r="C55" s="125">
        <f>Input!$DS$6</f>
        <v>0</v>
      </c>
      <c r="D55" s="195">
        <f>Input!$DT$6</f>
        <v>0</v>
      </c>
      <c r="E55" s="195">
        <f>Input!$DU$6</f>
        <v>0</v>
      </c>
      <c r="F55" s="196">
        <f>Input!$DV$6</f>
        <v>0</v>
      </c>
    </row>
    <row r="56" spans="1:6" ht="15.75">
      <c r="A56" s="192" t="s">
        <v>380</v>
      </c>
      <c r="B56" s="197" t="s">
        <v>384</v>
      </c>
      <c r="C56" s="127">
        <f>Input!$DW$6</f>
        <v>0</v>
      </c>
      <c r="D56" s="127">
        <f>Input!$DX$6</f>
        <v>0</v>
      </c>
      <c r="E56" s="128"/>
      <c r="F56" s="198">
        <f>Input!$DY$6</f>
        <v>0</v>
      </c>
    </row>
    <row r="57" spans="1:6" ht="31.5">
      <c r="A57" s="189" t="s">
        <v>483</v>
      </c>
      <c r="B57" s="208" t="s">
        <v>385</v>
      </c>
      <c r="C57" s="125">
        <f>Input!$DZ$6</f>
        <v>0</v>
      </c>
      <c r="D57" s="195">
        <f>Input!$EA$6</f>
        <v>0</v>
      </c>
      <c r="E57" s="195">
        <f>Input!$EB$6</f>
        <v>0</v>
      </c>
      <c r="F57" s="196">
        <f>Input!$EC$6</f>
        <v>0</v>
      </c>
    </row>
    <row r="58" spans="1:6" ht="15.75">
      <c r="A58" s="192" t="s">
        <v>483</v>
      </c>
      <c r="B58" s="197" t="s">
        <v>384</v>
      </c>
      <c r="C58" s="127">
        <f>Input!$ED$6</f>
        <v>0</v>
      </c>
      <c r="D58" s="127">
        <f>Input!$EE$6</f>
        <v>0</v>
      </c>
      <c r="E58" s="128"/>
      <c r="F58" s="198">
        <f>Input!$EF$6</f>
        <v>0</v>
      </c>
    </row>
    <row r="59" spans="1:6" ht="31.5">
      <c r="A59" s="189" t="s">
        <v>484</v>
      </c>
      <c r="B59" s="208" t="s">
        <v>386</v>
      </c>
      <c r="C59" s="125">
        <f>Input!$EG$6</f>
        <v>0</v>
      </c>
      <c r="D59" s="195">
        <f>Input!$EH$6</f>
        <v>0</v>
      </c>
      <c r="E59" s="195">
        <f>Input!$EI$6</f>
        <v>0</v>
      </c>
      <c r="F59" s="196">
        <f>Input!$EJ$6</f>
        <v>0</v>
      </c>
    </row>
    <row r="60" spans="1:6" ht="15.75">
      <c r="A60" s="192" t="s">
        <v>484</v>
      </c>
      <c r="B60" s="197" t="s">
        <v>384</v>
      </c>
      <c r="C60" s="127">
        <f>Input!$EK$6</f>
        <v>0</v>
      </c>
      <c r="D60" s="127">
        <f>Input!$EL$6</f>
        <v>0</v>
      </c>
      <c r="E60" s="128"/>
      <c r="F60" s="198">
        <f>Input!$EM$6</f>
        <v>0</v>
      </c>
    </row>
    <row r="61" spans="1:6" ht="15.75">
      <c r="A61" s="189"/>
      <c r="B61" s="200" t="s">
        <v>347</v>
      </c>
      <c r="C61" s="130">
        <f>C59+C57+C55</f>
        <v>0</v>
      </c>
      <c r="D61" s="130">
        <f t="shared" ref="D61:E62" si="4">D59+D57+D55</f>
        <v>0</v>
      </c>
      <c r="E61" s="130">
        <f t="shared" si="4"/>
        <v>0</v>
      </c>
      <c r="F61" s="196"/>
    </row>
    <row r="62" spans="1:6" ht="15.75">
      <c r="A62" s="192"/>
      <c r="B62" s="197" t="s">
        <v>348</v>
      </c>
      <c r="C62" s="214">
        <f>C60+C58+C56</f>
        <v>0</v>
      </c>
      <c r="D62" s="214">
        <f t="shared" si="4"/>
        <v>0</v>
      </c>
      <c r="E62" s="203"/>
      <c r="F62" s="196"/>
    </row>
    <row r="63" spans="1:6" ht="15.75">
      <c r="A63" s="190"/>
      <c r="B63" s="211"/>
      <c r="C63" s="141"/>
      <c r="D63" s="212"/>
      <c r="E63" s="213"/>
      <c r="F63" s="201"/>
    </row>
    <row r="64" spans="1:6" ht="15.75" customHeight="1">
      <c r="A64" s="191">
        <v>9</v>
      </c>
      <c r="B64" s="326" t="s">
        <v>387</v>
      </c>
      <c r="C64" s="327"/>
      <c r="D64" s="327"/>
      <c r="E64" s="327"/>
      <c r="F64" s="328"/>
    </row>
    <row r="65" spans="1:6" ht="31.5">
      <c r="A65" s="189" t="s">
        <v>382</v>
      </c>
      <c r="B65" s="199" t="s">
        <v>388</v>
      </c>
      <c r="C65" s="125">
        <f>Input!$EN$6</f>
        <v>0</v>
      </c>
      <c r="D65" s="125">
        <f>Input!$EO$6</f>
        <v>0</v>
      </c>
      <c r="E65" s="125">
        <f>Input!$EP$6</f>
        <v>0</v>
      </c>
      <c r="F65" s="196">
        <f>Input!$EQ$6</f>
        <v>0</v>
      </c>
    </row>
    <row r="66" spans="1:6" ht="15.75">
      <c r="A66" s="132"/>
      <c r="B66" s="140"/>
      <c r="C66" s="143"/>
      <c r="D66" s="144"/>
      <c r="E66" s="145"/>
      <c r="F66" s="131"/>
    </row>
    <row r="67" spans="1:6" ht="15.75">
      <c r="A67" s="129"/>
      <c r="B67" s="146" t="s">
        <v>389</v>
      </c>
      <c r="C67" s="147">
        <f>C65+C61+C52+C49+C45+C42+C36+C29+C20</f>
        <v>42459638</v>
      </c>
      <c r="D67" s="147">
        <f t="shared" ref="D67:E67" si="5">D65+D61+D52+D49+D45+D42+D36+D29+D20</f>
        <v>97389696</v>
      </c>
      <c r="E67" s="147">
        <f t="shared" si="5"/>
        <v>0</v>
      </c>
      <c r="F67" s="148"/>
    </row>
    <row r="68" spans="1:6" ht="15.75">
      <c r="A68" s="129"/>
      <c r="B68" s="146" t="s">
        <v>390</v>
      </c>
      <c r="C68" s="147">
        <f>C62+C21</f>
        <v>175</v>
      </c>
      <c r="D68" s="147">
        <f>D62+D21</f>
        <v>199</v>
      </c>
      <c r="E68" s="147"/>
      <c r="F68" s="148"/>
    </row>
    <row r="69" spans="1:6" ht="15.75">
      <c r="A69" s="149"/>
      <c r="B69" s="150"/>
      <c r="C69" s="151"/>
      <c r="D69" s="151"/>
      <c r="E69" s="151"/>
      <c r="F69" s="135"/>
    </row>
    <row r="70" spans="1:6" s="134" customFormat="1" ht="15.75">
      <c r="B70" s="152" t="s">
        <v>391</v>
      </c>
      <c r="C70" s="153">
        <f>'SWM Fed'!D97</f>
        <v>42459638</v>
      </c>
      <c r="D70" s="153">
        <f>'SWM Fed'!F97</f>
        <v>97389696</v>
      </c>
      <c r="E70" s="153">
        <f>'SWM Fed'!G97</f>
        <v>0</v>
      </c>
      <c r="F70" s="135"/>
    </row>
    <row r="71" spans="1:6" s="134" customFormat="1" ht="15.75">
      <c r="B71" s="152" t="s">
        <v>246</v>
      </c>
      <c r="C71" s="153">
        <f>C67-C70</f>
        <v>0</v>
      </c>
      <c r="D71" s="153">
        <f>D67-D70</f>
        <v>0</v>
      </c>
      <c r="E71" s="153">
        <f>E67-E70</f>
        <v>0</v>
      </c>
      <c r="F71" s="135"/>
    </row>
    <row r="72" spans="1:6" s="134" customFormat="1" ht="15.75">
      <c r="B72" s="155"/>
      <c r="C72" s="153"/>
      <c r="D72" s="154"/>
      <c r="E72" s="154"/>
      <c r="F72" s="135"/>
    </row>
    <row r="73" spans="1:6" s="134" customFormat="1" ht="15.75">
      <c r="B73" s="155"/>
      <c r="C73" s="156" t="str">
        <f>IF(C67-INT(C67)=0,"",C67-INT(C67))</f>
        <v/>
      </c>
      <c r="D73" s="156" t="str">
        <f>IF(D67-INT(D67)=0,"",D67-INT(D67))</f>
        <v/>
      </c>
      <c r="E73" s="156" t="str">
        <f>IF(E67-INT(E67)=0,"",E67-INT(E67))</f>
        <v/>
      </c>
      <c r="F73" s="157">
        <f>SUM(C73:E73)</f>
        <v>0</v>
      </c>
    </row>
    <row r="74" spans="1:6" s="134" customFormat="1" ht="15.75">
      <c r="B74" s="155"/>
      <c r="C74" s="133"/>
      <c r="F74" s="135"/>
    </row>
    <row r="75" spans="1:6" s="134" customFormat="1" ht="15.75">
      <c r="B75" s="155" t="s">
        <v>247</v>
      </c>
      <c r="C75" s="133"/>
      <c r="F75" s="135"/>
    </row>
    <row r="76" spans="1:6" s="134" customFormat="1" ht="15.75">
      <c r="B76" s="155" t="s">
        <v>248</v>
      </c>
      <c r="C76" s="158">
        <f>SUM(C6,C8,C10,C12,C14,C16,C18,)+SUM(C24:C28)+SUM(C32:C35)+SUM(C39:C41)+C45+C48+C52+SUM(C55,C57,C59)+C65</f>
        <v>42459638</v>
      </c>
      <c r="D76" s="158">
        <f>SUM(D6,D8,D10,D12,D14,D16,D18,)+SUM(D24:D28)+SUM(D32:D35)+SUM(D39:D41)+D45+D48+D52+SUM(D55,D57,D59)+D65</f>
        <v>97389696</v>
      </c>
      <c r="E76" s="158">
        <f>SUM(E6,E8,E10,E12,E14,E16,E18,)+SUM(E24:E28)+SUM(E32:E35)+SUM(E39:E41)+E45+E48+E52+SUM(E55,E57,E59)+E65</f>
        <v>0</v>
      </c>
      <c r="F76" s="135"/>
    </row>
    <row r="77" spans="1:6" s="134" customFormat="1" ht="15.75">
      <c r="B77" s="155" t="s">
        <v>392</v>
      </c>
      <c r="C77" s="159">
        <f>SUM(C7,C9,C11,C13,C15,C17,C19)+SUM(C56,C58,C60)</f>
        <v>175</v>
      </c>
      <c r="D77" s="159">
        <f>SUM(D7,D9,D11,D13,D15,D17,D19)+SUM(D56,D58,D60)</f>
        <v>199</v>
      </c>
      <c r="E77" s="142"/>
      <c r="F77" s="135"/>
    </row>
    <row r="78" spans="1:6" s="134" customFormat="1" ht="15.75">
      <c r="B78" s="155"/>
      <c r="C78" s="158">
        <f>SUM(C76:C77)</f>
        <v>42459813</v>
      </c>
      <c r="D78" s="158">
        <f>SUM(D76:D77)</f>
        <v>97389895</v>
      </c>
      <c r="E78" s="158">
        <f>SUM(E76:E77)</f>
        <v>0</v>
      </c>
      <c r="F78" s="135"/>
    </row>
    <row r="79" spans="1:6" s="134" customFormat="1" ht="15.75">
      <c r="B79" s="155"/>
      <c r="C79" s="133"/>
      <c r="F79" s="135"/>
    </row>
    <row r="80" spans="1:6" s="134" customFormat="1" ht="15.75">
      <c r="B80" s="155"/>
      <c r="C80" s="133"/>
      <c r="D80" s="160">
        <f>D78+C78+E78</f>
        <v>139849708</v>
      </c>
      <c r="F80" s="135"/>
    </row>
    <row r="81" spans="2:6" s="134" customFormat="1" ht="15.75">
      <c r="B81" s="155"/>
      <c r="C81" s="133"/>
      <c r="F81" s="135"/>
    </row>
    <row r="82" spans="2:6" s="134" customFormat="1" ht="15.75">
      <c r="B82" s="155"/>
      <c r="C82" s="161" t="str">
        <f>IF((C76=C67),"Balanced","Out of Balance")</f>
        <v>Balanced</v>
      </c>
      <c r="D82" s="161" t="str">
        <f>IF((D76=D67),"Balanced","Out of Balance")</f>
        <v>Balanced</v>
      </c>
      <c r="E82" s="161" t="str">
        <f>IF((E76=E67),"Balanced","Out of Balance")</f>
        <v>Balanced</v>
      </c>
      <c r="F82" s="135"/>
    </row>
  </sheetData>
  <conditionalFormatting sqref="C71">
    <cfRule type="expression" dxfId="287" priority="8">
      <formula>$C$71&lt;&gt;0</formula>
    </cfRule>
  </conditionalFormatting>
  <conditionalFormatting sqref="F2">
    <cfRule type="expression" dxfId="286" priority="7">
      <formula>OR($C$71&lt;&gt;0,$D$71&lt;&gt;0,$E$71&lt;&gt;0)</formula>
    </cfRule>
  </conditionalFormatting>
  <conditionalFormatting sqref="D71">
    <cfRule type="expression" dxfId="285" priority="6">
      <formula>$D$71&lt;&gt;0</formula>
    </cfRule>
  </conditionalFormatting>
  <conditionalFormatting sqref="E71">
    <cfRule type="expression" dxfId="284" priority="5">
      <formula>$E$71&lt;&gt;0</formula>
    </cfRule>
  </conditionalFormatting>
  <conditionalFormatting sqref="F1">
    <cfRule type="expression" dxfId="283" priority="4">
      <formula>OR($C$73&lt;&gt;"",$D$73&lt;&gt;"",$E$73&lt;&gt;"")</formula>
    </cfRule>
  </conditionalFormatting>
  <conditionalFormatting sqref="C73">
    <cfRule type="expression" dxfId="282" priority="3">
      <formula>$C$73&lt;&gt;""</formula>
    </cfRule>
  </conditionalFormatting>
  <conditionalFormatting sqref="D73">
    <cfRule type="expression" dxfId="281" priority="2">
      <formula>$D$73&lt;&gt;""</formula>
    </cfRule>
  </conditionalFormatting>
  <conditionalFormatting sqref="E73">
    <cfRule type="expression" dxfId="280" priority="1">
      <formula>$E$73&lt;&gt;""</formula>
    </cfRule>
  </conditionalFormatting>
  <pageMargins left="0.32406249999999998" right="0.7" top="0.75" bottom="0.49049707602339182" header="0.3" footer="0.3"/>
  <pageSetup paperSize="5" scale="61" orientation="landscape" r:id="rId1"/>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D08FD-2FAF-482B-82AD-2EDEC777B96C}">
  <sheetPr>
    <pageSetUpPr fitToPage="1"/>
  </sheetPr>
  <dimension ref="A1:AX116"/>
  <sheetViews>
    <sheetView showGridLines="0" topLeftCell="B1" zoomScaleNormal="100" zoomScaleSheetLayoutView="100" workbookViewId="0">
      <pane ySplit="4" topLeftCell="A95" activePane="bottomLeft" state="frozen"/>
      <selection activeCell="B34" sqref="B34"/>
      <selection pane="bottomLeft" activeCell="E114" sqref="E114"/>
    </sheetView>
  </sheetViews>
  <sheetFormatPr defaultColWidth="8.5703125" defaultRowHeight="15"/>
  <cols>
    <col min="1" max="1" width="12.85546875" style="76" customWidth="1"/>
    <col min="2" max="2" width="52.42578125" style="91" customWidth="1"/>
    <col min="3" max="6" width="18.42578125" style="76" customWidth="1"/>
    <col min="7" max="7" width="20.5703125" style="76" customWidth="1"/>
    <col min="8" max="8" width="68.140625" style="91" customWidth="1"/>
    <col min="9" max="16384" width="8.5703125" style="76"/>
  </cols>
  <sheetData>
    <row r="1" spans="1:50">
      <c r="A1" s="74" t="s">
        <v>197</v>
      </c>
      <c r="B1" s="75" t="str">
        <f>Input!$B$6</f>
        <v>The University of Texas Southwestern Medical Center</v>
      </c>
      <c r="E1" s="77" t="s">
        <v>198</v>
      </c>
      <c r="H1" s="78" t="str">
        <f>IF(OR($C$102&lt;&gt;"",$D$102&lt;&gt;"",$E$102&lt;&gt;"",$F$102&lt;&gt;"",$G$102&lt;&gt;""),"Error Message - Enter Whole Dollars Only - See Row 102","")</f>
        <v/>
      </c>
    </row>
    <row r="2" spans="1:50">
      <c r="A2" s="74" t="s">
        <v>199</v>
      </c>
      <c r="B2" s="75" t="str">
        <f>Index!$B$3</f>
        <v>FY 2020 &amp; FY 2021 Data</v>
      </c>
      <c r="H2" s="78" t="str">
        <f>IF(OR($C$100&lt;&gt;0,$D$100&lt;&gt;0,$E$100&lt;&gt;0,$F$100&lt;&gt;0,$G$100&lt;&gt;0),"Error Message - Uses tab does not agree with this tab.","")</f>
        <v/>
      </c>
    </row>
    <row r="4" spans="1:50" s="82" customFormat="1" ht="30">
      <c r="A4" s="79" t="s">
        <v>201</v>
      </c>
      <c r="B4" s="80" t="s">
        <v>202</v>
      </c>
      <c r="C4" s="80" t="s">
        <v>203</v>
      </c>
      <c r="D4" s="80" t="s">
        <v>204</v>
      </c>
      <c r="E4" s="80" t="s">
        <v>205</v>
      </c>
      <c r="F4" s="80" t="s">
        <v>206</v>
      </c>
      <c r="G4" s="80" t="s">
        <v>207</v>
      </c>
      <c r="H4" s="80" t="s">
        <v>208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c r="A5" s="83" t="s">
        <v>209</v>
      </c>
      <c r="B5" s="215" t="s">
        <v>210</v>
      </c>
      <c r="C5" s="84">
        <f>Input!$EU$6</f>
        <v>301303</v>
      </c>
      <c r="D5" s="84">
        <f>Input!$EV$6</f>
        <v>162753</v>
      </c>
      <c r="E5" s="84">
        <f>Input!$EW$6</f>
        <v>0</v>
      </c>
      <c r="F5" s="84">
        <f>Input!$EX$6</f>
        <v>138550</v>
      </c>
      <c r="G5" s="84">
        <f>Input!$EY$6</f>
        <v>0</v>
      </c>
      <c r="H5" s="85" t="str">
        <f>Input!$EZ$6</f>
        <v>HEERF I</v>
      </c>
    </row>
    <row r="6" spans="1:50">
      <c r="A6" s="83" t="s">
        <v>209</v>
      </c>
      <c r="B6" s="215" t="s">
        <v>211</v>
      </c>
      <c r="C6" s="84">
        <f>Input!$FA$6</f>
        <v>301303</v>
      </c>
      <c r="D6" s="84">
        <f>Input!$FB$6</f>
        <v>12201</v>
      </c>
      <c r="E6" s="84">
        <f>Input!$FC$6</f>
        <v>0</v>
      </c>
      <c r="F6" s="84">
        <f>Input!$FD$6</f>
        <v>289102</v>
      </c>
      <c r="G6" s="84">
        <f>Input!$FE$6</f>
        <v>0</v>
      </c>
      <c r="H6" s="85" t="str">
        <f>Input!$FF$6</f>
        <v>HEERF I</v>
      </c>
    </row>
    <row r="7" spans="1:50">
      <c r="A7" s="83" t="s">
        <v>209</v>
      </c>
      <c r="B7" s="215" t="s">
        <v>212</v>
      </c>
      <c r="C7" s="84">
        <f>Input!$FG$6</f>
        <v>0</v>
      </c>
      <c r="D7" s="84">
        <f>Input!$FH$6</f>
        <v>0</v>
      </c>
      <c r="E7" s="84">
        <f>Input!$FI$6</f>
        <v>0</v>
      </c>
      <c r="F7" s="84">
        <f>Input!$FJ$6</f>
        <v>0</v>
      </c>
      <c r="G7" s="84">
        <f>Input!$FK$6</f>
        <v>0</v>
      </c>
      <c r="H7" s="85">
        <f>Input!$FL$6</f>
        <v>0</v>
      </c>
    </row>
    <row r="8" spans="1:50">
      <c r="A8" s="83" t="s">
        <v>209</v>
      </c>
      <c r="B8" s="215" t="s">
        <v>213</v>
      </c>
      <c r="C8" s="84">
        <f>Input!$FM$6</f>
        <v>0</v>
      </c>
      <c r="D8" s="84">
        <f>Input!$FN$6</f>
        <v>0</v>
      </c>
      <c r="E8" s="84">
        <f>Input!$FO$6</f>
        <v>0</v>
      </c>
      <c r="F8" s="84">
        <f>Input!$FP$6</f>
        <v>0</v>
      </c>
      <c r="G8" s="84">
        <f>Input!$FQ$6</f>
        <v>0</v>
      </c>
      <c r="H8" s="85">
        <f>Input!$FR$6</f>
        <v>0</v>
      </c>
    </row>
    <row r="9" spans="1:50">
      <c r="A9" s="83" t="s">
        <v>209</v>
      </c>
      <c r="B9" s="215" t="s">
        <v>214</v>
      </c>
      <c r="C9" s="84">
        <f>Input!$FS$6</f>
        <v>0</v>
      </c>
      <c r="D9" s="84">
        <f>Input!$FT$6</f>
        <v>0</v>
      </c>
      <c r="E9" s="84">
        <f>Input!$FU$6</f>
        <v>0</v>
      </c>
      <c r="F9" s="84">
        <f>Input!$FV$6</f>
        <v>0</v>
      </c>
      <c r="G9" s="84">
        <f>Input!$FW$6</f>
        <v>0</v>
      </c>
      <c r="H9" s="85">
        <f>Input!$FX$6</f>
        <v>0</v>
      </c>
    </row>
    <row r="10" spans="1:50">
      <c r="A10" s="83" t="s">
        <v>209</v>
      </c>
      <c r="B10" s="215" t="s">
        <v>215</v>
      </c>
      <c r="C10" s="84">
        <f>Input!$FY$6</f>
        <v>0</v>
      </c>
      <c r="D10" s="84">
        <f>Input!$FZ$6</f>
        <v>0</v>
      </c>
      <c r="E10" s="84">
        <f>Input!$GA$6</f>
        <v>0</v>
      </c>
      <c r="F10" s="84">
        <f>Input!$GB$6</f>
        <v>0</v>
      </c>
      <c r="G10" s="84">
        <f>Input!$GC$6</f>
        <v>0</v>
      </c>
      <c r="H10" s="85">
        <f>Input!$GD$6</f>
        <v>0</v>
      </c>
    </row>
    <row r="11" spans="1:50">
      <c r="A11" s="83" t="s">
        <v>209</v>
      </c>
      <c r="B11" s="215" t="s">
        <v>216</v>
      </c>
      <c r="C11" s="84">
        <f>Input!$GE$6</f>
        <v>0</v>
      </c>
      <c r="D11" s="84">
        <f>Input!$GF$6</f>
        <v>0</v>
      </c>
      <c r="E11" s="84">
        <f>Input!$GG$6</f>
        <v>0</v>
      </c>
      <c r="F11" s="84">
        <f>Input!$GH$6</f>
        <v>0</v>
      </c>
      <c r="G11" s="84">
        <f>Input!$GI$6</f>
        <v>0</v>
      </c>
      <c r="H11" s="85">
        <f>Input!$GJ$6</f>
        <v>0</v>
      </c>
    </row>
    <row r="12" spans="1:50" ht="30">
      <c r="A12" s="83" t="s">
        <v>209</v>
      </c>
      <c r="B12" s="215" t="s">
        <v>217</v>
      </c>
      <c r="C12" s="84">
        <f>Input!$GK$6</f>
        <v>0</v>
      </c>
      <c r="D12" s="84">
        <f>Input!$GL$6</f>
        <v>0</v>
      </c>
      <c r="E12" s="84">
        <f>Input!$GM$6</f>
        <v>0</v>
      </c>
      <c r="F12" s="84">
        <f>Input!$GN$6</f>
        <v>0</v>
      </c>
      <c r="G12" s="84">
        <f>Input!$GO$6</f>
        <v>0</v>
      </c>
      <c r="H12" s="85">
        <f>Input!$GP$6</f>
        <v>0</v>
      </c>
    </row>
    <row r="13" spans="1:50" ht="51.75">
      <c r="A13" s="83" t="s">
        <v>209</v>
      </c>
      <c r="B13" s="215" t="s">
        <v>218</v>
      </c>
      <c r="C13" s="84">
        <f>Input!$GQ$6</f>
        <v>42284684</v>
      </c>
      <c r="D13" s="84">
        <f>Input!$GR$6</f>
        <v>42284684</v>
      </c>
      <c r="E13" s="84">
        <f>Input!$GS$6</f>
        <v>93204302</v>
      </c>
      <c r="F13" s="84">
        <f>Input!$GT$6</f>
        <v>93204302</v>
      </c>
      <c r="G13" s="84">
        <f>Input!$GU$6</f>
        <v>0</v>
      </c>
      <c r="H13" s="85" t="str">
        <f>Input!$GV$6</f>
        <v>Awarded amounts applied to lost revenue and unfunded compensation realized in FY20; amounts shown as "expended" in FY20 and FY21 recognize the reimbursement of these prior year fund balance losses at the time of payment receipt</v>
      </c>
    </row>
    <row r="14" spans="1:50">
      <c r="A14" s="83" t="s">
        <v>209</v>
      </c>
      <c r="B14" s="215" t="s">
        <v>219</v>
      </c>
      <c r="C14" s="84">
        <f>Input!$GW$6</f>
        <v>0</v>
      </c>
      <c r="D14" s="84">
        <f>Input!$GX$6</f>
        <v>0</v>
      </c>
      <c r="E14" s="84">
        <f>Input!$GY$6</f>
        <v>0</v>
      </c>
      <c r="F14" s="84">
        <f>Input!$GZ$6</f>
        <v>0</v>
      </c>
      <c r="G14" s="84">
        <f>Input!$HA$6</f>
        <v>0</v>
      </c>
      <c r="H14" s="85">
        <f>Input!$HB$6</f>
        <v>0</v>
      </c>
    </row>
    <row r="15" spans="1:50">
      <c r="A15" s="83" t="s">
        <v>209</v>
      </c>
      <c r="B15" s="216">
        <f>Input!$HC$6</f>
        <v>0</v>
      </c>
      <c r="C15" s="84">
        <f>Input!$HD$6</f>
        <v>0</v>
      </c>
      <c r="D15" s="84">
        <f>Input!$HE$6</f>
        <v>0</v>
      </c>
      <c r="E15" s="84">
        <f>Input!$HF$6</f>
        <v>0</v>
      </c>
      <c r="F15" s="84">
        <f>Input!$HG$6</f>
        <v>0</v>
      </c>
      <c r="G15" s="84">
        <f>Input!$HH$6</f>
        <v>0</v>
      </c>
      <c r="H15" s="85">
        <f>Input!$HI$6</f>
        <v>0</v>
      </c>
    </row>
    <row r="16" spans="1:50">
      <c r="A16" s="83" t="s">
        <v>209</v>
      </c>
      <c r="B16" s="216">
        <f>Input!$HJ$6</f>
        <v>0</v>
      </c>
      <c r="C16" s="84">
        <f>Input!$HK$6</f>
        <v>0</v>
      </c>
      <c r="D16" s="84">
        <f>Input!$HL$6</f>
        <v>0</v>
      </c>
      <c r="E16" s="84">
        <f>Input!$HM$6</f>
        <v>0</v>
      </c>
      <c r="F16" s="84">
        <f>Input!$HN$6</f>
        <v>0</v>
      </c>
      <c r="G16" s="84">
        <f>Input!$HO$6</f>
        <v>0</v>
      </c>
      <c r="H16" s="85">
        <f>Input!$HP$6</f>
        <v>0</v>
      </c>
    </row>
    <row r="17" spans="1:50">
      <c r="A17" s="83" t="s">
        <v>209</v>
      </c>
      <c r="B17" s="216">
        <f>Input!$HQ$6</f>
        <v>0</v>
      </c>
      <c r="C17" s="84">
        <f>Input!$HR$6</f>
        <v>0</v>
      </c>
      <c r="D17" s="84">
        <f>Input!$HS$6</f>
        <v>0</v>
      </c>
      <c r="E17" s="84">
        <f>Input!$HT$6</f>
        <v>0</v>
      </c>
      <c r="F17" s="84">
        <f>Input!$HU$6</f>
        <v>0</v>
      </c>
      <c r="G17" s="84">
        <f>Input!$HV$6</f>
        <v>0</v>
      </c>
      <c r="H17" s="85">
        <f>Input!$HW$6</f>
        <v>0</v>
      </c>
    </row>
    <row r="18" spans="1:50">
      <c r="A18" s="83" t="s">
        <v>209</v>
      </c>
      <c r="B18" s="215" t="s">
        <v>220</v>
      </c>
      <c r="C18" s="84">
        <f>Input!$HX$6</f>
        <v>0</v>
      </c>
      <c r="D18" s="84">
        <f>Input!$HY$6</f>
        <v>0</v>
      </c>
      <c r="E18" s="84">
        <f>Input!$HZ$6</f>
        <v>0</v>
      </c>
      <c r="F18" s="84">
        <f>Input!$IA$6</f>
        <v>0</v>
      </c>
      <c r="G18" s="84">
        <f>Input!$IB$6</f>
        <v>0</v>
      </c>
      <c r="H18" s="85">
        <f>Input!$IC$6</f>
        <v>0</v>
      </c>
    </row>
    <row r="19" spans="1:50" s="90" customFormat="1">
      <c r="A19" s="79" t="s">
        <v>209</v>
      </c>
      <c r="B19" s="217" t="s">
        <v>221</v>
      </c>
      <c r="C19" s="218">
        <f>SUM(C5:C18)</f>
        <v>42887290</v>
      </c>
      <c r="D19" s="218">
        <f t="shared" ref="D19:G19" si="0">SUM(D5:D18)</f>
        <v>42459638</v>
      </c>
      <c r="E19" s="218">
        <f t="shared" si="0"/>
        <v>93204302</v>
      </c>
      <c r="F19" s="218">
        <f t="shared" si="0"/>
        <v>93631954</v>
      </c>
      <c r="G19" s="218">
        <f t="shared" si="0"/>
        <v>0</v>
      </c>
      <c r="H19" s="21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1:50">
      <c r="B20" s="220"/>
      <c r="C20" s="221"/>
      <c r="D20" s="221"/>
      <c r="E20" s="221"/>
      <c r="F20" s="221"/>
      <c r="G20" s="221"/>
      <c r="H20" s="222"/>
    </row>
    <row r="21" spans="1:50">
      <c r="A21" s="83" t="s">
        <v>222</v>
      </c>
      <c r="B21" s="215" t="s">
        <v>223</v>
      </c>
      <c r="C21" s="84">
        <f>Input!$ID$6</f>
        <v>0</v>
      </c>
      <c r="D21" s="84">
        <f>Input!$IE$6</f>
        <v>0</v>
      </c>
      <c r="E21" s="84">
        <f>Input!$IF$6</f>
        <v>301303</v>
      </c>
      <c r="F21" s="84">
        <f>Input!$IG$6</f>
        <v>62588</v>
      </c>
      <c r="G21" s="84">
        <f>Input!$IH$6</f>
        <v>0</v>
      </c>
      <c r="H21" s="85" t="str">
        <f>Input!$II$6</f>
        <v>HEERF II</v>
      </c>
    </row>
    <row r="22" spans="1:50">
      <c r="A22" s="83" t="s">
        <v>222</v>
      </c>
      <c r="B22" s="215" t="s">
        <v>211</v>
      </c>
      <c r="C22" s="84">
        <f>Input!$IJ$6</f>
        <v>0</v>
      </c>
      <c r="D22" s="84">
        <f>Input!$IK$6</f>
        <v>0</v>
      </c>
      <c r="E22" s="84">
        <f>Input!$IL$6</f>
        <v>542347</v>
      </c>
      <c r="F22" s="84">
        <f>Input!$IM$6</f>
        <v>542347</v>
      </c>
      <c r="G22" s="84">
        <f>Input!$IN$6</f>
        <v>0</v>
      </c>
      <c r="H22" s="85" t="str">
        <f>Input!$IO$6</f>
        <v>HEERF II</v>
      </c>
    </row>
    <row r="23" spans="1:50">
      <c r="A23" s="83" t="s">
        <v>222</v>
      </c>
      <c r="B23" s="215" t="s">
        <v>212</v>
      </c>
      <c r="C23" s="84">
        <f>Input!$IP$6</f>
        <v>0</v>
      </c>
      <c r="D23" s="84">
        <f>Input!$IQ$6</f>
        <v>0</v>
      </c>
      <c r="E23" s="84">
        <f>Input!$IR$6</f>
        <v>0</v>
      </c>
      <c r="F23" s="84">
        <f>Input!$IS$6</f>
        <v>0</v>
      </c>
      <c r="G23" s="84">
        <f>Input!$IT$6</f>
        <v>0</v>
      </c>
      <c r="H23" s="85">
        <f>Input!$IU$6</f>
        <v>0</v>
      </c>
    </row>
    <row r="24" spans="1:50">
      <c r="A24" s="83" t="s">
        <v>222</v>
      </c>
      <c r="B24" s="215" t="s">
        <v>213</v>
      </c>
      <c r="C24" s="84">
        <f>Input!$IV$6</f>
        <v>0</v>
      </c>
      <c r="D24" s="84">
        <f>Input!$IW$6</f>
        <v>0</v>
      </c>
      <c r="E24" s="84">
        <f>Input!$IX$6</f>
        <v>0</v>
      </c>
      <c r="F24" s="84">
        <f>Input!$IY$6</f>
        <v>0</v>
      </c>
      <c r="G24" s="84">
        <f>Input!$IZ$6</f>
        <v>0</v>
      </c>
      <c r="H24" s="85">
        <f>Input!$JA$6</f>
        <v>0</v>
      </c>
    </row>
    <row r="25" spans="1:50">
      <c r="A25" s="83" t="s">
        <v>222</v>
      </c>
      <c r="B25" s="215" t="s">
        <v>214</v>
      </c>
      <c r="C25" s="84">
        <f>Input!$JB$6</f>
        <v>0</v>
      </c>
      <c r="D25" s="84">
        <f>Input!$JC$6</f>
        <v>0</v>
      </c>
      <c r="E25" s="84">
        <f>Input!$JD$6</f>
        <v>0</v>
      </c>
      <c r="F25" s="84">
        <f>Input!$JE$6</f>
        <v>0</v>
      </c>
      <c r="G25" s="84">
        <f>Input!$JF$6</f>
        <v>0</v>
      </c>
      <c r="H25" s="85">
        <f>Input!$JG$6</f>
        <v>0</v>
      </c>
    </row>
    <row r="26" spans="1:50">
      <c r="A26" s="83" t="s">
        <v>222</v>
      </c>
      <c r="B26" s="215" t="s">
        <v>215</v>
      </c>
      <c r="C26" s="84">
        <f>Input!$JH$6</f>
        <v>0</v>
      </c>
      <c r="D26" s="84">
        <f>Input!$JI$6</f>
        <v>0</v>
      </c>
      <c r="E26" s="84">
        <f>Input!$JJ$6</f>
        <v>0</v>
      </c>
      <c r="F26" s="84">
        <f>Input!$JK$6</f>
        <v>0</v>
      </c>
      <c r="G26" s="84">
        <f>Input!$JL$6</f>
        <v>0</v>
      </c>
      <c r="H26" s="85">
        <f>Input!$JM$6</f>
        <v>0</v>
      </c>
    </row>
    <row r="27" spans="1:50">
      <c r="A27" s="83" t="s">
        <v>222</v>
      </c>
      <c r="B27" s="215" t="s">
        <v>224</v>
      </c>
      <c r="C27" s="84">
        <f>Input!$JN$6</f>
        <v>0</v>
      </c>
      <c r="D27" s="84">
        <f>Input!$JO$6</f>
        <v>0</v>
      </c>
      <c r="E27" s="84">
        <f>Input!$JP$6</f>
        <v>0</v>
      </c>
      <c r="F27" s="84">
        <f>Input!$JQ$6</f>
        <v>0</v>
      </c>
      <c r="G27" s="84">
        <f>Input!$JR$6</f>
        <v>0</v>
      </c>
      <c r="H27" s="85">
        <f>Input!$JS$6</f>
        <v>0</v>
      </c>
    </row>
    <row r="28" spans="1:50" ht="30">
      <c r="A28" s="83" t="s">
        <v>222</v>
      </c>
      <c r="B28" s="215" t="s">
        <v>225</v>
      </c>
      <c r="C28" s="84">
        <f>Input!$JT$6</f>
        <v>0</v>
      </c>
      <c r="D28" s="84">
        <f>Input!$JU$6</f>
        <v>0</v>
      </c>
      <c r="E28" s="84">
        <f>Input!$JV$6</f>
        <v>0</v>
      </c>
      <c r="F28" s="84">
        <f>Input!$JW$6</f>
        <v>0</v>
      </c>
      <c r="G28" s="84">
        <f>Input!$JX$6</f>
        <v>0</v>
      </c>
      <c r="H28" s="85">
        <f>Input!$JY$6</f>
        <v>0</v>
      </c>
    </row>
    <row r="29" spans="1:50">
      <c r="A29" s="83" t="s">
        <v>222</v>
      </c>
      <c r="B29" s="215" t="s">
        <v>226</v>
      </c>
      <c r="C29" s="84">
        <f>Input!$JZ$6</f>
        <v>0</v>
      </c>
      <c r="D29" s="84">
        <f>Input!$KA$6</f>
        <v>0</v>
      </c>
      <c r="E29" s="84">
        <f>Input!$KB$6</f>
        <v>0</v>
      </c>
      <c r="F29" s="84">
        <f>Input!$KC$6</f>
        <v>0</v>
      </c>
      <c r="G29" s="84">
        <f>Input!$KD$6</f>
        <v>0</v>
      </c>
      <c r="H29" s="85">
        <f>Input!$KE$6</f>
        <v>0</v>
      </c>
    </row>
    <row r="30" spans="1:50">
      <c r="A30" s="83" t="s">
        <v>222</v>
      </c>
      <c r="B30" s="216">
        <f>Input!$KF$6</f>
        <v>0</v>
      </c>
      <c r="C30" s="84">
        <f>Input!$KG$6</f>
        <v>0</v>
      </c>
      <c r="D30" s="84">
        <f>Input!$KH$6</f>
        <v>0</v>
      </c>
      <c r="E30" s="84">
        <f>Input!$KI$6</f>
        <v>0</v>
      </c>
      <c r="F30" s="84">
        <f>Input!$KJ$6</f>
        <v>0</v>
      </c>
      <c r="G30" s="84">
        <f>Input!$KK$6</f>
        <v>0</v>
      </c>
      <c r="H30" s="85">
        <f>Input!$KL$6</f>
        <v>0</v>
      </c>
    </row>
    <row r="31" spans="1:50">
      <c r="A31" s="83" t="s">
        <v>222</v>
      </c>
      <c r="B31" s="216">
        <f>Input!$KM$6</f>
        <v>0</v>
      </c>
      <c r="C31" s="84">
        <f>Input!$KN$6</f>
        <v>0</v>
      </c>
      <c r="D31" s="84">
        <f>Input!$KO$6</f>
        <v>0</v>
      </c>
      <c r="E31" s="84">
        <f>Input!$KP$6</f>
        <v>0</v>
      </c>
      <c r="F31" s="84">
        <f>Input!$KQ$6</f>
        <v>0</v>
      </c>
      <c r="G31" s="84">
        <f>Input!$KR$6</f>
        <v>0</v>
      </c>
      <c r="H31" s="85">
        <f>Input!$KS$6</f>
        <v>0</v>
      </c>
    </row>
    <row r="32" spans="1:50">
      <c r="A32" s="83" t="s">
        <v>222</v>
      </c>
      <c r="B32" s="216">
        <f>Input!$KT$6</f>
        <v>0</v>
      </c>
      <c r="C32" s="84">
        <f>Input!$KU$6</f>
        <v>0</v>
      </c>
      <c r="D32" s="84">
        <f>Input!$KV$6</f>
        <v>0</v>
      </c>
      <c r="E32" s="84">
        <f>Input!$KW$6</f>
        <v>0</v>
      </c>
      <c r="F32" s="84">
        <f>Input!$KX$6</f>
        <v>0</v>
      </c>
      <c r="G32" s="84">
        <f>Input!$KY$6</f>
        <v>0</v>
      </c>
      <c r="H32" s="85">
        <f>Input!$KZ$6</f>
        <v>0</v>
      </c>
    </row>
    <row r="33" spans="1:50">
      <c r="A33" s="83" t="s">
        <v>222</v>
      </c>
      <c r="B33" s="215" t="s">
        <v>220</v>
      </c>
      <c r="C33" s="84">
        <f>Input!$LA$6</f>
        <v>0</v>
      </c>
      <c r="D33" s="84">
        <f>Input!$LB$6</f>
        <v>0</v>
      </c>
      <c r="E33" s="84">
        <f>Input!$LC$6</f>
        <v>0</v>
      </c>
      <c r="F33" s="84">
        <f>Input!$LD$6</f>
        <v>0</v>
      </c>
      <c r="G33" s="84">
        <f>Input!$LE$6</f>
        <v>0</v>
      </c>
      <c r="H33" s="85">
        <f>Input!$LF$6</f>
        <v>0</v>
      </c>
    </row>
    <row r="34" spans="1:50" s="93" customFormat="1">
      <c r="A34" s="79" t="s">
        <v>222</v>
      </c>
      <c r="B34" s="217" t="s">
        <v>227</v>
      </c>
      <c r="C34" s="218">
        <f>SUM(C21:C33)</f>
        <v>0</v>
      </c>
      <c r="D34" s="218">
        <f t="shared" ref="D34:G34" si="1">SUM(D21:D33)</f>
        <v>0</v>
      </c>
      <c r="E34" s="218">
        <f t="shared" si="1"/>
        <v>843650</v>
      </c>
      <c r="F34" s="218">
        <f t="shared" si="1"/>
        <v>604935</v>
      </c>
      <c r="G34" s="218">
        <f t="shared" si="1"/>
        <v>0</v>
      </c>
      <c r="H34" s="21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c r="B35" s="220"/>
      <c r="C35" s="221"/>
      <c r="D35" s="221"/>
      <c r="E35" s="221"/>
      <c r="F35" s="221"/>
      <c r="G35" s="221"/>
      <c r="H35" s="222"/>
    </row>
    <row r="36" spans="1:50">
      <c r="A36" s="83" t="s">
        <v>228</v>
      </c>
      <c r="B36" s="215" t="s">
        <v>223</v>
      </c>
      <c r="C36" s="84">
        <f>Input!$LG$6</f>
        <v>0</v>
      </c>
      <c r="D36" s="84">
        <f>Input!$LH$6</f>
        <v>0</v>
      </c>
      <c r="E36" s="84">
        <f>Input!$LI$6</f>
        <v>781213</v>
      </c>
      <c r="F36" s="84">
        <f>Input!$LJ$6</f>
        <v>0</v>
      </c>
      <c r="G36" s="84">
        <f>Input!$LK$6</f>
        <v>0</v>
      </c>
      <c r="H36" s="85" t="str">
        <f>Input!$LL$6</f>
        <v>HEERF III</v>
      </c>
    </row>
    <row r="37" spans="1:50">
      <c r="A37" s="83" t="s">
        <v>228</v>
      </c>
      <c r="B37" s="215" t="s">
        <v>211</v>
      </c>
      <c r="C37" s="84">
        <f>Input!$LM$6</f>
        <v>0</v>
      </c>
      <c r="D37" s="84">
        <f>Input!$LN$6</f>
        <v>0</v>
      </c>
      <c r="E37" s="84">
        <f>Input!$LO$6</f>
        <v>781213</v>
      </c>
      <c r="F37" s="84">
        <f>Input!$LP$6</f>
        <v>23810</v>
      </c>
      <c r="G37" s="84">
        <f>Input!$LQ$6</f>
        <v>0</v>
      </c>
      <c r="H37" s="85" t="str">
        <f>Input!$LR$6</f>
        <v>HEERF III</v>
      </c>
    </row>
    <row r="38" spans="1:50">
      <c r="A38" s="83" t="s">
        <v>228</v>
      </c>
      <c r="B38" s="215" t="s">
        <v>212</v>
      </c>
      <c r="C38" s="84">
        <f>Input!$LS$6</f>
        <v>0</v>
      </c>
      <c r="D38" s="84">
        <f>Input!$LT$6</f>
        <v>0</v>
      </c>
      <c r="E38" s="84">
        <f>Input!$LU$6</f>
        <v>0</v>
      </c>
      <c r="F38" s="84">
        <f>Input!$LV$6</f>
        <v>0</v>
      </c>
      <c r="G38" s="84">
        <f>Input!$LW$6</f>
        <v>0</v>
      </c>
      <c r="H38" s="85">
        <f>Input!$LX$6</f>
        <v>0</v>
      </c>
    </row>
    <row r="39" spans="1:50">
      <c r="A39" s="83" t="s">
        <v>228</v>
      </c>
      <c r="B39" s="215" t="s">
        <v>213</v>
      </c>
      <c r="C39" s="84">
        <f>Input!$LY$6</f>
        <v>0</v>
      </c>
      <c r="D39" s="84">
        <f>Input!$LZ$6</f>
        <v>0</v>
      </c>
      <c r="E39" s="84">
        <f>Input!$MA$6</f>
        <v>0</v>
      </c>
      <c r="F39" s="84">
        <f>Input!$MB$6</f>
        <v>0</v>
      </c>
      <c r="G39" s="84">
        <f>Input!$MC$6</f>
        <v>0</v>
      </c>
      <c r="H39" s="85">
        <f>Input!$MD$6</f>
        <v>0</v>
      </c>
    </row>
    <row r="40" spans="1:50">
      <c r="A40" s="83" t="s">
        <v>228</v>
      </c>
      <c r="B40" s="215" t="s">
        <v>214</v>
      </c>
      <c r="C40" s="84">
        <f>Input!$ME$6</f>
        <v>0</v>
      </c>
      <c r="D40" s="84">
        <f>Input!$MF$6</f>
        <v>0</v>
      </c>
      <c r="E40" s="84">
        <f>Input!$MG$6</f>
        <v>0</v>
      </c>
      <c r="F40" s="84">
        <f>Input!$MH$6</f>
        <v>0</v>
      </c>
      <c r="G40" s="84">
        <f>Input!$MI$6</f>
        <v>0</v>
      </c>
      <c r="H40" s="85">
        <f>Input!$MJ$6</f>
        <v>0</v>
      </c>
    </row>
    <row r="41" spans="1:50">
      <c r="A41" s="83" t="s">
        <v>228</v>
      </c>
      <c r="B41" s="215" t="s">
        <v>215</v>
      </c>
      <c r="C41" s="84">
        <f>Input!$MK$6</f>
        <v>0</v>
      </c>
      <c r="D41" s="84">
        <f>Input!$ML$6</f>
        <v>0</v>
      </c>
      <c r="E41" s="84">
        <f>Input!$MM$6</f>
        <v>0</v>
      </c>
      <c r="F41" s="84">
        <f>Input!$MN$6</f>
        <v>0</v>
      </c>
      <c r="G41" s="84">
        <f>Input!$MO$6</f>
        <v>0</v>
      </c>
      <c r="H41" s="85">
        <f>Input!$MP$6</f>
        <v>0</v>
      </c>
    </row>
    <row r="42" spans="1:50">
      <c r="A42" s="83" t="s">
        <v>228</v>
      </c>
      <c r="B42" s="215" t="s">
        <v>224</v>
      </c>
      <c r="C42" s="84">
        <f>Input!$MQ$6</f>
        <v>0</v>
      </c>
      <c r="D42" s="84">
        <f>Input!$MR$6</f>
        <v>0</v>
      </c>
      <c r="E42" s="84">
        <f>Input!$MS$6</f>
        <v>0</v>
      </c>
      <c r="F42" s="84">
        <f>Input!$MT$6</f>
        <v>0</v>
      </c>
      <c r="G42" s="84">
        <f>Input!$MU$6</f>
        <v>0</v>
      </c>
      <c r="H42" s="85">
        <f>Input!$MV$6</f>
        <v>0</v>
      </c>
    </row>
    <row r="43" spans="1:50">
      <c r="A43" s="83" t="s">
        <v>228</v>
      </c>
      <c r="B43" s="215" t="s">
        <v>229</v>
      </c>
      <c r="C43" s="84">
        <f>Input!$MW$6</f>
        <v>0</v>
      </c>
      <c r="D43" s="84">
        <f>Input!$MX$6</f>
        <v>0</v>
      </c>
      <c r="E43" s="84">
        <f>Input!$MY$6</f>
        <v>0</v>
      </c>
      <c r="F43" s="84">
        <f>Input!$MZ$6</f>
        <v>0</v>
      </c>
      <c r="G43" s="84">
        <f>Input!$NA$6</f>
        <v>0</v>
      </c>
      <c r="H43" s="85">
        <f>Input!$NB$6</f>
        <v>0</v>
      </c>
    </row>
    <row r="44" spans="1:50">
      <c r="A44" s="83" t="s">
        <v>228</v>
      </c>
      <c r="B44" s="216">
        <f>Input!$NC$6</f>
        <v>0</v>
      </c>
      <c r="C44" s="84">
        <f>Input!$ND$6</f>
        <v>0</v>
      </c>
      <c r="D44" s="84">
        <f>Input!$NE$6</f>
        <v>0</v>
      </c>
      <c r="E44" s="84">
        <f>Input!$NF$6</f>
        <v>0</v>
      </c>
      <c r="F44" s="84">
        <f>Input!$NG$6</f>
        <v>0</v>
      </c>
      <c r="G44" s="84">
        <f>Input!$NH$6</f>
        <v>0</v>
      </c>
      <c r="H44" s="85">
        <f>Input!$NI$6</f>
        <v>0</v>
      </c>
    </row>
    <row r="45" spans="1:50">
      <c r="A45" s="83" t="s">
        <v>228</v>
      </c>
      <c r="B45" s="216">
        <f>Input!$NJ$6</f>
        <v>0</v>
      </c>
      <c r="C45" s="84">
        <f>Input!$NK$6</f>
        <v>0</v>
      </c>
      <c r="D45" s="84">
        <f>Input!$NL$6</f>
        <v>0</v>
      </c>
      <c r="E45" s="84">
        <f>Input!$NM$6</f>
        <v>0</v>
      </c>
      <c r="F45" s="84">
        <f>Input!$NN$6</f>
        <v>0</v>
      </c>
      <c r="G45" s="84">
        <f>Input!$NO$6</f>
        <v>0</v>
      </c>
      <c r="H45" s="85">
        <f>Input!$NP$6</f>
        <v>0</v>
      </c>
    </row>
    <row r="46" spans="1:50">
      <c r="A46" s="83" t="s">
        <v>228</v>
      </c>
      <c r="B46" s="216">
        <f>Input!$NQ$6</f>
        <v>0</v>
      </c>
      <c r="C46" s="84">
        <f>Input!$NR$6</f>
        <v>0</v>
      </c>
      <c r="D46" s="84">
        <f>Input!$NS$6</f>
        <v>0</v>
      </c>
      <c r="E46" s="84">
        <f>Input!$NT$6</f>
        <v>0</v>
      </c>
      <c r="F46" s="84">
        <f>Input!$NU$6</f>
        <v>0</v>
      </c>
      <c r="G46" s="84">
        <f>Input!$NV$6</f>
        <v>0</v>
      </c>
      <c r="H46" s="85">
        <f>Input!$NW$6</f>
        <v>0</v>
      </c>
    </row>
    <row r="47" spans="1:50">
      <c r="A47" s="83" t="s">
        <v>228</v>
      </c>
      <c r="B47" s="216">
        <f>Input!$NX$6</f>
        <v>0</v>
      </c>
      <c r="C47" s="84">
        <f>Input!$NY$6</f>
        <v>0</v>
      </c>
      <c r="D47" s="84">
        <f>Input!$NZ$6</f>
        <v>0</v>
      </c>
      <c r="E47" s="84">
        <f>Input!$OA$6</f>
        <v>0</v>
      </c>
      <c r="F47" s="84">
        <f>Input!$OB$6</f>
        <v>0</v>
      </c>
      <c r="G47" s="84">
        <f>Input!$OC$6</f>
        <v>0</v>
      </c>
      <c r="H47" s="85">
        <f>Input!$OD$6</f>
        <v>0</v>
      </c>
    </row>
    <row r="48" spans="1:50">
      <c r="A48" s="83" t="s">
        <v>228</v>
      </c>
      <c r="B48" s="215" t="s">
        <v>220</v>
      </c>
      <c r="C48" s="84">
        <f>Input!$OE$6</f>
        <v>0</v>
      </c>
      <c r="D48" s="84">
        <f>Input!$OF$6</f>
        <v>0</v>
      </c>
      <c r="E48" s="84">
        <f>Input!$OG$6</f>
        <v>0</v>
      </c>
      <c r="F48" s="84">
        <f>Input!$OH$6</f>
        <v>0</v>
      </c>
      <c r="G48" s="84">
        <f>Input!$OI$6</f>
        <v>0</v>
      </c>
      <c r="H48" s="85">
        <f>Input!$OJ$6</f>
        <v>0</v>
      </c>
    </row>
    <row r="49" spans="1:50" s="93" customFormat="1">
      <c r="A49" s="79" t="s">
        <v>228</v>
      </c>
      <c r="B49" s="217" t="s">
        <v>230</v>
      </c>
      <c r="C49" s="218">
        <f>SUM(C36:C48)</f>
        <v>0</v>
      </c>
      <c r="D49" s="218">
        <f t="shared" ref="D49:G49" si="2">SUM(D36:D48)</f>
        <v>0</v>
      </c>
      <c r="E49" s="218">
        <f t="shared" si="2"/>
        <v>1562426</v>
      </c>
      <c r="F49" s="218">
        <f t="shared" si="2"/>
        <v>23810</v>
      </c>
      <c r="G49" s="218">
        <f t="shared" si="2"/>
        <v>0</v>
      </c>
      <c r="H49" s="219"/>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c r="B50" s="220"/>
      <c r="C50" s="221"/>
      <c r="D50" s="221"/>
      <c r="E50" s="221"/>
      <c r="F50" s="221"/>
      <c r="G50" s="221"/>
      <c r="H50" s="222"/>
    </row>
    <row r="51" spans="1:50">
      <c r="A51" s="83" t="s">
        <v>231</v>
      </c>
      <c r="B51" s="216">
        <f>Input!$OK$6</f>
        <v>0</v>
      </c>
      <c r="C51" s="84">
        <f>Input!$OL$6</f>
        <v>0</v>
      </c>
      <c r="D51" s="84">
        <f>Input!$OM$6</f>
        <v>0</v>
      </c>
      <c r="E51" s="84">
        <f>Input!$ON$6</f>
        <v>0</v>
      </c>
      <c r="F51" s="84">
        <f>Input!$OO$6</f>
        <v>0</v>
      </c>
      <c r="G51" s="84">
        <f>Input!$OP$6</f>
        <v>0</v>
      </c>
      <c r="H51" s="85">
        <f>Input!$OQ$6</f>
        <v>0</v>
      </c>
    </row>
    <row r="52" spans="1:50">
      <c r="A52" s="83" t="s">
        <v>231</v>
      </c>
      <c r="B52" s="216">
        <f>Input!$OR$6</f>
        <v>0</v>
      </c>
      <c r="C52" s="84">
        <f>Input!$OS$6</f>
        <v>0</v>
      </c>
      <c r="D52" s="84">
        <f>Input!$OT$6</f>
        <v>0</v>
      </c>
      <c r="E52" s="84">
        <f>Input!$OU$6</f>
        <v>0</v>
      </c>
      <c r="F52" s="84">
        <f>Input!$OV$6</f>
        <v>0</v>
      </c>
      <c r="G52" s="84">
        <f>Input!$OW$6</f>
        <v>0</v>
      </c>
      <c r="H52" s="85">
        <f>Input!$OX$6</f>
        <v>0</v>
      </c>
    </row>
    <row r="53" spans="1:50">
      <c r="A53" s="83" t="s">
        <v>231</v>
      </c>
      <c r="B53" s="216">
        <f>Input!$OY$6</f>
        <v>0</v>
      </c>
      <c r="C53" s="84">
        <f>Input!$OZ$6</f>
        <v>0</v>
      </c>
      <c r="D53" s="84">
        <f>Input!$PA$6</f>
        <v>0</v>
      </c>
      <c r="E53" s="84">
        <f>Input!$PB$6</f>
        <v>0</v>
      </c>
      <c r="F53" s="84">
        <f>Input!$PC$6</f>
        <v>0</v>
      </c>
      <c r="G53" s="84">
        <f>Input!$PD$6</f>
        <v>0</v>
      </c>
      <c r="H53" s="85">
        <f>Input!$PE$6</f>
        <v>0</v>
      </c>
    </row>
    <row r="54" spans="1:50">
      <c r="A54" s="83" t="s">
        <v>231</v>
      </c>
      <c r="B54" s="216">
        <f>Input!$PF$6</f>
        <v>0</v>
      </c>
      <c r="C54" s="84">
        <f>Input!$PG$6</f>
        <v>0</v>
      </c>
      <c r="D54" s="84">
        <f>Input!$PH$6</f>
        <v>0</v>
      </c>
      <c r="E54" s="84">
        <f>Input!$PI$6</f>
        <v>0</v>
      </c>
      <c r="F54" s="84">
        <f>Input!$PJ$6</f>
        <v>0</v>
      </c>
      <c r="G54" s="84">
        <f>Input!$PK$6</f>
        <v>0</v>
      </c>
      <c r="H54" s="85">
        <f>Input!$PL$6</f>
        <v>0</v>
      </c>
    </row>
    <row r="55" spans="1:50">
      <c r="A55" s="83" t="s">
        <v>231</v>
      </c>
      <c r="B55" s="216">
        <f>Input!$PM$6</f>
        <v>0</v>
      </c>
      <c r="C55" s="84">
        <f>Input!$PN$6</f>
        <v>0</v>
      </c>
      <c r="D55" s="84">
        <f>Input!$PO$6</f>
        <v>0</v>
      </c>
      <c r="E55" s="84">
        <f>Input!$PP$6</f>
        <v>0</v>
      </c>
      <c r="F55" s="84">
        <f>Input!$PQ$6</f>
        <v>0</v>
      </c>
      <c r="G55" s="84">
        <f>Input!$PR$6</f>
        <v>0</v>
      </c>
      <c r="H55" s="85">
        <f>Input!$PS$6</f>
        <v>0</v>
      </c>
    </row>
    <row r="56" spans="1:50">
      <c r="A56" s="83" t="s">
        <v>231</v>
      </c>
      <c r="B56" s="216">
        <f>Input!$PT$6</f>
        <v>0</v>
      </c>
      <c r="C56" s="84">
        <f>Input!$PU$6</f>
        <v>0</v>
      </c>
      <c r="D56" s="84">
        <f>Input!$PV$6</f>
        <v>0</v>
      </c>
      <c r="E56" s="84">
        <f>Input!$PW$6</f>
        <v>0</v>
      </c>
      <c r="F56" s="84">
        <f>Input!$PX$6</f>
        <v>0</v>
      </c>
      <c r="G56" s="84">
        <f>Input!$PY$6</f>
        <v>0</v>
      </c>
      <c r="H56" s="85">
        <f>Input!$PZ$6</f>
        <v>0</v>
      </c>
    </row>
    <row r="57" spans="1:50">
      <c r="A57" s="83" t="s">
        <v>231</v>
      </c>
      <c r="B57" s="216">
        <f>Input!$QA$6</f>
        <v>0</v>
      </c>
      <c r="C57" s="84">
        <f>Input!$QB$6</f>
        <v>0</v>
      </c>
      <c r="D57" s="84">
        <f>Input!$QC$6</f>
        <v>0</v>
      </c>
      <c r="E57" s="84">
        <f>Input!$QD$6</f>
        <v>0</v>
      </c>
      <c r="F57" s="84">
        <f>Input!$QE$6</f>
        <v>0</v>
      </c>
      <c r="G57" s="84">
        <f>Input!$QF$6</f>
        <v>0</v>
      </c>
      <c r="H57" s="85">
        <f>Input!$QG$6</f>
        <v>0</v>
      </c>
    </row>
    <row r="58" spans="1:50">
      <c r="A58" s="83" t="s">
        <v>231</v>
      </c>
      <c r="B58" s="216">
        <f>Input!$QH$6</f>
        <v>0</v>
      </c>
      <c r="C58" s="84">
        <f>Input!$QI$6</f>
        <v>0</v>
      </c>
      <c r="D58" s="84">
        <f>Input!$QJ$6</f>
        <v>0</v>
      </c>
      <c r="E58" s="84">
        <f>Input!$QK$6</f>
        <v>0</v>
      </c>
      <c r="F58" s="84">
        <f>Input!$QL$6</f>
        <v>0</v>
      </c>
      <c r="G58" s="84">
        <f>Input!$QM$6</f>
        <v>0</v>
      </c>
      <c r="H58" s="85">
        <f>Input!$QN$6</f>
        <v>0</v>
      </c>
    </row>
    <row r="59" spans="1:50">
      <c r="A59" s="83" t="s">
        <v>231</v>
      </c>
      <c r="B59" s="216">
        <f>Input!$QO$6</f>
        <v>0</v>
      </c>
      <c r="C59" s="84">
        <f>Input!$QP$6</f>
        <v>0</v>
      </c>
      <c r="D59" s="84">
        <f>Input!$QQ$6</f>
        <v>0</v>
      </c>
      <c r="E59" s="84">
        <f>Input!$QR$6</f>
        <v>0</v>
      </c>
      <c r="F59" s="84">
        <f>Input!$QS$6</f>
        <v>0</v>
      </c>
      <c r="G59" s="84">
        <f>Input!$QT$6</f>
        <v>0</v>
      </c>
      <c r="H59" s="85">
        <f>Input!$QU$6</f>
        <v>0</v>
      </c>
    </row>
    <row r="60" spans="1:50">
      <c r="A60" s="83" t="s">
        <v>231</v>
      </c>
      <c r="B60" s="216">
        <f>Input!$QV$6</f>
        <v>0</v>
      </c>
      <c r="C60" s="84">
        <f>Input!$QW$6</f>
        <v>0</v>
      </c>
      <c r="D60" s="84">
        <f>Input!$QX$6</f>
        <v>0</v>
      </c>
      <c r="E60" s="84">
        <f>Input!$QY$6</f>
        <v>0</v>
      </c>
      <c r="F60" s="84">
        <f>Input!$QZ$6</f>
        <v>0</v>
      </c>
      <c r="G60" s="84">
        <f>Input!$RA$6</f>
        <v>0</v>
      </c>
      <c r="H60" s="85">
        <f>Input!$RB$6</f>
        <v>0</v>
      </c>
    </row>
    <row r="61" spans="1:50">
      <c r="A61" s="83" t="s">
        <v>231</v>
      </c>
      <c r="B61" s="216">
        <f>Input!$RC$6</f>
        <v>0</v>
      </c>
      <c r="C61" s="84">
        <f>Input!$RD$6</f>
        <v>0</v>
      </c>
      <c r="D61" s="84">
        <f>Input!$RE$6</f>
        <v>0</v>
      </c>
      <c r="E61" s="84">
        <f>Input!$RF$6</f>
        <v>0</v>
      </c>
      <c r="F61" s="84">
        <f>Input!$RG$6</f>
        <v>0</v>
      </c>
      <c r="G61" s="84">
        <f>Input!$RH$6</f>
        <v>0</v>
      </c>
      <c r="H61" s="85">
        <f>Input!$RI$6</f>
        <v>0</v>
      </c>
    </row>
    <row r="62" spans="1:50">
      <c r="A62" s="83" t="s">
        <v>231</v>
      </c>
      <c r="B62" s="216">
        <f>Input!$RJ$6</f>
        <v>0</v>
      </c>
      <c r="C62" s="84">
        <f>Input!$RK$6</f>
        <v>0</v>
      </c>
      <c r="D62" s="84">
        <f>Input!$RL$6</f>
        <v>0</v>
      </c>
      <c r="E62" s="84">
        <f>Input!$RM$6</f>
        <v>0</v>
      </c>
      <c r="F62" s="84">
        <f>Input!$RN$6</f>
        <v>0</v>
      </c>
      <c r="G62" s="84">
        <f>Input!$RO$6</f>
        <v>0</v>
      </c>
      <c r="H62" s="85">
        <f>Input!$RP$6</f>
        <v>0</v>
      </c>
    </row>
    <row r="63" spans="1:50">
      <c r="A63" s="83" t="s">
        <v>231</v>
      </c>
      <c r="B63" s="215" t="s">
        <v>220</v>
      </c>
      <c r="C63" s="84">
        <f>Input!$RQ$6</f>
        <v>0</v>
      </c>
      <c r="D63" s="84">
        <f>Input!$RR$6</f>
        <v>0</v>
      </c>
      <c r="E63" s="84">
        <f>Input!$RS$6</f>
        <v>0</v>
      </c>
      <c r="F63" s="84">
        <f>Input!$RT$6</f>
        <v>0</v>
      </c>
      <c r="G63" s="84">
        <f>Input!$RU$6</f>
        <v>0</v>
      </c>
      <c r="H63" s="85">
        <f>Input!$RV$6</f>
        <v>0</v>
      </c>
    </row>
    <row r="64" spans="1:50" s="94" customFormat="1">
      <c r="A64" s="79" t="s">
        <v>231</v>
      </c>
      <c r="B64" s="217" t="s">
        <v>232</v>
      </c>
      <c r="C64" s="218">
        <f>SUM(C51:C63)</f>
        <v>0</v>
      </c>
      <c r="D64" s="218">
        <f t="shared" ref="D64:G64" si="3">SUM(D51:D63)</f>
        <v>0</v>
      </c>
      <c r="E64" s="218">
        <f t="shared" si="3"/>
        <v>0</v>
      </c>
      <c r="F64" s="218">
        <f t="shared" si="3"/>
        <v>0</v>
      </c>
      <c r="G64" s="218">
        <f t="shared" si="3"/>
        <v>0</v>
      </c>
      <c r="H64" s="219"/>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1:50">
      <c r="B65" s="220"/>
      <c r="C65" s="221"/>
      <c r="D65" s="221"/>
      <c r="E65" s="221"/>
      <c r="F65" s="221"/>
      <c r="G65" s="221"/>
      <c r="H65" s="222"/>
    </row>
    <row r="66" spans="1:50">
      <c r="A66" s="83" t="s">
        <v>233</v>
      </c>
      <c r="B66" s="216">
        <f>Input!$RW$6</f>
        <v>0</v>
      </c>
      <c r="C66" s="84">
        <f>Input!$RX$6</f>
        <v>0</v>
      </c>
      <c r="D66" s="84">
        <f>Input!$RY$6</f>
        <v>0</v>
      </c>
      <c r="E66" s="84">
        <f>Input!$RZ$6</f>
        <v>0</v>
      </c>
      <c r="F66" s="84">
        <f>Input!$SA$6</f>
        <v>0</v>
      </c>
      <c r="G66" s="84">
        <f>Input!$SB$6</f>
        <v>0</v>
      </c>
      <c r="H66" s="85">
        <f>Input!$SC$6</f>
        <v>0</v>
      </c>
    </row>
    <row r="67" spans="1:50">
      <c r="A67" s="83" t="s">
        <v>233</v>
      </c>
      <c r="B67" s="216">
        <f>Input!$SD$6</f>
        <v>0</v>
      </c>
      <c r="C67" s="84">
        <f>Input!$SE$6</f>
        <v>0</v>
      </c>
      <c r="D67" s="84">
        <f>Input!$SF$6</f>
        <v>0</v>
      </c>
      <c r="E67" s="84">
        <f>Input!$SG$6</f>
        <v>0</v>
      </c>
      <c r="F67" s="84">
        <f>Input!$SH$6</f>
        <v>0</v>
      </c>
      <c r="G67" s="84">
        <f>Input!$SI$6</f>
        <v>0</v>
      </c>
      <c r="H67" s="85">
        <f>Input!$SJ$6</f>
        <v>0</v>
      </c>
    </row>
    <row r="68" spans="1:50">
      <c r="A68" s="83" t="s">
        <v>233</v>
      </c>
      <c r="B68" s="216">
        <f>Input!$SK$6</f>
        <v>0</v>
      </c>
      <c r="C68" s="84">
        <f>Input!$SL$6</f>
        <v>0</v>
      </c>
      <c r="D68" s="84">
        <f>Input!$SM$6</f>
        <v>0</v>
      </c>
      <c r="E68" s="84">
        <f>Input!$SN$6</f>
        <v>0</v>
      </c>
      <c r="F68" s="84">
        <f>Input!$SO$6</f>
        <v>0</v>
      </c>
      <c r="G68" s="84">
        <f>Input!$SP$6</f>
        <v>0</v>
      </c>
      <c r="H68" s="85">
        <f>Input!$SQ$6</f>
        <v>0</v>
      </c>
    </row>
    <row r="69" spans="1:50">
      <c r="A69" s="83" t="s">
        <v>233</v>
      </c>
      <c r="B69" s="216">
        <f>Input!$SR$6</f>
        <v>0</v>
      </c>
      <c r="C69" s="84">
        <f>Input!$SS$6</f>
        <v>0</v>
      </c>
      <c r="D69" s="84">
        <f>Input!$ST$6</f>
        <v>0</v>
      </c>
      <c r="E69" s="84">
        <f>Input!$SU$6</f>
        <v>0</v>
      </c>
      <c r="F69" s="84">
        <f>Input!$SV$6</f>
        <v>0</v>
      </c>
      <c r="G69" s="84">
        <f>Input!$SW$6</f>
        <v>0</v>
      </c>
      <c r="H69" s="85">
        <f>Input!$SX$6</f>
        <v>0</v>
      </c>
    </row>
    <row r="70" spans="1:50">
      <c r="A70" s="83" t="s">
        <v>233</v>
      </c>
      <c r="B70" s="216">
        <f>Input!$SY$6</f>
        <v>0</v>
      </c>
      <c r="C70" s="84">
        <f>Input!$SZ$6</f>
        <v>0</v>
      </c>
      <c r="D70" s="84">
        <f>Input!$TA$6</f>
        <v>0</v>
      </c>
      <c r="E70" s="84">
        <f>Input!$TB$6</f>
        <v>0</v>
      </c>
      <c r="F70" s="84">
        <f>Input!$TC$6</f>
        <v>0</v>
      </c>
      <c r="G70" s="84">
        <f>Input!$TD$6</f>
        <v>0</v>
      </c>
      <c r="H70" s="85">
        <f>Input!$TE$6</f>
        <v>0</v>
      </c>
    </row>
    <row r="71" spans="1:50">
      <c r="A71" s="83" t="s">
        <v>233</v>
      </c>
      <c r="B71" s="216">
        <f>Input!$TF$6</f>
        <v>0</v>
      </c>
      <c r="C71" s="84">
        <f>Input!$TG$6</f>
        <v>0</v>
      </c>
      <c r="D71" s="84">
        <f>Input!$TH$6</f>
        <v>0</v>
      </c>
      <c r="E71" s="84">
        <f>Input!$TI$6</f>
        <v>0</v>
      </c>
      <c r="F71" s="84">
        <f>Input!$TJ$6</f>
        <v>0</v>
      </c>
      <c r="G71" s="84">
        <f>Input!$TK$6</f>
        <v>0</v>
      </c>
      <c r="H71" s="85">
        <f>Input!$TL$6</f>
        <v>0</v>
      </c>
    </row>
    <row r="72" spans="1:50">
      <c r="A72" s="83" t="s">
        <v>233</v>
      </c>
      <c r="B72" s="216">
        <f>Input!$TM$6</f>
        <v>0</v>
      </c>
      <c r="C72" s="84">
        <f>Input!$TN$6</f>
        <v>0</v>
      </c>
      <c r="D72" s="84">
        <f>Input!$TO$6</f>
        <v>0</v>
      </c>
      <c r="E72" s="84">
        <f>Input!$TP$6</f>
        <v>0</v>
      </c>
      <c r="F72" s="84">
        <f>Input!$TQ$6</f>
        <v>0</v>
      </c>
      <c r="G72" s="84">
        <f>Input!$TR$6</f>
        <v>0</v>
      </c>
      <c r="H72" s="85">
        <f>Input!$TS$6</f>
        <v>0</v>
      </c>
    </row>
    <row r="73" spans="1:50">
      <c r="A73" s="83" t="s">
        <v>233</v>
      </c>
      <c r="B73" s="216">
        <f>Input!$TT$6</f>
        <v>0</v>
      </c>
      <c r="C73" s="84">
        <f>Input!$TU$6</f>
        <v>0</v>
      </c>
      <c r="D73" s="84">
        <f>Input!$TV$6</f>
        <v>0</v>
      </c>
      <c r="E73" s="84">
        <f>Input!$TW$6</f>
        <v>0</v>
      </c>
      <c r="F73" s="84">
        <f>Input!$TX$6</f>
        <v>0</v>
      </c>
      <c r="G73" s="84">
        <f>Input!$TY$6</f>
        <v>0</v>
      </c>
      <c r="H73" s="85">
        <f>Input!$TZ$6</f>
        <v>0</v>
      </c>
    </row>
    <row r="74" spans="1:50">
      <c r="A74" s="83" t="s">
        <v>233</v>
      </c>
      <c r="B74" s="216">
        <f>Input!$UA$6</f>
        <v>0</v>
      </c>
      <c r="C74" s="84">
        <f>Input!$UB$6</f>
        <v>0</v>
      </c>
      <c r="D74" s="84">
        <f>Input!$UC$6</f>
        <v>0</v>
      </c>
      <c r="E74" s="84">
        <f>Input!$UD$6</f>
        <v>0</v>
      </c>
      <c r="F74" s="84">
        <f>Input!$UE$6</f>
        <v>0</v>
      </c>
      <c r="G74" s="84">
        <f>Input!$UF$6</f>
        <v>0</v>
      </c>
      <c r="H74" s="85">
        <f>Input!$UG$6</f>
        <v>0</v>
      </c>
    </row>
    <row r="75" spans="1:50">
      <c r="A75" s="83" t="s">
        <v>233</v>
      </c>
      <c r="B75" s="216">
        <f>Input!$UH$6</f>
        <v>0</v>
      </c>
      <c r="C75" s="84">
        <f>Input!$UI$6</f>
        <v>0</v>
      </c>
      <c r="D75" s="84">
        <f>Input!$UJ$6</f>
        <v>0</v>
      </c>
      <c r="E75" s="84">
        <f>Input!$UK$6</f>
        <v>0</v>
      </c>
      <c r="F75" s="84">
        <f>Input!$UL$6</f>
        <v>0</v>
      </c>
      <c r="G75" s="84">
        <f>Input!$UM$6</f>
        <v>0</v>
      </c>
      <c r="H75" s="85">
        <f>Input!$UN$6</f>
        <v>0</v>
      </c>
    </row>
    <row r="76" spans="1:50">
      <c r="A76" s="83" t="s">
        <v>233</v>
      </c>
      <c r="B76" s="216">
        <f>Input!$UO$6</f>
        <v>0</v>
      </c>
      <c r="C76" s="84">
        <f>Input!$UP$6</f>
        <v>0</v>
      </c>
      <c r="D76" s="84">
        <f>Input!$UQ$6</f>
        <v>0</v>
      </c>
      <c r="E76" s="84">
        <f>Input!$UR$6</f>
        <v>0</v>
      </c>
      <c r="F76" s="84">
        <f>Input!$US$6</f>
        <v>0</v>
      </c>
      <c r="G76" s="84">
        <f>Input!$UT$6</f>
        <v>0</v>
      </c>
      <c r="H76" s="85">
        <f>Input!$UU$6</f>
        <v>0</v>
      </c>
    </row>
    <row r="77" spans="1:50">
      <c r="A77" s="83" t="s">
        <v>233</v>
      </c>
      <c r="B77" s="216">
        <f>Input!$UV$6</f>
        <v>0</v>
      </c>
      <c r="C77" s="84">
        <f>Input!$UW$6</f>
        <v>0</v>
      </c>
      <c r="D77" s="84">
        <f>Input!$UX$6</f>
        <v>0</v>
      </c>
      <c r="E77" s="84">
        <f>Input!$UY$6</f>
        <v>0</v>
      </c>
      <c r="F77" s="84">
        <f>Input!$UZ$6</f>
        <v>0</v>
      </c>
      <c r="G77" s="84">
        <f>Input!$VA$6</f>
        <v>0</v>
      </c>
      <c r="H77" s="85">
        <f>Input!$VB$6</f>
        <v>0</v>
      </c>
    </row>
    <row r="78" spans="1:50">
      <c r="A78" s="83" t="s">
        <v>233</v>
      </c>
      <c r="B78" s="216">
        <f>Input!$VC$6</f>
        <v>0</v>
      </c>
      <c r="C78" s="84">
        <f>Input!$VD$6</f>
        <v>0</v>
      </c>
      <c r="D78" s="84">
        <f>Input!$VE$6</f>
        <v>0</v>
      </c>
      <c r="E78" s="84">
        <f>Input!$VF$6</f>
        <v>0</v>
      </c>
      <c r="F78" s="84">
        <f>Input!$VG$6</f>
        <v>0</v>
      </c>
      <c r="G78" s="84">
        <f>Input!$VH$6</f>
        <v>0</v>
      </c>
      <c r="H78" s="85">
        <f>Input!$VI$6</f>
        <v>0</v>
      </c>
    </row>
    <row r="79" spans="1:50">
      <c r="A79" s="83" t="s">
        <v>233</v>
      </c>
      <c r="B79" s="215" t="s">
        <v>220</v>
      </c>
      <c r="C79" s="84">
        <f>Input!$VJ$6</f>
        <v>0</v>
      </c>
      <c r="D79" s="84">
        <f>Input!$VK$6</f>
        <v>0</v>
      </c>
      <c r="E79" s="84">
        <f>Input!$VL$6</f>
        <v>0</v>
      </c>
      <c r="F79" s="84">
        <f>Input!$VM$6</f>
        <v>0</v>
      </c>
      <c r="G79" s="84">
        <f>Input!$VN$6</f>
        <v>0</v>
      </c>
      <c r="H79" s="85">
        <f>Input!$VO$6</f>
        <v>0</v>
      </c>
    </row>
    <row r="80" spans="1:50" s="94" customFormat="1">
      <c r="A80" s="79" t="s">
        <v>233</v>
      </c>
      <c r="B80" s="217" t="s">
        <v>234</v>
      </c>
      <c r="C80" s="218">
        <f>SUM(C66:C79)</f>
        <v>0</v>
      </c>
      <c r="D80" s="218">
        <f t="shared" ref="D80:G80" si="4">SUM(D66:D79)</f>
        <v>0</v>
      </c>
      <c r="E80" s="218">
        <f t="shared" si="4"/>
        <v>0</v>
      </c>
      <c r="F80" s="218">
        <f t="shared" si="4"/>
        <v>0</v>
      </c>
      <c r="G80" s="218">
        <f t="shared" si="4"/>
        <v>0</v>
      </c>
      <c r="H80" s="219"/>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row>
    <row r="81" spans="1:50">
      <c r="A81" s="83"/>
      <c r="B81" s="222"/>
      <c r="C81" s="50"/>
      <c r="D81" s="50"/>
      <c r="E81" s="50"/>
      <c r="F81" s="50"/>
      <c r="G81" s="50"/>
      <c r="H81" s="222"/>
    </row>
    <row r="82" spans="1:50">
      <c r="A82" s="83" t="s">
        <v>235</v>
      </c>
      <c r="B82" s="216" t="str">
        <f>Input!$VP$6</f>
        <v>Ryan White</v>
      </c>
      <c r="C82" s="84">
        <f>Input!$VQ$6</f>
        <v>78875</v>
      </c>
      <c r="D82" s="84">
        <f>Input!$VR$6</f>
        <v>0</v>
      </c>
      <c r="E82" s="84">
        <f>Input!$VS$6</f>
        <v>0</v>
      </c>
      <c r="F82" s="84">
        <f>Input!$VT$6</f>
        <v>68484</v>
      </c>
      <c r="G82" s="84">
        <f>Input!$VU$6</f>
        <v>0</v>
      </c>
      <c r="H82" s="85" t="str">
        <f>Input!$VV$6</f>
        <v>Included F&amp;A</v>
      </c>
    </row>
    <row r="83" spans="1:50">
      <c r="A83" s="83" t="s">
        <v>235</v>
      </c>
      <c r="B83" s="216">
        <f>Input!$VW$6</f>
        <v>0</v>
      </c>
      <c r="C83" s="84">
        <f>Input!$VX$6</f>
        <v>0</v>
      </c>
      <c r="D83" s="84">
        <f>Input!$VY$6</f>
        <v>0</v>
      </c>
      <c r="E83" s="84">
        <f>Input!$VZ$6</f>
        <v>0</v>
      </c>
      <c r="F83" s="84">
        <f>Input!$WA$6</f>
        <v>0</v>
      </c>
      <c r="G83" s="84">
        <f>Input!$WB$6</f>
        <v>0</v>
      </c>
      <c r="H83" s="85">
        <f>Input!$WC$6</f>
        <v>0</v>
      </c>
    </row>
    <row r="84" spans="1:50">
      <c r="A84" s="83" t="s">
        <v>235</v>
      </c>
      <c r="B84" s="216">
        <f>Input!$WD$6</f>
        <v>0</v>
      </c>
      <c r="C84" s="84">
        <f>Input!$WE$6</f>
        <v>0</v>
      </c>
      <c r="D84" s="84">
        <f>Input!$WF$6</f>
        <v>0</v>
      </c>
      <c r="E84" s="84">
        <f>Input!$WG$6</f>
        <v>0</v>
      </c>
      <c r="F84" s="84">
        <f>Input!$WH$6</f>
        <v>0</v>
      </c>
      <c r="G84" s="84">
        <f>Input!$WI$6</f>
        <v>0</v>
      </c>
      <c r="H84" s="85">
        <f>Input!$WJ$6</f>
        <v>0</v>
      </c>
    </row>
    <row r="85" spans="1:50">
      <c r="A85" s="83" t="s">
        <v>235</v>
      </c>
      <c r="B85" s="216">
        <f>Input!$WK$6</f>
        <v>0</v>
      </c>
      <c r="C85" s="84">
        <f>Input!$WL$6</f>
        <v>0</v>
      </c>
      <c r="D85" s="84">
        <f>Input!$WM$6</f>
        <v>0</v>
      </c>
      <c r="E85" s="84">
        <f>Input!$WN$6</f>
        <v>0</v>
      </c>
      <c r="F85" s="84">
        <f>Input!$WO$6</f>
        <v>0</v>
      </c>
      <c r="G85" s="84">
        <f>Input!$WP$6</f>
        <v>0</v>
      </c>
      <c r="H85" s="85">
        <f>Input!$WQ$6</f>
        <v>0</v>
      </c>
    </row>
    <row r="86" spans="1:50">
      <c r="A86" s="83" t="s">
        <v>235</v>
      </c>
      <c r="B86" s="216">
        <f>Input!$WR$6</f>
        <v>0</v>
      </c>
      <c r="C86" s="84">
        <f>Input!$WS$6</f>
        <v>0</v>
      </c>
      <c r="D86" s="84">
        <f>Input!$WT$6</f>
        <v>0</v>
      </c>
      <c r="E86" s="84">
        <f>Input!$WU$6</f>
        <v>0</v>
      </c>
      <c r="F86" s="84">
        <f>Input!$WV$6</f>
        <v>0</v>
      </c>
      <c r="G86" s="84">
        <f>Input!$WW$6</f>
        <v>0</v>
      </c>
      <c r="H86" s="85">
        <f>Input!$WX$6</f>
        <v>0</v>
      </c>
    </row>
    <row r="87" spans="1:50">
      <c r="A87" s="83" t="s">
        <v>235</v>
      </c>
      <c r="B87" s="216">
        <f>Input!$WY$6</f>
        <v>0</v>
      </c>
      <c r="C87" s="84">
        <f>Input!$WZ$6</f>
        <v>0</v>
      </c>
      <c r="D87" s="84">
        <f>Input!$XA$6</f>
        <v>0</v>
      </c>
      <c r="E87" s="84">
        <f>Input!$XB$6</f>
        <v>0</v>
      </c>
      <c r="F87" s="84">
        <f>Input!$XC$6</f>
        <v>0</v>
      </c>
      <c r="G87" s="84">
        <f>Input!$XD$6</f>
        <v>0</v>
      </c>
      <c r="H87" s="85">
        <f>Input!$XE$6</f>
        <v>0</v>
      </c>
    </row>
    <row r="88" spans="1:50">
      <c r="A88" s="83" t="s">
        <v>235</v>
      </c>
      <c r="B88" s="216">
        <f>Input!$XF$6</f>
        <v>0</v>
      </c>
      <c r="C88" s="84">
        <f>Input!$XG$6</f>
        <v>0</v>
      </c>
      <c r="D88" s="84">
        <f>Input!$XH$6</f>
        <v>0</v>
      </c>
      <c r="E88" s="84">
        <f>Input!$XI$6</f>
        <v>0</v>
      </c>
      <c r="F88" s="84">
        <f>Input!$XJ$6</f>
        <v>0</v>
      </c>
      <c r="G88" s="84">
        <f>Input!$XK$6</f>
        <v>0</v>
      </c>
      <c r="H88" s="85">
        <f>Input!$XL$6</f>
        <v>0</v>
      </c>
    </row>
    <row r="89" spans="1:50">
      <c r="A89" s="83" t="s">
        <v>235</v>
      </c>
      <c r="B89" s="216">
        <f>Input!$XM$6</f>
        <v>0</v>
      </c>
      <c r="C89" s="84">
        <f>Input!$XN$6</f>
        <v>0</v>
      </c>
      <c r="D89" s="84">
        <f>Input!$XO$6</f>
        <v>0</v>
      </c>
      <c r="E89" s="84">
        <f>Input!$XP$6</f>
        <v>0</v>
      </c>
      <c r="F89" s="84">
        <f>Input!$XQ$6</f>
        <v>0</v>
      </c>
      <c r="G89" s="84">
        <f>Input!$XR$6</f>
        <v>0</v>
      </c>
      <c r="H89" s="85">
        <f>Input!$XS$6</f>
        <v>0</v>
      </c>
    </row>
    <row r="90" spans="1:50" s="94" customFormat="1">
      <c r="A90" s="79" t="s">
        <v>235</v>
      </c>
      <c r="B90" s="217" t="s">
        <v>236</v>
      </c>
      <c r="C90" s="218">
        <f>SUM(C82:C89)</f>
        <v>78875</v>
      </c>
      <c r="D90" s="218">
        <f t="shared" ref="D90:G90" si="5">SUM(D82:D89)</f>
        <v>0</v>
      </c>
      <c r="E90" s="218">
        <f t="shared" si="5"/>
        <v>0</v>
      </c>
      <c r="F90" s="218">
        <f t="shared" si="5"/>
        <v>68484</v>
      </c>
      <c r="G90" s="218">
        <f t="shared" si="5"/>
        <v>0</v>
      </c>
      <c r="H90" s="219"/>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row>
    <row r="91" spans="1:50">
      <c r="B91" s="222"/>
      <c r="C91" s="50"/>
      <c r="D91" s="50"/>
      <c r="E91" s="50"/>
      <c r="F91" s="50"/>
      <c r="G91" s="50"/>
      <c r="H91" s="222"/>
    </row>
    <row r="92" spans="1:50" s="94" customFormat="1">
      <c r="A92" s="79" t="s">
        <v>237</v>
      </c>
      <c r="B92" s="217"/>
      <c r="C92" s="218"/>
      <c r="D92" s="218"/>
      <c r="E92" s="218"/>
      <c r="F92" s="218"/>
      <c r="G92" s="218"/>
      <c r="H92" s="219"/>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0" ht="31.5">
      <c r="A93" s="83" t="s">
        <v>238</v>
      </c>
      <c r="B93" s="208" t="s">
        <v>239</v>
      </c>
      <c r="C93" s="84">
        <f>Input!$XT$6</f>
        <v>0</v>
      </c>
      <c r="D93" s="84">
        <f>Input!$XU$6</f>
        <v>0</v>
      </c>
      <c r="E93" s="84">
        <f>Input!$XV$6</f>
        <v>0</v>
      </c>
      <c r="F93" s="84">
        <f>Input!$XW$6</f>
        <v>0</v>
      </c>
      <c r="G93" s="84">
        <f>Input!$XX$6</f>
        <v>0</v>
      </c>
      <c r="H93" s="85">
        <f>Input!$XY$6</f>
        <v>0</v>
      </c>
    </row>
    <row r="94" spans="1:50" ht="47.25">
      <c r="A94" s="83" t="s">
        <v>240</v>
      </c>
      <c r="B94" s="208" t="s">
        <v>241</v>
      </c>
      <c r="C94" s="84">
        <f>Input!$XZ$6</f>
        <v>0</v>
      </c>
      <c r="D94" s="84">
        <f>Input!$YA$6</f>
        <v>0</v>
      </c>
      <c r="E94" s="84">
        <f>Input!$YB$6</f>
        <v>3060513</v>
      </c>
      <c r="F94" s="84">
        <f>Input!$YC$6</f>
        <v>3060513</v>
      </c>
      <c r="G94" s="84">
        <f>Input!$YD$6</f>
        <v>0</v>
      </c>
      <c r="H94" s="85" t="str">
        <f>Input!$YE$6</f>
        <v>Covid Prevalence Study</v>
      </c>
    </row>
    <row r="95" spans="1:50" s="94" customFormat="1" ht="30">
      <c r="A95" s="88" t="s">
        <v>242</v>
      </c>
      <c r="B95" s="86" t="s">
        <v>243</v>
      </c>
      <c r="C95" s="87">
        <f>SUM(C93:C94)</f>
        <v>0</v>
      </c>
      <c r="D95" s="87">
        <f t="shared" ref="D95:G95" si="6">SUM(D93:D94)</f>
        <v>0</v>
      </c>
      <c r="E95" s="87">
        <f t="shared" si="6"/>
        <v>3060513</v>
      </c>
      <c r="F95" s="87">
        <f t="shared" si="6"/>
        <v>3060513</v>
      </c>
      <c r="G95" s="87">
        <f t="shared" si="6"/>
        <v>0</v>
      </c>
      <c r="H95" s="88"/>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row>
    <row r="96" spans="1:50">
      <c r="C96" s="95"/>
      <c r="D96" s="95"/>
      <c r="E96" s="95"/>
      <c r="F96" s="95"/>
      <c r="G96" s="95"/>
    </row>
    <row r="97" spans="1:50" s="94" customFormat="1">
      <c r="A97" s="354" t="s">
        <v>244</v>
      </c>
      <c r="B97" s="355"/>
      <c r="C97" s="87">
        <f>C95+C90+C80+C64+C49+C34+C19</f>
        <v>42966165</v>
      </c>
      <c r="D97" s="87">
        <f t="shared" ref="D97:G97" si="7">D95+D90+D80+D64+D49+D34+D19</f>
        <v>42459638</v>
      </c>
      <c r="E97" s="87">
        <f t="shared" si="7"/>
        <v>98670891</v>
      </c>
      <c r="F97" s="87">
        <f t="shared" si="7"/>
        <v>97389696</v>
      </c>
      <c r="G97" s="87">
        <f t="shared" si="7"/>
        <v>0</v>
      </c>
      <c r="H97" s="88"/>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row>
    <row r="98" spans="1:50">
      <c r="C98" s="95"/>
      <c r="D98" s="95"/>
      <c r="E98" s="95"/>
      <c r="F98" s="95"/>
      <c r="G98" s="95"/>
    </row>
    <row r="99" spans="1:50">
      <c r="B99" s="78" t="s">
        <v>245</v>
      </c>
      <c r="C99" s="95"/>
      <c r="D99" s="95">
        <f>'SWM Uses'!C67</f>
        <v>42459638</v>
      </c>
      <c r="E99" s="95"/>
      <c r="F99" s="95">
        <f>'SWM Uses'!D67</f>
        <v>97389696</v>
      </c>
      <c r="G99" s="95">
        <f>'SWM Uses'!E67</f>
        <v>0</v>
      </c>
    </row>
    <row r="100" spans="1:50">
      <c r="B100" s="78" t="s">
        <v>246</v>
      </c>
      <c r="D100" s="96">
        <f>D97-D99</f>
        <v>0</v>
      </c>
      <c r="F100" s="96">
        <f>F97-F99</f>
        <v>0</v>
      </c>
      <c r="G100" s="96">
        <f>G97-G99</f>
        <v>0</v>
      </c>
    </row>
    <row r="101" spans="1:50">
      <c r="D101" s="96"/>
    </row>
    <row r="102" spans="1:50">
      <c r="C102" s="96" t="str">
        <f>IF(C97-INT(C97)=0,"",C97-INT(C97))</f>
        <v/>
      </c>
      <c r="D102" s="96" t="str">
        <f>IF(D97-INT(D97)=0,"",D97-INT(D97))</f>
        <v/>
      </c>
      <c r="E102" s="96" t="str">
        <f>IF(E97-INT(E97)=0,"",E97-INT(E97))</f>
        <v/>
      </c>
      <c r="F102" s="96" t="str">
        <f>IF(F97-INT(F97)=0,"",F97-INT(F97))</f>
        <v/>
      </c>
      <c r="G102" s="96" t="str">
        <f>IF(G97-INT(G97)=0,"",G97-INT(G97))</f>
        <v/>
      </c>
      <c r="H102" s="97">
        <f>SUM(C102:G102)</f>
        <v>0</v>
      </c>
    </row>
    <row r="105" spans="1:50" ht="15" customHeight="1">
      <c r="B105" s="91" t="s">
        <v>247</v>
      </c>
    </row>
    <row r="106" spans="1:50" ht="15" customHeight="1">
      <c r="B106" s="91" t="s">
        <v>248</v>
      </c>
      <c r="C106" s="76">
        <f>SUM(C5:C18)+SUM(C21:C33)+SUM(C36:C48)+SUM(C51:C63)+SUM(C66:C79)+SUM(C82:C89)+SUM(C93:C94)</f>
        <v>42966165</v>
      </c>
      <c r="D106" s="76">
        <f>SUM(D5:D18)+SUM(D21:D33)+SUM(D36:D48)+SUM(D51:D63)+SUM(D66:D79)+SUM(D82:D89)+SUM(D93:D94)</f>
        <v>42459638</v>
      </c>
      <c r="E106" s="76">
        <f>SUM(E5:E18)+SUM(E21:E33)+SUM(E36:E48)+SUM(E51:E63)+SUM(E66:E79)+SUM(E82:E89)+SUM(E93:E94)</f>
        <v>98670891</v>
      </c>
      <c r="F106" s="76">
        <f>SUM(F5:F18)+SUM(F21:F33)+SUM(F36:F48)+SUM(F51:F63)+SUM(F66:F79)+SUM(F82:F89)+SUM(F93:F94)</f>
        <v>97389696</v>
      </c>
      <c r="G106" s="76">
        <f>SUM(G5:G18)+SUM(G21:G33)+SUM(G36:G48)+SUM(G51:G63)+SUM(G66:G79)+SUM(G82:G89)+SUM(G93:G94)</f>
        <v>0</v>
      </c>
    </row>
    <row r="107" spans="1:50" ht="15" customHeight="1">
      <c r="C107" s="76" t="str">
        <f>IF((C106=C97),"Balanced","Out of Balance")</f>
        <v>Balanced</v>
      </c>
      <c r="D107" s="76" t="str">
        <f t="shared" ref="D107:G107" si="8">IF((D106=D97),"Balanced","Out of Balance")</f>
        <v>Balanced</v>
      </c>
      <c r="E107" s="76" t="str">
        <f t="shared" si="8"/>
        <v>Balanced</v>
      </c>
      <c r="F107" s="76" t="str">
        <f t="shared" si="8"/>
        <v>Balanced</v>
      </c>
      <c r="G107" s="76" t="str">
        <f t="shared" si="8"/>
        <v>Balanced</v>
      </c>
    </row>
    <row r="108" spans="1:50" ht="15" customHeight="1"/>
    <row r="109" spans="1:50" ht="15" customHeight="1"/>
    <row r="110" spans="1:50" ht="15" customHeight="1">
      <c r="E110" s="76">
        <f>SUM(C106:G106)</f>
        <v>281486390</v>
      </c>
    </row>
    <row r="111" spans="1:50">
      <c r="E111" s="223">
        <f>'SWM Uses'!D80</f>
        <v>139849708</v>
      </c>
    </row>
    <row r="112" spans="1:50">
      <c r="E112" s="224">
        <f>Input!F6</f>
        <v>30</v>
      </c>
    </row>
    <row r="113" spans="5:5">
      <c r="E113" s="49">
        <f>SUM(E110:E112)</f>
        <v>421336128</v>
      </c>
    </row>
    <row r="114" spans="5:5">
      <c r="E114" s="49">
        <f>Input!G6</f>
        <v>421336128</v>
      </c>
    </row>
    <row r="115" spans="5:5">
      <c r="E115" s="49">
        <f>E114-E113</f>
        <v>0</v>
      </c>
    </row>
    <row r="116" spans="5:5">
      <c r="E116" s="48" t="str">
        <f>IF(E115&lt;&gt;0,"Out of Balance","Balanced")</f>
        <v>Balanced</v>
      </c>
    </row>
  </sheetData>
  <mergeCells count="1">
    <mergeCell ref="A97:B97"/>
  </mergeCells>
  <conditionalFormatting sqref="F100">
    <cfRule type="expression" dxfId="279" priority="10">
      <formula>$F$100&lt;&gt;0</formula>
    </cfRule>
  </conditionalFormatting>
  <conditionalFormatting sqref="G100">
    <cfRule type="expression" dxfId="278" priority="9">
      <formula>$G$100&lt;&gt;0</formula>
    </cfRule>
  </conditionalFormatting>
  <conditionalFormatting sqref="F102">
    <cfRule type="expression" dxfId="277" priority="8">
      <formula>$F$102&lt;&gt;""</formula>
    </cfRule>
  </conditionalFormatting>
  <conditionalFormatting sqref="G102">
    <cfRule type="expression" dxfId="276" priority="7">
      <formula>$G$102&lt;&gt;""</formula>
    </cfRule>
  </conditionalFormatting>
  <conditionalFormatting sqref="D100">
    <cfRule type="expression" dxfId="275" priority="6">
      <formula>$D$100&lt;&gt;0</formula>
    </cfRule>
  </conditionalFormatting>
  <conditionalFormatting sqref="D102">
    <cfRule type="expression" dxfId="274" priority="5">
      <formula>$D$102&lt;&gt;""</formula>
    </cfRule>
  </conditionalFormatting>
  <conditionalFormatting sqref="C102">
    <cfRule type="expression" dxfId="273" priority="4">
      <formula>$C$102&lt;&gt;""</formula>
    </cfRule>
  </conditionalFormatting>
  <conditionalFormatting sqref="E102">
    <cfRule type="expression" dxfId="272" priority="3">
      <formula>$E$102&lt;&gt;""</formula>
    </cfRule>
  </conditionalFormatting>
  <conditionalFormatting sqref="H2">
    <cfRule type="expression" dxfId="271" priority="2">
      <formula>OR($C$100&lt;&gt;0,$D$100&lt;&gt;0,$E$100&lt;&gt;0,$F$100&lt;&gt;0,$G$100&lt;&gt;0)</formula>
    </cfRule>
  </conditionalFormatting>
  <conditionalFormatting sqref="H1">
    <cfRule type="expression" dxfId="270" priority="1">
      <formula>OR($C$102&lt;&gt;"",$D$102&lt;&gt;"",$E$102&lt;&gt;"",$F$102&lt;&gt;"",$G$102&lt;&gt;"")</formula>
    </cfRule>
  </conditionalFormatting>
  <pageMargins left="0.315" right="0.42499999999999999" top="0.75" bottom="0.75" header="0.3" footer="0.3"/>
  <pageSetup paperSize="5" scale="8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E4553-F2A1-4EAD-B77B-CB122F055FD4}">
  <sheetPr>
    <tabColor rgb="FFCCFFCC"/>
  </sheetPr>
  <dimension ref="A1:F82"/>
  <sheetViews>
    <sheetView showGridLines="0" zoomScale="90" zoomScaleNormal="90" zoomScaleSheetLayoutView="100" zoomScalePageLayoutView="57" workbookViewId="0">
      <pane ySplit="4" topLeftCell="A6" activePane="bottomLeft" state="frozen"/>
      <selection activeCell="B64" sqref="B64:F64"/>
      <selection pane="bottomLeft" activeCell="F1" sqref="F1:F2"/>
    </sheetView>
  </sheetViews>
  <sheetFormatPr defaultColWidth="9.140625" defaultRowHeight="15"/>
  <cols>
    <col min="1" max="1" width="11.85546875" style="76" customWidth="1"/>
    <col min="2" max="2" width="98.5703125" style="91" customWidth="1"/>
    <col min="3" max="3" width="18.42578125" style="96" customWidth="1"/>
    <col min="4" max="4" width="19.140625" style="76" bestFit="1" customWidth="1"/>
    <col min="5" max="5" width="19" style="76" customWidth="1"/>
    <col min="6" max="6" width="70.85546875" style="119" customWidth="1"/>
    <col min="7" max="16384" width="9.140625" style="76"/>
  </cols>
  <sheetData>
    <row r="1" spans="1:6" ht="18.75">
      <c r="A1" s="74" t="s">
        <v>197</v>
      </c>
      <c r="B1" s="117" t="str">
        <f>Input!$B$7</f>
        <v>The University of Texas Medical Branch at Galveston</v>
      </c>
      <c r="E1" s="77" t="s">
        <v>198</v>
      </c>
      <c r="F1" s="118" t="str">
        <f>IF(OR($C$73&lt;&gt;"",$D$73&lt;&gt;"",$E$73&lt;&gt;""),"Error Message - Enter Whole Dollars Only - See Row 72","")</f>
        <v/>
      </c>
    </row>
    <row r="2" spans="1:6" ht="18.75">
      <c r="A2" s="74" t="s">
        <v>199</v>
      </c>
      <c r="B2" s="117" t="str">
        <f>Index!$B$3</f>
        <v>FY 2020 &amp; FY 2021 Data</v>
      </c>
      <c r="F2" s="118" t="str">
        <f>IF(OR($C$71&lt;&gt;0,$D$71&lt;&gt;0,$E$71&lt;&gt;0),"Error Message - Federal Program Breakout tab does not agree with this tab.","")</f>
        <v/>
      </c>
    </row>
    <row r="3" spans="1:6">
      <c r="A3" s="92"/>
    </row>
    <row r="4" spans="1:6" ht="47.25">
      <c r="A4" s="120" t="s">
        <v>327</v>
      </c>
      <c r="B4" s="120" t="s">
        <v>328</v>
      </c>
      <c r="C4" s="121" t="s">
        <v>329</v>
      </c>
      <c r="D4" s="120" t="s">
        <v>330</v>
      </c>
      <c r="E4" s="120" t="s">
        <v>207</v>
      </c>
      <c r="F4" s="122" t="s">
        <v>208</v>
      </c>
    </row>
    <row r="5" spans="1:6" ht="15.75">
      <c r="A5" s="123">
        <v>1</v>
      </c>
      <c r="B5" s="323" t="s">
        <v>331</v>
      </c>
      <c r="C5" s="324"/>
      <c r="D5" s="324"/>
      <c r="E5" s="324"/>
      <c r="F5" s="325"/>
    </row>
    <row r="6" spans="1:6" ht="15.75">
      <c r="A6" s="124" t="s">
        <v>332</v>
      </c>
      <c r="B6" s="194" t="s">
        <v>333</v>
      </c>
      <c r="C6" s="125">
        <f>Input!$N$7</f>
        <v>550876</v>
      </c>
      <c r="D6" s="195">
        <f>Input!$O$7</f>
        <v>914500</v>
      </c>
      <c r="E6" s="195">
        <f>Input!$P$7</f>
        <v>1511524</v>
      </c>
      <c r="F6" s="196">
        <f>Input!$Q$7</f>
        <v>0</v>
      </c>
    </row>
    <row r="7" spans="1:6" ht="15.75">
      <c r="A7" s="126" t="s">
        <v>332</v>
      </c>
      <c r="B7" s="197" t="s">
        <v>334</v>
      </c>
      <c r="C7" s="127">
        <f>Input!$R$7</f>
        <v>1747</v>
      </c>
      <c r="D7" s="127">
        <f>Input!$S$7</f>
        <v>3130</v>
      </c>
      <c r="E7" s="128"/>
      <c r="F7" s="198" t="str">
        <f>Input!$T$7</f>
        <v>Duplicated</v>
      </c>
    </row>
    <row r="8" spans="1:6" ht="15.75">
      <c r="A8" s="129" t="s">
        <v>335</v>
      </c>
      <c r="B8" s="199" t="s">
        <v>336</v>
      </c>
      <c r="C8" s="125">
        <f>Input!$U$7</f>
        <v>0</v>
      </c>
      <c r="D8" s="195">
        <f>Input!$V$7</f>
        <v>0</v>
      </c>
      <c r="E8" s="195">
        <f>Input!$W$7</f>
        <v>0</v>
      </c>
      <c r="F8" s="196">
        <f>Input!$X$7</f>
        <v>0</v>
      </c>
    </row>
    <row r="9" spans="1:6" ht="15.75">
      <c r="A9" s="126" t="s">
        <v>335</v>
      </c>
      <c r="B9" s="197" t="s">
        <v>334</v>
      </c>
      <c r="C9" s="127">
        <f>Input!$Y$7</f>
        <v>0</v>
      </c>
      <c r="D9" s="127">
        <f>Input!$Z$7</f>
        <v>0</v>
      </c>
      <c r="E9" s="128"/>
      <c r="F9" s="198">
        <f>Input!$AA$7</f>
        <v>0</v>
      </c>
    </row>
    <row r="10" spans="1:6" ht="15.75">
      <c r="A10" s="129" t="s">
        <v>337</v>
      </c>
      <c r="B10" s="199" t="s">
        <v>338</v>
      </c>
      <c r="C10" s="125">
        <f>Input!$AB$7</f>
        <v>0</v>
      </c>
      <c r="D10" s="195">
        <f>Input!$AC$7</f>
        <v>0</v>
      </c>
      <c r="E10" s="195">
        <f>Input!$AD$7</f>
        <v>0</v>
      </c>
      <c r="F10" s="196">
        <f>Input!$AE$7</f>
        <v>0</v>
      </c>
    </row>
    <row r="11" spans="1:6" ht="15.75">
      <c r="A11" s="126" t="s">
        <v>337</v>
      </c>
      <c r="B11" s="197" t="s">
        <v>334</v>
      </c>
      <c r="C11" s="127">
        <f>Input!$AF$7</f>
        <v>0</v>
      </c>
      <c r="D11" s="127">
        <f>Input!$AG$7</f>
        <v>0</v>
      </c>
      <c r="E11" s="128"/>
      <c r="F11" s="198">
        <f>Input!$AH$7</f>
        <v>0</v>
      </c>
    </row>
    <row r="12" spans="1:6" ht="31.5">
      <c r="A12" s="129" t="s">
        <v>339</v>
      </c>
      <c r="B12" s="199" t="s">
        <v>340</v>
      </c>
      <c r="C12" s="125">
        <f>Input!$AI$7</f>
        <v>0</v>
      </c>
      <c r="D12" s="195">
        <f>Input!$AJ$7</f>
        <v>0</v>
      </c>
      <c r="E12" s="195">
        <f>Input!$AK$7</f>
        <v>0</v>
      </c>
      <c r="F12" s="196">
        <f>Input!$AL$7</f>
        <v>0</v>
      </c>
    </row>
    <row r="13" spans="1:6" ht="15.75">
      <c r="A13" s="126" t="s">
        <v>339</v>
      </c>
      <c r="B13" s="197" t="s">
        <v>334</v>
      </c>
      <c r="C13" s="127">
        <f>Input!$AM$7</f>
        <v>0</v>
      </c>
      <c r="D13" s="127">
        <f>Input!$AN$7</f>
        <v>0</v>
      </c>
      <c r="E13" s="128"/>
      <c r="F13" s="198">
        <f>Input!$AO$7</f>
        <v>0</v>
      </c>
    </row>
    <row r="14" spans="1:6" ht="31.5">
      <c r="A14" s="129" t="s">
        <v>341</v>
      </c>
      <c r="B14" s="199" t="s">
        <v>342</v>
      </c>
      <c r="C14" s="125">
        <f>Input!$AP$7</f>
        <v>0</v>
      </c>
      <c r="D14" s="195">
        <f>Input!$AQ$7</f>
        <v>0</v>
      </c>
      <c r="E14" s="195">
        <f>Input!$AR$7</f>
        <v>0</v>
      </c>
      <c r="F14" s="196">
        <f>Input!$AS$7</f>
        <v>0</v>
      </c>
    </row>
    <row r="15" spans="1:6" ht="15.75">
      <c r="A15" s="126" t="s">
        <v>341</v>
      </c>
      <c r="B15" s="197" t="s">
        <v>334</v>
      </c>
      <c r="C15" s="127">
        <f>Input!$AT$7</f>
        <v>0</v>
      </c>
      <c r="D15" s="127">
        <f>Input!$AU$7</f>
        <v>0</v>
      </c>
      <c r="E15" s="128"/>
      <c r="F15" s="198">
        <f>Input!$AV$7</f>
        <v>0</v>
      </c>
    </row>
    <row r="16" spans="1:6" ht="63">
      <c r="A16" s="129" t="s">
        <v>343</v>
      </c>
      <c r="B16" s="199" t="s">
        <v>344</v>
      </c>
      <c r="C16" s="125">
        <f>Input!$AW$7</f>
        <v>0</v>
      </c>
      <c r="D16" s="195">
        <f>Input!$AX$7</f>
        <v>0</v>
      </c>
      <c r="E16" s="195">
        <f>Input!$AY$7</f>
        <v>0</v>
      </c>
      <c r="F16" s="196">
        <f>Input!$AZ$7</f>
        <v>0</v>
      </c>
    </row>
    <row r="17" spans="1:6" ht="15.75">
      <c r="A17" s="126" t="s">
        <v>343</v>
      </c>
      <c r="B17" s="197" t="s">
        <v>334</v>
      </c>
      <c r="C17" s="127">
        <f>Input!$BA$7</f>
        <v>0</v>
      </c>
      <c r="D17" s="127">
        <f>Input!$BB$7</f>
        <v>0</v>
      </c>
      <c r="E17" s="128"/>
      <c r="F17" s="198">
        <f>Input!$BC$7</f>
        <v>0</v>
      </c>
    </row>
    <row r="18" spans="1:6" ht="15.75">
      <c r="A18" s="129" t="s">
        <v>345</v>
      </c>
      <c r="B18" s="199" t="s">
        <v>346</v>
      </c>
      <c r="C18" s="125">
        <f>Input!$BD$7</f>
        <v>0</v>
      </c>
      <c r="D18" s="195">
        <f>Input!$BE$7</f>
        <v>0</v>
      </c>
      <c r="E18" s="195">
        <f>Input!$BF$7</f>
        <v>0</v>
      </c>
      <c r="F18" s="196">
        <f>Input!$BG$7</f>
        <v>0</v>
      </c>
    </row>
    <row r="19" spans="1:6" ht="15.75">
      <c r="A19" s="126" t="s">
        <v>345</v>
      </c>
      <c r="B19" s="197" t="s">
        <v>334</v>
      </c>
      <c r="C19" s="127">
        <f>Input!$BH$7</f>
        <v>0</v>
      </c>
      <c r="D19" s="127">
        <f>Input!$BI$7</f>
        <v>0</v>
      </c>
      <c r="E19" s="128"/>
      <c r="F19" s="198">
        <f>Input!$BJ$7</f>
        <v>0</v>
      </c>
    </row>
    <row r="20" spans="1:6" ht="15.75">
      <c r="A20" s="129"/>
      <c r="B20" s="200" t="s">
        <v>347</v>
      </c>
      <c r="C20" s="130">
        <f t="shared" ref="C20:E21" si="0">C18+C16+C14+C12+C10+C8+C6</f>
        <v>550876</v>
      </c>
      <c r="D20" s="130">
        <f t="shared" si="0"/>
        <v>914500</v>
      </c>
      <c r="E20" s="130">
        <f t="shared" si="0"/>
        <v>1511524</v>
      </c>
      <c r="F20" s="201"/>
    </row>
    <row r="21" spans="1:6" ht="15.75">
      <c r="A21" s="129"/>
      <c r="B21" s="202" t="s">
        <v>348</v>
      </c>
      <c r="C21" s="203">
        <f t="shared" si="0"/>
        <v>1747</v>
      </c>
      <c r="D21" s="203">
        <f t="shared" si="0"/>
        <v>3130</v>
      </c>
      <c r="E21" s="203"/>
      <c r="F21" s="201"/>
    </row>
    <row r="22" spans="1:6" ht="15.75">
      <c r="A22" s="132"/>
      <c r="B22" s="204"/>
      <c r="C22" s="133"/>
      <c r="D22" s="205"/>
      <c r="E22" s="205"/>
      <c r="F22" s="206"/>
    </row>
    <row r="23" spans="1:6" ht="15.75">
      <c r="A23" s="136">
        <v>2</v>
      </c>
      <c r="B23" s="326" t="s">
        <v>349</v>
      </c>
      <c r="C23" s="327"/>
      <c r="D23" s="327"/>
      <c r="E23" s="327"/>
      <c r="F23" s="328"/>
    </row>
    <row r="24" spans="1:6" ht="31.5">
      <c r="A24" s="129" t="s">
        <v>350</v>
      </c>
      <c r="B24" s="199" t="s">
        <v>351</v>
      </c>
      <c r="C24" s="125">
        <f>Input!$BK$7</f>
        <v>0</v>
      </c>
      <c r="D24" s="195">
        <f>Input!$BL$7</f>
        <v>0</v>
      </c>
      <c r="E24" s="195">
        <f>Input!$BM$7</f>
        <v>0</v>
      </c>
      <c r="F24" s="196">
        <f>Input!$BN$7</f>
        <v>0</v>
      </c>
    </row>
    <row r="25" spans="1:6" ht="31.5">
      <c r="A25" s="129" t="s">
        <v>352</v>
      </c>
      <c r="B25" s="199" t="s">
        <v>353</v>
      </c>
      <c r="C25" s="125">
        <f>Input!$BO$7</f>
        <v>0</v>
      </c>
      <c r="D25" s="195">
        <f>Input!$BP$7</f>
        <v>0</v>
      </c>
      <c r="E25" s="195">
        <f>Input!$BQ$7</f>
        <v>0</v>
      </c>
      <c r="F25" s="196">
        <f>Input!$BR$7</f>
        <v>0</v>
      </c>
    </row>
    <row r="26" spans="1:6" ht="47.25">
      <c r="A26" s="129" t="s">
        <v>354</v>
      </c>
      <c r="B26" s="207" t="s">
        <v>355</v>
      </c>
      <c r="C26" s="125">
        <f>Input!$BS$7</f>
        <v>0</v>
      </c>
      <c r="D26" s="195">
        <f>Input!$BT$7</f>
        <v>0</v>
      </c>
      <c r="E26" s="195">
        <f>Input!$BU$7</f>
        <v>0</v>
      </c>
      <c r="F26" s="196">
        <f>Input!$BV$7</f>
        <v>0</v>
      </c>
    </row>
    <row r="27" spans="1:6" ht="31.5">
      <c r="A27" s="129" t="s">
        <v>356</v>
      </c>
      <c r="B27" s="199" t="s">
        <v>357</v>
      </c>
      <c r="C27" s="125">
        <f>Input!$BW$7</f>
        <v>0</v>
      </c>
      <c r="D27" s="195">
        <f>Input!$BX$7</f>
        <v>0</v>
      </c>
      <c r="E27" s="195">
        <f>Input!$BY$7</f>
        <v>0</v>
      </c>
      <c r="F27" s="196">
        <f>Input!$BZ$7</f>
        <v>0</v>
      </c>
    </row>
    <row r="28" spans="1:6" ht="31.5">
      <c r="A28" s="137" t="s">
        <v>358</v>
      </c>
      <c r="B28" s="208" t="s">
        <v>359</v>
      </c>
      <c r="C28" s="125">
        <f>Input!$CA$7</f>
        <v>320343</v>
      </c>
      <c r="D28" s="195">
        <f>Input!$CB$7</f>
        <v>520525</v>
      </c>
      <c r="E28" s="195">
        <f>Input!$CC$7</f>
        <v>1919350</v>
      </c>
      <c r="F28" s="196">
        <f>Input!$CD$7</f>
        <v>0</v>
      </c>
    </row>
    <row r="29" spans="1:6" ht="15.75">
      <c r="A29" s="138"/>
      <c r="B29" s="209" t="s">
        <v>0</v>
      </c>
      <c r="C29" s="139">
        <f>SUM(C24:C28)</f>
        <v>320343</v>
      </c>
      <c r="D29" s="139">
        <f t="shared" ref="D29:E29" si="1">SUM(D24:D28)</f>
        <v>520525</v>
      </c>
      <c r="E29" s="139">
        <f t="shared" si="1"/>
        <v>1919350</v>
      </c>
      <c r="F29" s="196"/>
    </row>
    <row r="30" spans="1:6" ht="15.75">
      <c r="A30" s="132"/>
      <c r="B30" s="204"/>
      <c r="C30" s="133"/>
      <c r="D30" s="205"/>
      <c r="E30" s="205"/>
      <c r="F30" s="206"/>
    </row>
    <row r="31" spans="1:6" ht="15.75">
      <c r="A31" s="123">
        <v>3</v>
      </c>
      <c r="B31" s="326" t="s">
        <v>360</v>
      </c>
      <c r="C31" s="327"/>
      <c r="D31" s="327"/>
      <c r="E31" s="327"/>
      <c r="F31" s="328"/>
    </row>
    <row r="32" spans="1:6" ht="31.5">
      <c r="A32" s="129" t="s">
        <v>361</v>
      </c>
      <c r="B32" s="199" t="s">
        <v>362</v>
      </c>
      <c r="C32" s="125">
        <f>Input!$CE$7</f>
        <v>0</v>
      </c>
      <c r="D32" s="195">
        <f>Input!$CF$7</f>
        <v>0</v>
      </c>
      <c r="E32" s="195">
        <f>Input!$CG$7</f>
        <v>0</v>
      </c>
      <c r="F32" s="196">
        <f>Input!$CH$7</f>
        <v>0</v>
      </c>
    </row>
    <row r="33" spans="1:6" ht="15.75">
      <c r="A33" s="129" t="s">
        <v>363</v>
      </c>
      <c r="B33" s="199" t="s">
        <v>487</v>
      </c>
      <c r="C33" s="125">
        <f>Input!$CI$7</f>
        <v>0</v>
      </c>
      <c r="D33" s="195">
        <f>Input!$CJ$7</f>
        <v>0</v>
      </c>
      <c r="E33" s="195">
        <f>Input!$CK$7</f>
        <v>0</v>
      </c>
      <c r="F33" s="196">
        <f>Input!$CL$7</f>
        <v>0</v>
      </c>
    </row>
    <row r="34" spans="1:6" ht="31.5">
      <c r="A34" s="129" t="s">
        <v>364</v>
      </c>
      <c r="B34" s="199" t="s">
        <v>365</v>
      </c>
      <c r="C34" s="125">
        <f>Input!$CM$7</f>
        <v>0</v>
      </c>
      <c r="D34" s="195">
        <f>Input!$CN$7</f>
        <v>0</v>
      </c>
      <c r="E34" s="195">
        <f>Input!$CO$7</f>
        <v>0</v>
      </c>
      <c r="F34" s="196">
        <f>Input!$CP$7</f>
        <v>0</v>
      </c>
    </row>
    <row r="35" spans="1:6" ht="31.5">
      <c r="A35" s="138" t="s">
        <v>366</v>
      </c>
      <c r="B35" s="199" t="s">
        <v>367</v>
      </c>
      <c r="C35" s="125">
        <f>Input!$CQ$7</f>
        <v>0</v>
      </c>
      <c r="D35" s="195">
        <f>Input!$CR$7</f>
        <v>0</v>
      </c>
      <c r="E35" s="195">
        <f>Input!$CS$7</f>
        <v>0</v>
      </c>
      <c r="F35" s="196">
        <f>Input!$CT$7</f>
        <v>0</v>
      </c>
    </row>
    <row r="36" spans="1:6" ht="15.75">
      <c r="A36" s="138"/>
      <c r="B36" s="209" t="s">
        <v>0</v>
      </c>
      <c r="C36" s="139">
        <f>SUM(C32:C35)</f>
        <v>0</v>
      </c>
      <c r="D36" s="139">
        <f t="shared" ref="D36:E36" si="2">SUM(D32:D35)</f>
        <v>0</v>
      </c>
      <c r="E36" s="139">
        <f t="shared" si="2"/>
        <v>0</v>
      </c>
      <c r="F36" s="196"/>
    </row>
    <row r="37" spans="1:6" ht="15.75">
      <c r="A37" s="132"/>
      <c r="B37" s="204"/>
      <c r="C37" s="133"/>
      <c r="D37" s="205"/>
      <c r="E37" s="205"/>
      <c r="F37" s="206"/>
    </row>
    <row r="38" spans="1:6" ht="15.75">
      <c r="A38" s="136">
        <v>4</v>
      </c>
      <c r="B38" s="326" t="s">
        <v>368</v>
      </c>
      <c r="C38" s="327"/>
      <c r="D38" s="327"/>
      <c r="E38" s="327"/>
      <c r="F38" s="328"/>
    </row>
    <row r="39" spans="1:6" ht="15.75">
      <c r="A39" s="129" t="s">
        <v>369</v>
      </c>
      <c r="B39" s="199" t="s">
        <v>370</v>
      </c>
      <c r="C39" s="125">
        <f>Input!$CU$7</f>
        <v>0</v>
      </c>
      <c r="D39" s="195">
        <f>Input!$CV$7</f>
        <v>0</v>
      </c>
      <c r="E39" s="195">
        <f>Input!$CW$7</f>
        <v>0</v>
      </c>
      <c r="F39" s="196">
        <f>Input!$CX$7</f>
        <v>0</v>
      </c>
    </row>
    <row r="40" spans="1:6" ht="47.25">
      <c r="A40" s="129" t="s">
        <v>371</v>
      </c>
      <c r="B40" s="199" t="s">
        <v>372</v>
      </c>
      <c r="C40" s="125">
        <f>Input!$CY$7</f>
        <v>0</v>
      </c>
      <c r="D40" s="195">
        <f>Input!$CZ$7</f>
        <v>0</v>
      </c>
      <c r="E40" s="195">
        <f>Input!$DA$7</f>
        <v>0</v>
      </c>
      <c r="F40" s="196">
        <f>Input!$DB$7</f>
        <v>0</v>
      </c>
    </row>
    <row r="41" spans="1:6" ht="15.75">
      <c r="A41" s="137" t="s">
        <v>373</v>
      </c>
      <c r="B41" s="208" t="s">
        <v>374</v>
      </c>
      <c r="C41" s="125">
        <f>Input!$DC$7</f>
        <v>62253271</v>
      </c>
      <c r="D41" s="195">
        <f>Input!$DD$7</f>
        <v>23510880</v>
      </c>
      <c r="E41" s="195">
        <f>Input!$DE$7</f>
        <v>0</v>
      </c>
      <c r="F41" s="196">
        <f>Input!$DF$7</f>
        <v>0</v>
      </c>
    </row>
    <row r="42" spans="1:6" ht="15.75">
      <c r="A42" s="138"/>
      <c r="B42" s="209" t="s">
        <v>0</v>
      </c>
      <c r="C42" s="139">
        <f>SUM(C39:C41)</f>
        <v>62253271</v>
      </c>
      <c r="D42" s="139">
        <f t="shared" ref="D42:E42" si="3">SUM(D39:D41)</f>
        <v>23510880</v>
      </c>
      <c r="E42" s="139">
        <f t="shared" si="3"/>
        <v>0</v>
      </c>
      <c r="F42" s="196"/>
    </row>
    <row r="43" spans="1:6" ht="15.75">
      <c r="A43" s="132"/>
      <c r="B43" s="204"/>
      <c r="C43" s="133"/>
      <c r="D43" s="205"/>
      <c r="E43" s="205"/>
      <c r="F43" s="206"/>
    </row>
    <row r="44" spans="1:6" ht="15.75">
      <c r="A44" s="136">
        <v>5</v>
      </c>
      <c r="B44" s="326" t="s">
        <v>1</v>
      </c>
      <c r="C44" s="327"/>
      <c r="D44" s="327"/>
      <c r="E44" s="327"/>
      <c r="F44" s="328"/>
    </row>
    <row r="45" spans="1:6" ht="15.75">
      <c r="A45" s="129" t="s">
        <v>375</v>
      </c>
      <c r="B45" s="210" t="s">
        <v>376</v>
      </c>
      <c r="C45" s="125">
        <f>Input!$DG$7</f>
        <v>1120000</v>
      </c>
      <c r="D45" s="195">
        <f>Input!$DH$7</f>
        <v>4896458</v>
      </c>
      <c r="E45" s="195">
        <f>Input!$DI$7</f>
        <v>11831670</v>
      </c>
      <c r="F45" s="196">
        <f>Input!$DJ$7</f>
        <v>0</v>
      </c>
    </row>
    <row r="46" spans="1:6" ht="15.75">
      <c r="A46" s="132"/>
      <c r="B46" s="204"/>
      <c r="C46" s="133"/>
      <c r="D46" s="205"/>
      <c r="E46" s="205"/>
      <c r="F46" s="206"/>
    </row>
    <row r="47" spans="1:6" ht="15.75">
      <c r="A47" s="136">
        <v>6</v>
      </c>
      <c r="B47" s="326" t="s">
        <v>377</v>
      </c>
      <c r="C47" s="327"/>
      <c r="D47" s="327"/>
      <c r="E47" s="327"/>
      <c r="F47" s="328"/>
    </row>
    <row r="48" spans="1:6" ht="31.5">
      <c r="A48" s="129" t="s">
        <v>378</v>
      </c>
      <c r="B48" s="208" t="s">
        <v>379</v>
      </c>
      <c r="C48" s="125">
        <f>Input!$DK$7</f>
        <v>0</v>
      </c>
      <c r="D48" s="195">
        <f>Input!$DL$7</f>
        <v>0</v>
      </c>
      <c r="E48" s="195">
        <f>Input!$DM$7</f>
        <v>0</v>
      </c>
      <c r="F48" s="196">
        <f>Input!$DN$7</f>
        <v>0</v>
      </c>
    </row>
    <row r="49" spans="1:6" ht="15.75">
      <c r="A49" s="138"/>
      <c r="B49" s="209" t="s">
        <v>0</v>
      </c>
      <c r="C49" s="139">
        <f>SUM(C48:C48)</f>
        <v>0</v>
      </c>
      <c r="D49" s="139">
        <f>SUM(D48:D48)</f>
        <v>0</v>
      </c>
      <c r="E49" s="139">
        <f>SUM(E48:E48)</f>
        <v>0</v>
      </c>
      <c r="F49" s="196"/>
    </row>
    <row r="50" spans="1:6" ht="15.75">
      <c r="A50" s="132"/>
      <c r="B50" s="204"/>
      <c r="C50" s="133"/>
      <c r="D50" s="205"/>
      <c r="E50" s="205"/>
      <c r="F50" s="206"/>
    </row>
    <row r="51" spans="1:6" ht="15.75">
      <c r="A51" s="188">
        <v>7</v>
      </c>
      <c r="B51" s="326" t="s">
        <v>235</v>
      </c>
      <c r="C51" s="327"/>
      <c r="D51" s="327"/>
      <c r="E51" s="327"/>
      <c r="F51" s="328"/>
    </row>
    <row r="52" spans="1:6" ht="15.75">
      <c r="A52" s="189" t="s">
        <v>482</v>
      </c>
      <c r="B52" s="208" t="s">
        <v>381</v>
      </c>
      <c r="C52" s="125">
        <f>Input!$DO$7</f>
        <v>0</v>
      </c>
      <c r="D52" s="195">
        <f>Input!$DP$7</f>
        <v>79767</v>
      </c>
      <c r="E52" s="195">
        <f>Input!$DQ$7</f>
        <v>0</v>
      </c>
      <c r="F52" s="196" t="str">
        <f>Input!$DR$7</f>
        <v>Vaccines and testing for students.</v>
      </c>
    </row>
    <row r="53" spans="1:6" ht="15.75">
      <c r="A53" s="190"/>
      <c r="B53" s="211"/>
      <c r="C53" s="141"/>
      <c r="D53" s="212"/>
      <c r="E53" s="213"/>
      <c r="F53" s="201"/>
    </row>
    <row r="54" spans="1:6" ht="15.75" customHeight="1">
      <c r="A54" s="191">
        <v>8</v>
      </c>
      <c r="B54" s="326" t="s">
        <v>481</v>
      </c>
      <c r="C54" s="327"/>
      <c r="D54" s="327"/>
      <c r="E54" s="327"/>
      <c r="F54" s="328"/>
    </row>
    <row r="55" spans="1:6" ht="31.5">
      <c r="A55" s="189" t="s">
        <v>380</v>
      </c>
      <c r="B55" s="199" t="s">
        <v>383</v>
      </c>
      <c r="C55" s="125">
        <f>Input!$DS$7</f>
        <v>0</v>
      </c>
      <c r="D55" s="195">
        <f>Input!$DT$7</f>
        <v>7211</v>
      </c>
      <c r="E55" s="195">
        <f>Input!$DU$7</f>
        <v>0</v>
      </c>
      <c r="F55" s="196">
        <f>Input!$DV$7</f>
        <v>0</v>
      </c>
    </row>
    <row r="56" spans="1:6" ht="15.75">
      <c r="A56" s="192" t="s">
        <v>380</v>
      </c>
      <c r="B56" s="197" t="s">
        <v>384</v>
      </c>
      <c r="C56" s="127">
        <f>Input!$DW$7</f>
        <v>0</v>
      </c>
      <c r="D56" s="127">
        <f>Input!$DX$7</f>
        <v>3</v>
      </c>
      <c r="E56" s="128"/>
      <c r="F56" s="198" t="str">
        <f>Input!$DY$7</f>
        <v>Unduplicated</v>
      </c>
    </row>
    <row r="57" spans="1:6" ht="31.5">
      <c r="A57" s="189" t="s">
        <v>483</v>
      </c>
      <c r="B57" s="208" t="s">
        <v>385</v>
      </c>
      <c r="C57" s="125">
        <f>Input!$DZ$7</f>
        <v>0</v>
      </c>
      <c r="D57" s="195">
        <f>Input!$EA$7</f>
        <v>6977</v>
      </c>
      <c r="E57" s="195">
        <f>Input!$EB$7</f>
        <v>0</v>
      </c>
      <c r="F57" s="196">
        <f>Input!$EC$7</f>
        <v>0</v>
      </c>
    </row>
    <row r="58" spans="1:6" ht="15.75">
      <c r="A58" s="192" t="s">
        <v>483</v>
      </c>
      <c r="B58" s="197" t="s">
        <v>384</v>
      </c>
      <c r="C58" s="127">
        <f>Input!$ED$7</f>
        <v>0</v>
      </c>
      <c r="D58" s="127">
        <f>Input!$EE$7</f>
        <v>6</v>
      </c>
      <c r="E58" s="128"/>
      <c r="F58" s="198" t="str">
        <f>Input!$EF$7</f>
        <v>Unduplicated</v>
      </c>
    </row>
    <row r="59" spans="1:6" ht="31.5">
      <c r="A59" s="189" t="s">
        <v>484</v>
      </c>
      <c r="B59" s="208" t="s">
        <v>386</v>
      </c>
      <c r="C59" s="125">
        <f>Input!$EG$7</f>
        <v>0</v>
      </c>
      <c r="D59" s="195">
        <f>Input!$EH$7</f>
        <v>0</v>
      </c>
      <c r="E59" s="195">
        <f>Input!$EI$7</f>
        <v>0</v>
      </c>
      <c r="F59" s="196">
        <f>Input!$EJ$7</f>
        <v>0</v>
      </c>
    </row>
    <row r="60" spans="1:6" ht="15.75">
      <c r="A60" s="192" t="s">
        <v>484</v>
      </c>
      <c r="B60" s="197" t="s">
        <v>384</v>
      </c>
      <c r="C60" s="127">
        <f>Input!$EK$7</f>
        <v>0</v>
      </c>
      <c r="D60" s="127">
        <f>Input!$EL$7</f>
        <v>0</v>
      </c>
      <c r="E60" s="128"/>
      <c r="F60" s="198">
        <f>Input!$EM$7</f>
        <v>0</v>
      </c>
    </row>
    <row r="61" spans="1:6" ht="15.75">
      <c r="A61" s="189"/>
      <c r="B61" s="200" t="s">
        <v>347</v>
      </c>
      <c r="C61" s="130">
        <f>C59+C57+C55</f>
        <v>0</v>
      </c>
      <c r="D61" s="130">
        <f t="shared" ref="D61:E62" si="4">D59+D57+D55</f>
        <v>14188</v>
      </c>
      <c r="E61" s="130">
        <f t="shared" si="4"/>
        <v>0</v>
      </c>
      <c r="F61" s="196"/>
    </row>
    <row r="62" spans="1:6" ht="15.75">
      <c r="A62" s="192"/>
      <c r="B62" s="197" t="s">
        <v>348</v>
      </c>
      <c r="C62" s="214">
        <f>C60+C58+C56</f>
        <v>0</v>
      </c>
      <c r="D62" s="214">
        <f t="shared" si="4"/>
        <v>9</v>
      </c>
      <c r="E62" s="203"/>
      <c r="F62" s="196"/>
    </row>
    <row r="63" spans="1:6" ht="15.75">
      <c r="A63" s="190"/>
      <c r="B63" s="211"/>
      <c r="C63" s="141"/>
      <c r="D63" s="212"/>
      <c r="E63" s="213"/>
      <c r="F63" s="201"/>
    </row>
    <row r="64" spans="1:6" ht="15.75" customHeight="1">
      <c r="A64" s="191">
        <v>9</v>
      </c>
      <c r="B64" s="326" t="s">
        <v>387</v>
      </c>
      <c r="C64" s="327"/>
      <c r="D64" s="327"/>
      <c r="E64" s="327"/>
      <c r="F64" s="328"/>
    </row>
    <row r="65" spans="1:6" ht="31.5">
      <c r="A65" s="189" t="s">
        <v>382</v>
      </c>
      <c r="B65" s="199" t="s">
        <v>388</v>
      </c>
      <c r="C65" s="125">
        <f>Input!$EN$7</f>
        <v>0</v>
      </c>
      <c r="D65" s="125">
        <f>Input!$EO$7</f>
        <v>0</v>
      </c>
      <c r="E65" s="125">
        <f>Input!$EP$7</f>
        <v>0</v>
      </c>
      <c r="F65" s="196">
        <f>Input!$EQ$7</f>
        <v>0</v>
      </c>
    </row>
    <row r="66" spans="1:6" ht="15.75">
      <c r="A66" s="132"/>
      <c r="B66" s="140"/>
      <c r="C66" s="143"/>
      <c r="D66" s="144"/>
      <c r="E66" s="145"/>
      <c r="F66" s="131"/>
    </row>
    <row r="67" spans="1:6" ht="15.75">
      <c r="A67" s="129"/>
      <c r="B67" s="146" t="s">
        <v>389</v>
      </c>
      <c r="C67" s="147">
        <f>C65+C61+C52+C49+C45+C42+C36+C29+C20</f>
        <v>64244490</v>
      </c>
      <c r="D67" s="147">
        <f t="shared" ref="D67:E67" si="5">D65+D61+D52+D49+D45+D42+D36+D29+D20</f>
        <v>29936318</v>
      </c>
      <c r="E67" s="147">
        <f t="shared" si="5"/>
        <v>15262544</v>
      </c>
      <c r="F67" s="148"/>
    </row>
    <row r="68" spans="1:6" ht="15.75">
      <c r="A68" s="129"/>
      <c r="B68" s="146" t="s">
        <v>390</v>
      </c>
      <c r="C68" s="147">
        <f>C62+C21</f>
        <v>1747</v>
      </c>
      <c r="D68" s="147">
        <f>D62+D21</f>
        <v>3139</v>
      </c>
      <c r="E68" s="147"/>
      <c r="F68" s="148"/>
    </row>
    <row r="69" spans="1:6" ht="15.75">
      <c r="A69" s="149"/>
      <c r="B69" s="150"/>
      <c r="C69" s="151"/>
      <c r="D69" s="151"/>
      <c r="E69" s="151"/>
      <c r="F69" s="135"/>
    </row>
    <row r="70" spans="1:6" s="134" customFormat="1" ht="15.75">
      <c r="B70" s="152" t="s">
        <v>391</v>
      </c>
      <c r="C70" s="153">
        <f>'MBG Fed'!D97</f>
        <v>64244490</v>
      </c>
      <c r="D70" s="153">
        <f>'MBG Fed'!F97</f>
        <v>29936318</v>
      </c>
      <c r="E70" s="153">
        <f>'MBG Fed'!G97</f>
        <v>15262544</v>
      </c>
      <c r="F70" s="135"/>
    </row>
    <row r="71" spans="1:6" s="134" customFormat="1" ht="15.75">
      <c r="B71" s="152" t="s">
        <v>246</v>
      </c>
      <c r="C71" s="153">
        <f>C67-C70</f>
        <v>0</v>
      </c>
      <c r="D71" s="153">
        <f>D67-D70</f>
        <v>0</v>
      </c>
      <c r="E71" s="153">
        <f>E67-E70</f>
        <v>0</v>
      </c>
      <c r="F71" s="135"/>
    </row>
    <row r="72" spans="1:6" s="134" customFormat="1" ht="15.75">
      <c r="B72" s="155"/>
      <c r="C72" s="153"/>
      <c r="D72" s="154"/>
      <c r="E72" s="154"/>
      <c r="F72" s="135"/>
    </row>
    <row r="73" spans="1:6" s="134" customFormat="1" ht="15.75">
      <c r="B73" s="155"/>
      <c r="C73" s="156" t="str">
        <f>IF(C67-INT(C67)=0,"",C67-INT(C67))</f>
        <v/>
      </c>
      <c r="D73" s="156" t="str">
        <f>IF(D67-INT(D67)=0,"",D67-INT(D67))</f>
        <v/>
      </c>
      <c r="E73" s="156" t="str">
        <f>IF(E67-INT(E67)=0,"",E67-INT(E67))</f>
        <v/>
      </c>
      <c r="F73" s="157">
        <f>SUM(C73:E73)</f>
        <v>0</v>
      </c>
    </row>
    <row r="74" spans="1:6" s="134" customFormat="1" ht="15.75">
      <c r="B74" s="155"/>
      <c r="C74" s="133"/>
      <c r="F74" s="135"/>
    </row>
    <row r="75" spans="1:6" s="134" customFormat="1" ht="15.75">
      <c r="B75" s="155" t="s">
        <v>247</v>
      </c>
      <c r="C75" s="133"/>
      <c r="F75" s="135"/>
    </row>
    <row r="76" spans="1:6" s="134" customFormat="1" ht="15.75">
      <c r="B76" s="155" t="s">
        <v>248</v>
      </c>
      <c r="C76" s="158">
        <f>SUM(C6,C8,C10,C12,C14,C16,C18,)+SUM(C24:C28)+SUM(C32:C35)+SUM(C39:C41)+C45+C48+C52+SUM(C55,C57,C59)+C65</f>
        <v>64244490</v>
      </c>
      <c r="D76" s="158">
        <f>SUM(D6,D8,D10,D12,D14,D16,D18,)+SUM(D24:D28)+SUM(D32:D35)+SUM(D39:D41)+D45+D48+D52+SUM(D55,D57,D59)+D65</f>
        <v>29936318</v>
      </c>
      <c r="E76" s="158">
        <f>SUM(E6,E8,E10,E12,E14,E16,E18,)+SUM(E24:E28)+SUM(E32:E35)+SUM(E39:E41)+E45+E48+E52+SUM(E55,E57,E59)+E65</f>
        <v>15262544</v>
      </c>
      <c r="F76" s="135"/>
    </row>
    <row r="77" spans="1:6" s="134" customFormat="1" ht="15.75">
      <c r="B77" s="155" t="s">
        <v>392</v>
      </c>
      <c r="C77" s="159">
        <f>SUM(C7,C9,C11,C13,C15,C17,C19)+SUM(C56,C58,C60)</f>
        <v>1747</v>
      </c>
      <c r="D77" s="159">
        <f>SUM(D7,D9,D11,D13,D15,D17,D19)+SUM(D56,D58,D60)</f>
        <v>3139</v>
      </c>
      <c r="E77" s="142"/>
      <c r="F77" s="135"/>
    </row>
    <row r="78" spans="1:6" s="134" customFormat="1" ht="15.75">
      <c r="B78" s="155"/>
      <c r="C78" s="158">
        <f>SUM(C76:C77)</f>
        <v>64246237</v>
      </c>
      <c r="D78" s="158">
        <f>SUM(D76:D77)</f>
        <v>29939457</v>
      </c>
      <c r="E78" s="158">
        <f>SUM(E76:E77)</f>
        <v>15262544</v>
      </c>
      <c r="F78" s="135"/>
    </row>
    <row r="79" spans="1:6" s="134" customFormat="1" ht="15.75">
      <c r="B79" s="155"/>
      <c r="C79" s="133"/>
      <c r="F79" s="135"/>
    </row>
    <row r="80" spans="1:6" s="134" customFormat="1" ht="15.75">
      <c r="B80" s="155"/>
      <c r="C80" s="133"/>
      <c r="D80" s="160">
        <f>D78+C78+E78</f>
        <v>109448238</v>
      </c>
      <c r="F80" s="135"/>
    </row>
    <row r="81" spans="2:6" s="134" customFormat="1" ht="15.75">
      <c r="B81" s="155"/>
      <c r="C81" s="133"/>
      <c r="F81" s="135"/>
    </row>
    <row r="82" spans="2:6" s="134" customFormat="1" ht="15.75">
      <c r="B82" s="155"/>
      <c r="C82" s="161" t="str">
        <f>IF((C76=C67),"Balanced","Out of Balance")</f>
        <v>Balanced</v>
      </c>
      <c r="D82" s="161" t="str">
        <f>IF((D76=D67),"Balanced","Out of Balance")</f>
        <v>Balanced</v>
      </c>
      <c r="E82" s="161" t="str">
        <f>IF((E76=E67),"Balanced","Out of Balance")</f>
        <v>Balanced</v>
      </c>
      <c r="F82" s="135"/>
    </row>
  </sheetData>
  <conditionalFormatting sqref="C71">
    <cfRule type="expression" dxfId="269" priority="8">
      <formula>$C$71&lt;&gt;0</formula>
    </cfRule>
  </conditionalFormatting>
  <conditionalFormatting sqref="F2">
    <cfRule type="expression" dxfId="268" priority="7">
      <formula>OR($C$71&lt;&gt;0,$D$71&lt;&gt;0,$E$71&lt;&gt;0)</formula>
    </cfRule>
  </conditionalFormatting>
  <conditionalFormatting sqref="D71">
    <cfRule type="expression" dxfId="267" priority="6">
      <formula>$D$71&lt;&gt;0</formula>
    </cfRule>
  </conditionalFormatting>
  <conditionalFormatting sqref="E71">
    <cfRule type="expression" dxfId="266" priority="5">
      <formula>$E$71&lt;&gt;0</formula>
    </cfRule>
  </conditionalFormatting>
  <conditionalFormatting sqref="F1">
    <cfRule type="expression" dxfId="265" priority="4">
      <formula>OR($C$73&lt;&gt;"",$D$73&lt;&gt;"",$E$73&lt;&gt;"")</formula>
    </cfRule>
  </conditionalFormatting>
  <conditionalFormatting sqref="C73">
    <cfRule type="expression" dxfId="264" priority="3">
      <formula>$C$73&lt;&gt;""</formula>
    </cfRule>
  </conditionalFormatting>
  <conditionalFormatting sqref="D73">
    <cfRule type="expression" dxfId="263" priority="2">
      <formula>$D$73&lt;&gt;""</formula>
    </cfRule>
  </conditionalFormatting>
  <conditionalFormatting sqref="E73">
    <cfRule type="expression" dxfId="262" priority="1">
      <formula>$E$73&lt;&gt;""</formula>
    </cfRule>
  </conditionalFormatting>
  <pageMargins left="0.32406249999999998" right="0.7" top="0.75" bottom="0.49049707602339182" header="0.3" footer="0.3"/>
  <pageSetup paperSize="5" scale="61" orientation="landscape" r:id="rId1"/>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501D-1848-4AB0-83E1-4FFE07E85745}">
  <sheetPr>
    <pageSetUpPr fitToPage="1"/>
  </sheetPr>
  <dimension ref="A1:AX116"/>
  <sheetViews>
    <sheetView showGridLines="0" topLeftCell="B1" zoomScaleNormal="100" zoomScaleSheetLayoutView="100" workbookViewId="0">
      <pane ySplit="4" topLeftCell="A95" activePane="bottomLeft" state="frozen"/>
      <selection activeCell="H1" sqref="H1:H2"/>
      <selection pane="bottomLeft" activeCell="E115" sqref="E115"/>
    </sheetView>
  </sheetViews>
  <sheetFormatPr defaultColWidth="8.5703125" defaultRowHeight="15"/>
  <cols>
    <col min="1" max="1" width="12.85546875" style="76" customWidth="1"/>
    <col min="2" max="2" width="52.42578125" style="91" customWidth="1"/>
    <col min="3" max="6" width="18.42578125" style="76" customWidth="1"/>
    <col min="7" max="7" width="20.5703125" style="76" customWidth="1"/>
    <col min="8" max="8" width="68.140625" style="91" customWidth="1"/>
    <col min="9" max="16384" width="8.5703125" style="76"/>
  </cols>
  <sheetData>
    <row r="1" spans="1:50">
      <c r="A1" s="74" t="s">
        <v>197</v>
      </c>
      <c r="B1" s="75" t="str">
        <f>Input!$B$7</f>
        <v>The University of Texas Medical Branch at Galveston</v>
      </c>
      <c r="E1" s="77" t="s">
        <v>198</v>
      </c>
      <c r="H1" s="78" t="str">
        <f>IF(OR($C$102&lt;&gt;"",$D$102&lt;&gt;"",$E$102&lt;&gt;"",$F$102&lt;&gt;"",$G$102&lt;&gt;""),"Error Message - Enter Whole Dollars Only - See Row 102","")</f>
        <v/>
      </c>
    </row>
    <row r="2" spans="1:50">
      <c r="A2" s="74" t="s">
        <v>199</v>
      </c>
      <c r="B2" s="75" t="str">
        <f>Index!$B$3</f>
        <v>FY 2020 &amp; FY 2021 Data</v>
      </c>
      <c r="H2" s="78" t="str">
        <f>IF(OR($C$100&lt;&gt;0,$D$100&lt;&gt;0,$E$100&lt;&gt;0,$F$100&lt;&gt;0,$G$100&lt;&gt;0),"Error Message - Uses tab does not agree with this tab.","")</f>
        <v/>
      </c>
    </row>
    <row r="4" spans="1:50" s="82" customFormat="1" ht="30">
      <c r="A4" s="79" t="s">
        <v>201</v>
      </c>
      <c r="B4" s="80" t="s">
        <v>202</v>
      </c>
      <c r="C4" s="80" t="s">
        <v>203</v>
      </c>
      <c r="D4" s="80" t="s">
        <v>204</v>
      </c>
      <c r="E4" s="80" t="s">
        <v>205</v>
      </c>
      <c r="F4" s="80" t="s">
        <v>206</v>
      </c>
      <c r="G4" s="80" t="s">
        <v>207</v>
      </c>
      <c r="H4" s="80" t="s">
        <v>208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c r="A5" s="83" t="s">
        <v>209</v>
      </c>
      <c r="B5" s="215" t="s">
        <v>210</v>
      </c>
      <c r="C5" s="84">
        <f>Input!$EU$7</f>
        <v>550876</v>
      </c>
      <c r="D5" s="84">
        <f>Input!$EV$7</f>
        <v>550876</v>
      </c>
      <c r="E5" s="84">
        <f>Input!$EW$7</f>
        <v>0</v>
      </c>
      <c r="F5" s="84">
        <f>Input!$EX$7</f>
        <v>0</v>
      </c>
      <c r="G5" s="84">
        <f>Input!$EY$7</f>
        <v>0</v>
      </c>
      <c r="H5" s="85">
        <f>Input!$EZ$7</f>
        <v>0</v>
      </c>
    </row>
    <row r="6" spans="1:50">
      <c r="A6" s="83" t="s">
        <v>209</v>
      </c>
      <c r="B6" s="215" t="s">
        <v>211</v>
      </c>
      <c r="C6" s="84">
        <f>Input!$FA$7</f>
        <v>550876</v>
      </c>
      <c r="D6" s="84">
        <f>Input!$FB$7</f>
        <v>320343</v>
      </c>
      <c r="E6" s="84">
        <f>Input!$FC$7</f>
        <v>0</v>
      </c>
      <c r="F6" s="84">
        <f>Input!$FD$7</f>
        <v>230533</v>
      </c>
      <c r="G6" s="84">
        <f>Input!$FE$7</f>
        <v>0</v>
      </c>
      <c r="H6" s="85">
        <f>Input!$FF$7</f>
        <v>0</v>
      </c>
    </row>
    <row r="7" spans="1:50">
      <c r="A7" s="83" t="s">
        <v>209</v>
      </c>
      <c r="B7" s="215" t="s">
        <v>212</v>
      </c>
      <c r="C7" s="84">
        <f>Input!$FG$7</f>
        <v>0</v>
      </c>
      <c r="D7" s="84">
        <f>Input!$FH$7</f>
        <v>0</v>
      </c>
      <c r="E7" s="84">
        <f>Input!$FI$7</f>
        <v>0</v>
      </c>
      <c r="F7" s="84">
        <f>Input!$FJ$7</f>
        <v>0</v>
      </c>
      <c r="G7" s="84">
        <f>Input!$FK$7</f>
        <v>0</v>
      </c>
      <c r="H7" s="85">
        <f>Input!$FL$7</f>
        <v>0</v>
      </c>
    </row>
    <row r="8" spans="1:50">
      <c r="A8" s="83" t="s">
        <v>209</v>
      </c>
      <c r="B8" s="215" t="s">
        <v>213</v>
      </c>
      <c r="C8" s="84">
        <f>Input!$FM$7</f>
        <v>0</v>
      </c>
      <c r="D8" s="84">
        <f>Input!$FN$7</f>
        <v>0</v>
      </c>
      <c r="E8" s="84">
        <f>Input!$FO$7</f>
        <v>0</v>
      </c>
      <c r="F8" s="84">
        <f>Input!$FP$7</f>
        <v>0</v>
      </c>
      <c r="G8" s="84">
        <f>Input!$FQ$7</f>
        <v>0</v>
      </c>
      <c r="H8" s="85">
        <f>Input!$FR$7</f>
        <v>0</v>
      </c>
    </row>
    <row r="9" spans="1:50">
      <c r="A9" s="83" t="s">
        <v>209</v>
      </c>
      <c r="B9" s="215" t="s">
        <v>214</v>
      </c>
      <c r="C9" s="84">
        <f>Input!$FS$7</f>
        <v>0</v>
      </c>
      <c r="D9" s="84">
        <f>Input!$FT$7</f>
        <v>0</v>
      </c>
      <c r="E9" s="84">
        <f>Input!$FU$7</f>
        <v>0</v>
      </c>
      <c r="F9" s="84">
        <f>Input!$FV$7</f>
        <v>0</v>
      </c>
      <c r="G9" s="84">
        <f>Input!$FW$7</f>
        <v>0</v>
      </c>
      <c r="H9" s="85">
        <f>Input!$FX$7</f>
        <v>0</v>
      </c>
    </row>
    <row r="10" spans="1:50">
      <c r="A10" s="83" t="s">
        <v>209</v>
      </c>
      <c r="B10" s="215" t="s">
        <v>215</v>
      </c>
      <c r="C10" s="84">
        <f>Input!$FY$7</f>
        <v>0</v>
      </c>
      <c r="D10" s="84">
        <f>Input!$FZ$7</f>
        <v>0</v>
      </c>
      <c r="E10" s="84">
        <f>Input!$GA$7</f>
        <v>0</v>
      </c>
      <c r="F10" s="84">
        <f>Input!$GB$7</f>
        <v>0</v>
      </c>
      <c r="G10" s="84">
        <f>Input!$GC$7</f>
        <v>0</v>
      </c>
      <c r="H10" s="85">
        <f>Input!$GD$7</f>
        <v>0</v>
      </c>
    </row>
    <row r="11" spans="1:50">
      <c r="A11" s="83" t="s">
        <v>209</v>
      </c>
      <c r="B11" s="215" t="s">
        <v>216</v>
      </c>
      <c r="C11" s="84">
        <f>Input!$GE$7</f>
        <v>0</v>
      </c>
      <c r="D11" s="84">
        <f>Input!$GF$7</f>
        <v>0</v>
      </c>
      <c r="E11" s="84">
        <f>Input!$GG$7</f>
        <v>0</v>
      </c>
      <c r="F11" s="84">
        <f>Input!$GH$7</f>
        <v>0</v>
      </c>
      <c r="G11" s="84">
        <f>Input!$GI$7</f>
        <v>0</v>
      </c>
      <c r="H11" s="85">
        <f>Input!$GJ$7</f>
        <v>0</v>
      </c>
    </row>
    <row r="12" spans="1:50" ht="30">
      <c r="A12" s="83" t="s">
        <v>209</v>
      </c>
      <c r="B12" s="215" t="s">
        <v>217</v>
      </c>
      <c r="C12" s="84">
        <f>Input!$GK$7</f>
        <v>0</v>
      </c>
      <c r="D12" s="84">
        <f>Input!$GL$7</f>
        <v>0</v>
      </c>
      <c r="E12" s="84">
        <f>Input!$GM$7</f>
        <v>0</v>
      </c>
      <c r="F12" s="84">
        <f>Input!$GN$7</f>
        <v>0</v>
      </c>
      <c r="G12" s="84">
        <f>Input!$GO$7</f>
        <v>0</v>
      </c>
      <c r="H12" s="85">
        <f>Input!$GP$7</f>
        <v>0</v>
      </c>
    </row>
    <row r="13" spans="1:50">
      <c r="A13" s="83" t="s">
        <v>209</v>
      </c>
      <c r="B13" s="215" t="s">
        <v>218</v>
      </c>
      <c r="C13" s="84">
        <f>Input!$GQ$7</f>
        <v>62253271</v>
      </c>
      <c r="D13" s="84">
        <f>Input!$GR$7</f>
        <v>62253271</v>
      </c>
      <c r="E13" s="84">
        <f>Input!$GS$7</f>
        <v>23510880</v>
      </c>
      <c r="F13" s="84">
        <f>Input!$GT$7</f>
        <v>23510880</v>
      </c>
      <c r="G13" s="84">
        <f>Input!$GU$7</f>
        <v>0</v>
      </c>
      <c r="H13" s="85">
        <f>Input!$GV$7</f>
        <v>0</v>
      </c>
    </row>
    <row r="14" spans="1:50">
      <c r="A14" s="83" t="s">
        <v>209</v>
      </c>
      <c r="B14" s="215" t="s">
        <v>219</v>
      </c>
      <c r="C14" s="84">
        <f>Input!$GW$7</f>
        <v>0</v>
      </c>
      <c r="D14" s="84">
        <f>Input!$GX$7</f>
        <v>0</v>
      </c>
      <c r="E14" s="84">
        <f>Input!$GY$7</f>
        <v>14188</v>
      </c>
      <c r="F14" s="84">
        <f>Input!$GZ$7</f>
        <v>14188</v>
      </c>
      <c r="G14" s="84">
        <f>Input!$HA$7</f>
        <v>0</v>
      </c>
      <c r="H14" s="85">
        <f>Input!$HB$7</f>
        <v>0</v>
      </c>
    </row>
    <row r="15" spans="1:50">
      <c r="A15" s="83" t="s">
        <v>209</v>
      </c>
      <c r="B15" s="216" t="str">
        <f>Input!$HC$7</f>
        <v>Area Health Education Centers (93.107)</v>
      </c>
      <c r="C15" s="84">
        <f>Input!$HD$7</f>
        <v>95455</v>
      </c>
      <c r="D15" s="84">
        <f>Input!$HE$7</f>
        <v>0</v>
      </c>
      <c r="E15" s="84">
        <f>Input!$HF$7</f>
        <v>0</v>
      </c>
      <c r="F15" s="84">
        <f>Input!$HG$7</f>
        <v>92483</v>
      </c>
      <c r="G15" s="84">
        <f>Input!$HH$7</f>
        <v>2972</v>
      </c>
      <c r="H15" s="85">
        <f>Input!$HI$7</f>
        <v>0</v>
      </c>
    </row>
    <row r="16" spans="1:50">
      <c r="A16" s="83" t="s">
        <v>209</v>
      </c>
      <c r="B16" s="216" t="str">
        <f>Input!$HJ$7</f>
        <v>Poison Center Support &amp; Enhancement Grant (93.253)</v>
      </c>
      <c r="C16" s="84">
        <f>Input!$HK$7</f>
        <v>106622</v>
      </c>
      <c r="D16" s="84">
        <f>Input!$HL$7</f>
        <v>0</v>
      </c>
      <c r="E16" s="84">
        <f>Input!$HM$7</f>
        <v>0</v>
      </c>
      <c r="F16" s="84">
        <f>Input!$HN$7</f>
        <v>105820</v>
      </c>
      <c r="G16" s="84">
        <f>Input!$HO$7</f>
        <v>802</v>
      </c>
      <c r="H16" s="85">
        <f>Input!$HP$7</f>
        <v>0</v>
      </c>
    </row>
    <row r="17" spans="1:50">
      <c r="A17" s="83" t="s">
        <v>209</v>
      </c>
      <c r="B17" s="216" t="str">
        <f>Input!$HQ$7</f>
        <v>Engineering (47.041)</v>
      </c>
      <c r="C17" s="84">
        <f>Input!$HR$7</f>
        <v>229000</v>
      </c>
      <c r="D17" s="84">
        <f>Input!$HS$7</f>
        <v>76</v>
      </c>
      <c r="E17" s="84">
        <f>Input!$HT$7</f>
        <v>0</v>
      </c>
      <c r="F17" s="84">
        <f>Input!$HU$7</f>
        <v>87330</v>
      </c>
      <c r="G17" s="84">
        <f>Input!$HV$7</f>
        <v>141594</v>
      </c>
      <c r="H17" s="85">
        <f>Input!$HW$7</f>
        <v>0</v>
      </c>
    </row>
    <row r="18" spans="1:50">
      <c r="A18" s="83" t="s">
        <v>209</v>
      </c>
      <c r="B18" s="215" t="s">
        <v>220</v>
      </c>
      <c r="C18" s="84">
        <f>Input!$HX$7</f>
        <v>24690</v>
      </c>
      <c r="D18" s="84">
        <f>Input!$HY$7</f>
        <v>0</v>
      </c>
      <c r="E18" s="84">
        <f>Input!$HZ$7</f>
        <v>0</v>
      </c>
      <c r="F18" s="84">
        <f>Input!$IA$7</f>
        <v>23950</v>
      </c>
      <c r="G18" s="84">
        <f>Input!$IB$7</f>
        <v>740</v>
      </c>
      <c r="H18" s="85">
        <f>Input!$IC$7</f>
        <v>0</v>
      </c>
    </row>
    <row r="19" spans="1:50" s="90" customFormat="1">
      <c r="A19" s="79" t="s">
        <v>209</v>
      </c>
      <c r="B19" s="217" t="s">
        <v>221</v>
      </c>
      <c r="C19" s="218">
        <f>SUM(C5:C18)</f>
        <v>63810790</v>
      </c>
      <c r="D19" s="218">
        <f t="shared" ref="D19:G19" si="0">SUM(D5:D18)</f>
        <v>63124566</v>
      </c>
      <c r="E19" s="218">
        <f t="shared" si="0"/>
        <v>23525068</v>
      </c>
      <c r="F19" s="218">
        <f t="shared" si="0"/>
        <v>24065184</v>
      </c>
      <c r="G19" s="218">
        <f t="shared" si="0"/>
        <v>146108</v>
      </c>
      <c r="H19" s="21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1:50">
      <c r="B20" s="220"/>
      <c r="C20" s="221"/>
      <c r="D20" s="221"/>
      <c r="E20" s="221"/>
      <c r="F20" s="221"/>
      <c r="G20" s="221"/>
      <c r="H20" s="222"/>
    </row>
    <row r="21" spans="1:50">
      <c r="A21" s="83" t="s">
        <v>222</v>
      </c>
      <c r="B21" s="215" t="s">
        <v>223</v>
      </c>
      <c r="C21" s="84">
        <f>Input!$ID$7</f>
        <v>0</v>
      </c>
      <c r="D21" s="84">
        <f>Input!$IE$7</f>
        <v>0</v>
      </c>
      <c r="E21" s="84">
        <f>Input!$IF$7</f>
        <v>550876</v>
      </c>
      <c r="F21" s="84">
        <f>Input!$IG$7</f>
        <v>550876</v>
      </c>
      <c r="G21" s="84">
        <f>Input!$IH$7</f>
        <v>0</v>
      </c>
      <c r="H21" s="85">
        <f>Input!$II$7</f>
        <v>0</v>
      </c>
    </row>
    <row r="22" spans="1:50">
      <c r="A22" s="83" t="s">
        <v>222</v>
      </c>
      <c r="B22" s="215" t="s">
        <v>211</v>
      </c>
      <c r="C22" s="84">
        <f>Input!$IJ$7</f>
        <v>0</v>
      </c>
      <c r="D22" s="84">
        <f>Input!$IK$7</f>
        <v>0</v>
      </c>
      <c r="E22" s="84">
        <f>Input!$IL$7</f>
        <v>1142510</v>
      </c>
      <c r="F22" s="84">
        <f>Input!$IM$7</f>
        <v>719759</v>
      </c>
      <c r="G22" s="84">
        <f>Input!$IN$7</f>
        <v>422751</v>
      </c>
      <c r="H22" s="85">
        <f>Input!$IO$7</f>
        <v>0</v>
      </c>
    </row>
    <row r="23" spans="1:50">
      <c r="A23" s="83" t="s">
        <v>222</v>
      </c>
      <c r="B23" s="215" t="s">
        <v>212</v>
      </c>
      <c r="C23" s="84">
        <f>Input!$IP$7</f>
        <v>0</v>
      </c>
      <c r="D23" s="84">
        <f>Input!$IQ$7</f>
        <v>0</v>
      </c>
      <c r="E23" s="84">
        <f>Input!$IR$7</f>
        <v>0</v>
      </c>
      <c r="F23" s="84">
        <f>Input!$IS$7</f>
        <v>0</v>
      </c>
      <c r="G23" s="84">
        <f>Input!$IT$7</f>
        <v>0</v>
      </c>
      <c r="H23" s="85">
        <f>Input!$IU$7</f>
        <v>0</v>
      </c>
    </row>
    <row r="24" spans="1:50">
      <c r="A24" s="83" t="s">
        <v>222</v>
      </c>
      <c r="B24" s="215" t="s">
        <v>213</v>
      </c>
      <c r="C24" s="84">
        <f>Input!$IV$7</f>
        <v>0</v>
      </c>
      <c r="D24" s="84">
        <f>Input!$IW$7</f>
        <v>0</v>
      </c>
      <c r="E24" s="84">
        <f>Input!$IX$7</f>
        <v>0</v>
      </c>
      <c r="F24" s="84">
        <f>Input!$IY$7</f>
        <v>0</v>
      </c>
      <c r="G24" s="84">
        <f>Input!$IZ$7</f>
        <v>0</v>
      </c>
      <c r="H24" s="85">
        <f>Input!$JA$7</f>
        <v>0</v>
      </c>
    </row>
    <row r="25" spans="1:50">
      <c r="A25" s="83" t="s">
        <v>222</v>
      </c>
      <c r="B25" s="215" t="s">
        <v>214</v>
      </c>
      <c r="C25" s="84">
        <f>Input!$JB$7</f>
        <v>0</v>
      </c>
      <c r="D25" s="84">
        <f>Input!$JC$7</f>
        <v>0</v>
      </c>
      <c r="E25" s="84">
        <f>Input!$JD$7</f>
        <v>0</v>
      </c>
      <c r="F25" s="84">
        <f>Input!$JE$7</f>
        <v>0</v>
      </c>
      <c r="G25" s="84">
        <f>Input!$JF$7</f>
        <v>0</v>
      </c>
      <c r="H25" s="85">
        <f>Input!$JG$7</f>
        <v>0</v>
      </c>
    </row>
    <row r="26" spans="1:50">
      <c r="A26" s="83" t="s">
        <v>222</v>
      </c>
      <c r="B26" s="215" t="s">
        <v>215</v>
      </c>
      <c r="C26" s="84">
        <f>Input!$JH$7</f>
        <v>0</v>
      </c>
      <c r="D26" s="84">
        <f>Input!$JI$7</f>
        <v>0</v>
      </c>
      <c r="E26" s="84">
        <f>Input!$JJ$7</f>
        <v>0</v>
      </c>
      <c r="F26" s="84">
        <f>Input!$JK$7</f>
        <v>0</v>
      </c>
      <c r="G26" s="84">
        <f>Input!$JL$7</f>
        <v>0</v>
      </c>
      <c r="H26" s="85">
        <f>Input!$JM$7</f>
        <v>0</v>
      </c>
    </row>
    <row r="27" spans="1:50">
      <c r="A27" s="83" t="s">
        <v>222</v>
      </c>
      <c r="B27" s="215" t="s">
        <v>224</v>
      </c>
      <c r="C27" s="84">
        <f>Input!$JN$7</f>
        <v>0</v>
      </c>
      <c r="D27" s="84">
        <f>Input!$JO$7</f>
        <v>0</v>
      </c>
      <c r="E27" s="84">
        <f>Input!$JP$7</f>
        <v>0</v>
      </c>
      <c r="F27" s="84">
        <f>Input!$JQ$7</f>
        <v>0</v>
      </c>
      <c r="G27" s="84">
        <f>Input!$JR$7</f>
        <v>0</v>
      </c>
      <c r="H27" s="85">
        <f>Input!$JS$7</f>
        <v>0</v>
      </c>
    </row>
    <row r="28" spans="1:50" ht="30">
      <c r="A28" s="83" t="s">
        <v>222</v>
      </c>
      <c r="B28" s="215" t="s">
        <v>225</v>
      </c>
      <c r="C28" s="84">
        <f>Input!$JT$7</f>
        <v>0</v>
      </c>
      <c r="D28" s="84">
        <f>Input!$JU$7</f>
        <v>0</v>
      </c>
      <c r="E28" s="84">
        <f>Input!$JV$7</f>
        <v>0</v>
      </c>
      <c r="F28" s="84">
        <f>Input!$JW$7</f>
        <v>0</v>
      </c>
      <c r="G28" s="84">
        <f>Input!$JX$7</f>
        <v>0</v>
      </c>
      <c r="H28" s="85">
        <f>Input!$JY$7</f>
        <v>0</v>
      </c>
    </row>
    <row r="29" spans="1:50">
      <c r="A29" s="83" t="s">
        <v>222</v>
      </c>
      <c r="B29" s="215" t="s">
        <v>226</v>
      </c>
      <c r="C29" s="84">
        <f>Input!$JZ$7</f>
        <v>0</v>
      </c>
      <c r="D29" s="84">
        <f>Input!$KA$7</f>
        <v>0</v>
      </c>
      <c r="E29" s="84">
        <f>Input!$KB$7</f>
        <v>0</v>
      </c>
      <c r="F29" s="84">
        <f>Input!$KC$7</f>
        <v>0</v>
      </c>
      <c r="G29" s="84">
        <f>Input!$KD$7</f>
        <v>0</v>
      </c>
      <c r="H29" s="85">
        <f>Input!$KE$7</f>
        <v>0</v>
      </c>
    </row>
    <row r="30" spans="1:50">
      <c r="A30" s="83" t="s">
        <v>222</v>
      </c>
      <c r="B30" s="216">
        <f>Input!$KF$7</f>
        <v>0</v>
      </c>
      <c r="C30" s="84">
        <f>Input!$KG$7</f>
        <v>0</v>
      </c>
      <c r="D30" s="84">
        <f>Input!$KH$7</f>
        <v>0</v>
      </c>
      <c r="E30" s="84">
        <f>Input!$KI$7</f>
        <v>0</v>
      </c>
      <c r="F30" s="84">
        <f>Input!$KJ$7</f>
        <v>0</v>
      </c>
      <c r="G30" s="84">
        <f>Input!$KK$7</f>
        <v>0</v>
      </c>
      <c r="H30" s="85">
        <f>Input!$KL$7</f>
        <v>0</v>
      </c>
    </row>
    <row r="31" spans="1:50">
      <c r="A31" s="83" t="s">
        <v>222</v>
      </c>
      <c r="B31" s="216">
        <f>Input!$KM$7</f>
        <v>0</v>
      </c>
      <c r="C31" s="84">
        <f>Input!$KN$7</f>
        <v>0</v>
      </c>
      <c r="D31" s="84">
        <f>Input!$KO$7</f>
        <v>0</v>
      </c>
      <c r="E31" s="84">
        <f>Input!$KP$7</f>
        <v>0</v>
      </c>
      <c r="F31" s="84">
        <f>Input!$KQ$7</f>
        <v>0</v>
      </c>
      <c r="G31" s="84">
        <f>Input!$KR$7</f>
        <v>0</v>
      </c>
      <c r="H31" s="85">
        <f>Input!$KS$7</f>
        <v>0</v>
      </c>
    </row>
    <row r="32" spans="1:50">
      <c r="A32" s="83" t="s">
        <v>222</v>
      </c>
      <c r="B32" s="216">
        <f>Input!$KT$7</f>
        <v>0</v>
      </c>
      <c r="C32" s="84">
        <f>Input!$KU$7</f>
        <v>0</v>
      </c>
      <c r="D32" s="84">
        <f>Input!$KV$7</f>
        <v>0</v>
      </c>
      <c r="E32" s="84">
        <f>Input!$KW$7</f>
        <v>0</v>
      </c>
      <c r="F32" s="84">
        <f>Input!$KX$7</f>
        <v>0</v>
      </c>
      <c r="G32" s="84">
        <f>Input!$KY$7</f>
        <v>0</v>
      </c>
      <c r="H32" s="85">
        <f>Input!$KZ$7</f>
        <v>0</v>
      </c>
    </row>
    <row r="33" spans="1:50">
      <c r="A33" s="83" t="s">
        <v>222</v>
      </c>
      <c r="B33" s="215" t="s">
        <v>220</v>
      </c>
      <c r="C33" s="84">
        <f>Input!$LA$7</f>
        <v>0</v>
      </c>
      <c r="D33" s="84">
        <f>Input!$LB$7</f>
        <v>0</v>
      </c>
      <c r="E33" s="84">
        <f>Input!$LC$7</f>
        <v>0</v>
      </c>
      <c r="F33" s="84">
        <f>Input!$LD$7</f>
        <v>0</v>
      </c>
      <c r="G33" s="84">
        <f>Input!$LE$7</f>
        <v>0</v>
      </c>
      <c r="H33" s="85">
        <f>Input!$LF$7</f>
        <v>0</v>
      </c>
    </row>
    <row r="34" spans="1:50" s="93" customFormat="1">
      <c r="A34" s="79" t="s">
        <v>222</v>
      </c>
      <c r="B34" s="217" t="s">
        <v>227</v>
      </c>
      <c r="C34" s="218">
        <f>SUM(C21:C33)</f>
        <v>0</v>
      </c>
      <c r="D34" s="218">
        <f t="shared" ref="D34:G34" si="1">SUM(D21:D33)</f>
        <v>0</v>
      </c>
      <c r="E34" s="218">
        <f t="shared" si="1"/>
        <v>1693386</v>
      </c>
      <c r="F34" s="218">
        <f t="shared" si="1"/>
        <v>1270635</v>
      </c>
      <c r="G34" s="218">
        <f t="shared" si="1"/>
        <v>422751</v>
      </c>
      <c r="H34" s="21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c r="B35" s="220"/>
      <c r="C35" s="221"/>
      <c r="D35" s="221"/>
      <c r="E35" s="221"/>
      <c r="F35" s="221"/>
      <c r="G35" s="221"/>
      <c r="H35" s="222"/>
    </row>
    <row r="36" spans="1:50">
      <c r="A36" s="83" t="s">
        <v>228</v>
      </c>
      <c r="B36" s="215" t="s">
        <v>223</v>
      </c>
      <c r="C36" s="84">
        <f>Input!$LG$7</f>
        <v>0</v>
      </c>
      <c r="D36" s="84">
        <f>Input!$LH$7</f>
        <v>0</v>
      </c>
      <c r="E36" s="84">
        <f>Input!$LI$7</f>
        <v>1525148</v>
      </c>
      <c r="F36" s="84">
        <f>Input!$LJ$7</f>
        <v>13624</v>
      </c>
      <c r="G36" s="84">
        <f>Input!$LK$7</f>
        <v>1511524</v>
      </c>
      <c r="H36" s="85">
        <f>Input!$LL$7</f>
        <v>0</v>
      </c>
    </row>
    <row r="37" spans="1:50">
      <c r="A37" s="83" t="s">
        <v>228</v>
      </c>
      <c r="B37" s="215" t="s">
        <v>211</v>
      </c>
      <c r="C37" s="84">
        <f>Input!$LM$7</f>
        <v>0</v>
      </c>
      <c r="D37" s="84">
        <f>Input!$LN$7</f>
        <v>0</v>
      </c>
      <c r="E37" s="84">
        <f>Input!$LO$7</f>
        <v>1496599</v>
      </c>
      <c r="F37" s="84">
        <f>Input!$LP$7</f>
        <v>0</v>
      </c>
      <c r="G37" s="84">
        <f>Input!$LQ$7</f>
        <v>1496599</v>
      </c>
      <c r="H37" s="85">
        <f>Input!$LR$7</f>
        <v>0</v>
      </c>
    </row>
    <row r="38" spans="1:50">
      <c r="A38" s="83" t="s">
        <v>228</v>
      </c>
      <c r="B38" s="215" t="s">
        <v>212</v>
      </c>
      <c r="C38" s="84">
        <f>Input!$LS$7</f>
        <v>0</v>
      </c>
      <c r="D38" s="84">
        <f>Input!$LT$7</f>
        <v>0</v>
      </c>
      <c r="E38" s="84">
        <f>Input!$LU$7</f>
        <v>0</v>
      </c>
      <c r="F38" s="84">
        <f>Input!$LV$7</f>
        <v>0</v>
      </c>
      <c r="G38" s="84">
        <f>Input!$LW$7</f>
        <v>0</v>
      </c>
      <c r="H38" s="85">
        <f>Input!$LX$7</f>
        <v>0</v>
      </c>
    </row>
    <row r="39" spans="1:50">
      <c r="A39" s="83" t="s">
        <v>228</v>
      </c>
      <c r="B39" s="215" t="s">
        <v>213</v>
      </c>
      <c r="C39" s="84">
        <f>Input!$LY$7</f>
        <v>0</v>
      </c>
      <c r="D39" s="84">
        <f>Input!$LZ$7</f>
        <v>0</v>
      </c>
      <c r="E39" s="84">
        <f>Input!$MA$7</f>
        <v>0</v>
      </c>
      <c r="F39" s="84">
        <f>Input!$MB$7</f>
        <v>0</v>
      </c>
      <c r="G39" s="84">
        <f>Input!$MC$7</f>
        <v>0</v>
      </c>
      <c r="H39" s="85">
        <f>Input!$MD$7</f>
        <v>0</v>
      </c>
    </row>
    <row r="40" spans="1:50">
      <c r="A40" s="83" t="s">
        <v>228</v>
      </c>
      <c r="B40" s="215" t="s">
        <v>214</v>
      </c>
      <c r="C40" s="84">
        <f>Input!$ME$7</f>
        <v>0</v>
      </c>
      <c r="D40" s="84">
        <f>Input!$MF$7</f>
        <v>0</v>
      </c>
      <c r="E40" s="84">
        <f>Input!$MG$7</f>
        <v>0</v>
      </c>
      <c r="F40" s="84">
        <f>Input!$MH$7</f>
        <v>0</v>
      </c>
      <c r="G40" s="84">
        <f>Input!$MI$7</f>
        <v>0</v>
      </c>
      <c r="H40" s="85">
        <f>Input!$MJ$7</f>
        <v>0</v>
      </c>
    </row>
    <row r="41" spans="1:50">
      <c r="A41" s="83" t="s">
        <v>228</v>
      </c>
      <c r="B41" s="215" t="s">
        <v>215</v>
      </c>
      <c r="C41" s="84">
        <f>Input!$MK$7</f>
        <v>0</v>
      </c>
      <c r="D41" s="84">
        <f>Input!$ML$7</f>
        <v>0</v>
      </c>
      <c r="E41" s="84">
        <f>Input!$MM$7</f>
        <v>0</v>
      </c>
      <c r="F41" s="84">
        <f>Input!$MN$7</f>
        <v>0</v>
      </c>
      <c r="G41" s="84">
        <f>Input!$MO$7</f>
        <v>0</v>
      </c>
      <c r="H41" s="85">
        <f>Input!$MP$7</f>
        <v>0</v>
      </c>
    </row>
    <row r="42" spans="1:50">
      <c r="A42" s="83" t="s">
        <v>228</v>
      </c>
      <c r="B42" s="215" t="s">
        <v>224</v>
      </c>
      <c r="C42" s="84">
        <f>Input!$MQ$7</f>
        <v>0</v>
      </c>
      <c r="D42" s="84">
        <f>Input!$MR$7</f>
        <v>0</v>
      </c>
      <c r="E42" s="84">
        <f>Input!$MS$7</f>
        <v>0</v>
      </c>
      <c r="F42" s="84">
        <f>Input!$MT$7</f>
        <v>0</v>
      </c>
      <c r="G42" s="84">
        <f>Input!$MU$7</f>
        <v>0</v>
      </c>
      <c r="H42" s="85">
        <f>Input!$MV$7</f>
        <v>0</v>
      </c>
    </row>
    <row r="43" spans="1:50">
      <c r="A43" s="83" t="s">
        <v>228</v>
      </c>
      <c r="B43" s="215" t="s">
        <v>229</v>
      </c>
      <c r="C43" s="84">
        <f>Input!$MW$7</f>
        <v>0</v>
      </c>
      <c r="D43" s="84">
        <f>Input!$MX$7</f>
        <v>0</v>
      </c>
      <c r="E43" s="84">
        <f>Input!$MY$7</f>
        <v>0</v>
      </c>
      <c r="F43" s="84">
        <f>Input!$MZ$7</f>
        <v>0</v>
      </c>
      <c r="G43" s="84">
        <f>Input!$NA$7</f>
        <v>0</v>
      </c>
      <c r="H43" s="85">
        <f>Input!$NB$7</f>
        <v>0</v>
      </c>
    </row>
    <row r="44" spans="1:50">
      <c r="A44" s="83" t="s">
        <v>228</v>
      </c>
      <c r="B44" s="216">
        <f>Input!$NC$7</f>
        <v>0</v>
      </c>
      <c r="C44" s="84">
        <f>Input!$ND$7</f>
        <v>0</v>
      </c>
      <c r="D44" s="84">
        <f>Input!$NE$7</f>
        <v>0</v>
      </c>
      <c r="E44" s="84">
        <f>Input!$NF$7</f>
        <v>0</v>
      </c>
      <c r="F44" s="84">
        <f>Input!$NG$7</f>
        <v>0</v>
      </c>
      <c r="G44" s="84">
        <f>Input!$NH$7</f>
        <v>0</v>
      </c>
      <c r="H44" s="85">
        <f>Input!$NI$7</f>
        <v>0</v>
      </c>
    </row>
    <row r="45" spans="1:50">
      <c r="A45" s="83" t="s">
        <v>228</v>
      </c>
      <c r="B45" s="216">
        <f>Input!$NJ$7</f>
        <v>0</v>
      </c>
      <c r="C45" s="84">
        <f>Input!$NK$7</f>
        <v>0</v>
      </c>
      <c r="D45" s="84">
        <f>Input!$NL$7</f>
        <v>0</v>
      </c>
      <c r="E45" s="84">
        <f>Input!$NM$7</f>
        <v>0</v>
      </c>
      <c r="F45" s="84">
        <f>Input!$NN$7</f>
        <v>0</v>
      </c>
      <c r="G45" s="84">
        <f>Input!$NO$7</f>
        <v>0</v>
      </c>
      <c r="H45" s="85">
        <f>Input!$NP$7</f>
        <v>0</v>
      </c>
    </row>
    <row r="46" spans="1:50">
      <c r="A46" s="83" t="s">
        <v>228</v>
      </c>
      <c r="B46" s="216">
        <f>Input!$NQ$7</f>
        <v>0</v>
      </c>
      <c r="C46" s="84">
        <f>Input!$NR$7</f>
        <v>0</v>
      </c>
      <c r="D46" s="84">
        <f>Input!$NS$7</f>
        <v>0</v>
      </c>
      <c r="E46" s="84">
        <f>Input!$NT$7</f>
        <v>0</v>
      </c>
      <c r="F46" s="84">
        <f>Input!$NU$7</f>
        <v>0</v>
      </c>
      <c r="G46" s="84">
        <f>Input!$NV$7</f>
        <v>0</v>
      </c>
      <c r="H46" s="85">
        <f>Input!$NW$7</f>
        <v>0</v>
      </c>
    </row>
    <row r="47" spans="1:50">
      <c r="A47" s="83" t="s">
        <v>228</v>
      </c>
      <c r="B47" s="216">
        <f>Input!$NX$7</f>
        <v>0</v>
      </c>
      <c r="C47" s="84">
        <f>Input!$NY$7</f>
        <v>0</v>
      </c>
      <c r="D47" s="84">
        <f>Input!$NZ$7</f>
        <v>0</v>
      </c>
      <c r="E47" s="84">
        <f>Input!$OA$7</f>
        <v>0</v>
      </c>
      <c r="F47" s="84">
        <f>Input!$OB$7</f>
        <v>0</v>
      </c>
      <c r="G47" s="84">
        <f>Input!$OC$7</f>
        <v>0</v>
      </c>
      <c r="H47" s="85">
        <f>Input!$OD$7</f>
        <v>0</v>
      </c>
    </row>
    <row r="48" spans="1:50">
      <c r="A48" s="83" t="s">
        <v>228</v>
      </c>
      <c r="B48" s="215" t="s">
        <v>220</v>
      </c>
      <c r="C48" s="84">
        <f>Input!$OE$7</f>
        <v>0</v>
      </c>
      <c r="D48" s="84">
        <f>Input!$OF$7</f>
        <v>0</v>
      </c>
      <c r="E48" s="84">
        <f>Input!$OG$7</f>
        <v>0</v>
      </c>
      <c r="F48" s="84">
        <f>Input!$OH$7</f>
        <v>0</v>
      </c>
      <c r="G48" s="84">
        <f>Input!$OI$7</f>
        <v>0</v>
      </c>
      <c r="H48" s="85">
        <f>Input!$OJ$7</f>
        <v>0</v>
      </c>
    </row>
    <row r="49" spans="1:50" s="93" customFormat="1">
      <c r="A49" s="79" t="s">
        <v>228</v>
      </c>
      <c r="B49" s="217" t="s">
        <v>230</v>
      </c>
      <c r="C49" s="218">
        <f>SUM(C36:C48)</f>
        <v>0</v>
      </c>
      <c r="D49" s="218">
        <f t="shared" ref="D49:G49" si="2">SUM(D36:D48)</f>
        <v>0</v>
      </c>
      <c r="E49" s="218">
        <f t="shared" si="2"/>
        <v>3021747</v>
      </c>
      <c r="F49" s="218">
        <f t="shared" si="2"/>
        <v>13624</v>
      </c>
      <c r="G49" s="218">
        <f t="shared" si="2"/>
        <v>3008123</v>
      </c>
      <c r="H49" s="219"/>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c r="B50" s="220"/>
      <c r="C50" s="221"/>
      <c r="D50" s="221"/>
      <c r="E50" s="221"/>
      <c r="F50" s="221"/>
      <c r="G50" s="221"/>
      <c r="H50" s="222"/>
    </row>
    <row r="51" spans="1:50">
      <c r="A51" s="83" t="s">
        <v>231</v>
      </c>
      <c r="B51" s="216" t="str">
        <f>Input!$OK$7</f>
        <v>Allergy and Infectious Diseases Research (93.855)</v>
      </c>
      <c r="C51" s="84">
        <f>Input!$OL$7</f>
        <v>6433513</v>
      </c>
      <c r="D51" s="84">
        <f>Input!$OM$7</f>
        <v>967997</v>
      </c>
      <c r="E51" s="84">
        <f>Input!$ON$7</f>
        <v>1697620</v>
      </c>
      <c r="F51" s="84">
        <f>Input!$OO$7</f>
        <v>1961781</v>
      </c>
      <c r="G51" s="84">
        <f>Input!$OP$7</f>
        <v>5201355</v>
      </c>
      <c r="H51" s="85">
        <f>Input!$OQ$7</f>
        <v>0</v>
      </c>
    </row>
    <row r="52" spans="1:50">
      <c r="A52" s="83" t="s">
        <v>231</v>
      </c>
      <c r="B52" s="216">
        <f>Input!$OR$7</f>
        <v>0</v>
      </c>
      <c r="C52" s="84">
        <f>Input!$OS$7</f>
        <v>0</v>
      </c>
      <c r="D52" s="84">
        <f>Input!$OT$7</f>
        <v>0</v>
      </c>
      <c r="E52" s="84">
        <f>Input!$OU$7</f>
        <v>0</v>
      </c>
      <c r="F52" s="84">
        <f>Input!$OV$7</f>
        <v>0</v>
      </c>
      <c r="G52" s="84">
        <f>Input!$OW$7</f>
        <v>0</v>
      </c>
      <c r="H52" s="85">
        <f>Input!$OX$7</f>
        <v>0</v>
      </c>
    </row>
    <row r="53" spans="1:50">
      <c r="A53" s="83" t="s">
        <v>231</v>
      </c>
      <c r="B53" s="216">
        <f>Input!$OY$7</f>
        <v>0</v>
      </c>
      <c r="C53" s="84">
        <f>Input!$OZ$7</f>
        <v>0</v>
      </c>
      <c r="D53" s="84">
        <f>Input!$PA$7</f>
        <v>0</v>
      </c>
      <c r="E53" s="84">
        <f>Input!$PB$7</f>
        <v>0</v>
      </c>
      <c r="F53" s="84">
        <f>Input!$PC$7</f>
        <v>0</v>
      </c>
      <c r="G53" s="84">
        <f>Input!$PD$7</f>
        <v>0</v>
      </c>
      <c r="H53" s="85">
        <f>Input!$PE$7</f>
        <v>0</v>
      </c>
    </row>
    <row r="54" spans="1:50">
      <c r="A54" s="83" t="s">
        <v>231</v>
      </c>
      <c r="B54" s="216">
        <f>Input!$PF$7</f>
        <v>0</v>
      </c>
      <c r="C54" s="84">
        <f>Input!$PG$7</f>
        <v>0</v>
      </c>
      <c r="D54" s="84">
        <f>Input!$PH$7</f>
        <v>0</v>
      </c>
      <c r="E54" s="84">
        <f>Input!$PI$7</f>
        <v>0</v>
      </c>
      <c r="F54" s="84">
        <f>Input!$PJ$7</f>
        <v>0</v>
      </c>
      <c r="G54" s="84">
        <f>Input!$PK$7</f>
        <v>0</v>
      </c>
      <c r="H54" s="85">
        <f>Input!$PL$7</f>
        <v>0</v>
      </c>
    </row>
    <row r="55" spans="1:50">
      <c r="A55" s="83" t="s">
        <v>231</v>
      </c>
      <c r="B55" s="216">
        <f>Input!$PM$7</f>
        <v>0</v>
      </c>
      <c r="C55" s="84">
        <f>Input!$PN$7</f>
        <v>0</v>
      </c>
      <c r="D55" s="84">
        <f>Input!$PO$7</f>
        <v>0</v>
      </c>
      <c r="E55" s="84">
        <f>Input!$PP$7</f>
        <v>0</v>
      </c>
      <c r="F55" s="84">
        <f>Input!$PQ$7</f>
        <v>0</v>
      </c>
      <c r="G55" s="84">
        <f>Input!$PR$7</f>
        <v>0</v>
      </c>
      <c r="H55" s="85">
        <f>Input!$PS$7</f>
        <v>0</v>
      </c>
    </row>
    <row r="56" spans="1:50">
      <c r="A56" s="83" t="s">
        <v>231</v>
      </c>
      <c r="B56" s="216">
        <f>Input!$PT$7</f>
        <v>0</v>
      </c>
      <c r="C56" s="84">
        <f>Input!$PU$7</f>
        <v>0</v>
      </c>
      <c r="D56" s="84">
        <f>Input!$PV$7</f>
        <v>0</v>
      </c>
      <c r="E56" s="84">
        <f>Input!$PW$7</f>
        <v>0</v>
      </c>
      <c r="F56" s="84">
        <f>Input!$PX$7</f>
        <v>0</v>
      </c>
      <c r="G56" s="84">
        <f>Input!$PY$7</f>
        <v>0</v>
      </c>
      <c r="H56" s="85">
        <f>Input!$PZ$7</f>
        <v>0</v>
      </c>
    </row>
    <row r="57" spans="1:50">
      <c r="A57" s="83" t="s">
        <v>231</v>
      </c>
      <c r="B57" s="216">
        <f>Input!$QA$7</f>
        <v>0</v>
      </c>
      <c r="C57" s="84">
        <f>Input!$QB$7</f>
        <v>0</v>
      </c>
      <c r="D57" s="84">
        <f>Input!$QC$7</f>
        <v>0</v>
      </c>
      <c r="E57" s="84">
        <f>Input!$QD$7</f>
        <v>0</v>
      </c>
      <c r="F57" s="84">
        <f>Input!$QE$7</f>
        <v>0</v>
      </c>
      <c r="G57" s="84">
        <f>Input!$QF$7</f>
        <v>0</v>
      </c>
      <c r="H57" s="85">
        <f>Input!$QG$7</f>
        <v>0</v>
      </c>
    </row>
    <row r="58" spans="1:50">
      <c r="A58" s="83" t="s">
        <v>231</v>
      </c>
      <c r="B58" s="216">
        <f>Input!$QH$7</f>
        <v>0</v>
      </c>
      <c r="C58" s="84">
        <f>Input!$QI$7</f>
        <v>0</v>
      </c>
      <c r="D58" s="84">
        <f>Input!$QJ$7</f>
        <v>0</v>
      </c>
      <c r="E58" s="84">
        <f>Input!$QK$7</f>
        <v>0</v>
      </c>
      <c r="F58" s="84">
        <f>Input!$QL$7</f>
        <v>0</v>
      </c>
      <c r="G58" s="84">
        <f>Input!$QM$7</f>
        <v>0</v>
      </c>
      <c r="H58" s="85">
        <f>Input!$QN$7</f>
        <v>0</v>
      </c>
    </row>
    <row r="59" spans="1:50">
      <c r="A59" s="83" t="s">
        <v>231</v>
      </c>
      <c r="B59" s="216">
        <f>Input!$QO$7</f>
        <v>0</v>
      </c>
      <c r="C59" s="84">
        <f>Input!$QP$7</f>
        <v>0</v>
      </c>
      <c r="D59" s="84">
        <f>Input!$QQ$7</f>
        <v>0</v>
      </c>
      <c r="E59" s="84">
        <f>Input!$QR$7</f>
        <v>0</v>
      </c>
      <c r="F59" s="84">
        <f>Input!$QS$7</f>
        <v>0</v>
      </c>
      <c r="G59" s="84">
        <f>Input!$QT$7</f>
        <v>0</v>
      </c>
      <c r="H59" s="85">
        <f>Input!$QU$7</f>
        <v>0</v>
      </c>
    </row>
    <row r="60" spans="1:50">
      <c r="A60" s="83" t="s">
        <v>231</v>
      </c>
      <c r="B60" s="216">
        <f>Input!$QV$7</f>
        <v>0</v>
      </c>
      <c r="C60" s="84">
        <f>Input!$QW$7</f>
        <v>0</v>
      </c>
      <c r="D60" s="84">
        <f>Input!$QX$7</f>
        <v>0</v>
      </c>
      <c r="E60" s="84">
        <f>Input!$QY$7</f>
        <v>0</v>
      </c>
      <c r="F60" s="84">
        <f>Input!$QZ$7</f>
        <v>0</v>
      </c>
      <c r="G60" s="84">
        <f>Input!$RA$7</f>
        <v>0</v>
      </c>
      <c r="H60" s="85">
        <f>Input!$RB$7</f>
        <v>0</v>
      </c>
    </row>
    <row r="61" spans="1:50">
      <c r="A61" s="83" t="s">
        <v>231</v>
      </c>
      <c r="B61" s="216">
        <f>Input!$RC$7</f>
        <v>0</v>
      </c>
      <c r="C61" s="84">
        <f>Input!$RD$7</f>
        <v>0</v>
      </c>
      <c r="D61" s="84">
        <f>Input!$RE$7</f>
        <v>0</v>
      </c>
      <c r="E61" s="84">
        <f>Input!$RF$7</f>
        <v>0</v>
      </c>
      <c r="F61" s="84">
        <f>Input!$RG$7</f>
        <v>0</v>
      </c>
      <c r="G61" s="84">
        <f>Input!$RH$7</f>
        <v>0</v>
      </c>
      <c r="H61" s="85">
        <f>Input!$RI$7</f>
        <v>0</v>
      </c>
    </row>
    <row r="62" spans="1:50">
      <c r="A62" s="83" t="s">
        <v>231</v>
      </c>
      <c r="B62" s="216">
        <f>Input!$RJ$7</f>
        <v>0</v>
      </c>
      <c r="C62" s="84">
        <f>Input!$RK$7</f>
        <v>0</v>
      </c>
      <c r="D62" s="84">
        <f>Input!$RL$7</f>
        <v>0</v>
      </c>
      <c r="E62" s="84">
        <f>Input!$RM$7</f>
        <v>0</v>
      </c>
      <c r="F62" s="84">
        <f>Input!$RN$7</f>
        <v>0</v>
      </c>
      <c r="G62" s="84">
        <f>Input!$RO$7</f>
        <v>0</v>
      </c>
      <c r="H62" s="85">
        <f>Input!$RP$7</f>
        <v>0</v>
      </c>
    </row>
    <row r="63" spans="1:50">
      <c r="A63" s="83" t="s">
        <v>231</v>
      </c>
      <c r="B63" s="215" t="s">
        <v>220</v>
      </c>
      <c r="C63" s="84">
        <f>Input!$RQ$7</f>
        <v>0</v>
      </c>
      <c r="D63" s="84">
        <f>Input!$RR$7</f>
        <v>0</v>
      </c>
      <c r="E63" s="84">
        <f>Input!$RS$7</f>
        <v>0</v>
      </c>
      <c r="F63" s="84">
        <f>Input!$RT$7</f>
        <v>0</v>
      </c>
      <c r="G63" s="84">
        <f>Input!$RU$7</f>
        <v>0</v>
      </c>
      <c r="H63" s="85">
        <f>Input!$RV$7</f>
        <v>0</v>
      </c>
    </row>
    <row r="64" spans="1:50" s="94" customFormat="1">
      <c r="A64" s="79" t="s">
        <v>231</v>
      </c>
      <c r="B64" s="217" t="s">
        <v>232</v>
      </c>
      <c r="C64" s="218">
        <f>SUM(C51:C63)</f>
        <v>6433513</v>
      </c>
      <c r="D64" s="218">
        <f t="shared" ref="D64:G64" si="3">SUM(D51:D63)</f>
        <v>967997</v>
      </c>
      <c r="E64" s="218">
        <f t="shared" si="3"/>
        <v>1697620</v>
      </c>
      <c r="F64" s="218">
        <f t="shared" si="3"/>
        <v>1961781</v>
      </c>
      <c r="G64" s="218">
        <f t="shared" si="3"/>
        <v>5201355</v>
      </c>
      <c r="H64" s="219"/>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1:50">
      <c r="B65" s="220"/>
      <c r="C65" s="221"/>
      <c r="D65" s="221"/>
      <c r="E65" s="221"/>
      <c r="F65" s="221"/>
      <c r="G65" s="221"/>
      <c r="H65" s="222"/>
    </row>
    <row r="66" spans="1:50">
      <c r="A66" s="83" t="s">
        <v>233</v>
      </c>
      <c r="B66" s="216">
        <f>Input!$RW$7</f>
        <v>0</v>
      </c>
      <c r="C66" s="84">
        <f>Input!$RX$7</f>
        <v>0</v>
      </c>
      <c r="D66" s="84">
        <f>Input!$RY$7</f>
        <v>0</v>
      </c>
      <c r="E66" s="84">
        <f>Input!$RZ$7</f>
        <v>0</v>
      </c>
      <c r="F66" s="84">
        <f>Input!$SA$7</f>
        <v>0</v>
      </c>
      <c r="G66" s="84">
        <f>Input!$SB$7</f>
        <v>0</v>
      </c>
      <c r="H66" s="85">
        <f>Input!$SC$7</f>
        <v>0</v>
      </c>
    </row>
    <row r="67" spans="1:50">
      <c r="A67" s="83" t="s">
        <v>233</v>
      </c>
      <c r="B67" s="216">
        <f>Input!$SD$7</f>
        <v>0</v>
      </c>
      <c r="C67" s="84">
        <f>Input!$SE$7</f>
        <v>0</v>
      </c>
      <c r="D67" s="84">
        <f>Input!$SF$7</f>
        <v>0</v>
      </c>
      <c r="E67" s="84">
        <f>Input!$SG$7</f>
        <v>0</v>
      </c>
      <c r="F67" s="84">
        <f>Input!$SH$7</f>
        <v>0</v>
      </c>
      <c r="G67" s="84">
        <f>Input!$SI$7</f>
        <v>0</v>
      </c>
      <c r="H67" s="85">
        <f>Input!$SJ$7</f>
        <v>0</v>
      </c>
    </row>
    <row r="68" spans="1:50">
      <c r="A68" s="83" t="s">
        <v>233</v>
      </c>
      <c r="B68" s="216">
        <f>Input!$SK$7</f>
        <v>0</v>
      </c>
      <c r="C68" s="84">
        <f>Input!$SL$7</f>
        <v>0</v>
      </c>
      <c r="D68" s="84">
        <f>Input!$SM$7</f>
        <v>0</v>
      </c>
      <c r="E68" s="84">
        <f>Input!$SN$7</f>
        <v>0</v>
      </c>
      <c r="F68" s="84">
        <f>Input!$SO$7</f>
        <v>0</v>
      </c>
      <c r="G68" s="84">
        <f>Input!$SP$7</f>
        <v>0</v>
      </c>
      <c r="H68" s="85">
        <f>Input!$SQ$7</f>
        <v>0</v>
      </c>
    </row>
    <row r="69" spans="1:50">
      <c r="A69" s="83" t="s">
        <v>233</v>
      </c>
      <c r="B69" s="216">
        <f>Input!$SR$7</f>
        <v>0</v>
      </c>
      <c r="C69" s="84">
        <f>Input!$SS$7</f>
        <v>0</v>
      </c>
      <c r="D69" s="84">
        <f>Input!$ST$7</f>
        <v>0</v>
      </c>
      <c r="E69" s="84">
        <f>Input!$SU$7</f>
        <v>0</v>
      </c>
      <c r="F69" s="84">
        <f>Input!$SV$7</f>
        <v>0</v>
      </c>
      <c r="G69" s="84">
        <f>Input!$SW$7</f>
        <v>0</v>
      </c>
      <c r="H69" s="85">
        <f>Input!$SX$7</f>
        <v>0</v>
      </c>
    </row>
    <row r="70" spans="1:50">
      <c r="A70" s="83" t="s">
        <v>233</v>
      </c>
      <c r="B70" s="216">
        <f>Input!$SY$7</f>
        <v>0</v>
      </c>
      <c r="C70" s="84">
        <f>Input!$SZ$7</f>
        <v>0</v>
      </c>
      <c r="D70" s="84">
        <f>Input!$TA$7</f>
        <v>0</v>
      </c>
      <c r="E70" s="84">
        <f>Input!$TB$7</f>
        <v>0</v>
      </c>
      <c r="F70" s="84">
        <f>Input!$TC$7</f>
        <v>0</v>
      </c>
      <c r="G70" s="84">
        <f>Input!$TD$7</f>
        <v>0</v>
      </c>
      <c r="H70" s="85">
        <f>Input!$TE$7</f>
        <v>0</v>
      </c>
    </row>
    <row r="71" spans="1:50">
      <c r="A71" s="83" t="s">
        <v>233</v>
      </c>
      <c r="B71" s="216">
        <f>Input!$TF$7</f>
        <v>0</v>
      </c>
      <c r="C71" s="84">
        <f>Input!$TG$7</f>
        <v>0</v>
      </c>
      <c r="D71" s="84">
        <f>Input!$TH$7</f>
        <v>0</v>
      </c>
      <c r="E71" s="84">
        <f>Input!$TI$7</f>
        <v>0</v>
      </c>
      <c r="F71" s="84">
        <f>Input!$TJ$7</f>
        <v>0</v>
      </c>
      <c r="G71" s="84">
        <f>Input!$TK$7</f>
        <v>0</v>
      </c>
      <c r="H71" s="85">
        <f>Input!$TL$7</f>
        <v>0</v>
      </c>
    </row>
    <row r="72" spans="1:50">
      <c r="A72" s="83" t="s">
        <v>233</v>
      </c>
      <c r="B72" s="216">
        <f>Input!$TM$7</f>
        <v>0</v>
      </c>
      <c r="C72" s="84">
        <f>Input!$TN$7</f>
        <v>0</v>
      </c>
      <c r="D72" s="84">
        <f>Input!$TO$7</f>
        <v>0</v>
      </c>
      <c r="E72" s="84">
        <f>Input!$TP$7</f>
        <v>0</v>
      </c>
      <c r="F72" s="84">
        <f>Input!$TQ$7</f>
        <v>0</v>
      </c>
      <c r="G72" s="84">
        <f>Input!$TR$7</f>
        <v>0</v>
      </c>
      <c r="H72" s="85">
        <f>Input!$TS$7</f>
        <v>0</v>
      </c>
    </row>
    <row r="73" spans="1:50">
      <c r="A73" s="83" t="s">
        <v>233</v>
      </c>
      <c r="B73" s="216">
        <f>Input!$TT$7</f>
        <v>0</v>
      </c>
      <c r="C73" s="84">
        <f>Input!$TU$7</f>
        <v>0</v>
      </c>
      <c r="D73" s="84">
        <f>Input!$TV$7</f>
        <v>0</v>
      </c>
      <c r="E73" s="84">
        <f>Input!$TW$7</f>
        <v>0</v>
      </c>
      <c r="F73" s="84">
        <f>Input!$TX$7</f>
        <v>0</v>
      </c>
      <c r="G73" s="84">
        <f>Input!$TY$7</f>
        <v>0</v>
      </c>
      <c r="H73" s="85">
        <f>Input!$TZ$7</f>
        <v>0</v>
      </c>
    </row>
    <row r="74" spans="1:50">
      <c r="A74" s="83" t="s">
        <v>233</v>
      </c>
      <c r="B74" s="216">
        <f>Input!$UA$7</f>
        <v>0</v>
      </c>
      <c r="C74" s="84">
        <f>Input!$UB$7</f>
        <v>0</v>
      </c>
      <c r="D74" s="84">
        <f>Input!$UC$7</f>
        <v>0</v>
      </c>
      <c r="E74" s="84">
        <f>Input!$UD$7</f>
        <v>0</v>
      </c>
      <c r="F74" s="84">
        <f>Input!$UE$7</f>
        <v>0</v>
      </c>
      <c r="G74" s="84">
        <f>Input!$UF$7</f>
        <v>0</v>
      </c>
      <c r="H74" s="85">
        <f>Input!$UG$7</f>
        <v>0</v>
      </c>
    </row>
    <row r="75" spans="1:50">
      <c r="A75" s="83" t="s">
        <v>233</v>
      </c>
      <c r="B75" s="216">
        <f>Input!$UH$7</f>
        <v>0</v>
      </c>
      <c r="C75" s="84">
        <f>Input!$UI$7</f>
        <v>0</v>
      </c>
      <c r="D75" s="84">
        <f>Input!$UJ$7</f>
        <v>0</v>
      </c>
      <c r="E75" s="84">
        <f>Input!$UK$7</f>
        <v>0</v>
      </c>
      <c r="F75" s="84">
        <f>Input!$UL$7</f>
        <v>0</v>
      </c>
      <c r="G75" s="84">
        <f>Input!$UM$7</f>
        <v>0</v>
      </c>
      <c r="H75" s="85">
        <f>Input!$UN$7</f>
        <v>0</v>
      </c>
    </row>
    <row r="76" spans="1:50">
      <c r="A76" s="83" t="s">
        <v>233</v>
      </c>
      <c r="B76" s="216">
        <f>Input!$UO$7</f>
        <v>0</v>
      </c>
      <c r="C76" s="84">
        <f>Input!$UP$7</f>
        <v>0</v>
      </c>
      <c r="D76" s="84">
        <f>Input!$UQ$7</f>
        <v>0</v>
      </c>
      <c r="E76" s="84">
        <f>Input!$UR$7</f>
        <v>0</v>
      </c>
      <c r="F76" s="84">
        <f>Input!$US$7</f>
        <v>0</v>
      </c>
      <c r="G76" s="84">
        <f>Input!$UT$7</f>
        <v>0</v>
      </c>
      <c r="H76" s="85">
        <f>Input!$UU$7</f>
        <v>0</v>
      </c>
    </row>
    <row r="77" spans="1:50">
      <c r="A77" s="83" t="s">
        <v>233</v>
      </c>
      <c r="B77" s="216">
        <f>Input!$UV$7</f>
        <v>0</v>
      </c>
      <c r="C77" s="84">
        <f>Input!$UW$7</f>
        <v>0</v>
      </c>
      <c r="D77" s="84">
        <f>Input!$UX$7</f>
        <v>0</v>
      </c>
      <c r="E77" s="84">
        <f>Input!$UY$7</f>
        <v>0</v>
      </c>
      <c r="F77" s="84">
        <f>Input!$UZ$7</f>
        <v>0</v>
      </c>
      <c r="G77" s="84">
        <f>Input!$VA$7</f>
        <v>0</v>
      </c>
      <c r="H77" s="85">
        <f>Input!$VB$7</f>
        <v>0</v>
      </c>
    </row>
    <row r="78" spans="1:50">
      <c r="A78" s="83" t="s">
        <v>233</v>
      </c>
      <c r="B78" s="216">
        <f>Input!$VC$7</f>
        <v>0</v>
      </c>
      <c r="C78" s="84">
        <f>Input!$VD$7</f>
        <v>0</v>
      </c>
      <c r="D78" s="84">
        <f>Input!$VE$7</f>
        <v>0</v>
      </c>
      <c r="E78" s="84">
        <f>Input!$VF$7</f>
        <v>0</v>
      </c>
      <c r="F78" s="84">
        <f>Input!$VG$7</f>
        <v>0</v>
      </c>
      <c r="G78" s="84">
        <f>Input!$VH$7</f>
        <v>0</v>
      </c>
      <c r="H78" s="85">
        <f>Input!$VI$7</f>
        <v>0</v>
      </c>
    </row>
    <row r="79" spans="1:50">
      <c r="A79" s="83" t="s">
        <v>233</v>
      </c>
      <c r="B79" s="215" t="s">
        <v>220</v>
      </c>
      <c r="C79" s="84">
        <f>Input!$VJ$7</f>
        <v>0</v>
      </c>
      <c r="D79" s="84">
        <f>Input!$VK$7</f>
        <v>0</v>
      </c>
      <c r="E79" s="84">
        <f>Input!$VL$7</f>
        <v>0</v>
      </c>
      <c r="F79" s="84">
        <f>Input!$VM$7</f>
        <v>0</v>
      </c>
      <c r="G79" s="84">
        <f>Input!$VN$7</f>
        <v>0</v>
      </c>
      <c r="H79" s="85">
        <f>Input!$VO$7</f>
        <v>0</v>
      </c>
    </row>
    <row r="80" spans="1:50" s="94" customFormat="1">
      <c r="A80" s="79" t="s">
        <v>233</v>
      </c>
      <c r="B80" s="217" t="s">
        <v>234</v>
      </c>
      <c r="C80" s="218">
        <f>SUM(C66:C79)</f>
        <v>0</v>
      </c>
      <c r="D80" s="218">
        <f t="shared" ref="D80:G80" si="4">SUM(D66:D79)</f>
        <v>0</v>
      </c>
      <c r="E80" s="218">
        <f t="shared" si="4"/>
        <v>0</v>
      </c>
      <c r="F80" s="218">
        <f t="shared" si="4"/>
        <v>0</v>
      </c>
      <c r="G80" s="218">
        <f t="shared" si="4"/>
        <v>0</v>
      </c>
      <c r="H80" s="219"/>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row>
    <row r="81" spans="1:50">
      <c r="A81" s="83"/>
      <c r="B81" s="222"/>
      <c r="C81" s="50"/>
      <c r="D81" s="50"/>
      <c r="E81" s="50"/>
      <c r="F81" s="50"/>
      <c r="G81" s="50"/>
      <c r="H81" s="222"/>
    </row>
    <row r="82" spans="1:50">
      <c r="A82" s="83" t="s">
        <v>235</v>
      </c>
      <c r="B82" s="216" t="str">
        <f>Input!$VP$7</f>
        <v>CFDA 12.XX</v>
      </c>
      <c r="C82" s="84">
        <f>Input!$VQ$7</f>
        <v>809710</v>
      </c>
      <c r="D82" s="84">
        <f>Input!$VR$7</f>
        <v>0</v>
      </c>
      <c r="E82" s="84">
        <f>Input!$VS$7</f>
        <v>256607</v>
      </c>
      <c r="F82" s="84">
        <f>Input!$VT$7</f>
        <v>472292</v>
      </c>
      <c r="G82" s="84">
        <f>Input!$VU$7</f>
        <v>594025</v>
      </c>
      <c r="H82" s="85">
        <f>Input!$VV$7</f>
        <v>0</v>
      </c>
    </row>
    <row r="83" spans="1:50">
      <c r="A83" s="83" t="s">
        <v>235</v>
      </c>
      <c r="B83" s="216" t="str">
        <f>Input!$VW$7</f>
        <v>CFDA 16.XX</v>
      </c>
      <c r="C83" s="84">
        <f>Input!$VX$7</f>
        <v>0</v>
      </c>
      <c r="D83" s="84">
        <f>Input!$VY$7</f>
        <v>0</v>
      </c>
      <c r="E83" s="84">
        <f>Input!$VZ$7</f>
        <v>40000</v>
      </c>
      <c r="F83" s="84">
        <f>Input!$WA$7</f>
        <v>40000</v>
      </c>
      <c r="G83" s="84">
        <f>Input!$WB$7</f>
        <v>0</v>
      </c>
      <c r="H83" s="85">
        <f>Input!$WC$7</f>
        <v>0</v>
      </c>
    </row>
    <row r="84" spans="1:50">
      <c r="A84" s="83" t="s">
        <v>235</v>
      </c>
      <c r="B84" s="216" t="str">
        <f>Input!$WD$7</f>
        <v>CFDA 21.XX</v>
      </c>
      <c r="C84" s="84">
        <f>Input!$WE$7</f>
        <v>0</v>
      </c>
      <c r="D84" s="84">
        <f>Input!$WF$7</f>
        <v>0</v>
      </c>
      <c r="E84" s="84">
        <f>Input!$WG$7</f>
        <v>163056</v>
      </c>
      <c r="F84" s="84">
        <f>Input!$WH$7</f>
        <v>125539</v>
      </c>
      <c r="G84" s="84">
        <f>Input!$WI$7</f>
        <v>37517</v>
      </c>
      <c r="H84" s="85">
        <f>Input!$WJ$7</f>
        <v>0</v>
      </c>
    </row>
    <row r="85" spans="1:50">
      <c r="A85" s="83" t="s">
        <v>235</v>
      </c>
      <c r="B85" s="216" t="str">
        <f>Input!$WK$7</f>
        <v>CFDA 93.XX</v>
      </c>
      <c r="C85" s="84">
        <f>Input!$WL$7</f>
        <v>2780783</v>
      </c>
      <c r="D85" s="84">
        <f>Input!$WM$7</f>
        <v>151927</v>
      </c>
      <c r="E85" s="84">
        <f>Input!$WN$7</f>
        <v>5211072</v>
      </c>
      <c r="F85" s="84">
        <f>Input!$WO$7</f>
        <v>1987263</v>
      </c>
      <c r="G85" s="84">
        <f>Input!$WP$7</f>
        <v>5852665</v>
      </c>
      <c r="H85" s="85">
        <f>Input!$WQ$7</f>
        <v>0</v>
      </c>
    </row>
    <row r="86" spans="1:50">
      <c r="A86" s="83" t="s">
        <v>235</v>
      </c>
      <c r="B86" s="216">
        <f>Input!$WR$7</f>
        <v>0</v>
      </c>
      <c r="C86" s="84">
        <f>Input!$WS$7</f>
        <v>0</v>
      </c>
      <c r="D86" s="84">
        <f>Input!$WT$7</f>
        <v>0</v>
      </c>
      <c r="E86" s="84">
        <f>Input!$WU$7</f>
        <v>0</v>
      </c>
      <c r="F86" s="84">
        <f>Input!$WV$7</f>
        <v>0</v>
      </c>
      <c r="G86" s="84">
        <f>Input!$WW$7</f>
        <v>0</v>
      </c>
      <c r="H86" s="85">
        <f>Input!$WX$7</f>
        <v>0</v>
      </c>
    </row>
    <row r="87" spans="1:50">
      <c r="A87" s="83" t="s">
        <v>235</v>
      </c>
      <c r="B87" s="216">
        <f>Input!$WY$7</f>
        <v>0</v>
      </c>
      <c r="C87" s="84">
        <f>Input!$WZ$7</f>
        <v>0</v>
      </c>
      <c r="D87" s="84">
        <f>Input!$XA$7</f>
        <v>0</v>
      </c>
      <c r="E87" s="84">
        <f>Input!$XB$7</f>
        <v>0</v>
      </c>
      <c r="F87" s="84">
        <f>Input!$XC$7</f>
        <v>0</v>
      </c>
      <c r="G87" s="84">
        <f>Input!$XD$7</f>
        <v>0</v>
      </c>
      <c r="H87" s="85">
        <f>Input!$XE$7</f>
        <v>0</v>
      </c>
    </row>
    <row r="88" spans="1:50">
      <c r="A88" s="83" t="s">
        <v>235</v>
      </c>
      <c r="B88" s="216">
        <f>Input!$XF$7</f>
        <v>0</v>
      </c>
      <c r="C88" s="84">
        <f>Input!$XG$7</f>
        <v>0</v>
      </c>
      <c r="D88" s="84">
        <f>Input!$XH$7</f>
        <v>0</v>
      </c>
      <c r="E88" s="84">
        <f>Input!$XI$7</f>
        <v>0</v>
      </c>
      <c r="F88" s="84">
        <f>Input!$XJ$7</f>
        <v>0</v>
      </c>
      <c r="G88" s="84">
        <f>Input!$XK$7</f>
        <v>0</v>
      </c>
      <c r="H88" s="85">
        <f>Input!$XL$7</f>
        <v>0</v>
      </c>
    </row>
    <row r="89" spans="1:50">
      <c r="A89" s="83" t="s">
        <v>235</v>
      </c>
      <c r="B89" s="216">
        <f>Input!$XM$7</f>
        <v>0</v>
      </c>
      <c r="C89" s="84">
        <f>Input!$XN$7</f>
        <v>0</v>
      </c>
      <c r="D89" s="84">
        <f>Input!$XO$7</f>
        <v>0</v>
      </c>
      <c r="E89" s="84">
        <f>Input!$XP$7</f>
        <v>0</v>
      </c>
      <c r="F89" s="84">
        <f>Input!$XQ$7</f>
        <v>0</v>
      </c>
      <c r="G89" s="84">
        <f>Input!$XR$7</f>
        <v>0</v>
      </c>
      <c r="H89" s="85">
        <f>Input!$XS$7</f>
        <v>0</v>
      </c>
    </row>
    <row r="90" spans="1:50" s="94" customFormat="1">
      <c r="A90" s="79" t="s">
        <v>235</v>
      </c>
      <c r="B90" s="217" t="s">
        <v>236</v>
      </c>
      <c r="C90" s="218">
        <f>SUM(C82:C89)</f>
        <v>3590493</v>
      </c>
      <c r="D90" s="218">
        <f t="shared" ref="D90:G90" si="5">SUM(D82:D89)</f>
        <v>151927</v>
      </c>
      <c r="E90" s="218">
        <f t="shared" si="5"/>
        <v>5670735</v>
      </c>
      <c r="F90" s="218">
        <f t="shared" si="5"/>
        <v>2625094</v>
      </c>
      <c r="G90" s="218">
        <f t="shared" si="5"/>
        <v>6484207</v>
      </c>
      <c r="H90" s="219"/>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row>
    <row r="91" spans="1:50">
      <c r="B91" s="222"/>
      <c r="C91" s="50"/>
      <c r="D91" s="50"/>
      <c r="E91" s="50"/>
      <c r="F91" s="50"/>
      <c r="G91" s="50"/>
      <c r="H91" s="222"/>
    </row>
    <row r="92" spans="1:50" s="94" customFormat="1">
      <c r="A92" s="79" t="s">
        <v>237</v>
      </c>
      <c r="B92" s="217"/>
      <c r="C92" s="218"/>
      <c r="D92" s="218"/>
      <c r="E92" s="218"/>
      <c r="F92" s="218"/>
      <c r="G92" s="218"/>
      <c r="H92" s="219"/>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0" ht="31.5">
      <c r="A93" s="83" t="s">
        <v>238</v>
      </c>
      <c r="B93" s="208" t="s">
        <v>239</v>
      </c>
      <c r="C93" s="84">
        <f>Input!$XT$7</f>
        <v>0</v>
      </c>
      <c r="D93" s="84">
        <f>Input!$XU$7</f>
        <v>0</v>
      </c>
      <c r="E93" s="84">
        <f>Input!$XV$7</f>
        <v>0</v>
      </c>
      <c r="F93" s="84">
        <f>Input!$XW$7</f>
        <v>0</v>
      </c>
      <c r="G93" s="84">
        <f>Input!$XX$7</f>
        <v>0</v>
      </c>
      <c r="H93" s="85">
        <f>Input!$XY$7</f>
        <v>0</v>
      </c>
    </row>
    <row r="94" spans="1:50" ht="47.25">
      <c r="A94" s="83" t="s">
        <v>240</v>
      </c>
      <c r="B94" s="208" t="s">
        <v>241</v>
      </c>
      <c r="C94" s="84">
        <f>Input!$XZ$7</f>
        <v>0</v>
      </c>
      <c r="D94" s="84">
        <f>Input!$YA$7</f>
        <v>0</v>
      </c>
      <c r="E94" s="84">
        <f>Input!$YB$7</f>
        <v>0</v>
      </c>
      <c r="F94" s="84">
        <f>Input!$YC$7</f>
        <v>0</v>
      </c>
      <c r="G94" s="84">
        <f>Input!$YD$7</f>
        <v>0</v>
      </c>
      <c r="H94" s="85">
        <f>Input!$YE$7</f>
        <v>0</v>
      </c>
    </row>
    <row r="95" spans="1:50" s="94" customFormat="1" ht="30">
      <c r="A95" s="88" t="s">
        <v>242</v>
      </c>
      <c r="B95" s="86" t="s">
        <v>243</v>
      </c>
      <c r="C95" s="87">
        <f>SUM(C93:C94)</f>
        <v>0</v>
      </c>
      <c r="D95" s="87">
        <f t="shared" ref="D95:G95" si="6">SUM(D93:D94)</f>
        <v>0</v>
      </c>
      <c r="E95" s="87">
        <f t="shared" si="6"/>
        <v>0</v>
      </c>
      <c r="F95" s="87">
        <f t="shared" si="6"/>
        <v>0</v>
      </c>
      <c r="G95" s="87">
        <f t="shared" si="6"/>
        <v>0</v>
      </c>
      <c r="H95" s="88"/>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row>
    <row r="96" spans="1:50">
      <c r="C96" s="95"/>
      <c r="D96" s="95"/>
      <c r="E96" s="95"/>
      <c r="F96" s="95"/>
      <c r="G96" s="95"/>
    </row>
    <row r="97" spans="1:50" s="94" customFormat="1">
      <c r="A97" s="354" t="s">
        <v>244</v>
      </c>
      <c r="B97" s="355"/>
      <c r="C97" s="87">
        <f>C95+C90+C80+C64+C49+C34+C19</f>
        <v>73834796</v>
      </c>
      <c r="D97" s="87">
        <f t="shared" ref="D97:G97" si="7">D95+D90+D80+D64+D49+D34+D19</f>
        <v>64244490</v>
      </c>
      <c r="E97" s="87">
        <f t="shared" si="7"/>
        <v>35608556</v>
      </c>
      <c r="F97" s="87">
        <f t="shared" si="7"/>
        <v>29936318</v>
      </c>
      <c r="G97" s="87">
        <f t="shared" si="7"/>
        <v>15262544</v>
      </c>
      <c r="H97" s="88"/>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row>
    <row r="98" spans="1:50">
      <c r="C98" s="95"/>
      <c r="D98" s="95"/>
      <c r="E98" s="95"/>
      <c r="F98" s="95"/>
      <c r="G98" s="95"/>
    </row>
    <row r="99" spans="1:50">
      <c r="B99" s="78" t="s">
        <v>245</v>
      </c>
      <c r="C99" s="95"/>
      <c r="D99" s="95">
        <f>'MBG Uses'!C67</f>
        <v>64244490</v>
      </c>
      <c r="E99" s="95"/>
      <c r="F99" s="95">
        <f>'MBG Uses'!D67</f>
        <v>29936318</v>
      </c>
      <c r="G99" s="95">
        <f>'MBG Uses'!E67</f>
        <v>15262544</v>
      </c>
    </row>
    <row r="100" spans="1:50">
      <c r="B100" s="78" t="s">
        <v>246</v>
      </c>
      <c r="D100" s="96">
        <f>D97-D99</f>
        <v>0</v>
      </c>
      <c r="F100" s="96">
        <f>F97-F99</f>
        <v>0</v>
      </c>
      <c r="G100" s="96">
        <f>G97-G99</f>
        <v>0</v>
      </c>
    </row>
    <row r="101" spans="1:50">
      <c r="D101" s="96"/>
    </row>
    <row r="102" spans="1:50">
      <c r="C102" s="96" t="str">
        <f>IF(C97-INT(C97)=0,"",C97-INT(C97))</f>
        <v/>
      </c>
      <c r="D102" s="96" t="str">
        <f>IF(D97-INT(D97)=0,"",D97-INT(D97))</f>
        <v/>
      </c>
      <c r="E102" s="96" t="str">
        <f>IF(E97-INT(E97)=0,"",E97-INT(E97))</f>
        <v/>
      </c>
      <c r="F102" s="96" t="str">
        <f>IF(F97-INT(F97)=0,"",F97-INT(F97))</f>
        <v/>
      </c>
      <c r="G102" s="96" t="str">
        <f>IF(G97-INT(G97)=0,"",G97-INT(G97))</f>
        <v/>
      </c>
      <c r="H102" s="97">
        <f>SUM(C102:G102)</f>
        <v>0</v>
      </c>
    </row>
    <row r="105" spans="1:50" ht="15" customHeight="1">
      <c r="B105" s="91" t="s">
        <v>247</v>
      </c>
    </row>
    <row r="106" spans="1:50" ht="15" customHeight="1">
      <c r="B106" s="91" t="s">
        <v>248</v>
      </c>
      <c r="C106" s="76">
        <f>SUM(C5:C18)+SUM(C21:C33)+SUM(C36:C48)+SUM(C51:C63)+SUM(C66:C79)+SUM(C82:C89)+SUM(C93:C94)</f>
        <v>73834796</v>
      </c>
      <c r="D106" s="76">
        <f>SUM(D5:D18)+SUM(D21:D33)+SUM(D36:D48)+SUM(D51:D63)+SUM(D66:D79)+SUM(D82:D89)+SUM(D93:D94)</f>
        <v>64244490</v>
      </c>
      <c r="E106" s="76">
        <f>SUM(E5:E18)+SUM(E21:E33)+SUM(E36:E48)+SUM(E51:E63)+SUM(E66:E79)+SUM(E82:E89)+SUM(E93:E94)</f>
        <v>35608556</v>
      </c>
      <c r="F106" s="76">
        <f>SUM(F5:F18)+SUM(F21:F33)+SUM(F36:F48)+SUM(F51:F63)+SUM(F66:F79)+SUM(F82:F89)+SUM(F93:F94)</f>
        <v>29936318</v>
      </c>
      <c r="G106" s="76">
        <f>SUM(G5:G18)+SUM(G21:G33)+SUM(G36:G48)+SUM(G51:G63)+SUM(G66:G79)+SUM(G82:G89)+SUM(G93:G94)</f>
        <v>15262544</v>
      </c>
    </row>
    <row r="107" spans="1:50" ht="15" customHeight="1">
      <c r="C107" s="76" t="str">
        <f>IF((C106=C97),"Balanced","Out of Balance")</f>
        <v>Balanced</v>
      </c>
      <c r="D107" s="76" t="str">
        <f t="shared" ref="D107:G107" si="8">IF((D106=D97),"Balanced","Out of Balance")</f>
        <v>Balanced</v>
      </c>
      <c r="E107" s="76" t="str">
        <f t="shared" si="8"/>
        <v>Balanced</v>
      </c>
      <c r="F107" s="76" t="str">
        <f t="shared" si="8"/>
        <v>Balanced</v>
      </c>
      <c r="G107" s="76" t="str">
        <f t="shared" si="8"/>
        <v>Balanced</v>
      </c>
    </row>
    <row r="108" spans="1:50" ht="15" customHeight="1"/>
    <row r="109" spans="1:50" ht="15" customHeight="1"/>
    <row r="110" spans="1:50" ht="15" customHeight="1">
      <c r="E110" s="76">
        <f>SUM(C106:G106)</f>
        <v>218886704</v>
      </c>
    </row>
    <row r="111" spans="1:50">
      <c r="E111" s="223">
        <f>'MBG Uses'!D80</f>
        <v>109448238</v>
      </c>
    </row>
    <row r="112" spans="1:50">
      <c r="E112" s="224">
        <f>Input!F7</f>
        <v>104952</v>
      </c>
    </row>
    <row r="113" spans="5:5">
      <c r="E113" s="49">
        <f>SUM(E110:E112)</f>
        <v>328439894</v>
      </c>
    </row>
    <row r="114" spans="5:5">
      <c r="E114" s="49">
        <f>Input!G7</f>
        <v>328439894</v>
      </c>
    </row>
    <row r="115" spans="5:5">
      <c r="E115" s="49">
        <f>E114-E113</f>
        <v>0</v>
      </c>
    </row>
    <row r="116" spans="5:5">
      <c r="E116" s="48" t="str">
        <f>IF(E115&lt;&gt;0,"Out of Balance","Balanced")</f>
        <v>Balanced</v>
      </c>
    </row>
  </sheetData>
  <mergeCells count="1">
    <mergeCell ref="A97:B97"/>
  </mergeCells>
  <conditionalFormatting sqref="F100">
    <cfRule type="expression" dxfId="261" priority="12">
      <formula>$F$100&lt;&gt;0</formula>
    </cfRule>
  </conditionalFormatting>
  <conditionalFormatting sqref="G100">
    <cfRule type="expression" dxfId="260" priority="11">
      <formula>$G$100&lt;&gt;0</formula>
    </cfRule>
  </conditionalFormatting>
  <conditionalFormatting sqref="F102">
    <cfRule type="expression" dxfId="259" priority="10">
      <formula>$F$102&lt;&gt;""</formula>
    </cfRule>
  </conditionalFormatting>
  <conditionalFormatting sqref="G102">
    <cfRule type="expression" dxfId="258" priority="9">
      <formula>$G$102&lt;&gt;""</formula>
    </cfRule>
  </conditionalFormatting>
  <conditionalFormatting sqref="D100">
    <cfRule type="expression" dxfId="257" priority="8">
      <formula>$D$100&lt;&gt;0</formula>
    </cfRule>
  </conditionalFormatting>
  <conditionalFormatting sqref="D102">
    <cfRule type="expression" dxfId="256" priority="7">
      <formula>$D$102&lt;&gt;""</formula>
    </cfRule>
  </conditionalFormatting>
  <conditionalFormatting sqref="C102">
    <cfRule type="expression" dxfId="255" priority="6">
      <formula>$C$102&lt;&gt;""</formula>
    </cfRule>
  </conditionalFormatting>
  <conditionalFormatting sqref="E102">
    <cfRule type="expression" dxfId="254" priority="5">
      <formula>$E$102&lt;&gt;""</formula>
    </cfRule>
  </conditionalFormatting>
  <conditionalFormatting sqref="H2">
    <cfRule type="expression" dxfId="253" priority="2">
      <formula>OR($C$100&lt;&gt;0,$D$100&lt;&gt;0,$E$100&lt;&gt;0,$F$100&lt;&gt;0,$G$100&lt;&gt;0)</formula>
    </cfRule>
  </conditionalFormatting>
  <conditionalFormatting sqref="H1">
    <cfRule type="expression" dxfId="252" priority="1">
      <formula>OR($C$102&lt;&gt;"",$D$102&lt;&gt;"",$E$102&lt;&gt;"",$F$102&lt;&gt;"",$G$102&lt;&gt;"")</formula>
    </cfRule>
  </conditionalFormatting>
  <pageMargins left="0.315" right="0.42499999999999999" top="0.75" bottom="0.75" header="0.3" footer="0.3"/>
  <pageSetup paperSize="5"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3F014-9DDD-4B3B-AE4C-0FB4BDFC576E}">
  <sheetPr>
    <tabColor rgb="FFCCFFCC"/>
  </sheetPr>
  <dimension ref="A1:F82"/>
  <sheetViews>
    <sheetView showGridLines="0" zoomScale="90" zoomScaleNormal="90" zoomScaleSheetLayoutView="100" zoomScalePageLayoutView="57" workbookViewId="0">
      <pane ySplit="4" topLeftCell="A6" activePane="bottomLeft" state="frozen"/>
      <selection activeCell="F2" sqref="F2"/>
      <selection pane="bottomLeft" activeCell="F2" sqref="F2"/>
    </sheetView>
  </sheetViews>
  <sheetFormatPr defaultColWidth="9.140625" defaultRowHeight="15"/>
  <cols>
    <col min="1" max="1" width="11.85546875" style="76" customWidth="1"/>
    <col min="2" max="2" width="98.5703125" style="91" customWidth="1"/>
    <col min="3" max="3" width="18.42578125" style="96" customWidth="1"/>
    <col min="4" max="4" width="19.140625" style="76" bestFit="1" customWidth="1"/>
    <col min="5" max="5" width="19" style="76" customWidth="1"/>
    <col min="6" max="6" width="70.85546875" style="119" customWidth="1"/>
    <col min="7" max="16384" width="9.140625" style="76"/>
  </cols>
  <sheetData>
    <row r="1" spans="1:6" ht="18.75">
      <c r="A1" s="74" t="s">
        <v>197</v>
      </c>
      <c r="B1" s="117" t="str">
        <f>Input!$B$8</f>
        <v>The University of Texas Health Science Center at Houston</v>
      </c>
      <c r="E1" s="77" t="s">
        <v>198</v>
      </c>
      <c r="F1" s="118" t="str">
        <f>IF(OR($C$73&lt;&gt;"",$D$73&lt;&gt;"",$E$73&lt;&gt;""),"Error Message - Enter Whole Dollars Only - See Row 72","")</f>
        <v/>
      </c>
    </row>
    <row r="2" spans="1:6" ht="18.75">
      <c r="A2" s="74" t="s">
        <v>199</v>
      </c>
      <c r="B2" s="117" t="str">
        <f>Index!$B$3</f>
        <v>FY 2020 &amp; FY 2021 Data</v>
      </c>
      <c r="F2" s="118" t="str">
        <f>IF(OR($C$71&lt;&gt;0,$D$71&lt;&gt;0,$E$71&lt;&gt;0),"Error Message - Federal Program Breakout tab does not agree with this tab.","")</f>
        <v/>
      </c>
    </row>
    <row r="3" spans="1:6">
      <c r="A3" s="92"/>
    </row>
    <row r="4" spans="1:6" ht="47.25">
      <c r="A4" s="120" t="s">
        <v>327</v>
      </c>
      <c r="B4" s="120" t="s">
        <v>328</v>
      </c>
      <c r="C4" s="121" t="s">
        <v>329</v>
      </c>
      <c r="D4" s="120" t="s">
        <v>330</v>
      </c>
      <c r="E4" s="120" t="s">
        <v>207</v>
      </c>
      <c r="F4" s="122" t="s">
        <v>208</v>
      </c>
    </row>
    <row r="5" spans="1:6" ht="15.75">
      <c r="A5" s="123">
        <v>1</v>
      </c>
      <c r="B5" s="323" t="s">
        <v>331</v>
      </c>
      <c r="C5" s="324"/>
      <c r="D5" s="324"/>
      <c r="E5" s="324"/>
      <c r="F5" s="325"/>
    </row>
    <row r="6" spans="1:6" ht="15.75">
      <c r="A6" s="124" t="s">
        <v>332</v>
      </c>
      <c r="B6" s="194" t="s">
        <v>333</v>
      </c>
      <c r="C6" s="125">
        <f>Input!$N$8</f>
        <v>997852</v>
      </c>
      <c r="D6" s="195">
        <f>Input!$O$8</f>
        <v>999075</v>
      </c>
      <c r="E6" s="195">
        <f>Input!$P$8</f>
        <v>0</v>
      </c>
      <c r="F6" s="196">
        <f>Input!$Q$8</f>
        <v>0</v>
      </c>
    </row>
    <row r="7" spans="1:6" ht="15.75">
      <c r="A7" s="126" t="s">
        <v>332</v>
      </c>
      <c r="B7" s="197" t="s">
        <v>334</v>
      </c>
      <c r="C7" s="127">
        <f>Input!$R$8</f>
        <v>1580</v>
      </c>
      <c r="D7" s="127">
        <f>Input!$S$8</f>
        <v>1580</v>
      </c>
      <c r="E7" s="128"/>
      <c r="F7" s="198" t="str">
        <f>Input!$T$8</f>
        <v>Unduplicated</v>
      </c>
    </row>
    <row r="8" spans="1:6" ht="15.75">
      <c r="A8" s="129" t="s">
        <v>335</v>
      </c>
      <c r="B8" s="199" t="s">
        <v>336</v>
      </c>
      <c r="C8" s="125">
        <f>Input!$U$8</f>
        <v>0</v>
      </c>
      <c r="D8" s="195">
        <f>Input!$V$8</f>
        <v>0</v>
      </c>
      <c r="E8" s="195">
        <f>Input!$W$8</f>
        <v>0</v>
      </c>
      <c r="F8" s="196">
        <f>Input!$X$8</f>
        <v>0</v>
      </c>
    </row>
    <row r="9" spans="1:6" ht="15.75">
      <c r="A9" s="126" t="s">
        <v>335</v>
      </c>
      <c r="B9" s="197" t="s">
        <v>334</v>
      </c>
      <c r="C9" s="127">
        <f>Input!$Y$8</f>
        <v>0</v>
      </c>
      <c r="D9" s="127">
        <f>Input!$Z$8</f>
        <v>0</v>
      </c>
      <c r="E9" s="128"/>
      <c r="F9" s="198">
        <f>Input!$AA$8</f>
        <v>0</v>
      </c>
    </row>
    <row r="10" spans="1:6" ht="15.75">
      <c r="A10" s="129" t="s">
        <v>337</v>
      </c>
      <c r="B10" s="199" t="s">
        <v>338</v>
      </c>
      <c r="C10" s="125">
        <f>Input!$AB$8</f>
        <v>0</v>
      </c>
      <c r="D10" s="195">
        <f>Input!$AC$8</f>
        <v>0</v>
      </c>
      <c r="E10" s="195">
        <f>Input!$AD$8</f>
        <v>0</v>
      </c>
      <c r="F10" s="196">
        <f>Input!$AE$8</f>
        <v>0</v>
      </c>
    </row>
    <row r="11" spans="1:6" ht="15.75">
      <c r="A11" s="126" t="s">
        <v>337</v>
      </c>
      <c r="B11" s="197" t="s">
        <v>334</v>
      </c>
      <c r="C11" s="127">
        <f>Input!$AF$8</f>
        <v>0</v>
      </c>
      <c r="D11" s="127">
        <f>Input!$AG$8</f>
        <v>0</v>
      </c>
      <c r="E11" s="128"/>
      <c r="F11" s="198">
        <f>Input!$AH$8</f>
        <v>0</v>
      </c>
    </row>
    <row r="12" spans="1:6" ht="31.5">
      <c r="A12" s="129" t="s">
        <v>339</v>
      </c>
      <c r="B12" s="199" t="s">
        <v>340</v>
      </c>
      <c r="C12" s="125">
        <f>Input!$AI$8</f>
        <v>0</v>
      </c>
      <c r="D12" s="195">
        <f>Input!$AJ$8</f>
        <v>0</v>
      </c>
      <c r="E12" s="195">
        <f>Input!$AK$8</f>
        <v>0</v>
      </c>
      <c r="F12" s="196">
        <f>Input!$AL$8</f>
        <v>0</v>
      </c>
    </row>
    <row r="13" spans="1:6" ht="15.75">
      <c r="A13" s="126" t="s">
        <v>339</v>
      </c>
      <c r="B13" s="197" t="s">
        <v>334</v>
      </c>
      <c r="C13" s="127">
        <f>Input!$AM$8</f>
        <v>0</v>
      </c>
      <c r="D13" s="127">
        <f>Input!$AN$8</f>
        <v>0</v>
      </c>
      <c r="E13" s="128"/>
      <c r="F13" s="198">
        <f>Input!$AO$8</f>
        <v>0</v>
      </c>
    </row>
    <row r="14" spans="1:6" ht="31.5">
      <c r="A14" s="129" t="s">
        <v>341</v>
      </c>
      <c r="B14" s="199" t="s">
        <v>342</v>
      </c>
      <c r="C14" s="125">
        <f>Input!$AP$8</f>
        <v>0</v>
      </c>
      <c r="D14" s="195">
        <f>Input!$AQ$8</f>
        <v>0</v>
      </c>
      <c r="E14" s="195">
        <f>Input!$AR$8</f>
        <v>0</v>
      </c>
      <c r="F14" s="196">
        <f>Input!$AS$8</f>
        <v>0</v>
      </c>
    </row>
    <row r="15" spans="1:6" ht="15.75">
      <c r="A15" s="126" t="s">
        <v>341</v>
      </c>
      <c r="B15" s="197" t="s">
        <v>334</v>
      </c>
      <c r="C15" s="127">
        <f>Input!$AT$8</f>
        <v>0</v>
      </c>
      <c r="D15" s="127">
        <f>Input!$AU$8</f>
        <v>0</v>
      </c>
      <c r="E15" s="128"/>
      <c r="F15" s="198">
        <f>Input!$AV$8</f>
        <v>0</v>
      </c>
    </row>
    <row r="16" spans="1:6" ht="63">
      <c r="A16" s="129" t="s">
        <v>343</v>
      </c>
      <c r="B16" s="199" t="s">
        <v>344</v>
      </c>
      <c r="C16" s="125">
        <f>Input!$AW$8</f>
        <v>0</v>
      </c>
      <c r="D16" s="195">
        <f>Input!$AX$8</f>
        <v>0</v>
      </c>
      <c r="E16" s="195">
        <f>Input!$AY$8</f>
        <v>0</v>
      </c>
      <c r="F16" s="196">
        <f>Input!$AZ$8</f>
        <v>0</v>
      </c>
    </row>
    <row r="17" spans="1:6" ht="15.75">
      <c r="A17" s="126" t="s">
        <v>343</v>
      </c>
      <c r="B17" s="197" t="s">
        <v>334</v>
      </c>
      <c r="C17" s="127">
        <f>Input!$BA$8</f>
        <v>0</v>
      </c>
      <c r="D17" s="127">
        <f>Input!$BB$8</f>
        <v>0</v>
      </c>
      <c r="E17" s="128"/>
      <c r="F17" s="198">
        <f>Input!$BC$8</f>
        <v>0</v>
      </c>
    </row>
    <row r="18" spans="1:6" ht="15.75">
      <c r="A18" s="129" t="s">
        <v>345</v>
      </c>
      <c r="B18" s="199" t="s">
        <v>346</v>
      </c>
      <c r="C18" s="125">
        <f>Input!$BD$8</f>
        <v>0</v>
      </c>
      <c r="D18" s="195">
        <f>Input!$BE$8</f>
        <v>0</v>
      </c>
      <c r="E18" s="195">
        <f>Input!$BF$8</f>
        <v>0</v>
      </c>
      <c r="F18" s="196">
        <f>Input!$BG$8</f>
        <v>0</v>
      </c>
    </row>
    <row r="19" spans="1:6" ht="15.75">
      <c r="A19" s="126" t="s">
        <v>345</v>
      </c>
      <c r="B19" s="197" t="s">
        <v>334</v>
      </c>
      <c r="C19" s="127">
        <f>Input!$BH$8</f>
        <v>0</v>
      </c>
      <c r="D19" s="127">
        <f>Input!$BI$8</f>
        <v>0</v>
      </c>
      <c r="E19" s="128"/>
      <c r="F19" s="198">
        <f>Input!$BJ$8</f>
        <v>0</v>
      </c>
    </row>
    <row r="20" spans="1:6" ht="15.75">
      <c r="A20" s="129"/>
      <c r="B20" s="200" t="s">
        <v>347</v>
      </c>
      <c r="C20" s="130">
        <f t="shared" ref="C20:E21" si="0">C18+C16+C14+C12+C10+C8+C6</f>
        <v>997852</v>
      </c>
      <c r="D20" s="130">
        <f t="shared" si="0"/>
        <v>999075</v>
      </c>
      <c r="E20" s="130">
        <f t="shared" si="0"/>
        <v>0</v>
      </c>
      <c r="F20" s="201"/>
    </row>
    <row r="21" spans="1:6" ht="15.75">
      <c r="A21" s="129"/>
      <c r="B21" s="202" t="s">
        <v>348</v>
      </c>
      <c r="C21" s="203">
        <f t="shared" si="0"/>
        <v>1580</v>
      </c>
      <c r="D21" s="203">
        <f t="shared" si="0"/>
        <v>1580</v>
      </c>
      <c r="E21" s="203"/>
      <c r="F21" s="201"/>
    </row>
    <row r="22" spans="1:6" ht="15.75">
      <c r="A22" s="132"/>
      <c r="B22" s="204"/>
      <c r="C22" s="133"/>
      <c r="D22" s="205"/>
      <c r="E22" s="205"/>
      <c r="F22" s="206"/>
    </row>
    <row r="23" spans="1:6" ht="15.75">
      <c r="A23" s="136">
        <v>2</v>
      </c>
      <c r="B23" s="326" t="s">
        <v>349</v>
      </c>
      <c r="C23" s="327"/>
      <c r="D23" s="327"/>
      <c r="E23" s="327"/>
      <c r="F23" s="328"/>
    </row>
    <row r="24" spans="1:6" ht="31.5">
      <c r="A24" s="129" t="s">
        <v>350</v>
      </c>
      <c r="B24" s="199" t="s">
        <v>351</v>
      </c>
      <c r="C24" s="125">
        <f>Input!$BK$8</f>
        <v>0</v>
      </c>
      <c r="D24" s="195">
        <f>Input!$BL$8</f>
        <v>0</v>
      </c>
      <c r="E24" s="195">
        <f>Input!$BM$8</f>
        <v>0</v>
      </c>
      <c r="F24" s="196">
        <f>Input!$BN$8</f>
        <v>0</v>
      </c>
    </row>
    <row r="25" spans="1:6" ht="31.5">
      <c r="A25" s="129" t="s">
        <v>352</v>
      </c>
      <c r="B25" s="199" t="s">
        <v>353</v>
      </c>
      <c r="C25" s="125">
        <f>Input!$BO$8</f>
        <v>0</v>
      </c>
      <c r="D25" s="195">
        <f>Input!$BP$8</f>
        <v>0</v>
      </c>
      <c r="E25" s="195">
        <f>Input!$BQ$8</f>
        <v>0</v>
      </c>
      <c r="F25" s="196">
        <f>Input!$BR$8</f>
        <v>0</v>
      </c>
    </row>
    <row r="26" spans="1:6" ht="47.25">
      <c r="A26" s="129" t="s">
        <v>354</v>
      </c>
      <c r="B26" s="207" t="s">
        <v>355</v>
      </c>
      <c r="C26" s="125">
        <f>Input!$BS$8</f>
        <v>0</v>
      </c>
      <c r="D26" s="195">
        <f>Input!$BT$8</f>
        <v>0</v>
      </c>
      <c r="E26" s="195">
        <f>Input!$BU$8</f>
        <v>0</v>
      </c>
      <c r="F26" s="196">
        <f>Input!$BV$8</f>
        <v>0</v>
      </c>
    </row>
    <row r="27" spans="1:6" ht="31.5">
      <c r="A27" s="129" t="s">
        <v>356</v>
      </c>
      <c r="B27" s="199" t="s">
        <v>357</v>
      </c>
      <c r="C27" s="125">
        <f>Input!$BW$8</f>
        <v>0</v>
      </c>
      <c r="D27" s="195">
        <f>Input!$BX$8</f>
        <v>0</v>
      </c>
      <c r="E27" s="195">
        <f>Input!$BY$8</f>
        <v>0</v>
      </c>
      <c r="F27" s="196">
        <f>Input!$BZ$8</f>
        <v>0</v>
      </c>
    </row>
    <row r="28" spans="1:6" ht="31.5">
      <c r="A28" s="137" t="s">
        <v>358</v>
      </c>
      <c r="B28" s="208" t="s">
        <v>359</v>
      </c>
      <c r="C28" s="125">
        <f>Input!$CA$8</f>
        <v>977271</v>
      </c>
      <c r="D28" s="195">
        <f>Input!$CB$8</f>
        <v>1690580</v>
      </c>
      <c r="E28" s="195">
        <f>Input!$CC$8</f>
        <v>0</v>
      </c>
      <c r="F28" s="196">
        <f>Input!$CD$8</f>
        <v>0</v>
      </c>
    </row>
    <row r="29" spans="1:6" ht="15.75">
      <c r="A29" s="138"/>
      <c r="B29" s="209" t="s">
        <v>0</v>
      </c>
      <c r="C29" s="139">
        <f>SUM(C24:C28)</f>
        <v>977271</v>
      </c>
      <c r="D29" s="139">
        <f t="shared" ref="D29:E29" si="1">SUM(D24:D28)</f>
        <v>1690580</v>
      </c>
      <c r="E29" s="139">
        <f t="shared" si="1"/>
        <v>0</v>
      </c>
      <c r="F29" s="196"/>
    </row>
    <row r="30" spans="1:6" ht="15.75">
      <c r="A30" s="132"/>
      <c r="B30" s="204"/>
      <c r="C30" s="133"/>
      <c r="D30" s="205"/>
      <c r="E30" s="205"/>
      <c r="F30" s="206"/>
    </row>
    <row r="31" spans="1:6" ht="15.75">
      <c r="A31" s="123">
        <v>3</v>
      </c>
      <c r="B31" s="326" t="s">
        <v>360</v>
      </c>
      <c r="C31" s="327"/>
      <c r="D31" s="327"/>
      <c r="E31" s="327"/>
      <c r="F31" s="328"/>
    </row>
    <row r="32" spans="1:6" ht="31.5">
      <c r="A32" s="129" t="s">
        <v>361</v>
      </c>
      <c r="B32" s="199" t="s">
        <v>362</v>
      </c>
      <c r="C32" s="125">
        <f>Input!$CE$8</f>
        <v>69296</v>
      </c>
      <c r="D32" s="195">
        <f>Input!$CF$8</f>
        <v>152010</v>
      </c>
      <c r="E32" s="195">
        <f>Input!$CG$8</f>
        <v>0</v>
      </c>
      <c r="F32" s="196">
        <f>Input!$CH$8</f>
        <v>0</v>
      </c>
    </row>
    <row r="33" spans="1:6" ht="15.75">
      <c r="A33" s="129" t="s">
        <v>363</v>
      </c>
      <c r="B33" s="199" t="s">
        <v>487</v>
      </c>
      <c r="C33" s="125">
        <f>Input!$CI$8</f>
        <v>3439873</v>
      </c>
      <c r="D33" s="195">
        <f>Input!$CJ$8</f>
        <v>1161937</v>
      </c>
      <c r="E33" s="195">
        <f>Input!$CK$8</f>
        <v>0</v>
      </c>
      <c r="F33" s="196">
        <f>Input!$CL$8</f>
        <v>0</v>
      </c>
    </row>
    <row r="34" spans="1:6" ht="31.5">
      <c r="A34" s="129" t="s">
        <v>364</v>
      </c>
      <c r="B34" s="199" t="s">
        <v>365</v>
      </c>
      <c r="C34" s="125">
        <f>Input!$CM$8</f>
        <v>39620</v>
      </c>
      <c r="D34" s="195">
        <f>Input!$CN$8</f>
        <v>0</v>
      </c>
      <c r="E34" s="195">
        <f>Input!$CO$8</f>
        <v>0</v>
      </c>
      <c r="F34" s="196">
        <f>Input!$CP$8</f>
        <v>0</v>
      </c>
    </row>
    <row r="35" spans="1:6" ht="31.5">
      <c r="A35" s="138" t="s">
        <v>366</v>
      </c>
      <c r="B35" s="199" t="s">
        <v>367</v>
      </c>
      <c r="C35" s="125">
        <f>Input!$CQ$8</f>
        <v>0</v>
      </c>
      <c r="D35" s="195">
        <f>Input!$CR$8</f>
        <v>0</v>
      </c>
      <c r="E35" s="195">
        <f>Input!$CS$8</f>
        <v>0</v>
      </c>
      <c r="F35" s="196">
        <f>Input!$CT$8</f>
        <v>0</v>
      </c>
    </row>
    <row r="36" spans="1:6" ht="15.75">
      <c r="A36" s="138"/>
      <c r="B36" s="209" t="s">
        <v>0</v>
      </c>
      <c r="C36" s="139">
        <f>SUM(C32:C35)</f>
        <v>3548789</v>
      </c>
      <c r="D36" s="139">
        <f t="shared" ref="D36:E36" si="2">SUM(D32:D35)</f>
        <v>1313947</v>
      </c>
      <c r="E36" s="139">
        <f t="shared" si="2"/>
        <v>0</v>
      </c>
      <c r="F36" s="196"/>
    </row>
    <row r="37" spans="1:6" ht="15.75">
      <c r="A37" s="132"/>
      <c r="B37" s="204"/>
      <c r="C37" s="133"/>
      <c r="D37" s="205"/>
      <c r="E37" s="205"/>
      <c r="F37" s="206"/>
    </row>
    <row r="38" spans="1:6" ht="15.75">
      <c r="A38" s="136">
        <v>4</v>
      </c>
      <c r="B38" s="326" t="s">
        <v>368</v>
      </c>
      <c r="C38" s="327"/>
      <c r="D38" s="327"/>
      <c r="E38" s="327"/>
      <c r="F38" s="328"/>
    </row>
    <row r="39" spans="1:6" ht="15.75">
      <c r="A39" s="129" t="s">
        <v>369</v>
      </c>
      <c r="B39" s="199" t="s">
        <v>370</v>
      </c>
      <c r="C39" s="125">
        <f>Input!$CU$8</f>
        <v>0</v>
      </c>
      <c r="D39" s="195">
        <f>Input!$CV$8</f>
        <v>0</v>
      </c>
      <c r="E39" s="195">
        <f>Input!$CW$8</f>
        <v>0</v>
      </c>
      <c r="F39" s="196">
        <f>Input!$CX$8</f>
        <v>0</v>
      </c>
    </row>
    <row r="40" spans="1:6" ht="47.25">
      <c r="A40" s="129" t="s">
        <v>371</v>
      </c>
      <c r="B40" s="199" t="s">
        <v>372</v>
      </c>
      <c r="C40" s="125">
        <f>Input!$CY$8</f>
        <v>0</v>
      </c>
      <c r="D40" s="195">
        <f>Input!$CZ$8</f>
        <v>0</v>
      </c>
      <c r="E40" s="195">
        <f>Input!$DA$8</f>
        <v>0</v>
      </c>
      <c r="F40" s="196">
        <f>Input!$DB$8</f>
        <v>0</v>
      </c>
    </row>
    <row r="41" spans="1:6" ht="15.75">
      <c r="A41" s="137" t="s">
        <v>373</v>
      </c>
      <c r="B41" s="208" t="s">
        <v>374</v>
      </c>
      <c r="C41" s="125">
        <f>Input!$DC$8</f>
        <v>0</v>
      </c>
      <c r="D41" s="195">
        <f>Input!$DD$8</f>
        <v>0</v>
      </c>
      <c r="E41" s="195">
        <f>Input!$DE$8</f>
        <v>0</v>
      </c>
      <c r="F41" s="196">
        <f>Input!$DF$8</f>
        <v>0</v>
      </c>
    </row>
    <row r="42" spans="1:6" ht="15.75">
      <c r="A42" s="138"/>
      <c r="B42" s="209" t="s">
        <v>0</v>
      </c>
      <c r="C42" s="139">
        <f>SUM(C39:C41)</f>
        <v>0</v>
      </c>
      <c r="D42" s="139">
        <f t="shared" ref="D42:E42" si="3">SUM(D39:D41)</f>
        <v>0</v>
      </c>
      <c r="E42" s="139">
        <f t="shared" si="3"/>
        <v>0</v>
      </c>
      <c r="F42" s="196"/>
    </row>
    <row r="43" spans="1:6" ht="15.75">
      <c r="A43" s="132"/>
      <c r="B43" s="204"/>
      <c r="C43" s="133"/>
      <c r="D43" s="205"/>
      <c r="E43" s="205"/>
      <c r="F43" s="206"/>
    </row>
    <row r="44" spans="1:6" ht="15.75">
      <c r="A44" s="136">
        <v>5</v>
      </c>
      <c r="B44" s="326" t="s">
        <v>1</v>
      </c>
      <c r="C44" s="327"/>
      <c r="D44" s="327"/>
      <c r="E44" s="327"/>
      <c r="F44" s="328"/>
    </row>
    <row r="45" spans="1:6" ht="15.75">
      <c r="A45" s="129" t="s">
        <v>375</v>
      </c>
      <c r="B45" s="210" t="s">
        <v>376</v>
      </c>
      <c r="C45" s="125">
        <f>Input!$DG$8</f>
        <v>28399</v>
      </c>
      <c r="D45" s="195">
        <f>Input!$DH$8</f>
        <v>597753</v>
      </c>
      <c r="E45" s="195">
        <f>Input!$DI$8</f>
        <v>0</v>
      </c>
      <c r="F45" s="196">
        <f>Input!$DJ$8</f>
        <v>0</v>
      </c>
    </row>
    <row r="46" spans="1:6" ht="15.75">
      <c r="A46" s="132"/>
      <c r="B46" s="204"/>
      <c r="C46" s="133"/>
      <c r="D46" s="205"/>
      <c r="E46" s="205"/>
      <c r="F46" s="206"/>
    </row>
    <row r="47" spans="1:6" ht="15.75">
      <c r="A47" s="136">
        <v>6</v>
      </c>
      <c r="B47" s="326" t="s">
        <v>377</v>
      </c>
      <c r="C47" s="327"/>
      <c r="D47" s="327"/>
      <c r="E47" s="327"/>
      <c r="F47" s="328"/>
    </row>
    <row r="48" spans="1:6" ht="31.5">
      <c r="A48" s="129" t="s">
        <v>378</v>
      </c>
      <c r="B48" s="208" t="s">
        <v>379</v>
      </c>
      <c r="C48" s="125">
        <f>Input!$DK$8</f>
        <v>0</v>
      </c>
      <c r="D48" s="195">
        <f>Input!$DL$8</f>
        <v>0</v>
      </c>
      <c r="E48" s="195">
        <f>Input!$DM$8</f>
        <v>0</v>
      </c>
      <c r="F48" s="196">
        <f>Input!$DN$8</f>
        <v>0</v>
      </c>
    </row>
    <row r="49" spans="1:6" ht="15.75">
      <c r="A49" s="138"/>
      <c r="B49" s="209" t="s">
        <v>0</v>
      </c>
      <c r="C49" s="139">
        <f>SUM(C48:C48)</f>
        <v>0</v>
      </c>
      <c r="D49" s="139">
        <f>SUM(D48:D48)</f>
        <v>0</v>
      </c>
      <c r="E49" s="139">
        <f>SUM(E48:E48)</f>
        <v>0</v>
      </c>
      <c r="F49" s="196"/>
    </row>
    <row r="50" spans="1:6" ht="15.75">
      <c r="A50" s="132"/>
      <c r="B50" s="204"/>
      <c r="C50" s="133"/>
      <c r="D50" s="205"/>
      <c r="E50" s="205"/>
      <c r="F50" s="206"/>
    </row>
    <row r="51" spans="1:6" ht="15.75">
      <c r="A51" s="188">
        <v>7</v>
      </c>
      <c r="B51" s="326" t="s">
        <v>235</v>
      </c>
      <c r="C51" s="327"/>
      <c r="D51" s="327"/>
      <c r="E51" s="327"/>
      <c r="F51" s="328"/>
    </row>
    <row r="52" spans="1:6" ht="15.75">
      <c r="A52" s="189" t="s">
        <v>482</v>
      </c>
      <c r="B52" s="208" t="s">
        <v>381</v>
      </c>
      <c r="C52" s="125">
        <f>Input!$DO$8</f>
        <v>4504032</v>
      </c>
      <c r="D52" s="195">
        <f>Input!$DP$8</f>
        <v>109508</v>
      </c>
      <c r="E52" s="195">
        <f>Input!$DQ$8</f>
        <v>0</v>
      </c>
      <c r="F52" s="196" t="str">
        <f>Input!$DR$8</f>
        <v>The Other expenses are associated the salaries of Staff/Temp employees working the COVID Testing sites and patient screenings at various clinical locations, and operating our COVID-19 unit at HCPC.</v>
      </c>
    </row>
    <row r="53" spans="1:6" ht="15.75">
      <c r="A53" s="190"/>
      <c r="B53" s="211"/>
      <c r="C53" s="141"/>
      <c r="D53" s="212"/>
      <c r="E53" s="213"/>
      <c r="F53" s="201"/>
    </row>
    <row r="54" spans="1:6" ht="15.75" customHeight="1">
      <c r="A54" s="191">
        <v>8</v>
      </c>
      <c r="B54" s="326" t="s">
        <v>481</v>
      </c>
      <c r="C54" s="327"/>
      <c r="D54" s="327"/>
      <c r="E54" s="327"/>
      <c r="F54" s="328"/>
    </row>
    <row r="55" spans="1:6" ht="31.5">
      <c r="A55" s="189" t="s">
        <v>380</v>
      </c>
      <c r="B55" s="199" t="s">
        <v>383</v>
      </c>
      <c r="C55" s="125">
        <f>Input!$DS$8</f>
        <v>0</v>
      </c>
      <c r="D55" s="195">
        <f>Input!$DT$8</f>
        <v>0</v>
      </c>
      <c r="E55" s="195">
        <f>Input!$DU$8</f>
        <v>0</v>
      </c>
      <c r="F55" s="196">
        <f>Input!$DV$8</f>
        <v>0</v>
      </c>
    </row>
    <row r="56" spans="1:6" ht="15.75">
      <c r="A56" s="192" t="s">
        <v>380</v>
      </c>
      <c r="B56" s="197" t="s">
        <v>384</v>
      </c>
      <c r="C56" s="127">
        <f>Input!$DW$8</f>
        <v>0</v>
      </c>
      <c r="D56" s="127">
        <f>Input!$DX$8</f>
        <v>0</v>
      </c>
      <c r="E56" s="128"/>
      <c r="F56" s="198">
        <f>Input!$DY$8</f>
        <v>0</v>
      </c>
    </row>
    <row r="57" spans="1:6" ht="31.5">
      <c r="A57" s="189" t="s">
        <v>483</v>
      </c>
      <c r="B57" s="208" t="s">
        <v>385</v>
      </c>
      <c r="C57" s="125">
        <f>Input!$DZ$8</f>
        <v>0</v>
      </c>
      <c r="D57" s="195">
        <f>Input!$EA$8</f>
        <v>0</v>
      </c>
      <c r="E57" s="195">
        <f>Input!$EB$8</f>
        <v>0</v>
      </c>
      <c r="F57" s="196">
        <f>Input!$EC$8</f>
        <v>0</v>
      </c>
    </row>
    <row r="58" spans="1:6" ht="15.75">
      <c r="A58" s="192" t="s">
        <v>483</v>
      </c>
      <c r="B58" s="197" t="s">
        <v>384</v>
      </c>
      <c r="C58" s="127">
        <f>Input!$ED$8</f>
        <v>0</v>
      </c>
      <c r="D58" s="127">
        <f>Input!$EE$8</f>
        <v>0</v>
      </c>
      <c r="E58" s="128"/>
      <c r="F58" s="198">
        <f>Input!$EF$8</f>
        <v>0</v>
      </c>
    </row>
    <row r="59" spans="1:6" ht="31.5">
      <c r="A59" s="189" t="s">
        <v>484</v>
      </c>
      <c r="B59" s="208" t="s">
        <v>386</v>
      </c>
      <c r="C59" s="125">
        <f>Input!$EG$8</f>
        <v>0</v>
      </c>
      <c r="D59" s="195">
        <f>Input!$EH$8</f>
        <v>0</v>
      </c>
      <c r="E59" s="195">
        <f>Input!$EI$8</f>
        <v>0</v>
      </c>
      <c r="F59" s="196">
        <f>Input!$EJ$8</f>
        <v>0</v>
      </c>
    </row>
    <row r="60" spans="1:6" ht="15.75">
      <c r="A60" s="192" t="s">
        <v>484</v>
      </c>
      <c r="B60" s="197" t="s">
        <v>384</v>
      </c>
      <c r="C60" s="127">
        <f>Input!$EK$8</f>
        <v>0</v>
      </c>
      <c r="D60" s="127">
        <f>Input!$EL$8</f>
        <v>0</v>
      </c>
      <c r="E60" s="128"/>
      <c r="F60" s="198">
        <f>Input!$EM$8</f>
        <v>0</v>
      </c>
    </row>
    <row r="61" spans="1:6" ht="15.75">
      <c r="A61" s="189"/>
      <c r="B61" s="200" t="s">
        <v>347</v>
      </c>
      <c r="C61" s="130">
        <f>C59+C57+C55</f>
        <v>0</v>
      </c>
      <c r="D61" s="130">
        <f t="shared" ref="D61:E62" si="4">D59+D57+D55</f>
        <v>0</v>
      </c>
      <c r="E61" s="130">
        <f t="shared" si="4"/>
        <v>0</v>
      </c>
      <c r="F61" s="196"/>
    </row>
    <row r="62" spans="1:6" ht="15.75">
      <c r="A62" s="192"/>
      <c r="B62" s="197" t="s">
        <v>348</v>
      </c>
      <c r="C62" s="214">
        <f>C60+C58+C56</f>
        <v>0</v>
      </c>
      <c r="D62" s="214">
        <f t="shared" si="4"/>
        <v>0</v>
      </c>
      <c r="E62" s="203"/>
      <c r="F62" s="196"/>
    </row>
    <row r="63" spans="1:6" ht="15.75">
      <c r="A63" s="190"/>
      <c r="B63" s="211"/>
      <c r="C63" s="141"/>
      <c r="D63" s="212"/>
      <c r="E63" s="213"/>
      <c r="F63" s="201"/>
    </row>
    <row r="64" spans="1:6" ht="15.75" customHeight="1">
      <c r="A64" s="191">
        <v>9</v>
      </c>
      <c r="B64" s="326" t="s">
        <v>387</v>
      </c>
      <c r="C64" s="327"/>
      <c r="D64" s="327"/>
      <c r="E64" s="327"/>
      <c r="F64" s="328"/>
    </row>
    <row r="65" spans="1:6" ht="31.5">
      <c r="A65" s="189" t="s">
        <v>382</v>
      </c>
      <c r="B65" s="199" t="s">
        <v>388</v>
      </c>
      <c r="C65" s="125">
        <f>Input!$EN$8</f>
        <v>0</v>
      </c>
      <c r="D65" s="125">
        <f>Input!$EO$8</f>
        <v>0</v>
      </c>
      <c r="E65" s="125">
        <f>Input!$EP$8</f>
        <v>0</v>
      </c>
      <c r="F65" s="196">
        <f>Input!$EQ$8</f>
        <v>0</v>
      </c>
    </row>
    <row r="66" spans="1:6" ht="15.75">
      <c r="A66" s="132"/>
      <c r="B66" s="140"/>
      <c r="C66" s="143"/>
      <c r="D66" s="144"/>
      <c r="E66" s="145"/>
      <c r="F66" s="131"/>
    </row>
    <row r="67" spans="1:6" ht="15.75">
      <c r="A67" s="129"/>
      <c r="B67" s="146" t="s">
        <v>389</v>
      </c>
      <c r="C67" s="147">
        <f>C65+C61+C52+C49+C45+C42+C36+C29+C20</f>
        <v>10056343</v>
      </c>
      <c r="D67" s="147">
        <f t="shared" ref="D67:E67" si="5">D65+D61+D52+D49+D45+D42+D36+D29+D20</f>
        <v>4710863</v>
      </c>
      <c r="E67" s="147">
        <f t="shared" si="5"/>
        <v>0</v>
      </c>
      <c r="F67" s="148"/>
    </row>
    <row r="68" spans="1:6" ht="15.75">
      <c r="A68" s="129"/>
      <c r="B68" s="146" t="s">
        <v>390</v>
      </c>
      <c r="C68" s="147">
        <f>C62+C21</f>
        <v>1580</v>
      </c>
      <c r="D68" s="147">
        <f>D62+D21</f>
        <v>1580</v>
      </c>
      <c r="E68" s="147"/>
      <c r="F68" s="148"/>
    </row>
    <row r="69" spans="1:6" ht="15.75">
      <c r="A69" s="149"/>
      <c r="B69" s="150"/>
      <c r="C69" s="151"/>
      <c r="D69" s="151"/>
      <c r="E69" s="151"/>
      <c r="F69" s="135"/>
    </row>
    <row r="70" spans="1:6" s="134" customFormat="1" ht="15.75">
      <c r="B70" s="152" t="s">
        <v>391</v>
      </c>
      <c r="C70" s="153">
        <f>'HSH Fed'!D97</f>
        <v>10056343</v>
      </c>
      <c r="D70" s="153">
        <f>'HSH Fed'!F97</f>
        <v>4710863</v>
      </c>
      <c r="E70" s="153">
        <f>'HSH Fed'!G97</f>
        <v>0</v>
      </c>
      <c r="F70" s="135"/>
    </row>
    <row r="71" spans="1:6" s="134" customFormat="1" ht="15.75">
      <c r="B71" s="152" t="s">
        <v>246</v>
      </c>
      <c r="C71" s="153">
        <f>C67-C70</f>
        <v>0</v>
      </c>
      <c r="D71" s="153">
        <f>D67-D70</f>
        <v>0</v>
      </c>
      <c r="E71" s="153">
        <f>E67-E70</f>
        <v>0</v>
      </c>
      <c r="F71" s="135"/>
    </row>
    <row r="72" spans="1:6" s="134" customFormat="1" ht="15.75">
      <c r="B72" s="155"/>
      <c r="C72" s="153"/>
      <c r="D72" s="154"/>
      <c r="E72" s="154"/>
      <c r="F72" s="135"/>
    </row>
    <row r="73" spans="1:6" s="134" customFormat="1" ht="15.75">
      <c r="B73" s="155"/>
      <c r="C73" s="156" t="str">
        <f>IF(C67-INT(C67)=0,"",C67-INT(C67))</f>
        <v/>
      </c>
      <c r="D73" s="156" t="str">
        <f>IF(D67-INT(D67)=0,"",D67-INT(D67))</f>
        <v/>
      </c>
      <c r="E73" s="156" t="str">
        <f>IF(E67-INT(E67)=0,"",E67-INT(E67))</f>
        <v/>
      </c>
      <c r="F73" s="157">
        <f>SUM(C73:E73)</f>
        <v>0</v>
      </c>
    </row>
    <row r="74" spans="1:6" s="134" customFormat="1" ht="15.75">
      <c r="B74" s="155"/>
      <c r="C74" s="133"/>
      <c r="F74" s="135"/>
    </row>
    <row r="75" spans="1:6" s="134" customFormat="1" ht="15.75">
      <c r="B75" s="155" t="s">
        <v>247</v>
      </c>
      <c r="C75" s="133"/>
      <c r="F75" s="135"/>
    </row>
    <row r="76" spans="1:6" s="134" customFormat="1" ht="15.75">
      <c r="B76" s="155" t="s">
        <v>248</v>
      </c>
      <c r="C76" s="158">
        <f>SUM(C6,C8,C10,C12,C14,C16,C18,)+SUM(C24:C28)+SUM(C32:C35)+SUM(C39:C41)+C45+C48+C52+SUM(C55,C57,C59)+C65</f>
        <v>10056343</v>
      </c>
      <c r="D76" s="158">
        <f>SUM(D6,D8,D10,D12,D14,D16,D18,)+SUM(D24:D28)+SUM(D32:D35)+SUM(D39:D41)+D45+D48+D52+SUM(D55,D57,D59)+D65</f>
        <v>4710863</v>
      </c>
      <c r="E76" s="158">
        <f>SUM(E6,E8,E10,E12,E14,E16,E18,)+SUM(E24:E28)+SUM(E32:E35)+SUM(E39:E41)+E45+E48+E52+SUM(E55,E57,E59)+E65</f>
        <v>0</v>
      </c>
      <c r="F76" s="135"/>
    </row>
    <row r="77" spans="1:6" s="134" customFormat="1" ht="15.75">
      <c r="B77" s="155" t="s">
        <v>392</v>
      </c>
      <c r="C77" s="159">
        <f>SUM(C7,C9,C11,C13,C15,C17,C19)+SUM(C56,C58,C60)</f>
        <v>1580</v>
      </c>
      <c r="D77" s="159">
        <f>SUM(D7,D9,D11,D13,D15,D17,D19)+SUM(D56,D58,D60)</f>
        <v>1580</v>
      </c>
      <c r="E77" s="142"/>
      <c r="F77" s="135"/>
    </row>
    <row r="78" spans="1:6" s="134" customFormat="1" ht="15.75">
      <c r="B78" s="155"/>
      <c r="C78" s="158">
        <f>SUM(C76:C77)</f>
        <v>10057923</v>
      </c>
      <c r="D78" s="158">
        <f>SUM(D76:D77)</f>
        <v>4712443</v>
      </c>
      <c r="E78" s="158">
        <f>SUM(E76:E77)</f>
        <v>0</v>
      </c>
      <c r="F78" s="135"/>
    </row>
    <row r="79" spans="1:6" s="134" customFormat="1" ht="15.75">
      <c r="B79" s="155"/>
      <c r="C79" s="133"/>
      <c r="F79" s="135"/>
    </row>
    <row r="80" spans="1:6" s="134" customFormat="1" ht="15.75">
      <c r="B80" s="155"/>
      <c r="C80" s="133"/>
      <c r="D80" s="160">
        <f>D78+C78+E78</f>
        <v>14770366</v>
      </c>
      <c r="F80" s="135"/>
    </row>
    <row r="81" spans="2:6" s="134" customFormat="1" ht="15.75">
      <c r="B81" s="155"/>
      <c r="C81" s="133"/>
      <c r="F81" s="135"/>
    </row>
    <row r="82" spans="2:6" s="134" customFormat="1" ht="15.75">
      <c r="B82" s="155"/>
      <c r="C82" s="161" t="str">
        <f>IF((C76=C67),"Balanced","Out of Balance")</f>
        <v>Balanced</v>
      </c>
      <c r="D82" s="161" t="str">
        <f>IF((D76=D67),"Balanced","Out of Balance")</f>
        <v>Balanced</v>
      </c>
      <c r="E82" s="161" t="str">
        <f>IF((E76=E67),"Balanced","Out of Balance")</f>
        <v>Balanced</v>
      </c>
      <c r="F82" s="135"/>
    </row>
  </sheetData>
  <conditionalFormatting sqref="C71">
    <cfRule type="expression" dxfId="251" priority="10">
      <formula>$C$71&lt;&gt;0</formula>
    </cfRule>
  </conditionalFormatting>
  <conditionalFormatting sqref="D71">
    <cfRule type="expression" dxfId="250" priority="8">
      <formula>$D$71&lt;&gt;0</formula>
    </cfRule>
  </conditionalFormatting>
  <conditionalFormatting sqref="E71">
    <cfRule type="expression" dxfId="249" priority="7">
      <formula>$E$71&lt;&gt;0</formula>
    </cfRule>
  </conditionalFormatting>
  <conditionalFormatting sqref="C73">
    <cfRule type="expression" dxfId="248" priority="5">
      <formula>$C$73&lt;&gt;""</formula>
    </cfRule>
  </conditionalFormatting>
  <conditionalFormatting sqref="D73">
    <cfRule type="expression" dxfId="247" priority="4">
      <formula>$D$73&lt;&gt;""</formula>
    </cfRule>
  </conditionalFormatting>
  <conditionalFormatting sqref="E73">
    <cfRule type="expression" dxfId="246" priority="3">
      <formula>$E$73&lt;&gt;""</formula>
    </cfRule>
  </conditionalFormatting>
  <conditionalFormatting sqref="F2">
    <cfRule type="expression" dxfId="245" priority="2">
      <formula>OR($C$71&lt;&gt;0,$D$71&lt;&gt;0,$E$71&lt;&gt;0)</formula>
    </cfRule>
  </conditionalFormatting>
  <conditionalFormatting sqref="F1">
    <cfRule type="expression" dxfId="244" priority="1">
      <formula>OR($C$73&lt;&gt;"",$D$73&lt;&gt;"",$E$73&lt;&gt;"")</formula>
    </cfRule>
  </conditionalFormatting>
  <pageMargins left="0.32406249999999998" right="0.7" top="0.75" bottom="0.49049707602339182" header="0.3" footer="0.3"/>
  <pageSetup paperSize="5" scale="61" orientation="landscape" r:id="rId1"/>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0D311-2431-4218-BC20-3D30AC8E1251}">
  <sheetPr>
    <pageSetUpPr fitToPage="1"/>
  </sheetPr>
  <dimension ref="A1:AX116"/>
  <sheetViews>
    <sheetView showGridLines="0" topLeftCell="B1" zoomScaleNormal="100" zoomScaleSheetLayoutView="100" workbookViewId="0">
      <pane ySplit="4" topLeftCell="A86" activePane="bottomLeft" state="frozen"/>
      <selection activeCell="H1" sqref="H1:H2"/>
      <selection pane="bottomLeft" activeCell="C93" sqref="C93"/>
    </sheetView>
  </sheetViews>
  <sheetFormatPr defaultColWidth="8.5703125" defaultRowHeight="15"/>
  <cols>
    <col min="1" max="1" width="12.85546875" style="76" customWidth="1"/>
    <col min="2" max="2" width="52.42578125" style="91" customWidth="1"/>
    <col min="3" max="6" width="18.42578125" style="76" customWidth="1"/>
    <col min="7" max="7" width="20.5703125" style="76" customWidth="1"/>
    <col min="8" max="8" width="68.140625" style="91" customWidth="1"/>
    <col min="9" max="16384" width="8.5703125" style="76"/>
  </cols>
  <sheetData>
    <row r="1" spans="1:50">
      <c r="A1" s="74" t="s">
        <v>197</v>
      </c>
      <c r="B1" s="75" t="str">
        <f>Input!$B$8</f>
        <v>The University of Texas Health Science Center at Houston</v>
      </c>
      <c r="E1" s="77" t="s">
        <v>198</v>
      </c>
      <c r="H1" s="78" t="str">
        <f>IF(OR($C$102&lt;&gt;"",$D$102&lt;&gt;"",$E$102&lt;&gt;"",$F$102&lt;&gt;"",$G$102&lt;&gt;""),"Error Message - Enter Whole Dollars Only - See Row 102","")</f>
        <v/>
      </c>
    </row>
    <row r="2" spans="1:50">
      <c r="A2" s="74" t="s">
        <v>199</v>
      </c>
      <c r="B2" s="75" t="str">
        <f>Index!$B$3</f>
        <v>FY 2020 &amp; FY 2021 Data</v>
      </c>
      <c r="H2" s="78" t="str">
        <f>IF(OR($C$100&lt;&gt;0,$D$100&lt;&gt;0,$E$100&lt;&gt;0,$F$100&lt;&gt;0,$G$100&lt;&gt;0),"Error Message - Uses tab does not agree with this tab.","")</f>
        <v/>
      </c>
    </row>
    <row r="4" spans="1:50" s="82" customFormat="1" ht="30">
      <c r="A4" s="79" t="s">
        <v>201</v>
      </c>
      <c r="B4" s="80" t="s">
        <v>202</v>
      </c>
      <c r="C4" s="80" t="s">
        <v>203</v>
      </c>
      <c r="D4" s="80" t="s">
        <v>204</v>
      </c>
      <c r="E4" s="80" t="s">
        <v>205</v>
      </c>
      <c r="F4" s="80" t="s">
        <v>206</v>
      </c>
      <c r="G4" s="80" t="s">
        <v>207</v>
      </c>
      <c r="H4" s="80" t="s">
        <v>208</v>
      </c>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c r="A5" s="83" t="s">
        <v>209</v>
      </c>
      <c r="B5" s="215" t="s">
        <v>210</v>
      </c>
      <c r="C5" s="84">
        <f>Input!$EU$8</f>
        <v>997852</v>
      </c>
      <c r="D5" s="84">
        <f>Input!$EV$8</f>
        <v>997852</v>
      </c>
      <c r="E5" s="84">
        <f>Input!$EW$8</f>
        <v>0</v>
      </c>
      <c r="F5" s="84">
        <f>Input!$EX$8</f>
        <v>0</v>
      </c>
      <c r="G5" s="84">
        <f>Input!$EY$8</f>
        <v>0</v>
      </c>
      <c r="H5" s="85">
        <f>Input!$EZ$8</f>
        <v>0</v>
      </c>
    </row>
    <row r="6" spans="1:50">
      <c r="A6" s="83" t="s">
        <v>209</v>
      </c>
      <c r="B6" s="215" t="s">
        <v>211</v>
      </c>
      <c r="C6" s="84">
        <f>Input!$FA$8</f>
        <v>997851</v>
      </c>
      <c r="D6" s="84">
        <f>Input!$FB$8</f>
        <v>977271</v>
      </c>
      <c r="E6" s="84">
        <f>Input!$FC$8</f>
        <v>0</v>
      </c>
      <c r="F6" s="84">
        <f>Input!$FD$8</f>
        <v>20580</v>
      </c>
      <c r="G6" s="84">
        <f>Input!$FE$8</f>
        <v>0</v>
      </c>
      <c r="H6" s="85">
        <f>Input!$FF$8</f>
        <v>0</v>
      </c>
    </row>
    <row r="7" spans="1:50">
      <c r="A7" s="83" t="s">
        <v>209</v>
      </c>
      <c r="B7" s="215" t="s">
        <v>212</v>
      </c>
      <c r="C7" s="84">
        <f>Input!$FG$8</f>
        <v>0</v>
      </c>
      <c r="D7" s="84">
        <f>Input!$FH$8</f>
        <v>0</v>
      </c>
      <c r="E7" s="84">
        <f>Input!$FI$8</f>
        <v>0</v>
      </c>
      <c r="F7" s="84">
        <f>Input!$FJ$8</f>
        <v>0</v>
      </c>
      <c r="G7" s="84">
        <f>Input!$FK$8</f>
        <v>0</v>
      </c>
      <c r="H7" s="85">
        <f>Input!$FL$8</f>
        <v>0</v>
      </c>
    </row>
    <row r="8" spans="1:50">
      <c r="A8" s="83" t="s">
        <v>209</v>
      </c>
      <c r="B8" s="215" t="s">
        <v>213</v>
      </c>
      <c r="C8" s="84">
        <f>Input!$FM$8</f>
        <v>0</v>
      </c>
      <c r="D8" s="84">
        <f>Input!$FN$8</f>
        <v>0</v>
      </c>
      <c r="E8" s="84">
        <f>Input!$FO$8</f>
        <v>0</v>
      </c>
      <c r="F8" s="84">
        <f>Input!$FP$8</f>
        <v>0</v>
      </c>
      <c r="G8" s="84">
        <f>Input!$FQ$8</f>
        <v>0</v>
      </c>
      <c r="H8" s="85">
        <f>Input!$FR$8</f>
        <v>0</v>
      </c>
    </row>
    <row r="9" spans="1:50">
      <c r="A9" s="83" t="s">
        <v>209</v>
      </c>
      <c r="B9" s="215" t="s">
        <v>214</v>
      </c>
      <c r="C9" s="84">
        <f>Input!$FS$8</f>
        <v>0</v>
      </c>
      <c r="D9" s="84">
        <f>Input!$FT$8</f>
        <v>0</v>
      </c>
      <c r="E9" s="84">
        <f>Input!$FU$8</f>
        <v>0</v>
      </c>
      <c r="F9" s="84">
        <f>Input!$FV$8</f>
        <v>0</v>
      </c>
      <c r="G9" s="84">
        <f>Input!$FW$8</f>
        <v>0</v>
      </c>
      <c r="H9" s="85">
        <f>Input!$FX$8</f>
        <v>0</v>
      </c>
    </row>
    <row r="10" spans="1:50">
      <c r="A10" s="83" t="s">
        <v>209</v>
      </c>
      <c r="B10" s="215" t="s">
        <v>215</v>
      </c>
      <c r="C10" s="84">
        <f>Input!$FY$8</f>
        <v>0</v>
      </c>
      <c r="D10" s="84">
        <f>Input!$FZ$8</f>
        <v>0</v>
      </c>
      <c r="E10" s="84">
        <f>Input!$GA$8</f>
        <v>0</v>
      </c>
      <c r="F10" s="84">
        <f>Input!$GB$8</f>
        <v>0</v>
      </c>
      <c r="G10" s="84">
        <f>Input!$GC$8</f>
        <v>0</v>
      </c>
      <c r="H10" s="85">
        <f>Input!$GD$8</f>
        <v>0</v>
      </c>
    </row>
    <row r="11" spans="1:50">
      <c r="A11" s="83" t="s">
        <v>209</v>
      </c>
      <c r="B11" s="215" t="s">
        <v>216</v>
      </c>
      <c r="C11" s="84">
        <f>Input!$GE$8</f>
        <v>0</v>
      </c>
      <c r="D11" s="84">
        <f>Input!$GF$8</f>
        <v>0</v>
      </c>
      <c r="E11" s="84">
        <f>Input!$GG$8</f>
        <v>0</v>
      </c>
      <c r="F11" s="84">
        <f>Input!$GH$8</f>
        <v>0</v>
      </c>
      <c r="G11" s="84">
        <f>Input!$GI$8</f>
        <v>0</v>
      </c>
      <c r="H11" s="85">
        <f>Input!$GJ$8</f>
        <v>0</v>
      </c>
    </row>
    <row r="12" spans="1:50" ht="30">
      <c r="A12" s="83" t="s">
        <v>209</v>
      </c>
      <c r="B12" s="215" t="s">
        <v>217</v>
      </c>
      <c r="C12" s="84">
        <f>Input!$GK$8</f>
        <v>0</v>
      </c>
      <c r="D12" s="84">
        <f>Input!$GL$8</f>
        <v>0</v>
      </c>
      <c r="E12" s="84">
        <f>Input!$GM$8</f>
        <v>0</v>
      </c>
      <c r="F12" s="84">
        <f>Input!$GN$8</f>
        <v>0</v>
      </c>
      <c r="G12" s="84">
        <f>Input!$GO$8</f>
        <v>0</v>
      </c>
      <c r="H12" s="85">
        <f>Input!$GP$8</f>
        <v>0</v>
      </c>
    </row>
    <row r="13" spans="1:50">
      <c r="A13" s="83" t="s">
        <v>209</v>
      </c>
      <c r="B13" s="215" t="s">
        <v>218</v>
      </c>
      <c r="C13" s="84">
        <f>Input!$GQ$8</f>
        <v>9036462</v>
      </c>
      <c r="D13" s="84">
        <f>Input!$GR$8</f>
        <v>8052821</v>
      </c>
      <c r="E13" s="84">
        <f>Input!$GS$8</f>
        <v>0</v>
      </c>
      <c r="F13" s="84">
        <f>Input!$GT$8</f>
        <v>983641</v>
      </c>
      <c r="G13" s="84">
        <f>Input!$GU$8</f>
        <v>0</v>
      </c>
      <c r="H13" s="85">
        <f>Input!$GV$8</f>
        <v>0</v>
      </c>
    </row>
    <row r="14" spans="1:50">
      <c r="A14" s="83" t="s">
        <v>209</v>
      </c>
      <c r="B14" s="215" t="s">
        <v>219</v>
      </c>
      <c r="C14" s="84">
        <f>Input!$GW$8</f>
        <v>0</v>
      </c>
      <c r="D14" s="84">
        <f>Input!$GX$8</f>
        <v>0</v>
      </c>
      <c r="E14" s="84">
        <f>Input!$GY$8</f>
        <v>0</v>
      </c>
      <c r="F14" s="84">
        <f>Input!$GZ$8</f>
        <v>0</v>
      </c>
      <c r="G14" s="84">
        <f>Input!$HA$8</f>
        <v>0</v>
      </c>
      <c r="H14" s="85">
        <f>Input!$HB$8</f>
        <v>0</v>
      </c>
    </row>
    <row r="15" spans="1:50">
      <c r="A15" s="83" t="s">
        <v>209</v>
      </c>
      <c r="B15" s="216" t="str">
        <f>Input!$HC$8</f>
        <v>Emergency Response for Suicide Prevention</v>
      </c>
      <c r="C15" s="84">
        <f>Input!$HD$8</f>
        <v>799999</v>
      </c>
      <c r="D15" s="84">
        <f>Input!$HE$8</f>
        <v>28399</v>
      </c>
      <c r="E15" s="84">
        <f>Input!$HF$8</f>
        <v>0</v>
      </c>
      <c r="F15" s="84">
        <f>Input!$HG$8</f>
        <v>597753</v>
      </c>
      <c r="G15" s="84">
        <f>Input!$HH$8</f>
        <v>0</v>
      </c>
      <c r="H15" s="85">
        <f>Input!$HI$8</f>
        <v>0</v>
      </c>
    </row>
    <row r="16" spans="1:50">
      <c r="A16" s="83" t="s">
        <v>209</v>
      </c>
      <c r="B16" s="216">
        <f>Input!$HJ$8</f>
        <v>0</v>
      </c>
      <c r="C16" s="84">
        <f>Input!$HK$8</f>
        <v>0</v>
      </c>
      <c r="D16" s="84">
        <f>Input!$HL$8</f>
        <v>0</v>
      </c>
      <c r="E16" s="84">
        <f>Input!$HM$8</f>
        <v>0</v>
      </c>
      <c r="F16" s="84">
        <f>Input!$HN$8</f>
        <v>0</v>
      </c>
      <c r="G16" s="84">
        <f>Input!$HO$8</f>
        <v>0</v>
      </c>
      <c r="H16" s="85">
        <f>Input!$HP$8</f>
        <v>0</v>
      </c>
    </row>
    <row r="17" spans="1:50">
      <c r="A17" s="83" t="s">
        <v>209</v>
      </c>
      <c r="B17" s="216">
        <f>Input!$HQ$8</f>
        <v>0</v>
      </c>
      <c r="C17" s="84">
        <f>Input!$HR$8</f>
        <v>0</v>
      </c>
      <c r="D17" s="84">
        <f>Input!$HS$8</f>
        <v>0</v>
      </c>
      <c r="E17" s="84">
        <f>Input!$HT$8</f>
        <v>0</v>
      </c>
      <c r="F17" s="84">
        <f>Input!$HU$8</f>
        <v>0</v>
      </c>
      <c r="G17" s="84">
        <f>Input!$HV$8</f>
        <v>0</v>
      </c>
      <c r="H17" s="85">
        <f>Input!$HW$8</f>
        <v>0</v>
      </c>
    </row>
    <row r="18" spans="1:50">
      <c r="A18" s="83" t="s">
        <v>209</v>
      </c>
      <c r="B18" s="215" t="s">
        <v>220</v>
      </c>
      <c r="C18" s="84">
        <f>Input!$HX$8</f>
        <v>0</v>
      </c>
      <c r="D18" s="84">
        <f>Input!$HY$8</f>
        <v>0</v>
      </c>
      <c r="E18" s="84">
        <f>Input!$HZ$8</f>
        <v>0</v>
      </c>
      <c r="F18" s="84">
        <f>Input!$IA$8</f>
        <v>0</v>
      </c>
      <c r="G18" s="84">
        <f>Input!$IB$8</f>
        <v>0</v>
      </c>
      <c r="H18" s="85">
        <f>Input!$IC$8</f>
        <v>0</v>
      </c>
    </row>
    <row r="19" spans="1:50" s="90" customFormat="1">
      <c r="A19" s="79" t="s">
        <v>209</v>
      </c>
      <c r="B19" s="217" t="s">
        <v>221</v>
      </c>
      <c r="C19" s="218">
        <f>SUM(C5:C18)</f>
        <v>11832164</v>
      </c>
      <c r="D19" s="218">
        <f t="shared" ref="D19:G19" si="0">SUM(D5:D18)</f>
        <v>10056343</v>
      </c>
      <c r="E19" s="218">
        <f t="shared" si="0"/>
        <v>0</v>
      </c>
      <c r="F19" s="218">
        <f t="shared" si="0"/>
        <v>1601974</v>
      </c>
      <c r="G19" s="218">
        <f t="shared" si="0"/>
        <v>0</v>
      </c>
      <c r="H19" s="21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1:50">
      <c r="B20" s="220"/>
      <c r="C20" s="221"/>
      <c r="D20" s="221"/>
      <c r="E20" s="221"/>
      <c r="F20" s="221"/>
      <c r="G20" s="221"/>
      <c r="H20" s="222"/>
    </row>
    <row r="21" spans="1:50">
      <c r="A21" s="83" t="s">
        <v>222</v>
      </c>
      <c r="B21" s="215" t="s">
        <v>223</v>
      </c>
      <c r="C21" s="84">
        <f>Input!$ID$8</f>
        <v>0</v>
      </c>
      <c r="D21" s="84">
        <f>Input!$IE$8</f>
        <v>0</v>
      </c>
      <c r="E21" s="84">
        <f>Input!$IF$8</f>
        <v>997852</v>
      </c>
      <c r="F21" s="84">
        <f>Input!$IG$8</f>
        <v>997852</v>
      </c>
      <c r="G21" s="84">
        <f>Input!$IH$8</f>
        <v>0</v>
      </c>
      <c r="H21" s="85">
        <f>Input!$II$8</f>
        <v>0</v>
      </c>
    </row>
    <row r="22" spans="1:50">
      <c r="A22" s="83" t="s">
        <v>222</v>
      </c>
      <c r="B22" s="215" t="s">
        <v>211</v>
      </c>
      <c r="C22" s="84">
        <f>Input!$IJ$8</f>
        <v>0</v>
      </c>
      <c r="D22" s="84">
        <f>Input!$IK$8</f>
        <v>0</v>
      </c>
      <c r="E22" s="84">
        <f>Input!$IL$8</f>
        <v>1895260</v>
      </c>
      <c r="F22" s="84">
        <f>Input!$IM$8</f>
        <v>1895260</v>
      </c>
      <c r="G22" s="84">
        <f>Input!$IN$8</f>
        <v>0</v>
      </c>
      <c r="H22" s="85">
        <f>Input!$IO$8</f>
        <v>0</v>
      </c>
    </row>
    <row r="23" spans="1:50">
      <c r="A23" s="83" t="s">
        <v>222</v>
      </c>
      <c r="B23" s="215" t="s">
        <v>212</v>
      </c>
      <c r="C23" s="84">
        <f>Input!$IP$8</f>
        <v>0</v>
      </c>
      <c r="D23" s="84">
        <f>Input!$IQ$8</f>
        <v>0</v>
      </c>
      <c r="E23" s="84">
        <f>Input!$IR$8</f>
        <v>0</v>
      </c>
      <c r="F23" s="84">
        <f>Input!$IS$8</f>
        <v>0</v>
      </c>
      <c r="G23" s="84">
        <f>Input!$IT$8</f>
        <v>0</v>
      </c>
      <c r="H23" s="85">
        <f>Input!$IU$8</f>
        <v>0</v>
      </c>
    </row>
    <row r="24" spans="1:50">
      <c r="A24" s="83" t="s">
        <v>222</v>
      </c>
      <c r="B24" s="215" t="s">
        <v>213</v>
      </c>
      <c r="C24" s="84">
        <f>Input!$IV$8</f>
        <v>0</v>
      </c>
      <c r="D24" s="84">
        <f>Input!$IW$8</f>
        <v>0</v>
      </c>
      <c r="E24" s="84">
        <f>Input!$IX$8</f>
        <v>0</v>
      </c>
      <c r="F24" s="84">
        <f>Input!$IY$8</f>
        <v>0</v>
      </c>
      <c r="G24" s="84">
        <f>Input!$IZ$8</f>
        <v>0</v>
      </c>
      <c r="H24" s="85">
        <f>Input!$JA$8</f>
        <v>0</v>
      </c>
    </row>
    <row r="25" spans="1:50">
      <c r="A25" s="83" t="s">
        <v>222</v>
      </c>
      <c r="B25" s="215" t="s">
        <v>214</v>
      </c>
      <c r="C25" s="84">
        <f>Input!$JB$8</f>
        <v>0</v>
      </c>
      <c r="D25" s="84">
        <f>Input!$JC$8</f>
        <v>0</v>
      </c>
      <c r="E25" s="84">
        <f>Input!$JD$8</f>
        <v>0</v>
      </c>
      <c r="F25" s="84">
        <f>Input!$JE$8</f>
        <v>0</v>
      </c>
      <c r="G25" s="84">
        <f>Input!$JF$8</f>
        <v>0</v>
      </c>
      <c r="H25" s="85">
        <f>Input!$JG$8</f>
        <v>0</v>
      </c>
    </row>
    <row r="26" spans="1:50">
      <c r="A26" s="83" t="s">
        <v>222</v>
      </c>
      <c r="B26" s="215" t="s">
        <v>215</v>
      </c>
      <c r="C26" s="84">
        <f>Input!$JH$8</f>
        <v>0</v>
      </c>
      <c r="D26" s="84">
        <f>Input!$JI$8</f>
        <v>0</v>
      </c>
      <c r="E26" s="84">
        <f>Input!$JJ$8</f>
        <v>0</v>
      </c>
      <c r="F26" s="84">
        <f>Input!$JK$8</f>
        <v>0</v>
      </c>
      <c r="G26" s="84">
        <f>Input!$JL$8</f>
        <v>0</v>
      </c>
      <c r="H26" s="85">
        <f>Input!$JM$8</f>
        <v>0</v>
      </c>
    </row>
    <row r="27" spans="1:50">
      <c r="A27" s="83" t="s">
        <v>222</v>
      </c>
      <c r="B27" s="215" t="s">
        <v>224</v>
      </c>
      <c r="C27" s="84">
        <f>Input!$JN$8</f>
        <v>0</v>
      </c>
      <c r="D27" s="84">
        <f>Input!$JO$8</f>
        <v>0</v>
      </c>
      <c r="E27" s="84">
        <f>Input!$JP$8</f>
        <v>0</v>
      </c>
      <c r="F27" s="84">
        <f>Input!$JQ$8</f>
        <v>0</v>
      </c>
      <c r="G27" s="84">
        <f>Input!$JR$8</f>
        <v>0</v>
      </c>
      <c r="H27" s="85">
        <f>Input!$JS$8</f>
        <v>0</v>
      </c>
    </row>
    <row r="28" spans="1:50" ht="30">
      <c r="A28" s="83" t="s">
        <v>222</v>
      </c>
      <c r="B28" s="215" t="s">
        <v>225</v>
      </c>
      <c r="C28" s="84">
        <f>Input!$JT$8</f>
        <v>0</v>
      </c>
      <c r="D28" s="84">
        <f>Input!$JU$8</f>
        <v>0</v>
      </c>
      <c r="E28" s="84">
        <f>Input!$JV$8</f>
        <v>0</v>
      </c>
      <c r="F28" s="84">
        <f>Input!$JW$8</f>
        <v>0</v>
      </c>
      <c r="G28" s="84">
        <f>Input!$JX$8</f>
        <v>0</v>
      </c>
      <c r="H28" s="85">
        <f>Input!$JY$8</f>
        <v>0</v>
      </c>
    </row>
    <row r="29" spans="1:50">
      <c r="A29" s="83" t="s">
        <v>222</v>
      </c>
      <c r="B29" s="215" t="s">
        <v>226</v>
      </c>
      <c r="C29" s="84">
        <f>Input!$JZ$8</f>
        <v>0</v>
      </c>
      <c r="D29" s="84">
        <f>Input!$KA$8</f>
        <v>0</v>
      </c>
      <c r="E29" s="84">
        <f>Input!$KB$8</f>
        <v>0</v>
      </c>
      <c r="F29" s="84">
        <f>Input!$KC$8</f>
        <v>0</v>
      </c>
      <c r="G29" s="84">
        <f>Input!$KD$8</f>
        <v>0</v>
      </c>
      <c r="H29" s="85">
        <f>Input!$KE$8</f>
        <v>0</v>
      </c>
    </row>
    <row r="30" spans="1:50">
      <c r="A30" s="83" t="s">
        <v>222</v>
      </c>
      <c r="B30" s="216">
        <f>Input!$KF$8</f>
        <v>0</v>
      </c>
      <c r="C30" s="84">
        <f>Input!$KG$8</f>
        <v>0</v>
      </c>
      <c r="D30" s="84">
        <f>Input!$KH$8</f>
        <v>0</v>
      </c>
      <c r="E30" s="84">
        <f>Input!$KI$8</f>
        <v>0</v>
      </c>
      <c r="F30" s="84">
        <f>Input!$KJ$8</f>
        <v>0</v>
      </c>
      <c r="G30" s="84">
        <f>Input!$KK$8</f>
        <v>0</v>
      </c>
      <c r="H30" s="85">
        <f>Input!$KL$8</f>
        <v>0</v>
      </c>
    </row>
    <row r="31" spans="1:50">
      <c r="A31" s="83" t="s">
        <v>222</v>
      </c>
      <c r="B31" s="216">
        <f>Input!$KM$8</f>
        <v>0</v>
      </c>
      <c r="C31" s="84">
        <f>Input!$KN$8</f>
        <v>0</v>
      </c>
      <c r="D31" s="84">
        <f>Input!$KO$8</f>
        <v>0</v>
      </c>
      <c r="E31" s="84">
        <f>Input!$KP$8</f>
        <v>0</v>
      </c>
      <c r="F31" s="84">
        <f>Input!$KQ$8</f>
        <v>0</v>
      </c>
      <c r="G31" s="84">
        <f>Input!$KR$8</f>
        <v>0</v>
      </c>
      <c r="H31" s="85">
        <f>Input!$KS$8</f>
        <v>0</v>
      </c>
    </row>
    <row r="32" spans="1:50">
      <c r="A32" s="83" t="s">
        <v>222</v>
      </c>
      <c r="B32" s="216">
        <f>Input!$KT$8</f>
        <v>0</v>
      </c>
      <c r="C32" s="84">
        <f>Input!$KU$8</f>
        <v>0</v>
      </c>
      <c r="D32" s="84">
        <f>Input!$KV$8</f>
        <v>0</v>
      </c>
      <c r="E32" s="84">
        <f>Input!$KW$8</f>
        <v>0</v>
      </c>
      <c r="F32" s="84">
        <f>Input!$KX$8</f>
        <v>0</v>
      </c>
      <c r="G32" s="84">
        <f>Input!$KY$8</f>
        <v>0</v>
      </c>
      <c r="H32" s="85">
        <f>Input!$KZ$8</f>
        <v>0</v>
      </c>
    </row>
    <row r="33" spans="1:50">
      <c r="A33" s="83" t="s">
        <v>222</v>
      </c>
      <c r="B33" s="215" t="s">
        <v>220</v>
      </c>
      <c r="C33" s="84">
        <f>Input!$LA$8</f>
        <v>0</v>
      </c>
      <c r="D33" s="84">
        <f>Input!$LB$8</f>
        <v>0</v>
      </c>
      <c r="E33" s="84">
        <f>Input!$LC$8</f>
        <v>0</v>
      </c>
      <c r="F33" s="84">
        <f>Input!$LD$8</f>
        <v>0</v>
      </c>
      <c r="G33" s="84">
        <f>Input!$LE$8</f>
        <v>0</v>
      </c>
      <c r="H33" s="85">
        <f>Input!$LF$8</f>
        <v>0</v>
      </c>
    </row>
    <row r="34" spans="1:50" s="93" customFormat="1">
      <c r="A34" s="79" t="s">
        <v>222</v>
      </c>
      <c r="B34" s="217" t="s">
        <v>227</v>
      </c>
      <c r="C34" s="218">
        <f>SUM(C21:C33)</f>
        <v>0</v>
      </c>
      <c r="D34" s="218">
        <f t="shared" ref="D34:G34" si="1">SUM(D21:D33)</f>
        <v>0</v>
      </c>
      <c r="E34" s="218">
        <f t="shared" si="1"/>
        <v>2893112</v>
      </c>
      <c r="F34" s="218">
        <f t="shared" si="1"/>
        <v>2893112</v>
      </c>
      <c r="G34" s="218">
        <f t="shared" si="1"/>
        <v>0</v>
      </c>
      <c r="H34" s="21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c r="B35" s="220"/>
      <c r="C35" s="221"/>
      <c r="D35" s="221"/>
      <c r="E35" s="221"/>
      <c r="F35" s="221"/>
      <c r="G35" s="221"/>
      <c r="H35" s="222"/>
    </row>
    <row r="36" spans="1:50">
      <c r="A36" s="83" t="s">
        <v>228</v>
      </c>
      <c r="B36" s="215" t="s">
        <v>223</v>
      </c>
      <c r="C36" s="84">
        <f>Input!$LG$8</f>
        <v>0</v>
      </c>
      <c r="D36" s="84">
        <f>Input!$LH$8</f>
        <v>0</v>
      </c>
      <c r="E36" s="84">
        <f>Input!$LI$8</f>
        <v>2530309</v>
      </c>
      <c r="F36" s="84">
        <f>Input!$LJ$8</f>
        <v>1223</v>
      </c>
      <c r="G36" s="84">
        <f>Input!$LK$8</f>
        <v>0</v>
      </c>
      <c r="H36" s="85">
        <f>Input!$LL$8</f>
        <v>0</v>
      </c>
    </row>
    <row r="37" spans="1:50">
      <c r="A37" s="83" t="s">
        <v>228</v>
      </c>
      <c r="B37" s="215" t="s">
        <v>211</v>
      </c>
      <c r="C37" s="84">
        <f>Input!$LM$8</f>
        <v>0</v>
      </c>
      <c r="D37" s="84">
        <f>Input!$LN$8</f>
        <v>0</v>
      </c>
      <c r="E37" s="84">
        <f>Input!$LO$8</f>
        <v>2490785</v>
      </c>
      <c r="F37" s="84">
        <f>Input!$LP$8</f>
        <v>214554</v>
      </c>
      <c r="G37" s="84">
        <f>Input!$LQ$8</f>
        <v>0</v>
      </c>
      <c r="H37" s="85">
        <f>Input!$LR$8</f>
        <v>0</v>
      </c>
    </row>
    <row r="38" spans="1:50">
      <c r="A38" s="83" t="s">
        <v>228</v>
      </c>
      <c r="B38" s="215" t="s">
        <v>212</v>
      </c>
      <c r="C38" s="84">
        <f>Input!$LS$8</f>
        <v>0</v>
      </c>
      <c r="D38" s="84">
        <f>Input!$LT$8</f>
        <v>0</v>
      </c>
      <c r="E38" s="84">
        <f>Input!$LU$8</f>
        <v>0</v>
      </c>
      <c r="F38" s="84">
        <f>Input!$LV$8</f>
        <v>0</v>
      </c>
      <c r="G38" s="84">
        <f>Input!$LW$8</f>
        <v>0</v>
      </c>
      <c r="H38" s="85">
        <f>Input!$LX$8</f>
        <v>0</v>
      </c>
    </row>
    <row r="39" spans="1:50">
      <c r="A39" s="83" t="s">
        <v>228</v>
      </c>
      <c r="B39" s="215" t="s">
        <v>213</v>
      </c>
      <c r="C39" s="84">
        <f>Input!$LY$8</f>
        <v>0</v>
      </c>
      <c r="D39" s="84">
        <f>Input!$LZ$8</f>
        <v>0</v>
      </c>
      <c r="E39" s="84">
        <f>Input!$MA$8</f>
        <v>0</v>
      </c>
      <c r="F39" s="84">
        <f>Input!$MB$8</f>
        <v>0</v>
      </c>
      <c r="G39" s="84">
        <f>Input!$MC$8</f>
        <v>0</v>
      </c>
      <c r="H39" s="85">
        <f>Input!$MD$8</f>
        <v>0</v>
      </c>
    </row>
    <row r="40" spans="1:50">
      <c r="A40" s="83" t="s">
        <v>228</v>
      </c>
      <c r="B40" s="215" t="s">
        <v>214</v>
      </c>
      <c r="C40" s="84">
        <f>Input!$ME$8</f>
        <v>0</v>
      </c>
      <c r="D40" s="84">
        <f>Input!$MF$8</f>
        <v>0</v>
      </c>
      <c r="E40" s="84">
        <f>Input!$MG$8</f>
        <v>0</v>
      </c>
      <c r="F40" s="84">
        <f>Input!$MH$8</f>
        <v>0</v>
      </c>
      <c r="G40" s="84">
        <f>Input!$MI$8</f>
        <v>0</v>
      </c>
      <c r="H40" s="85">
        <f>Input!$MJ$8</f>
        <v>0</v>
      </c>
    </row>
    <row r="41" spans="1:50">
      <c r="A41" s="83" t="s">
        <v>228</v>
      </c>
      <c r="B41" s="215" t="s">
        <v>215</v>
      </c>
      <c r="C41" s="84">
        <f>Input!$MK$8</f>
        <v>0</v>
      </c>
      <c r="D41" s="84">
        <f>Input!$ML$8</f>
        <v>0</v>
      </c>
      <c r="E41" s="84">
        <f>Input!$MM$8</f>
        <v>0</v>
      </c>
      <c r="F41" s="84">
        <f>Input!$MN$8</f>
        <v>0</v>
      </c>
      <c r="G41" s="84">
        <f>Input!$MO$8</f>
        <v>0</v>
      </c>
      <c r="H41" s="85">
        <f>Input!$MP$8</f>
        <v>0</v>
      </c>
    </row>
    <row r="42" spans="1:50">
      <c r="A42" s="83" t="s">
        <v>228</v>
      </c>
      <c r="B42" s="215" t="s">
        <v>224</v>
      </c>
      <c r="C42" s="84">
        <f>Input!$MQ$8</f>
        <v>0</v>
      </c>
      <c r="D42" s="84">
        <f>Input!$MR$8</f>
        <v>0</v>
      </c>
      <c r="E42" s="84">
        <f>Input!$MS$8</f>
        <v>0</v>
      </c>
      <c r="F42" s="84">
        <f>Input!$MT$8</f>
        <v>0</v>
      </c>
      <c r="G42" s="84">
        <f>Input!$MU$8</f>
        <v>0</v>
      </c>
      <c r="H42" s="85">
        <f>Input!$MV$8</f>
        <v>0</v>
      </c>
    </row>
    <row r="43" spans="1:50">
      <c r="A43" s="83" t="s">
        <v>228</v>
      </c>
      <c r="B43" s="215" t="s">
        <v>229</v>
      </c>
      <c r="C43" s="84">
        <f>Input!$MW$8</f>
        <v>0</v>
      </c>
      <c r="D43" s="84">
        <f>Input!$MX$8</f>
        <v>0</v>
      </c>
      <c r="E43" s="84">
        <f>Input!$MY$8</f>
        <v>0</v>
      </c>
      <c r="F43" s="84">
        <f>Input!$MZ$8</f>
        <v>0</v>
      </c>
      <c r="G43" s="84">
        <f>Input!$NA$8</f>
        <v>0</v>
      </c>
      <c r="H43" s="85">
        <f>Input!$NB$8</f>
        <v>0</v>
      </c>
    </row>
    <row r="44" spans="1:50">
      <c r="A44" s="83" t="s">
        <v>228</v>
      </c>
      <c r="B44" s="216">
        <f>Input!$NC$8</f>
        <v>0</v>
      </c>
      <c r="C44" s="84">
        <f>Input!$ND$8</f>
        <v>0</v>
      </c>
      <c r="D44" s="84">
        <f>Input!$NE$8</f>
        <v>0</v>
      </c>
      <c r="E44" s="84">
        <f>Input!$NF$8</f>
        <v>0</v>
      </c>
      <c r="F44" s="84">
        <f>Input!$NG$8</f>
        <v>0</v>
      </c>
      <c r="G44" s="84">
        <f>Input!$NH$8</f>
        <v>0</v>
      </c>
      <c r="H44" s="85">
        <f>Input!$NI$8</f>
        <v>0</v>
      </c>
    </row>
    <row r="45" spans="1:50">
      <c r="A45" s="83" t="s">
        <v>228</v>
      </c>
      <c r="B45" s="216">
        <f>Input!$NJ$8</f>
        <v>0</v>
      </c>
      <c r="C45" s="84">
        <f>Input!$NK$8</f>
        <v>0</v>
      </c>
      <c r="D45" s="84">
        <f>Input!$NL$8</f>
        <v>0</v>
      </c>
      <c r="E45" s="84">
        <f>Input!$NM$8</f>
        <v>0</v>
      </c>
      <c r="F45" s="84">
        <f>Input!$NN$8</f>
        <v>0</v>
      </c>
      <c r="G45" s="84">
        <f>Input!$NO$8</f>
        <v>0</v>
      </c>
      <c r="H45" s="85">
        <f>Input!$NP$8</f>
        <v>0</v>
      </c>
    </row>
    <row r="46" spans="1:50">
      <c r="A46" s="83" t="s">
        <v>228</v>
      </c>
      <c r="B46" s="216">
        <f>Input!$NQ$8</f>
        <v>0</v>
      </c>
      <c r="C46" s="84">
        <f>Input!$NR$8</f>
        <v>0</v>
      </c>
      <c r="D46" s="84">
        <f>Input!$NS$8</f>
        <v>0</v>
      </c>
      <c r="E46" s="84">
        <f>Input!$NT$8</f>
        <v>0</v>
      </c>
      <c r="F46" s="84">
        <f>Input!$NU$8</f>
        <v>0</v>
      </c>
      <c r="G46" s="84">
        <f>Input!$NV$8</f>
        <v>0</v>
      </c>
      <c r="H46" s="85">
        <f>Input!$NW$8</f>
        <v>0</v>
      </c>
    </row>
    <row r="47" spans="1:50">
      <c r="A47" s="83" t="s">
        <v>228</v>
      </c>
      <c r="B47" s="216">
        <f>Input!$NX$8</f>
        <v>0</v>
      </c>
      <c r="C47" s="84">
        <f>Input!$NY$8</f>
        <v>0</v>
      </c>
      <c r="D47" s="84">
        <f>Input!$NZ$8</f>
        <v>0</v>
      </c>
      <c r="E47" s="84">
        <f>Input!$OA$8</f>
        <v>0</v>
      </c>
      <c r="F47" s="84">
        <f>Input!$OB$8</f>
        <v>0</v>
      </c>
      <c r="G47" s="84">
        <f>Input!$OC$8</f>
        <v>0</v>
      </c>
      <c r="H47" s="85">
        <f>Input!$OD$8</f>
        <v>0</v>
      </c>
    </row>
    <row r="48" spans="1:50">
      <c r="A48" s="83" t="s">
        <v>228</v>
      </c>
      <c r="B48" s="215" t="s">
        <v>220</v>
      </c>
      <c r="C48" s="84">
        <f>Input!$OE$8</f>
        <v>0</v>
      </c>
      <c r="D48" s="84">
        <f>Input!$OF$8</f>
        <v>0</v>
      </c>
      <c r="E48" s="84">
        <f>Input!$OG$8</f>
        <v>0</v>
      </c>
      <c r="F48" s="84">
        <f>Input!$OH$8</f>
        <v>0</v>
      </c>
      <c r="G48" s="84">
        <f>Input!$OI$8</f>
        <v>0</v>
      </c>
      <c r="H48" s="85">
        <f>Input!$OJ$8</f>
        <v>0</v>
      </c>
    </row>
    <row r="49" spans="1:50" s="93" customFormat="1">
      <c r="A49" s="79" t="s">
        <v>228</v>
      </c>
      <c r="B49" s="217" t="s">
        <v>230</v>
      </c>
      <c r="C49" s="218">
        <f>SUM(C36:C48)</f>
        <v>0</v>
      </c>
      <c r="D49" s="218">
        <f t="shared" ref="D49:G49" si="2">SUM(D36:D48)</f>
        <v>0</v>
      </c>
      <c r="E49" s="218">
        <f t="shared" si="2"/>
        <v>5021094</v>
      </c>
      <c r="F49" s="218">
        <f t="shared" si="2"/>
        <v>215777</v>
      </c>
      <c r="G49" s="218">
        <f t="shared" si="2"/>
        <v>0</v>
      </c>
      <c r="H49" s="219"/>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c r="B50" s="220"/>
      <c r="C50" s="221"/>
      <c r="D50" s="221"/>
      <c r="E50" s="221"/>
      <c r="F50" s="221"/>
      <c r="G50" s="221"/>
      <c r="H50" s="222"/>
    </row>
    <row r="51" spans="1:50">
      <c r="A51" s="83" t="s">
        <v>231</v>
      </c>
      <c r="B51" s="216">
        <f>Input!$OK$8</f>
        <v>0</v>
      </c>
      <c r="C51" s="84">
        <f>Input!$OL$8</f>
        <v>0</v>
      </c>
      <c r="D51" s="84">
        <f>Input!$OM$8</f>
        <v>0</v>
      </c>
      <c r="E51" s="84">
        <f>Input!$ON$8</f>
        <v>0</v>
      </c>
      <c r="F51" s="84">
        <f>Input!$OO$8</f>
        <v>0</v>
      </c>
      <c r="G51" s="84">
        <f>Input!$OP$8</f>
        <v>0</v>
      </c>
      <c r="H51" s="85">
        <f>Input!$OQ$8</f>
        <v>0</v>
      </c>
    </row>
    <row r="52" spans="1:50">
      <c r="A52" s="83" t="s">
        <v>231</v>
      </c>
      <c r="B52" s="216">
        <f>Input!$OR$8</f>
        <v>0</v>
      </c>
      <c r="C52" s="84">
        <f>Input!$OS$8</f>
        <v>0</v>
      </c>
      <c r="D52" s="84">
        <f>Input!$OT$8</f>
        <v>0</v>
      </c>
      <c r="E52" s="84">
        <f>Input!$OU$8</f>
        <v>0</v>
      </c>
      <c r="F52" s="84">
        <f>Input!$OV$8</f>
        <v>0</v>
      </c>
      <c r="G52" s="84">
        <f>Input!$OW$8</f>
        <v>0</v>
      </c>
      <c r="H52" s="85">
        <f>Input!$OX$8</f>
        <v>0</v>
      </c>
    </row>
    <row r="53" spans="1:50">
      <c r="A53" s="83" t="s">
        <v>231</v>
      </c>
      <c r="B53" s="216">
        <f>Input!$OY$8</f>
        <v>0</v>
      </c>
      <c r="C53" s="84">
        <f>Input!$OZ$8</f>
        <v>0</v>
      </c>
      <c r="D53" s="84">
        <f>Input!$PA$8</f>
        <v>0</v>
      </c>
      <c r="E53" s="84">
        <f>Input!$PB$8</f>
        <v>0</v>
      </c>
      <c r="F53" s="84">
        <f>Input!$PC$8</f>
        <v>0</v>
      </c>
      <c r="G53" s="84">
        <f>Input!$PD$8</f>
        <v>0</v>
      </c>
      <c r="H53" s="85">
        <f>Input!$PE$8</f>
        <v>0</v>
      </c>
    </row>
    <row r="54" spans="1:50">
      <c r="A54" s="83" t="s">
        <v>231</v>
      </c>
      <c r="B54" s="216">
        <f>Input!$PF$8</f>
        <v>0</v>
      </c>
      <c r="C54" s="84">
        <f>Input!$PG$8</f>
        <v>0</v>
      </c>
      <c r="D54" s="84">
        <f>Input!$PH$8</f>
        <v>0</v>
      </c>
      <c r="E54" s="84">
        <f>Input!$PI$8</f>
        <v>0</v>
      </c>
      <c r="F54" s="84">
        <f>Input!$PJ$8</f>
        <v>0</v>
      </c>
      <c r="G54" s="84">
        <f>Input!$PK$8</f>
        <v>0</v>
      </c>
      <c r="H54" s="85">
        <f>Input!$PL$8</f>
        <v>0</v>
      </c>
    </row>
    <row r="55" spans="1:50">
      <c r="A55" s="83" t="s">
        <v>231</v>
      </c>
      <c r="B55" s="216">
        <f>Input!$PM$8</f>
        <v>0</v>
      </c>
      <c r="C55" s="84">
        <f>Input!$PN$8</f>
        <v>0</v>
      </c>
      <c r="D55" s="84">
        <f>Input!$PO$8</f>
        <v>0</v>
      </c>
      <c r="E55" s="84">
        <f>Input!$PP$8</f>
        <v>0</v>
      </c>
      <c r="F55" s="84">
        <f>Input!$PQ$8</f>
        <v>0</v>
      </c>
      <c r="G55" s="84">
        <f>Input!$PR$8</f>
        <v>0</v>
      </c>
      <c r="H55" s="85">
        <f>Input!$PS$8</f>
        <v>0</v>
      </c>
    </row>
    <row r="56" spans="1:50">
      <c r="A56" s="83" t="s">
        <v>231</v>
      </c>
      <c r="B56" s="216">
        <f>Input!$PT$8</f>
        <v>0</v>
      </c>
      <c r="C56" s="84">
        <f>Input!$PU$8</f>
        <v>0</v>
      </c>
      <c r="D56" s="84">
        <f>Input!$PV$8</f>
        <v>0</v>
      </c>
      <c r="E56" s="84">
        <f>Input!$PW$8</f>
        <v>0</v>
      </c>
      <c r="F56" s="84">
        <f>Input!$PX$8</f>
        <v>0</v>
      </c>
      <c r="G56" s="84">
        <f>Input!$PY$8</f>
        <v>0</v>
      </c>
      <c r="H56" s="85">
        <f>Input!$PZ$8</f>
        <v>0</v>
      </c>
    </row>
    <row r="57" spans="1:50">
      <c r="A57" s="83" t="s">
        <v>231</v>
      </c>
      <c r="B57" s="216">
        <f>Input!$QA$8</f>
        <v>0</v>
      </c>
      <c r="C57" s="84">
        <f>Input!$QB$8</f>
        <v>0</v>
      </c>
      <c r="D57" s="84">
        <f>Input!$QC$8</f>
        <v>0</v>
      </c>
      <c r="E57" s="84">
        <f>Input!$QD$8</f>
        <v>0</v>
      </c>
      <c r="F57" s="84">
        <f>Input!$QE$8</f>
        <v>0</v>
      </c>
      <c r="G57" s="84">
        <f>Input!$QF$8</f>
        <v>0</v>
      </c>
      <c r="H57" s="85">
        <f>Input!$QG$8</f>
        <v>0</v>
      </c>
    </row>
    <row r="58" spans="1:50">
      <c r="A58" s="83" t="s">
        <v>231</v>
      </c>
      <c r="B58" s="216">
        <f>Input!$QH$8</f>
        <v>0</v>
      </c>
      <c r="C58" s="84">
        <f>Input!$QI$8</f>
        <v>0</v>
      </c>
      <c r="D58" s="84">
        <f>Input!$QJ$8</f>
        <v>0</v>
      </c>
      <c r="E58" s="84">
        <f>Input!$QK$8</f>
        <v>0</v>
      </c>
      <c r="F58" s="84">
        <f>Input!$QL$8</f>
        <v>0</v>
      </c>
      <c r="G58" s="84">
        <f>Input!$QM$8</f>
        <v>0</v>
      </c>
      <c r="H58" s="85">
        <f>Input!$QN$8</f>
        <v>0</v>
      </c>
    </row>
    <row r="59" spans="1:50">
      <c r="A59" s="83" t="s">
        <v>231</v>
      </c>
      <c r="B59" s="216">
        <f>Input!$QO$8</f>
        <v>0</v>
      </c>
      <c r="C59" s="84">
        <f>Input!$QP$8</f>
        <v>0</v>
      </c>
      <c r="D59" s="84">
        <f>Input!$QQ$8</f>
        <v>0</v>
      </c>
      <c r="E59" s="84">
        <f>Input!$QR$8</f>
        <v>0</v>
      </c>
      <c r="F59" s="84">
        <f>Input!$QS$8</f>
        <v>0</v>
      </c>
      <c r="G59" s="84">
        <f>Input!$QT$8</f>
        <v>0</v>
      </c>
      <c r="H59" s="85">
        <f>Input!$QU$8</f>
        <v>0</v>
      </c>
    </row>
    <row r="60" spans="1:50">
      <c r="A60" s="83" t="s">
        <v>231</v>
      </c>
      <c r="B60" s="216">
        <f>Input!$QV$8</f>
        <v>0</v>
      </c>
      <c r="C60" s="84">
        <f>Input!$QW$8</f>
        <v>0</v>
      </c>
      <c r="D60" s="84">
        <f>Input!$QX$8</f>
        <v>0</v>
      </c>
      <c r="E60" s="84">
        <f>Input!$QY$8</f>
        <v>0</v>
      </c>
      <c r="F60" s="84">
        <f>Input!$QZ$8</f>
        <v>0</v>
      </c>
      <c r="G60" s="84">
        <f>Input!$RA$8</f>
        <v>0</v>
      </c>
      <c r="H60" s="85">
        <f>Input!$RB$8</f>
        <v>0</v>
      </c>
    </row>
    <row r="61" spans="1:50">
      <c r="A61" s="83" t="s">
        <v>231</v>
      </c>
      <c r="B61" s="216">
        <f>Input!$RC$8</f>
        <v>0</v>
      </c>
      <c r="C61" s="84">
        <f>Input!$RD$8</f>
        <v>0</v>
      </c>
      <c r="D61" s="84">
        <f>Input!$RE$8</f>
        <v>0</v>
      </c>
      <c r="E61" s="84">
        <f>Input!$RF$8</f>
        <v>0</v>
      </c>
      <c r="F61" s="84">
        <f>Input!$RG$8</f>
        <v>0</v>
      </c>
      <c r="G61" s="84">
        <f>Input!$RH$8</f>
        <v>0</v>
      </c>
      <c r="H61" s="85">
        <f>Input!$RI$8</f>
        <v>0</v>
      </c>
    </row>
    <row r="62" spans="1:50">
      <c r="A62" s="83" t="s">
        <v>231</v>
      </c>
      <c r="B62" s="216">
        <f>Input!$RJ$8</f>
        <v>0</v>
      </c>
      <c r="C62" s="84">
        <f>Input!$RK$8</f>
        <v>0</v>
      </c>
      <c r="D62" s="84">
        <f>Input!$RL$8</f>
        <v>0</v>
      </c>
      <c r="E62" s="84">
        <f>Input!$RM$8</f>
        <v>0</v>
      </c>
      <c r="F62" s="84">
        <f>Input!$RN$8</f>
        <v>0</v>
      </c>
      <c r="G62" s="84">
        <f>Input!$RO$8</f>
        <v>0</v>
      </c>
      <c r="H62" s="85">
        <f>Input!$RP$8</f>
        <v>0</v>
      </c>
    </row>
    <row r="63" spans="1:50">
      <c r="A63" s="83" t="s">
        <v>231</v>
      </c>
      <c r="B63" s="215" t="s">
        <v>220</v>
      </c>
      <c r="C63" s="84">
        <f>Input!$RQ$8</f>
        <v>0</v>
      </c>
      <c r="D63" s="84">
        <f>Input!$RR$8</f>
        <v>0</v>
      </c>
      <c r="E63" s="84">
        <f>Input!$RS$8</f>
        <v>0</v>
      </c>
      <c r="F63" s="84">
        <f>Input!$RT$8</f>
        <v>0</v>
      </c>
      <c r="G63" s="84">
        <f>Input!$RU$8</f>
        <v>0</v>
      </c>
      <c r="H63" s="85">
        <f>Input!$RV$8</f>
        <v>0</v>
      </c>
    </row>
    <row r="64" spans="1:50" s="94" customFormat="1">
      <c r="A64" s="79" t="s">
        <v>231</v>
      </c>
      <c r="B64" s="217" t="s">
        <v>232</v>
      </c>
      <c r="C64" s="218">
        <f>SUM(C51:C63)</f>
        <v>0</v>
      </c>
      <c r="D64" s="218">
        <f t="shared" ref="D64:G64" si="3">SUM(D51:D63)</f>
        <v>0</v>
      </c>
      <c r="E64" s="218">
        <f t="shared" si="3"/>
        <v>0</v>
      </c>
      <c r="F64" s="218">
        <f t="shared" si="3"/>
        <v>0</v>
      </c>
      <c r="G64" s="218">
        <f t="shared" si="3"/>
        <v>0</v>
      </c>
      <c r="H64" s="219"/>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1:50">
      <c r="B65" s="220"/>
      <c r="C65" s="221"/>
      <c r="D65" s="221"/>
      <c r="E65" s="221"/>
      <c r="F65" s="221"/>
      <c r="G65" s="221"/>
      <c r="H65" s="222"/>
    </row>
    <row r="66" spans="1:50">
      <c r="A66" s="83" t="s">
        <v>233</v>
      </c>
      <c r="B66" s="216">
        <f>Input!$RW$8</f>
        <v>0</v>
      </c>
      <c r="C66" s="84">
        <f>Input!$RX$8</f>
        <v>0</v>
      </c>
      <c r="D66" s="84">
        <f>Input!$RY$8</f>
        <v>0</v>
      </c>
      <c r="E66" s="84">
        <f>Input!$RZ$8</f>
        <v>0</v>
      </c>
      <c r="F66" s="84">
        <f>Input!$SA$8</f>
        <v>0</v>
      </c>
      <c r="G66" s="84">
        <f>Input!$SB$8</f>
        <v>0</v>
      </c>
      <c r="H66" s="85">
        <f>Input!$SC$8</f>
        <v>0</v>
      </c>
    </row>
    <row r="67" spans="1:50">
      <c r="A67" s="83" t="s">
        <v>233</v>
      </c>
      <c r="B67" s="216">
        <f>Input!$SD$8</f>
        <v>0</v>
      </c>
      <c r="C67" s="84">
        <f>Input!$SE$8</f>
        <v>0</v>
      </c>
      <c r="D67" s="84">
        <f>Input!$SF$8</f>
        <v>0</v>
      </c>
      <c r="E67" s="84">
        <f>Input!$SG$8</f>
        <v>0</v>
      </c>
      <c r="F67" s="84">
        <f>Input!$SH$8</f>
        <v>0</v>
      </c>
      <c r="G67" s="84">
        <f>Input!$SI$8</f>
        <v>0</v>
      </c>
      <c r="H67" s="85">
        <f>Input!$SJ$8</f>
        <v>0</v>
      </c>
    </row>
    <row r="68" spans="1:50">
      <c r="A68" s="83" t="s">
        <v>233</v>
      </c>
      <c r="B68" s="216">
        <f>Input!$SK$8</f>
        <v>0</v>
      </c>
      <c r="C68" s="84">
        <f>Input!$SL$8</f>
        <v>0</v>
      </c>
      <c r="D68" s="84">
        <f>Input!$SM$8</f>
        <v>0</v>
      </c>
      <c r="E68" s="84">
        <f>Input!$SN$8</f>
        <v>0</v>
      </c>
      <c r="F68" s="84">
        <f>Input!$SO$8</f>
        <v>0</v>
      </c>
      <c r="G68" s="84">
        <f>Input!$SP$8</f>
        <v>0</v>
      </c>
      <c r="H68" s="85">
        <f>Input!$SQ$8</f>
        <v>0</v>
      </c>
    </row>
    <row r="69" spans="1:50">
      <c r="A69" s="83" t="s">
        <v>233</v>
      </c>
      <c r="B69" s="216">
        <f>Input!$SR$8</f>
        <v>0</v>
      </c>
      <c r="C69" s="84">
        <f>Input!$SS$8</f>
        <v>0</v>
      </c>
      <c r="D69" s="84">
        <f>Input!$ST$8</f>
        <v>0</v>
      </c>
      <c r="E69" s="84">
        <f>Input!$SU$8</f>
        <v>0</v>
      </c>
      <c r="F69" s="84">
        <f>Input!$SV$8</f>
        <v>0</v>
      </c>
      <c r="G69" s="84">
        <f>Input!$SW$8</f>
        <v>0</v>
      </c>
      <c r="H69" s="85">
        <f>Input!$SX$8</f>
        <v>0</v>
      </c>
    </row>
    <row r="70" spans="1:50">
      <c r="A70" s="83" t="s">
        <v>233</v>
      </c>
      <c r="B70" s="216">
        <f>Input!$SY$8</f>
        <v>0</v>
      </c>
      <c r="C70" s="84">
        <f>Input!$SZ$8</f>
        <v>0</v>
      </c>
      <c r="D70" s="84">
        <f>Input!$TA$8</f>
        <v>0</v>
      </c>
      <c r="E70" s="84">
        <f>Input!$TB$8</f>
        <v>0</v>
      </c>
      <c r="F70" s="84">
        <f>Input!$TC$8</f>
        <v>0</v>
      </c>
      <c r="G70" s="84">
        <f>Input!$TD$8</f>
        <v>0</v>
      </c>
      <c r="H70" s="85">
        <f>Input!$TE$8</f>
        <v>0</v>
      </c>
    </row>
    <row r="71" spans="1:50">
      <c r="A71" s="83" t="s">
        <v>233</v>
      </c>
      <c r="B71" s="216">
        <f>Input!$TF$8</f>
        <v>0</v>
      </c>
      <c r="C71" s="84">
        <f>Input!$TG$8</f>
        <v>0</v>
      </c>
      <c r="D71" s="84">
        <f>Input!$TH$8</f>
        <v>0</v>
      </c>
      <c r="E71" s="84">
        <f>Input!$TI$8</f>
        <v>0</v>
      </c>
      <c r="F71" s="84">
        <f>Input!$TJ$8</f>
        <v>0</v>
      </c>
      <c r="G71" s="84">
        <f>Input!$TK$8</f>
        <v>0</v>
      </c>
      <c r="H71" s="85">
        <f>Input!$TL$8</f>
        <v>0</v>
      </c>
    </row>
    <row r="72" spans="1:50">
      <c r="A72" s="83" t="s">
        <v>233</v>
      </c>
      <c r="B72" s="216">
        <f>Input!$TM$8</f>
        <v>0</v>
      </c>
      <c r="C72" s="84">
        <f>Input!$TN$8</f>
        <v>0</v>
      </c>
      <c r="D72" s="84">
        <f>Input!$TO$8</f>
        <v>0</v>
      </c>
      <c r="E72" s="84">
        <f>Input!$TP$8</f>
        <v>0</v>
      </c>
      <c r="F72" s="84">
        <f>Input!$TQ$8</f>
        <v>0</v>
      </c>
      <c r="G72" s="84">
        <f>Input!$TR$8</f>
        <v>0</v>
      </c>
      <c r="H72" s="85">
        <f>Input!$TS$8</f>
        <v>0</v>
      </c>
    </row>
    <row r="73" spans="1:50">
      <c r="A73" s="83" t="s">
        <v>233</v>
      </c>
      <c r="B73" s="216">
        <f>Input!$TT$8</f>
        <v>0</v>
      </c>
      <c r="C73" s="84">
        <f>Input!$TU$8</f>
        <v>0</v>
      </c>
      <c r="D73" s="84">
        <f>Input!$TV$8</f>
        <v>0</v>
      </c>
      <c r="E73" s="84">
        <f>Input!$TW$8</f>
        <v>0</v>
      </c>
      <c r="F73" s="84">
        <f>Input!$TX$8</f>
        <v>0</v>
      </c>
      <c r="G73" s="84">
        <f>Input!$TY$8</f>
        <v>0</v>
      </c>
      <c r="H73" s="85">
        <f>Input!$TZ$8</f>
        <v>0</v>
      </c>
    </row>
    <row r="74" spans="1:50">
      <c r="A74" s="83" t="s">
        <v>233</v>
      </c>
      <c r="B74" s="216">
        <f>Input!$UA$8</f>
        <v>0</v>
      </c>
      <c r="C74" s="84">
        <f>Input!$UB$8</f>
        <v>0</v>
      </c>
      <c r="D74" s="84">
        <f>Input!$UC$8</f>
        <v>0</v>
      </c>
      <c r="E74" s="84">
        <f>Input!$UD$8</f>
        <v>0</v>
      </c>
      <c r="F74" s="84">
        <f>Input!$UE$8</f>
        <v>0</v>
      </c>
      <c r="G74" s="84">
        <f>Input!$UF$8</f>
        <v>0</v>
      </c>
      <c r="H74" s="85">
        <f>Input!$UG$8</f>
        <v>0</v>
      </c>
    </row>
    <row r="75" spans="1:50">
      <c r="A75" s="83" t="s">
        <v>233</v>
      </c>
      <c r="B75" s="216">
        <f>Input!$UH$8</f>
        <v>0</v>
      </c>
      <c r="C75" s="84">
        <f>Input!$UI$8</f>
        <v>0</v>
      </c>
      <c r="D75" s="84">
        <f>Input!$UJ$8</f>
        <v>0</v>
      </c>
      <c r="E75" s="84">
        <f>Input!$UK$8</f>
        <v>0</v>
      </c>
      <c r="F75" s="84">
        <f>Input!$UL$8</f>
        <v>0</v>
      </c>
      <c r="G75" s="84">
        <f>Input!$UM$8</f>
        <v>0</v>
      </c>
      <c r="H75" s="85">
        <f>Input!$UN$8</f>
        <v>0</v>
      </c>
    </row>
    <row r="76" spans="1:50">
      <c r="A76" s="83" t="s">
        <v>233</v>
      </c>
      <c r="B76" s="216">
        <f>Input!$UO$8</f>
        <v>0</v>
      </c>
      <c r="C76" s="84">
        <f>Input!$UP$8</f>
        <v>0</v>
      </c>
      <c r="D76" s="84">
        <f>Input!$UQ$8</f>
        <v>0</v>
      </c>
      <c r="E76" s="84">
        <f>Input!$UR$8</f>
        <v>0</v>
      </c>
      <c r="F76" s="84">
        <f>Input!$US$8</f>
        <v>0</v>
      </c>
      <c r="G76" s="84">
        <f>Input!$UT$8</f>
        <v>0</v>
      </c>
      <c r="H76" s="85">
        <f>Input!$UU$8</f>
        <v>0</v>
      </c>
    </row>
    <row r="77" spans="1:50">
      <c r="A77" s="83" t="s">
        <v>233</v>
      </c>
      <c r="B77" s="216">
        <f>Input!$UV$8</f>
        <v>0</v>
      </c>
      <c r="C77" s="84">
        <f>Input!$UW$8</f>
        <v>0</v>
      </c>
      <c r="D77" s="84">
        <f>Input!$UX$8</f>
        <v>0</v>
      </c>
      <c r="E77" s="84">
        <f>Input!$UY$8</f>
        <v>0</v>
      </c>
      <c r="F77" s="84">
        <f>Input!$UZ$8</f>
        <v>0</v>
      </c>
      <c r="G77" s="84">
        <f>Input!$VA$8</f>
        <v>0</v>
      </c>
      <c r="H77" s="85">
        <f>Input!$VB$8</f>
        <v>0</v>
      </c>
    </row>
    <row r="78" spans="1:50">
      <c r="A78" s="83" t="s">
        <v>233</v>
      </c>
      <c r="B78" s="216">
        <f>Input!$VC$8</f>
        <v>0</v>
      </c>
      <c r="C78" s="84">
        <f>Input!$VD$8</f>
        <v>0</v>
      </c>
      <c r="D78" s="84">
        <f>Input!$VE$8</f>
        <v>0</v>
      </c>
      <c r="E78" s="84">
        <f>Input!$VF$8</f>
        <v>0</v>
      </c>
      <c r="F78" s="84">
        <f>Input!$VG$8</f>
        <v>0</v>
      </c>
      <c r="G78" s="84">
        <f>Input!$VH$8</f>
        <v>0</v>
      </c>
      <c r="H78" s="85">
        <f>Input!$VI$8</f>
        <v>0</v>
      </c>
    </row>
    <row r="79" spans="1:50">
      <c r="A79" s="83" t="s">
        <v>233</v>
      </c>
      <c r="B79" s="215" t="s">
        <v>220</v>
      </c>
      <c r="C79" s="84">
        <f>Input!$VJ$8</f>
        <v>0</v>
      </c>
      <c r="D79" s="84">
        <f>Input!$VK$8</f>
        <v>0</v>
      </c>
      <c r="E79" s="84">
        <f>Input!$VL$8</f>
        <v>0</v>
      </c>
      <c r="F79" s="84">
        <f>Input!$VM$8</f>
        <v>0</v>
      </c>
      <c r="G79" s="84">
        <f>Input!$VN$8</f>
        <v>0</v>
      </c>
      <c r="H79" s="85">
        <f>Input!$VO$8</f>
        <v>0</v>
      </c>
    </row>
    <row r="80" spans="1:50" s="94" customFormat="1">
      <c r="A80" s="79" t="s">
        <v>233</v>
      </c>
      <c r="B80" s="217" t="s">
        <v>234</v>
      </c>
      <c r="C80" s="218">
        <f>SUM(C66:C79)</f>
        <v>0</v>
      </c>
      <c r="D80" s="218">
        <f t="shared" ref="D80:G80" si="4">SUM(D66:D79)</f>
        <v>0</v>
      </c>
      <c r="E80" s="218">
        <f t="shared" si="4"/>
        <v>0</v>
      </c>
      <c r="F80" s="218">
        <f t="shared" si="4"/>
        <v>0</v>
      </c>
      <c r="G80" s="218">
        <f t="shared" si="4"/>
        <v>0</v>
      </c>
      <c r="H80" s="219"/>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row>
    <row r="81" spans="1:50">
      <c r="A81" s="83"/>
      <c r="B81" s="222"/>
      <c r="C81" s="50"/>
      <c r="D81" s="50"/>
      <c r="E81" s="50"/>
      <c r="F81" s="50"/>
      <c r="G81" s="50"/>
      <c r="H81" s="222"/>
    </row>
    <row r="82" spans="1:50">
      <c r="A82" s="83" t="s">
        <v>235</v>
      </c>
      <c r="B82" s="216">
        <f>Input!$VP$8</f>
        <v>0</v>
      </c>
      <c r="C82" s="84">
        <f>Input!$VQ$8</f>
        <v>0</v>
      </c>
      <c r="D82" s="84">
        <f>Input!$VR$8</f>
        <v>0</v>
      </c>
      <c r="E82" s="84">
        <f>Input!$VS$8</f>
        <v>0</v>
      </c>
      <c r="F82" s="84">
        <f>Input!$VT$8</f>
        <v>0</v>
      </c>
      <c r="G82" s="84">
        <f>Input!$VU$8</f>
        <v>0</v>
      </c>
      <c r="H82" s="85">
        <f>Input!$VV$8</f>
        <v>0</v>
      </c>
    </row>
    <row r="83" spans="1:50">
      <c r="A83" s="83" t="s">
        <v>235</v>
      </c>
      <c r="B83" s="216">
        <f>Input!$VW$8</f>
        <v>0</v>
      </c>
      <c r="C83" s="84">
        <f>Input!$VX$8</f>
        <v>0</v>
      </c>
      <c r="D83" s="84">
        <f>Input!$VY$8</f>
        <v>0</v>
      </c>
      <c r="E83" s="84">
        <f>Input!$VZ$8</f>
        <v>0</v>
      </c>
      <c r="F83" s="84">
        <f>Input!$WA$8</f>
        <v>0</v>
      </c>
      <c r="G83" s="84">
        <f>Input!$WB$8</f>
        <v>0</v>
      </c>
      <c r="H83" s="85">
        <f>Input!$WC$8</f>
        <v>0</v>
      </c>
    </row>
    <row r="84" spans="1:50">
      <c r="A84" s="83" t="s">
        <v>235</v>
      </c>
      <c r="B84" s="216">
        <f>Input!$WD$8</f>
        <v>0</v>
      </c>
      <c r="C84" s="84">
        <f>Input!$WE$8</f>
        <v>0</v>
      </c>
      <c r="D84" s="84">
        <f>Input!$WF$8</f>
        <v>0</v>
      </c>
      <c r="E84" s="84">
        <f>Input!$WG$8</f>
        <v>0</v>
      </c>
      <c r="F84" s="84">
        <f>Input!$WH$8</f>
        <v>0</v>
      </c>
      <c r="G84" s="84">
        <f>Input!$WI$8</f>
        <v>0</v>
      </c>
      <c r="H84" s="85">
        <f>Input!$WJ$8</f>
        <v>0</v>
      </c>
    </row>
    <row r="85" spans="1:50">
      <c r="A85" s="83" t="s">
        <v>235</v>
      </c>
      <c r="B85" s="216">
        <f>Input!$WK$8</f>
        <v>0</v>
      </c>
      <c r="C85" s="84">
        <f>Input!$WL$8</f>
        <v>0</v>
      </c>
      <c r="D85" s="84">
        <f>Input!$WM$8</f>
        <v>0</v>
      </c>
      <c r="E85" s="84">
        <f>Input!$WN$8</f>
        <v>0</v>
      </c>
      <c r="F85" s="84">
        <f>Input!$WO$8</f>
        <v>0</v>
      </c>
      <c r="G85" s="84">
        <f>Input!$WP$8</f>
        <v>0</v>
      </c>
      <c r="H85" s="85">
        <f>Input!$WQ$8</f>
        <v>0</v>
      </c>
    </row>
    <row r="86" spans="1:50">
      <c r="A86" s="83" t="s">
        <v>235</v>
      </c>
      <c r="B86" s="216">
        <f>Input!$WR$8</f>
        <v>0</v>
      </c>
      <c r="C86" s="84">
        <f>Input!$WS$8</f>
        <v>0</v>
      </c>
      <c r="D86" s="84">
        <f>Input!$WT$8</f>
        <v>0</v>
      </c>
      <c r="E86" s="84">
        <f>Input!$WU$8</f>
        <v>0</v>
      </c>
      <c r="F86" s="84">
        <f>Input!$WV$8</f>
        <v>0</v>
      </c>
      <c r="G86" s="84">
        <f>Input!$WW$8</f>
        <v>0</v>
      </c>
      <c r="H86" s="85">
        <f>Input!$WX$8</f>
        <v>0</v>
      </c>
    </row>
    <row r="87" spans="1:50">
      <c r="A87" s="83" t="s">
        <v>235</v>
      </c>
      <c r="B87" s="216">
        <f>Input!$WY$8</f>
        <v>0</v>
      </c>
      <c r="C87" s="84">
        <f>Input!$WZ$8</f>
        <v>0</v>
      </c>
      <c r="D87" s="84">
        <f>Input!$XA$8</f>
        <v>0</v>
      </c>
      <c r="E87" s="84">
        <f>Input!$XB$8</f>
        <v>0</v>
      </c>
      <c r="F87" s="84">
        <f>Input!$XC$8</f>
        <v>0</v>
      </c>
      <c r="G87" s="84">
        <f>Input!$XD$8</f>
        <v>0</v>
      </c>
      <c r="H87" s="85">
        <f>Input!$XE$8</f>
        <v>0</v>
      </c>
    </row>
    <row r="88" spans="1:50">
      <c r="A88" s="83" t="s">
        <v>235</v>
      </c>
      <c r="B88" s="216">
        <f>Input!$XF$8</f>
        <v>0</v>
      </c>
      <c r="C88" s="84">
        <f>Input!$XG$8</f>
        <v>0</v>
      </c>
      <c r="D88" s="84">
        <f>Input!$XH$8</f>
        <v>0</v>
      </c>
      <c r="E88" s="84">
        <f>Input!$XI$8</f>
        <v>0</v>
      </c>
      <c r="F88" s="84">
        <f>Input!$XJ$8</f>
        <v>0</v>
      </c>
      <c r="G88" s="84">
        <f>Input!$XK$8</f>
        <v>0</v>
      </c>
      <c r="H88" s="85">
        <f>Input!$XL$8</f>
        <v>0</v>
      </c>
    </row>
    <row r="89" spans="1:50">
      <c r="A89" s="83" t="s">
        <v>235</v>
      </c>
      <c r="B89" s="216">
        <f>Input!$XM$8</f>
        <v>0</v>
      </c>
      <c r="C89" s="84">
        <f>Input!$XN$8</f>
        <v>0</v>
      </c>
      <c r="D89" s="84">
        <f>Input!$XO$8</f>
        <v>0</v>
      </c>
      <c r="E89" s="84">
        <f>Input!$XP$8</f>
        <v>0</v>
      </c>
      <c r="F89" s="84">
        <f>Input!$XQ$8</f>
        <v>0</v>
      </c>
      <c r="G89" s="84">
        <f>Input!$XR$8</f>
        <v>0</v>
      </c>
      <c r="H89" s="85">
        <f>Input!$XS$8</f>
        <v>0</v>
      </c>
    </row>
    <row r="90" spans="1:50" s="94" customFormat="1">
      <c r="A90" s="79" t="s">
        <v>235</v>
      </c>
      <c r="B90" s="217" t="s">
        <v>236</v>
      </c>
      <c r="C90" s="218">
        <f>SUM(C82:C89)</f>
        <v>0</v>
      </c>
      <c r="D90" s="218">
        <f t="shared" ref="D90:G90" si="5">SUM(D82:D89)</f>
        <v>0</v>
      </c>
      <c r="E90" s="218">
        <f t="shared" si="5"/>
        <v>0</v>
      </c>
      <c r="F90" s="218">
        <f t="shared" si="5"/>
        <v>0</v>
      </c>
      <c r="G90" s="218">
        <f t="shared" si="5"/>
        <v>0</v>
      </c>
      <c r="H90" s="219"/>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row>
    <row r="91" spans="1:50">
      <c r="B91" s="222"/>
      <c r="C91" s="50"/>
      <c r="D91" s="50"/>
      <c r="E91" s="50"/>
      <c r="F91" s="50"/>
      <c r="G91" s="50"/>
      <c r="H91" s="222"/>
    </row>
    <row r="92" spans="1:50" s="94" customFormat="1">
      <c r="A92" s="79" t="s">
        <v>237</v>
      </c>
      <c r="B92" s="217"/>
      <c r="C92" s="218"/>
      <c r="D92" s="218"/>
      <c r="E92" s="218"/>
      <c r="F92" s="218"/>
      <c r="G92" s="218"/>
      <c r="H92" s="219"/>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0" ht="31.5">
      <c r="A93" s="83" t="s">
        <v>238</v>
      </c>
      <c r="B93" s="208" t="s">
        <v>239</v>
      </c>
      <c r="C93" s="84">
        <f>Input!$XT$8</f>
        <v>0</v>
      </c>
      <c r="D93" s="84">
        <f>Input!$XU$8</f>
        <v>0</v>
      </c>
      <c r="E93" s="84">
        <f>Input!$XV$8</f>
        <v>0</v>
      </c>
      <c r="F93" s="84">
        <f>Input!$XW$8</f>
        <v>0</v>
      </c>
      <c r="G93" s="84">
        <f>Input!$XX$8</f>
        <v>0</v>
      </c>
      <c r="H93" s="85">
        <f>Input!$XY$8</f>
        <v>0</v>
      </c>
    </row>
    <row r="94" spans="1:50" ht="47.25">
      <c r="A94" s="83" t="s">
        <v>240</v>
      </c>
      <c r="B94" s="208" t="s">
        <v>241</v>
      </c>
      <c r="C94" s="84">
        <f>Input!$XZ$8</f>
        <v>0</v>
      </c>
      <c r="D94" s="84">
        <f>Input!$YA$8</f>
        <v>0</v>
      </c>
      <c r="E94" s="84">
        <f>Input!$YB$8</f>
        <v>0</v>
      </c>
      <c r="F94" s="84">
        <f>Input!$YC$8</f>
        <v>0</v>
      </c>
      <c r="G94" s="84">
        <f>Input!$YD$8</f>
        <v>0</v>
      </c>
      <c r="H94" s="85">
        <f>Input!$YE$8</f>
        <v>0</v>
      </c>
    </row>
    <row r="95" spans="1:50" s="94" customFormat="1" ht="30">
      <c r="A95" s="88" t="s">
        <v>242</v>
      </c>
      <c r="B95" s="86" t="s">
        <v>243</v>
      </c>
      <c r="C95" s="87">
        <f>SUM(C93:C94)</f>
        <v>0</v>
      </c>
      <c r="D95" s="87">
        <f t="shared" ref="D95:G95" si="6">SUM(D93:D94)</f>
        <v>0</v>
      </c>
      <c r="E95" s="87">
        <f t="shared" si="6"/>
        <v>0</v>
      </c>
      <c r="F95" s="87">
        <f t="shared" si="6"/>
        <v>0</v>
      </c>
      <c r="G95" s="87">
        <f t="shared" si="6"/>
        <v>0</v>
      </c>
      <c r="H95" s="88"/>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row>
    <row r="96" spans="1:50">
      <c r="C96" s="95"/>
      <c r="D96" s="95"/>
      <c r="E96" s="95"/>
      <c r="F96" s="95"/>
      <c r="G96" s="95"/>
    </row>
    <row r="97" spans="1:50" s="94" customFormat="1">
      <c r="A97" s="354" t="s">
        <v>244</v>
      </c>
      <c r="B97" s="355"/>
      <c r="C97" s="87">
        <f>C95+C90+C80+C64+C49+C34+C19</f>
        <v>11832164</v>
      </c>
      <c r="D97" s="87">
        <f t="shared" ref="D97:G97" si="7">D95+D90+D80+D64+D49+D34+D19</f>
        <v>10056343</v>
      </c>
      <c r="E97" s="87">
        <f t="shared" si="7"/>
        <v>7914206</v>
      </c>
      <c r="F97" s="87">
        <f t="shared" si="7"/>
        <v>4710863</v>
      </c>
      <c r="G97" s="87">
        <f t="shared" si="7"/>
        <v>0</v>
      </c>
      <c r="H97" s="88"/>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row>
    <row r="98" spans="1:50">
      <c r="C98" s="95"/>
      <c r="D98" s="95"/>
      <c r="E98" s="95"/>
      <c r="F98" s="95"/>
      <c r="G98" s="95"/>
    </row>
    <row r="99" spans="1:50">
      <c r="B99" s="78" t="s">
        <v>245</v>
      </c>
      <c r="C99" s="95"/>
      <c r="D99" s="95">
        <f>'HSH Uses'!C67</f>
        <v>10056343</v>
      </c>
      <c r="E99" s="95"/>
      <c r="F99" s="95">
        <f>'HSH Uses'!D67</f>
        <v>4710863</v>
      </c>
      <c r="G99" s="95">
        <f>'HSH Uses'!E67</f>
        <v>0</v>
      </c>
    </row>
    <row r="100" spans="1:50">
      <c r="B100" s="78" t="s">
        <v>246</v>
      </c>
      <c r="D100" s="96">
        <f>D97-D99</f>
        <v>0</v>
      </c>
      <c r="F100" s="96">
        <f>F97-F99</f>
        <v>0</v>
      </c>
      <c r="G100" s="96">
        <f>G97-G99</f>
        <v>0</v>
      </c>
    </row>
    <row r="101" spans="1:50">
      <c r="D101" s="96"/>
    </row>
    <row r="102" spans="1:50">
      <c r="C102" s="96" t="str">
        <f>IF(C97-INT(C97)=0,"",C97-INT(C97))</f>
        <v/>
      </c>
      <c r="D102" s="96" t="str">
        <f>IF(D97-INT(D97)=0,"",D97-INT(D97))</f>
        <v/>
      </c>
      <c r="E102" s="96" t="str">
        <f>IF(E97-INT(E97)=0,"",E97-INT(E97))</f>
        <v/>
      </c>
      <c r="F102" s="96" t="str">
        <f>IF(F97-INT(F97)=0,"",F97-INT(F97))</f>
        <v/>
      </c>
      <c r="G102" s="96" t="str">
        <f>IF(G97-INT(G97)=0,"",G97-INT(G97))</f>
        <v/>
      </c>
      <c r="H102" s="97">
        <f>SUM(C102:G102)</f>
        <v>0</v>
      </c>
    </row>
    <row r="105" spans="1:50" ht="15" customHeight="1">
      <c r="B105" s="91" t="s">
        <v>247</v>
      </c>
    </row>
    <row r="106" spans="1:50" ht="15" customHeight="1">
      <c r="B106" s="91" t="s">
        <v>248</v>
      </c>
      <c r="C106" s="76">
        <f>SUM(C5:C18)+SUM(C21:C33)+SUM(C36:C48)+SUM(C51:C63)+SUM(C66:C79)+SUM(C82:C89)+SUM(C93:C94)</f>
        <v>11832164</v>
      </c>
      <c r="D106" s="76">
        <f>SUM(D5:D18)+SUM(D21:D33)+SUM(D36:D48)+SUM(D51:D63)+SUM(D66:D79)+SUM(D82:D89)+SUM(D93:D94)</f>
        <v>10056343</v>
      </c>
      <c r="E106" s="76">
        <f>SUM(E5:E18)+SUM(E21:E33)+SUM(E36:E48)+SUM(E51:E63)+SUM(E66:E79)+SUM(E82:E89)+SUM(E93:E94)</f>
        <v>7914206</v>
      </c>
      <c r="F106" s="76">
        <f>SUM(F5:F18)+SUM(F21:F33)+SUM(F36:F48)+SUM(F51:F63)+SUM(F66:F79)+SUM(F82:F89)+SUM(F93:F94)</f>
        <v>4710863</v>
      </c>
      <c r="G106" s="76">
        <f>SUM(G5:G18)+SUM(G21:G33)+SUM(G36:G48)+SUM(G51:G63)+SUM(G66:G79)+SUM(G82:G89)+SUM(G93:G94)</f>
        <v>0</v>
      </c>
    </row>
    <row r="107" spans="1:50" ht="15" customHeight="1">
      <c r="C107" s="76" t="str">
        <f>IF((C106=C97),"Balanced","Out of Balance")</f>
        <v>Balanced</v>
      </c>
      <c r="D107" s="76" t="str">
        <f t="shared" ref="D107:G107" si="8">IF((D106=D97),"Balanced","Out of Balance")</f>
        <v>Balanced</v>
      </c>
      <c r="E107" s="76" t="str">
        <f t="shared" si="8"/>
        <v>Balanced</v>
      </c>
      <c r="F107" s="76" t="str">
        <f t="shared" si="8"/>
        <v>Balanced</v>
      </c>
      <c r="G107" s="76" t="str">
        <f t="shared" si="8"/>
        <v>Balanced</v>
      </c>
    </row>
    <row r="108" spans="1:50" ht="15" customHeight="1"/>
    <row r="109" spans="1:50" ht="15" customHeight="1"/>
    <row r="110" spans="1:50" ht="15" customHeight="1">
      <c r="E110" s="76">
        <f>SUM(C106:G106)</f>
        <v>34513576</v>
      </c>
    </row>
    <row r="111" spans="1:50">
      <c r="E111" s="223">
        <f>'HSH Uses'!D80</f>
        <v>14770366</v>
      </c>
    </row>
    <row r="112" spans="1:50">
      <c r="E112" s="224">
        <f>Input!F8</f>
        <v>11618</v>
      </c>
    </row>
    <row r="113" spans="5:5">
      <c r="E113" s="49">
        <f>SUM(E110:E112)</f>
        <v>49295560</v>
      </c>
    </row>
    <row r="114" spans="5:5">
      <c r="E114" s="49">
        <f>Input!G8</f>
        <v>49295560</v>
      </c>
    </row>
    <row r="115" spans="5:5">
      <c r="E115" s="49">
        <f>E114-E113</f>
        <v>0</v>
      </c>
    </row>
    <row r="116" spans="5:5">
      <c r="E116" s="48" t="str">
        <f>IF(E115&lt;&gt;0,"Out of Balance","Balanced")</f>
        <v>Balanced</v>
      </c>
    </row>
  </sheetData>
  <mergeCells count="1">
    <mergeCell ref="A97:B97"/>
  </mergeCells>
  <conditionalFormatting sqref="F100">
    <cfRule type="expression" dxfId="243" priority="12">
      <formula>$F$100&lt;&gt;0</formula>
    </cfRule>
  </conditionalFormatting>
  <conditionalFormatting sqref="G100">
    <cfRule type="expression" dxfId="242" priority="11">
      <formula>$G$100&lt;&gt;0</formula>
    </cfRule>
  </conditionalFormatting>
  <conditionalFormatting sqref="F102">
    <cfRule type="expression" dxfId="241" priority="10">
      <formula>$F$102&lt;&gt;""</formula>
    </cfRule>
  </conditionalFormatting>
  <conditionalFormatting sqref="G102">
    <cfRule type="expression" dxfId="240" priority="9">
      <formula>$G$102&lt;&gt;""</formula>
    </cfRule>
  </conditionalFormatting>
  <conditionalFormatting sqref="D100">
    <cfRule type="expression" dxfId="239" priority="8">
      <formula>$D$100&lt;&gt;0</formula>
    </cfRule>
  </conditionalFormatting>
  <conditionalFormatting sqref="D102">
    <cfRule type="expression" dxfId="238" priority="7">
      <formula>$D$102&lt;&gt;""</formula>
    </cfRule>
  </conditionalFormatting>
  <conditionalFormatting sqref="C102">
    <cfRule type="expression" dxfId="237" priority="6">
      <formula>$C$102&lt;&gt;""</formula>
    </cfRule>
  </conditionalFormatting>
  <conditionalFormatting sqref="E102">
    <cfRule type="expression" dxfId="236" priority="5">
      <formula>$E$102&lt;&gt;""</formula>
    </cfRule>
  </conditionalFormatting>
  <conditionalFormatting sqref="H2">
    <cfRule type="expression" dxfId="235" priority="2">
      <formula>OR($C$100&lt;&gt;0,$D$100&lt;&gt;0,$E$100&lt;&gt;0,$F$100&lt;&gt;0,$G$100&lt;&gt;0)</formula>
    </cfRule>
  </conditionalFormatting>
  <conditionalFormatting sqref="H1">
    <cfRule type="expression" dxfId="234" priority="1">
      <formula>OR($C$102&lt;&gt;"",$D$102&lt;&gt;"",$E$102&lt;&gt;"",$F$102&lt;&gt;"",$G$102&lt;&gt;"")</formula>
    </cfRule>
  </conditionalFormatting>
  <pageMargins left="0.315" right="0.42499999999999999" top="0.75" bottom="0.75" header="0.3" footer="0.3"/>
  <pageSetup paperSize="5"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20</vt:i4>
      </vt:variant>
    </vt:vector>
  </HeadingPairs>
  <TitlesOfParts>
    <vt:vector size="58" baseType="lpstr">
      <vt:lpstr>Index</vt:lpstr>
      <vt:lpstr>Summary Uses</vt:lpstr>
      <vt:lpstr>Summary Fed</vt:lpstr>
      <vt:lpstr>SWM Uses</vt:lpstr>
      <vt:lpstr>SWM Fed</vt:lpstr>
      <vt:lpstr>MBG Uses</vt:lpstr>
      <vt:lpstr>MBG Fed</vt:lpstr>
      <vt:lpstr>HSH Uses</vt:lpstr>
      <vt:lpstr>HSH Fed</vt:lpstr>
      <vt:lpstr>HSSA Uses</vt:lpstr>
      <vt:lpstr>HSSA Fed</vt:lpstr>
      <vt:lpstr>MDA Uses</vt:lpstr>
      <vt:lpstr>MDA Fed</vt:lpstr>
      <vt:lpstr>THC Uses</vt:lpstr>
      <vt:lpstr>THC Fed</vt:lpstr>
      <vt:lpstr>TAMHSC Uses</vt:lpstr>
      <vt:lpstr>TAMHSC Fed</vt:lpstr>
      <vt:lpstr>UNTHSC1 Uses</vt:lpstr>
      <vt:lpstr>UNTHSC1 Fed</vt:lpstr>
      <vt:lpstr>TTUHSC Uses</vt:lpstr>
      <vt:lpstr>TTUHSC Fed</vt:lpstr>
      <vt:lpstr>TTUHSCEP Uses</vt:lpstr>
      <vt:lpstr>TTUHSCEP Fed</vt:lpstr>
      <vt:lpstr>RGVM Uses</vt:lpstr>
      <vt:lpstr>RGVM Fed</vt:lpstr>
      <vt:lpstr>AUSM Uses</vt:lpstr>
      <vt:lpstr>AUSM Fed</vt:lpstr>
      <vt:lpstr>UHM Uses</vt:lpstr>
      <vt:lpstr>UHM Fed</vt:lpstr>
      <vt:lpstr>SHNF Uses</vt:lpstr>
      <vt:lpstr>SHNF Fed</vt:lpstr>
      <vt:lpstr>BCM Uses</vt:lpstr>
      <vt:lpstr>BCM Fed</vt:lpstr>
      <vt:lpstr>UNTHSC Uses</vt:lpstr>
      <vt:lpstr>UNTHSC Fed</vt:lpstr>
      <vt:lpstr>Input</vt:lpstr>
      <vt:lpstr>Names</vt:lpstr>
      <vt:lpstr>Balancing</vt:lpstr>
      <vt:lpstr>AMTLU</vt:lpstr>
      <vt:lpstr>NamesLU</vt:lpstr>
      <vt:lpstr>'AUSM Fed'!Print_Area</vt:lpstr>
      <vt:lpstr>'BCM Fed'!Print_Area</vt:lpstr>
      <vt:lpstr>'HSH Fed'!Print_Area</vt:lpstr>
      <vt:lpstr>'HSSA Fed'!Print_Area</vt:lpstr>
      <vt:lpstr>'MBG Fed'!Print_Area</vt:lpstr>
      <vt:lpstr>'MDA Fed'!Print_Area</vt:lpstr>
      <vt:lpstr>Names!Print_Area</vt:lpstr>
      <vt:lpstr>'RGVM Fed'!Print_Area</vt:lpstr>
      <vt:lpstr>'SHNF Fed'!Print_Area</vt:lpstr>
      <vt:lpstr>'Summary Fed'!Print_Area</vt:lpstr>
      <vt:lpstr>'SWM Fed'!Print_Area</vt:lpstr>
      <vt:lpstr>'TAMHSC Fed'!Print_Area</vt:lpstr>
      <vt:lpstr>'THC Fed'!Print_Area</vt:lpstr>
      <vt:lpstr>'TTUHSC Fed'!Print_Area</vt:lpstr>
      <vt:lpstr>'TTUHSCEP Fed'!Print_Area</vt:lpstr>
      <vt:lpstr>'UHM Fed'!Print_Area</vt:lpstr>
      <vt:lpstr>'UNTHSC Fed'!Print_Area</vt:lpstr>
      <vt:lpstr>'UNTHSC1 Fed'!Print_Area</vt:lpstr>
    </vt:vector>
  </TitlesOfParts>
  <Company>THECB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63 Data Health Related 2020-2021</dc:title>
  <dc:subject>Section 63 Data Collection</dc:subject>
  <dc:creator>Funding and Resource Planning</dc:creator>
  <cp:keywords>Section 63</cp:keywords>
  <cp:lastModifiedBy>King, Clifford</cp:lastModifiedBy>
  <cp:lastPrinted>2020-03-04T21:18:56Z</cp:lastPrinted>
  <dcterms:created xsi:type="dcterms:W3CDTF">2004-08-05T19:38:30Z</dcterms:created>
  <dcterms:modified xsi:type="dcterms:W3CDTF">2022-01-25T23:34:40Z</dcterms:modified>
</cp:coreProperties>
</file>