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2024\"/>
    </mc:Choice>
  </mc:AlternateContent>
  <xr:revisionPtr revIDLastSave="0" documentId="13_ncr:1_{41B0C0BC-6AF2-4310-943A-AEB02796F9B5}" xr6:coauthVersionLast="47" xr6:coauthVersionMax="47" xr10:uidLastSave="{00000000-0000-0000-0000-000000000000}"/>
  <bookViews>
    <workbookView xWindow="-108" yWindow="-108" windowWidth="23256" windowHeight="12576" xr2:uid="{7F390CF2-127E-41FA-A803-52A0CF74E2E7}"/>
  </bookViews>
  <sheets>
    <sheet name="Fall 2023 Certified Enrollment" sheetId="1" r:id="rId1"/>
  </sheets>
  <definedNames>
    <definedName name="_xlnm._FilterDatabase" localSheetId="0" hidden="1">'Fall 2023 Certified Enrollment'!$A$62:$L$427</definedName>
    <definedName name="_xlnm.Print_Area" localSheetId="0">'Fall 2023 Certified Enrollment'!$A$1:$L$427</definedName>
    <definedName name="_xlnm.Print_Titles" localSheetId="0">'Fall 2023 Certified Enrollment'!$1:$3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7" i="1" l="1"/>
  <c r="K427" i="1"/>
  <c r="H427" i="1"/>
  <c r="I427" i="1"/>
  <c r="F427" i="1"/>
  <c r="G427" i="1"/>
  <c r="J425" i="1"/>
  <c r="K425" i="1"/>
  <c r="H425" i="1"/>
  <c r="I425" i="1"/>
  <c r="F425" i="1"/>
  <c r="G425" i="1"/>
  <c r="J424" i="1"/>
  <c r="K424" i="1"/>
  <c r="H424" i="1"/>
  <c r="I424" i="1"/>
  <c r="F424" i="1"/>
  <c r="G424" i="1"/>
  <c r="J423" i="1"/>
  <c r="K423" i="1"/>
  <c r="H423" i="1"/>
  <c r="I423" i="1"/>
  <c r="F423" i="1"/>
  <c r="G423" i="1"/>
  <c r="J422" i="1"/>
  <c r="K422" i="1"/>
  <c r="H422" i="1"/>
  <c r="I422" i="1"/>
  <c r="F422" i="1"/>
  <c r="G422" i="1"/>
  <c r="J421" i="1"/>
  <c r="K421" i="1"/>
  <c r="H421" i="1"/>
  <c r="I421" i="1"/>
  <c r="F421" i="1"/>
  <c r="G421" i="1"/>
  <c r="J417" i="1"/>
  <c r="K417" i="1"/>
  <c r="H417" i="1"/>
  <c r="I417" i="1"/>
  <c r="F417" i="1"/>
  <c r="G417" i="1"/>
  <c r="J415" i="1"/>
  <c r="K415" i="1"/>
  <c r="H415" i="1"/>
  <c r="I415" i="1"/>
  <c r="F415" i="1"/>
  <c r="G415" i="1"/>
  <c r="J414" i="1"/>
  <c r="K414" i="1"/>
  <c r="H414" i="1"/>
  <c r="F414" i="1"/>
  <c r="J413" i="1"/>
  <c r="K413" i="1"/>
  <c r="H413" i="1"/>
  <c r="I413" i="1"/>
  <c r="F413" i="1"/>
  <c r="G413" i="1"/>
  <c r="J412" i="1"/>
  <c r="K412" i="1"/>
  <c r="H412" i="1"/>
  <c r="I412" i="1"/>
  <c r="F412" i="1"/>
  <c r="G412" i="1"/>
  <c r="J411" i="1"/>
  <c r="K411" i="1"/>
  <c r="H411" i="1"/>
  <c r="I411" i="1"/>
  <c r="F411" i="1"/>
  <c r="G411" i="1"/>
  <c r="J410" i="1"/>
  <c r="K410" i="1"/>
  <c r="H410" i="1"/>
  <c r="I410" i="1"/>
  <c r="F410" i="1"/>
  <c r="G410" i="1"/>
  <c r="J409" i="1"/>
  <c r="K409" i="1"/>
  <c r="H409" i="1"/>
  <c r="I409" i="1"/>
  <c r="F409" i="1"/>
  <c r="G409" i="1"/>
  <c r="J408" i="1"/>
  <c r="K408" i="1"/>
  <c r="H408" i="1"/>
  <c r="I408" i="1"/>
  <c r="F408" i="1"/>
  <c r="G408" i="1"/>
  <c r="J405" i="1"/>
  <c r="K405" i="1"/>
  <c r="H405" i="1"/>
  <c r="I405" i="1"/>
  <c r="F405" i="1"/>
  <c r="G405" i="1"/>
  <c r="J404" i="1"/>
  <c r="K404" i="1"/>
  <c r="H404" i="1"/>
  <c r="I404" i="1"/>
  <c r="F404" i="1"/>
  <c r="G404" i="1"/>
  <c r="J403" i="1"/>
  <c r="K403" i="1"/>
  <c r="H403" i="1"/>
  <c r="I403" i="1"/>
  <c r="F403" i="1"/>
  <c r="G403" i="1"/>
  <c r="J402" i="1"/>
  <c r="K402" i="1"/>
  <c r="H402" i="1"/>
  <c r="I402" i="1"/>
  <c r="F402" i="1"/>
  <c r="G402" i="1"/>
  <c r="J401" i="1"/>
  <c r="K401" i="1"/>
  <c r="H401" i="1"/>
  <c r="I401" i="1"/>
  <c r="F401" i="1"/>
  <c r="G401" i="1"/>
  <c r="J399" i="1"/>
  <c r="K399" i="1"/>
  <c r="H399" i="1"/>
  <c r="I399" i="1"/>
  <c r="F399" i="1"/>
  <c r="G399" i="1"/>
  <c r="J398" i="1"/>
  <c r="K398" i="1"/>
  <c r="H398" i="1"/>
  <c r="I398" i="1"/>
  <c r="F398" i="1"/>
  <c r="G398" i="1"/>
  <c r="J397" i="1"/>
  <c r="K397" i="1"/>
  <c r="H397" i="1"/>
  <c r="I397" i="1"/>
  <c r="F397" i="1"/>
  <c r="G397" i="1"/>
  <c r="J396" i="1"/>
  <c r="K396" i="1"/>
  <c r="H396" i="1"/>
  <c r="I396" i="1"/>
  <c r="F396" i="1"/>
  <c r="G396" i="1"/>
  <c r="J394" i="1"/>
  <c r="K394" i="1"/>
  <c r="H394" i="1"/>
  <c r="I394" i="1"/>
  <c r="F394" i="1"/>
  <c r="G394" i="1"/>
  <c r="J393" i="1"/>
  <c r="K393" i="1"/>
  <c r="H393" i="1"/>
  <c r="I393" i="1"/>
  <c r="F393" i="1"/>
  <c r="G393" i="1"/>
  <c r="J392" i="1"/>
  <c r="K392" i="1"/>
  <c r="H392" i="1"/>
  <c r="I392" i="1"/>
  <c r="F392" i="1"/>
  <c r="G392" i="1"/>
  <c r="J391" i="1"/>
  <c r="K391" i="1"/>
  <c r="H391" i="1"/>
  <c r="I391" i="1"/>
  <c r="F391" i="1"/>
  <c r="G391" i="1"/>
  <c r="J390" i="1"/>
  <c r="K390" i="1"/>
  <c r="H390" i="1"/>
  <c r="I390" i="1"/>
  <c r="F390" i="1"/>
  <c r="G390" i="1"/>
  <c r="J389" i="1"/>
  <c r="K389" i="1"/>
  <c r="H389" i="1"/>
  <c r="I389" i="1"/>
  <c r="F389" i="1"/>
  <c r="G389" i="1"/>
  <c r="J388" i="1"/>
  <c r="H388" i="1"/>
  <c r="F388" i="1"/>
  <c r="J387" i="1"/>
  <c r="K387" i="1"/>
  <c r="H387" i="1"/>
  <c r="I387" i="1"/>
  <c r="F387" i="1"/>
  <c r="G387" i="1"/>
  <c r="J386" i="1"/>
  <c r="K386" i="1"/>
  <c r="H386" i="1"/>
  <c r="I386" i="1"/>
  <c r="F386" i="1"/>
  <c r="G386" i="1"/>
  <c r="J385" i="1"/>
  <c r="K385" i="1"/>
  <c r="H385" i="1"/>
  <c r="I385" i="1"/>
  <c r="F385" i="1"/>
  <c r="G385" i="1"/>
  <c r="J384" i="1"/>
  <c r="K384" i="1"/>
  <c r="H384" i="1"/>
  <c r="I384" i="1"/>
  <c r="F384" i="1"/>
  <c r="G384" i="1"/>
  <c r="J383" i="1"/>
  <c r="K383" i="1"/>
  <c r="H383" i="1"/>
  <c r="F383" i="1"/>
  <c r="J382" i="1"/>
  <c r="K382" i="1"/>
  <c r="H382" i="1"/>
  <c r="I382" i="1"/>
  <c r="F382" i="1"/>
  <c r="G382" i="1"/>
  <c r="J381" i="1"/>
  <c r="K381" i="1"/>
  <c r="H381" i="1"/>
  <c r="I381" i="1"/>
  <c r="F381" i="1"/>
  <c r="G381" i="1"/>
  <c r="J380" i="1"/>
  <c r="K380" i="1"/>
  <c r="H380" i="1"/>
  <c r="I380" i="1"/>
  <c r="F380" i="1"/>
  <c r="G380" i="1"/>
  <c r="J379" i="1"/>
  <c r="K379" i="1"/>
  <c r="H379" i="1"/>
  <c r="I379" i="1"/>
  <c r="F379" i="1"/>
  <c r="G379" i="1"/>
  <c r="J378" i="1"/>
  <c r="K378" i="1"/>
  <c r="H378" i="1"/>
  <c r="I378" i="1"/>
  <c r="F378" i="1"/>
  <c r="G378" i="1"/>
  <c r="J377" i="1"/>
  <c r="K377" i="1"/>
  <c r="H377" i="1"/>
  <c r="I377" i="1"/>
  <c r="F377" i="1"/>
  <c r="G377" i="1"/>
  <c r="J376" i="1"/>
  <c r="K376" i="1"/>
  <c r="H376" i="1"/>
  <c r="I376" i="1"/>
  <c r="F376" i="1"/>
  <c r="G376" i="1"/>
  <c r="J375" i="1"/>
  <c r="K375" i="1"/>
  <c r="H375" i="1"/>
  <c r="I375" i="1"/>
  <c r="F375" i="1"/>
  <c r="G375" i="1"/>
  <c r="J373" i="1"/>
  <c r="K373" i="1"/>
  <c r="H373" i="1"/>
  <c r="I373" i="1"/>
  <c r="F373" i="1"/>
  <c r="G373" i="1"/>
  <c r="J372" i="1"/>
  <c r="K372" i="1"/>
  <c r="H372" i="1"/>
  <c r="I372" i="1"/>
  <c r="F372" i="1"/>
  <c r="G372" i="1"/>
  <c r="J371" i="1"/>
  <c r="K371" i="1"/>
  <c r="H371" i="1"/>
  <c r="I371" i="1"/>
  <c r="F371" i="1"/>
  <c r="G371" i="1"/>
  <c r="J370" i="1"/>
  <c r="K370" i="1"/>
  <c r="H370" i="1"/>
  <c r="I370" i="1"/>
  <c r="F370" i="1"/>
  <c r="G370" i="1"/>
  <c r="J368" i="1"/>
  <c r="K368" i="1"/>
  <c r="H368" i="1"/>
  <c r="I368" i="1"/>
  <c r="F368" i="1"/>
  <c r="G368" i="1"/>
  <c r="J367" i="1"/>
  <c r="K367" i="1"/>
  <c r="H367" i="1"/>
  <c r="I367" i="1"/>
  <c r="F367" i="1"/>
  <c r="G367" i="1"/>
  <c r="J366" i="1"/>
  <c r="K366" i="1"/>
  <c r="H366" i="1"/>
  <c r="I366" i="1"/>
  <c r="F366" i="1"/>
  <c r="G366" i="1"/>
  <c r="J365" i="1"/>
  <c r="K365" i="1"/>
  <c r="H365" i="1"/>
  <c r="I365" i="1"/>
  <c r="F365" i="1"/>
  <c r="G365" i="1"/>
  <c r="J364" i="1"/>
  <c r="K364" i="1"/>
  <c r="H364" i="1"/>
  <c r="I364" i="1"/>
  <c r="F364" i="1"/>
  <c r="G364" i="1"/>
  <c r="J362" i="1"/>
  <c r="K362" i="1"/>
  <c r="H362" i="1"/>
  <c r="I362" i="1"/>
  <c r="F362" i="1"/>
  <c r="G362" i="1"/>
  <c r="J361" i="1"/>
  <c r="K361" i="1"/>
  <c r="H361" i="1"/>
  <c r="I361" i="1"/>
  <c r="F361" i="1"/>
  <c r="J360" i="1"/>
  <c r="K360" i="1"/>
  <c r="H360" i="1"/>
  <c r="I360" i="1"/>
  <c r="F360" i="1"/>
  <c r="G360" i="1"/>
  <c r="J359" i="1"/>
  <c r="K359" i="1"/>
  <c r="H359" i="1"/>
  <c r="I359" i="1"/>
  <c r="F359" i="1"/>
  <c r="G359" i="1"/>
  <c r="J358" i="1"/>
  <c r="K358" i="1"/>
  <c r="H358" i="1"/>
  <c r="I358" i="1"/>
  <c r="F358" i="1"/>
  <c r="G358" i="1"/>
  <c r="J357" i="1"/>
  <c r="K357" i="1"/>
  <c r="H357" i="1"/>
  <c r="I357" i="1"/>
  <c r="F357" i="1"/>
  <c r="G357" i="1"/>
  <c r="J356" i="1"/>
  <c r="K356" i="1"/>
  <c r="H356" i="1"/>
  <c r="I356" i="1"/>
  <c r="F356" i="1"/>
  <c r="G356" i="1"/>
  <c r="J355" i="1"/>
  <c r="K355" i="1"/>
  <c r="H355" i="1"/>
  <c r="I355" i="1"/>
  <c r="F355" i="1"/>
  <c r="G355" i="1"/>
  <c r="J354" i="1"/>
  <c r="K354" i="1"/>
  <c r="H354" i="1"/>
  <c r="I354" i="1"/>
  <c r="F354" i="1"/>
  <c r="G354" i="1"/>
  <c r="J353" i="1"/>
  <c r="K353" i="1"/>
  <c r="H353" i="1"/>
  <c r="I353" i="1"/>
  <c r="F353" i="1"/>
  <c r="G353" i="1"/>
  <c r="J348" i="1"/>
  <c r="K348" i="1"/>
  <c r="H348" i="1"/>
  <c r="I348" i="1"/>
  <c r="F348" i="1"/>
  <c r="G348" i="1"/>
  <c r="J346" i="1"/>
  <c r="K346" i="1"/>
  <c r="H346" i="1"/>
  <c r="I346" i="1"/>
  <c r="F346" i="1"/>
  <c r="G346" i="1"/>
  <c r="J339" i="1"/>
  <c r="K339" i="1"/>
  <c r="H339" i="1"/>
  <c r="I339" i="1"/>
  <c r="F339" i="1"/>
  <c r="G339" i="1"/>
  <c r="J337" i="1"/>
  <c r="K337" i="1"/>
  <c r="H337" i="1"/>
  <c r="I337" i="1"/>
  <c r="F337" i="1"/>
  <c r="G337" i="1"/>
  <c r="J336" i="1"/>
  <c r="K336" i="1"/>
  <c r="H336" i="1"/>
  <c r="I336" i="1"/>
  <c r="F336" i="1"/>
  <c r="G336" i="1"/>
  <c r="J335" i="1"/>
  <c r="K335" i="1"/>
  <c r="H335" i="1"/>
  <c r="I335" i="1"/>
  <c r="F335" i="1"/>
  <c r="G335" i="1"/>
  <c r="J334" i="1"/>
  <c r="K334" i="1"/>
  <c r="H334" i="1"/>
  <c r="I334" i="1"/>
  <c r="F334" i="1"/>
  <c r="G334" i="1"/>
  <c r="J333" i="1"/>
  <c r="K333" i="1"/>
  <c r="H333" i="1"/>
  <c r="I333" i="1"/>
  <c r="F333" i="1"/>
  <c r="G333" i="1"/>
  <c r="J332" i="1"/>
  <c r="K332" i="1"/>
  <c r="H332" i="1"/>
  <c r="I332" i="1"/>
  <c r="F332" i="1"/>
  <c r="G332" i="1"/>
  <c r="J331" i="1"/>
  <c r="K331" i="1"/>
  <c r="H331" i="1"/>
  <c r="I331" i="1"/>
  <c r="F331" i="1"/>
  <c r="G331" i="1"/>
  <c r="J330" i="1"/>
  <c r="K330" i="1"/>
  <c r="H330" i="1"/>
  <c r="I330" i="1"/>
  <c r="F330" i="1"/>
  <c r="G330" i="1"/>
  <c r="J329" i="1"/>
  <c r="K329" i="1"/>
  <c r="H329" i="1"/>
  <c r="I329" i="1"/>
  <c r="F329" i="1"/>
  <c r="G329" i="1"/>
  <c r="J328" i="1"/>
  <c r="K328" i="1"/>
  <c r="H328" i="1"/>
  <c r="I328" i="1"/>
  <c r="F328" i="1"/>
  <c r="G328" i="1"/>
  <c r="J327" i="1"/>
  <c r="K327" i="1"/>
  <c r="H327" i="1"/>
  <c r="I327" i="1"/>
  <c r="F327" i="1"/>
  <c r="G327" i="1"/>
  <c r="J326" i="1"/>
  <c r="K326" i="1"/>
  <c r="H326" i="1"/>
  <c r="I326" i="1"/>
  <c r="F326" i="1"/>
  <c r="G326" i="1"/>
  <c r="J325" i="1"/>
  <c r="K325" i="1"/>
  <c r="H325" i="1"/>
  <c r="I325" i="1"/>
  <c r="F325" i="1"/>
  <c r="G325" i="1"/>
  <c r="J324" i="1"/>
  <c r="K324" i="1"/>
  <c r="H324" i="1"/>
  <c r="I324" i="1"/>
  <c r="F324" i="1"/>
  <c r="G324" i="1"/>
  <c r="J323" i="1"/>
  <c r="K323" i="1"/>
  <c r="H323" i="1"/>
  <c r="I323" i="1"/>
  <c r="F323" i="1"/>
  <c r="G323" i="1"/>
  <c r="J322" i="1"/>
  <c r="K322" i="1"/>
  <c r="H322" i="1"/>
  <c r="I322" i="1"/>
  <c r="F322" i="1"/>
  <c r="G322" i="1"/>
  <c r="J321" i="1"/>
  <c r="K321" i="1"/>
  <c r="H321" i="1"/>
  <c r="I321" i="1"/>
  <c r="F321" i="1"/>
  <c r="G321" i="1"/>
  <c r="J320" i="1"/>
  <c r="K320" i="1"/>
  <c r="H320" i="1"/>
  <c r="I320" i="1"/>
  <c r="F320" i="1"/>
  <c r="G320" i="1"/>
  <c r="J319" i="1"/>
  <c r="K319" i="1"/>
  <c r="H319" i="1"/>
  <c r="I319" i="1"/>
  <c r="F319" i="1"/>
  <c r="G319" i="1"/>
  <c r="J318" i="1"/>
  <c r="K318" i="1"/>
  <c r="H318" i="1"/>
  <c r="I318" i="1"/>
  <c r="F318" i="1"/>
  <c r="G318" i="1"/>
  <c r="J317" i="1"/>
  <c r="K317" i="1"/>
  <c r="H317" i="1"/>
  <c r="I317" i="1"/>
  <c r="F317" i="1"/>
  <c r="G317" i="1"/>
  <c r="J316" i="1"/>
  <c r="K316" i="1"/>
  <c r="H316" i="1"/>
  <c r="I316" i="1"/>
  <c r="F316" i="1"/>
  <c r="G316" i="1"/>
  <c r="J315" i="1"/>
  <c r="K315" i="1"/>
  <c r="H315" i="1"/>
  <c r="I315" i="1"/>
  <c r="F315" i="1"/>
  <c r="G315" i="1"/>
  <c r="J314" i="1"/>
  <c r="K314" i="1"/>
  <c r="H314" i="1"/>
  <c r="I314" i="1"/>
  <c r="F314" i="1"/>
  <c r="G314" i="1"/>
  <c r="J313" i="1"/>
  <c r="K313" i="1"/>
  <c r="H313" i="1"/>
  <c r="I313" i="1"/>
  <c r="F313" i="1"/>
  <c r="G313" i="1"/>
  <c r="J312" i="1"/>
  <c r="K312" i="1"/>
  <c r="H312" i="1"/>
  <c r="I312" i="1"/>
  <c r="F312" i="1"/>
  <c r="G312" i="1"/>
  <c r="J311" i="1"/>
  <c r="K311" i="1"/>
  <c r="H311" i="1"/>
  <c r="I311" i="1"/>
  <c r="F311" i="1"/>
  <c r="G311" i="1"/>
  <c r="J310" i="1"/>
  <c r="K310" i="1"/>
  <c r="H310" i="1"/>
  <c r="I310" i="1"/>
  <c r="F310" i="1"/>
  <c r="G310" i="1"/>
  <c r="J309" i="1"/>
  <c r="K309" i="1"/>
  <c r="H309" i="1"/>
  <c r="I309" i="1"/>
  <c r="F309" i="1"/>
  <c r="G309" i="1"/>
  <c r="J308" i="1"/>
  <c r="K308" i="1"/>
  <c r="H308" i="1"/>
  <c r="I308" i="1"/>
  <c r="F308" i="1"/>
  <c r="G308" i="1"/>
  <c r="J307" i="1"/>
  <c r="K307" i="1"/>
  <c r="H307" i="1"/>
  <c r="I307" i="1"/>
  <c r="F307" i="1"/>
  <c r="G307" i="1"/>
  <c r="J306" i="1"/>
  <c r="K306" i="1"/>
  <c r="H306" i="1"/>
  <c r="I306" i="1"/>
  <c r="F306" i="1"/>
  <c r="G306" i="1"/>
  <c r="J305" i="1"/>
  <c r="K305" i="1"/>
  <c r="H305" i="1"/>
  <c r="I305" i="1"/>
  <c r="F305" i="1"/>
  <c r="G305" i="1"/>
  <c r="J304" i="1"/>
  <c r="K304" i="1"/>
  <c r="H304" i="1"/>
  <c r="I304" i="1"/>
  <c r="F304" i="1"/>
  <c r="G304" i="1"/>
  <c r="J303" i="1"/>
  <c r="K303" i="1"/>
  <c r="H303" i="1"/>
  <c r="I303" i="1"/>
  <c r="F303" i="1"/>
  <c r="J302" i="1"/>
  <c r="K302" i="1"/>
  <c r="H302" i="1"/>
  <c r="I302" i="1"/>
  <c r="F302" i="1"/>
  <c r="G302" i="1"/>
  <c r="J301" i="1"/>
  <c r="K301" i="1"/>
  <c r="H301" i="1"/>
  <c r="I301" i="1"/>
  <c r="F301" i="1"/>
  <c r="G301" i="1"/>
  <c r="J300" i="1"/>
  <c r="K300" i="1"/>
  <c r="H300" i="1"/>
  <c r="I300" i="1"/>
  <c r="F300" i="1"/>
  <c r="J299" i="1"/>
  <c r="K299" i="1"/>
  <c r="H299" i="1"/>
  <c r="I299" i="1"/>
  <c r="F299" i="1"/>
  <c r="G299" i="1"/>
  <c r="J298" i="1"/>
  <c r="K298" i="1"/>
  <c r="H298" i="1"/>
  <c r="I298" i="1"/>
  <c r="F298" i="1"/>
  <c r="G298" i="1"/>
  <c r="J292" i="1"/>
  <c r="K292" i="1"/>
  <c r="H292" i="1"/>
  <c r="I292" i="1"/>
  <c r="F292" i="1"/>
  <c r="G292" i="1"/>
  <c r="J290" i="1"/>
  <c r="K290" i="1"/>
  <c r="H290" i="1"/>
  <c r="I290" i="1"/>
  <c r="F290" i="1"/>
  <c r="G290" i="1"/>
  <c r="J289" i="1"/>
  <c r="H289" i="1"/>
  <c r="F289" i="1"/>
  <c r="J288" i="1"/>
  <c r="H288" i="1"/>
  <c r="F288" i="1"/>
  <c r="J287" i="1"/>
  <c r="H287" i="1"/>
  <c r="I287" i="1"/>
  <c r="F287" i="1"/>
  <c r="J286" i="1"/>
  <c r="K286" i="1"/>
  <c r="H286" i="1"/>
  <c r="I286" i="1"/>
  <c r="F286" i="1"/>
  <c r="J285" i="1"/>
  <c r="K285" i="1"/>
  <c r="H285" i="1"/>
  <c r="I285" i="1"/>
  <c r="F285" i="1"/>
  <c r="J284" i="1"/>
  <c r="H284" i="1"/>
  <c r="F284" i="1"/>
  <c r="J278" i="1"/>
  <c r="K278" i="1"/>
  <c r="H278" i="1"/>
  <c r="I278" i="1"/>
  <c r="F278" i="1"/>
  <c r="G278" i="1"/>
  <c r="J277" i="1"/>
  <c r="K277" i="1"/>
  <c r="H277" i="1"/>
  <c r="I277" i="1"/>
  <c r="F277" i="1"/>
  <c r="G277" i="1"/>
  <c r="J276" i="1"/>
  <c r="K276" i="1"/>
  <c r="H276" i="1"/>
  <c r="I276" i="1"/>
  <c r="F276" i="1"/>
  <c r="G276" i="1"/>
  <c r="J275" i="1"/>
  <c r="K275" i="1"/>
  <c r="H275" i="1"/>
  <c r="I275" i="1"/>
  <c r="F275" i="1"/>
  <c r="G275" i="1"/>
  <c r="J274" i="1"/>
  <c r="K274" i="1"/>
  <c r="H274" i="1"/>
  <c r="I274" i="1"/>
  <c r="F274" i="1"/>
  <c r="G274" i="1"/>
  <c r="J273" i="1"/>
  <c r="K273" i="1"/>
  <c r="H273" i="1"/>
  <c r="I273" i="1"/>
  <c r="F273" i="1"/>
  <c r="G273" i="1"/>
  <c r="J272" i="1"/>
  <c r="K272" i="1"/>
  <c r="H272" i="1"/>
  <c r="I272" i="1"/>
  <c r="F272" i="1"/>
  <c r="G272" i="1"/>
  <c r="J271" i="1"/>
  <c r="H271" i="1"/>
  <c r="F271" i="1"/>
  <c r="J268" i="1"/>
  <c r="H268" i="1"/>
  <c r="F268" i="1"/>
  <c r="J267" i="1"/>
  <c r="K267" i="1"/>
  <c r="H267" i="1"/>
  <c r="I267" i="1"/>
  <c r="F267" i="1"/>
  <c r="G267" i="1"/>
  <c r="J263" i="1"/>
  <c r="K263" i="1"/>
  <c r="H263" i="1"/>
  <c r="I263" i="1"/>
  <c r="F263" i="1"/>
  <c r="G263" i="1"/>
  <c r="J262" i="1"/>
  <c r="K262" i="1"/>
  <c r="H262" i="1"/>
  <c r="I262" i="1"/>
  <c r="F262" i="1"/>
  <c r="G262" i="1"/>
  <c r="J261" i="1"/>
  <c r="K261" i="1"/>
  <c r="H261" i="1"/>
  <c r="I261" i="1"/>
  <c r="F261" i="1"/>
  <c r="G261" i="1"/>
  <c r="J260" i="1"/>
  <c r="K260" i="1"/>
  <c r="H260" i="1"/>
  <c r="I260" i="1"/>
  <c r="F260" i="1"/>
  <c r="G260" i="1"/>
  <c r="J259" i="1"/>
  <c r="K259" i="1"/>
  <c r="H259" i="1"/>
  <c r="I259" i="1"/>
  <c r="F259" i="1"/>
  <c r="G259" i="1"/>
  <c r="J256" i="1"/>
  <c r="K256" i="1"/>
  <c r="H256" i="1"/>
  <c r="I256" i="1"/>
  <c r="F256" i="1"/>
  <c r="G256" i="1"/>
  <c r="J254" i="1"/>
  <c r="K254" i="1"/>
  <c r="H254" i="1"/>
  <c r="I254" i="1"/>
  <c r="F254" i="1"/>
  <c r="G254" i="1"/>
  <c r="J253" i="1"/>
  <c r="K253" i="1"/>
  <c r="H253" i="1"/>
  <c r="F253" i="1"/>
  <c r="G253" i="1"/>
  <c r="J252" i="1"/>
  <c r="K252" i="1"/>
  <c r="H252" i="1"/>
  <c r="I252" i="1"/>
  <c r="F252" i="1"/>
  <c r="G252" i="1"/>
  <c r="J251" i="1"/>
  <c r="K251" i="1"/>
  <c r="H251" i="1"/>
  <c r="I251" i="1"/>
  <c r="F251" i="1"/>
  <c r="G251" i="1"/>
  <c r="J250" i="1"/>
  <c r="K250" i="1"/>
  <c r="H250" i="1"/>
  <c r="I250" i="1"/>
  <c r="F250" i="1"/>
  <c r="G250" i="1"/>
  <c r="J249" i="1"/>
  <c r="K249" i="1"/>
  <c r="H249" i="1"/>
  <c r="I249" i="1"/>
  <c r="F249" i="1"/>
  <c r="G249" i="1"/>
  <c r="J248" i="1"/>
  <c r="K248" i="1"/>
  <c r="H248" i="1"/>
  <c r="I248" i="1"/>
  <c r="F248" i="1"/>
  <c r="G248" i="1"/>
  <c r="J247" i="1"/>
  <c r="K247" i="1"/>
  <c r="H247" i="1"/>
  <c r="I247" i="1"/>
  <c r="F247" i="1"/>
  <c r="G247" i="1"/>
  <c r="J246" i="1"/>
  <c r="K246" i="1"/>
  <c r="H246" i="1"/>
  <c r="I246" i="1"/>
  <c r="F246" i="1"/>
  <c r="G246" i="1"/>
  <c r="J245" i="1"/>
  <c r="K245" i="1"/>
  <c r="H245" i="1"/>
  <c r="I245" i="1"/>
  <c r="F245" i="1"/>
  <c r="G245" i="1"/>
  <c r="J244" i="1"/>
  <c r="K244" i="1"/>
  <c r="H244" i="1"/>
  <c r="I244" i="1"/>
  <c r="F244" i="1"/>
  <c r="G244" i="1"/>
  <c r="J243" i="1"/>
  <c r="K243" i="1"/>
  <c r="H243" i="1"/>
  <c r="I243" i="1"/>
  <c r="F243" i="1"/>
  <c r="G243" i="1"/>
  <c r="J242" i="1"/>
  <c r="K242" i="1"/>
  <c r="H242" i="1"/>
  <c r="I242" i="1"/>
  <c r="F242" i="1"/>
  <c r="G242" i="1"/>
  <c r="J241" i="1"/>
  <c r="K241" i="1"/>
  <c r="H241" i="1"/>
  <c r="I241" i="1"/>
  <c r="F241" i="1"/>
  <c r="G241" i="1"/>
  <c r="J240" i="1"/>
  <c r="K240" i="1"/>
  <c r="H240" i="1"/>
  <c r="I240" i="1"/>
  <c r="F240" i="1"/>
  <c r="G240" i="1"/>
  <c r="J239" i="1"/>
  <c r="K239" i="1"/>
  <c r="H239" i="1"/>
  <c r="I239" i="1"/>
  <c r="F239" i="1"/>
  <c r="G239" i="1"/>
  <c r="J238" i="1"/>
  <c r="K238" i="1"/>
  <c r="H238" i="1"/>
  <c r="I238" i="1"/>
  <c r="F238" i="1"/>
  <c r="G238" i="1"/>
  <c r="J237" i="1"/>
  <c r="K237" i="1"/>
  <c r="H237" i="1"/>
  <c r="I237" i="1"/>
  <c r="F237" i="1"/>
  <c r="G237" i="1"/>
  <c r="J236" i="1"/>
  <c r="K236" i="1"/>
  <c r="H236" i="1"/>
  <c r="I236" i="1"/>
  <c r="F236" i="1"/>
  <c r="G236" i="1"/>
  <c r="J235" i="1"/>
  <c r="K235" i="1"/>
  <c r="H235" i="1"/>
  <c r="I235" i="1"/>
  <c r="F235" i="1"/>
  <c r="G235" i="1"/>
  <c r="J234" i="1"/>
  <c r="K234" i="1"/>
  <c r="H234" i="1"/>
  <c r="I234" i="1"/>
  <c r="F234" i="1"/>
  <c r="G234" i="1"/>
  <c r="J233" i="1"/>
  <c r="K233" i="1"/>
  <c r="H233" i="1"/>
  <c r="I233" i="1"/>
  <c r="F233" i="1"/>
  <c r="G233" i="1"/>
  <c r="J232" i="1"/>
  <c r="K232" i="1"/>
  <c r="H232" i="1"/>
  <c r="I232" i="1"/>
  <c r="F232" i="1"/>
  <c r="G232" i="1"/>
  <c r="J231" i="1"/>
  <c r="K231" i="1"/>
  <c r="H231" i="1"/>
  <c r="I231" i="1"/>
  <c r="F231" i="1"/>
  <c r="G231" i="1"/>
  <c r="J230" i="1"/>
  <c r="K230" i="1"/>
  <c r="H230" i="1"/>
  <c r="I230" i="1"/>
  <c r="F230" i="1"/>
  <c r="G230" i="1"/>
  <c r="J229" i="1"/>
  <c r="K229" i="1"/>
  <c r="H229" i="1"/>
  <c r="I229" i="1"/>
  <c r="F229" i="1"/>
  <c r="G229" i="1"/>
  <c r="J228" i="1"/>
  <c r="K228" i="1"/>
  <c r="H228" i="1"/>
  <c r="I228" i="1"/>
  <c r="F228" i="1"/>
  <c r="G228" i="1"/>
  <c r="J227" i="1"/>
  <c r="K227" i="1"/>
  <c r="H227" i="1"/>
  <c r="I227" i="1"/>
  <c r="F227" i="1"/>
  <c r="G227" i="1"/>
  <c r="J226" i="1"/>
  <c r="K226" i="1"/>
  <c r="H226" i="1"/>
  <c r="I226" i="1"/>
  <c r="F226" i="1"/>
  <c r="G226" i="1"/>
  <c r="J225" i="1"/>
  <c r="K225" i="1"/>
  <c r="H225" i="1"/>
  <c r="I225" i="1"/>
  <c r="F225" i="1"/>
  <c r="G225" i="1"/>
  <c r="J224" i="1"/>
  <c r="K224" i="1"/>
  <c r="H224" i="1"/>
  <c r="I224" i="1"/>
  <c r="F224" i="1"/>
  <c r="G224" i="1"/>
  <c r="J223" i="1"/>
  <c r="K223" i="1"/>
  <c r="H223" i="1"/>
  <c r="I223" i="1"/>
  <c r="F223" i="1"/>
  <c r="G223" i="1"/>
  <c r="J222" i="1"/>
  <c r="K222" i="1"/>
  <c r="H222" i="1"/>
  <c r="I222" i="1"/>
  <c r="F222" i="1"/>
  <c r="G222" i="1"/>
  <c r="J221" i="1"/>
  <c r="K221" i="1"/>
  <c r="H221" i="1"/>
  <c r="I221" i="1"/>
  <c r="F221" i="1"/>
  <c r="G221" i="1"/>
  <c r="J220" i="1"/>
  <c r="K220" i="1"/>
  <c r="H220" i="1"/>
  <c r="I220" i="1"/>
  <c r="F220" i="1"/>
  <c r="G220" i="1"/>
  <c r="J219" i="1"/>
  <c r="K219" i="1"/>
  <c r="H219" i="1"/>
  <c r="I219" i="1"/>
  <c r="F219" i="1"/>
  <c r="G219" i="1"/>
  <c r="J218" i="1"/>
  <c r="K218" i="1"/>
  <c r="H218" i="1"/>
  <c r="I218" i="1"/>
  <c r="F218" i="1"/>
  <c r="G218" i="1"/>
  <c r="J217" i="1"/>
  <c r="K217" i="1"/>
  <c r="H217" i="1"/>
  <c r="I217" i="1"/>
  <c r="F217" i="1"/>
  <c r="G217" i="1"/>
  <c r="J216" i="1"/>
  <c r="K216" i="1"/>
  <c r="H216" i="1"/>
  <c r="I216" i="1"/>
  <c r="F216" i="1"/>
  <c r="G216" i="1"/>
  <c r="J215" i="1"/>
  <c r="K215" i="1"/>
  <c r="H215" i="1"/>
  <c r="I215" i="1"/>
  <c r="F215" i="1"/>
  <c r="G215" i="1"/>
  <c r="J214" i="1"/>
  <c r="K214" i="1"/>
  <c r="H214" i="1"/>
  <c r="I214" i="1"/>
  <c r="F214" i="1"/>
  <c r="G214" i="1"/>
  <c r="J213" i="1"/>
  <c r="K213" i="1"/>
  <c r="H213" i="1"/>
  <c r="I213" i="1"/>
  <c r="F213" i="1"/>
  <c r="G213" i="1"/>
  <c r="J212" i="1"/>
  <c r="K212" i="1"/>
  <c r="H212" i="1"/>
  <c r="I212" i="1"/>
  <c r="F212" i="1"/>
  <c r="G212" i="1"/>
  <c r="J211" i="1"/>
  <c r="K211" i="1"/>
  <c r="H211" i="1"/>
  <c r="I211" i="1"/>
  <c r="F211" i="1"/>
  <c r="G211" i="1"/>
  <c r="J210" i="1"/>
  <c r="H210" i="1"/>
  <c r="F210" i="1"/>
  <c r="G210" i="1"/>
  <c r="J209" i="1"/>
  <c r="K209" i="1"/>
  <c r="H209" i="1"/>
  <c r="I209" i="1"/>
  <c r="F209" i="1"/>
  <c r="G209" i="1"/>
  <c r="J208" i="1"/>
  <c r="K208" i="1"/>
  <c r="H208" i="1"/>
  <c r="I208" i="1"/>
  <c r="F208" i="1"/>
  <c r="G208" i="1"/>
  <c r="J207" i="1"/>
  <c r="K207" i="1"/>
  <c r="H207" i="1"/>
  <c r="I207" i="1"/>
  <c r="F207" i="1"/>
  <c r="G207" i="1"/>
  <c r="J206" i="1"/>
  <c r="K206" i="1"/>
  <c r="H206" i="1"/>
  <c r="I206" i="1"/>
  <c r="F206" i="1"/>
  <c r="G206" i="1"/>
  <c r="J205" i="1"/>
  <c r="K205" i="1"/>
  <c r="H205" i="1"/>
  <c r="I205" i="1"/>
  <c r="F205" i="1"/>
  <c r="G205" i="1"/>
  <c r="J204" i="1"/>
  <c r="K204" i="1"/>
  <c r="H204" i="1"/>
  <c r="I204" i="1"/>
  <c r="F204" i="1"/>
  <c r="G204" i="1"/>
  <c r="J203" i="1"/>
  <c r="K203" i="1"/>
  <c r="H203" i="1"/>
  <c r="I203" i="1"/>
  <c r="F203" i="1"/>
  <c r="G203" i="1"/>
  <c r="J202" i="1"/>
  <c r="K202" i="1"/>
  <c r="H202" i="1"/>
  <c r="I202" i="1"/>
  <c r="F202" i="1"/>
  <c r="G202" i="1"/>
  <c r="J197" i="1"/>
  <c r="K197" i="1"/>
  <c r="H197" i="1"/>
  <c r="I197" i="1"/>
  <c r="F197" i="1"/>
  <c r="G197" i="1"/>
  <c r="J195" i="1"/>
  <c r="K195" i="1"/>
  <c r="H195" i="1"/>
  <c r="I195" i="1"/>
  <c r="F195" i="1"/>
  <c r="G195" i="1"/>
  <c r="J194" i="1"/>
  <c r="K194" i="1"/>
  <c r="H194" i="1"/>
  <c r="I194" i="1"/>
  <c r="F194" i="1"/>
  <c r="G194" i="1"/>
  <c r="J193" i="1"/>
  <c r="K193" i="1"/>
  <c r="H193" i="1"/>
  <c r="I193" i="1"/>
  <c r="F193" i="1"/>
  <c r="G193" i="1"/>
  <c r="J192" i="1"/>
  <c r="K192" i="1"/>
  <c r="H192" i="1"/>
  <c r="I192" i="1"/>
  <c r="F192" i="1"/>
  <c r="G192" i="1"/>
  <c r="J191" i="1"/>
  <c r="K191" i="1"/>
  <c r="H191" i="1"/>
  <c r="I191" i="1"/>
  <c r="F191" i="1"/>
  <c r="G191" i="1"/>
  <c r="J190" i="1"/>
  <c r="K190" i="1"/>
  <c r="H190" i="1"/>
  <c r="I190" i="1"/>
  <c r="F190" i="1"/>
  <c r="G190" i="1"/>
  <c r="J189" i="1"/>
  <c r="K189" i="1"/>
  <c r="H189" i="1"/>
  <c r="I189" i="1"/>
  <c r="F189" i="1"/>
  <c r="J184" i="1"/>
  <c r="K184" i="1"/>
  <c r="H184" i="1"/>
  <c r="I184" i="1"/>
  <c r="F184" i="1"/>
  <c r="G184" i="1"/>
  <c r="J183" i="1"/>
  <c r="K183" i="1"/>
  <c r="H183" i="1"/>
  <c r="I183" i="1"/>
  <c r="F183" i="1"/>
  <c r="G183" i="1"/>
  <c r="J182" i="1"/>
  <c r="K182" i="1"/>
  <c r="H182" i="1"/>
  <c r="I182" i="1"/>
  <c r="F182" i="1"/>
  <c r="G182" i="1"/>
  <c r="J181" i="1"/>
  <c r="K181" i="1"/>
  <c r="H181" i="1"/>
  <c r="I181" i="1"/>
  <c r="F181" i="1"/>
  <c r="G181" i="1"/>
  <c r="J180" i="1"/>
  <c r="K180" i="1"/>
  <c r="H180" i="1"/>
  <c r="I180" i="1"/>
  <c r="F180" i="1"/>
  <c r="G180" i="1"/>
  <c r="J179" i="1"/>
  <c r="K179" i="1"/>
  <c r="H179" i="1"/>
  <c r="I179" i="1"/>
  <c r="F179" i="1"/>
  <c r="G179" i="1"/>
  <c r="J178" i="1"/>
  <c r="K178" i="1"/>
  <c r="H178" i="1"/>
  <c r="I178" i="1"/>
  <c r="F178" i="1"/>
  <c r="G178" i="1"/>
  <c r="J177" i="1"/>
  <c r="K177" i="1"/>
  <c r="H177" i="1"/>
  <c r="F177" i="1"/>
  <c r="J174" i="1"/>
  <c r="K174" i="1"/>
  <c r="H174" i="1"/>
  <c r="I174" i="1"/>
  <c r="F174" i="1"/>
  <c r="G174" i="1"/>
  <c r="J173" i="1"/>
  <c r="K173" i="1"/>
  <c r="H173" i="1"/>
  <c r="I173" i="1"/>
  <c r="F173" i="1"/>
  <c r="G173" i="1"/>
  <c r="J170" i="1"/>
  <c r="K170" i="1"/>
  <c r="H170" i="1"/>
  <c r="I170" i="1"/>
  <c r="F170" i="1"/>
  <c r="G170" i="1"/>
  <c r="J169" i="1"/>
  <c r="K169" i="1"/>
  <c r="H169" i="1"/>
  <c r="I169" i="1"/>
  <c r="F169" i="1"/>
  <c r="G169" i="1"/>
  <c r="J168" i="1"/>
  <c r="K168" i="1"/>
  <c r="H168" i="1"/>
  <c r="I168" i="1"/>
  <c r="F168" i="1"/>
  <c r="G168" i="1"/>
  <c r="J167" i="1"/>
  <c r="K167" i="1"/>
  <c r="H167" i="1"/>
  <c r="I167" i="1"/>
  <c r="F167" i="1"/>
  <c r="G167" i="1"/>
  <c r="J166" i="1"/>
  <c r="K166" i="1"/>
  <c r="H166" i="1"/>
  <c r="I166" i="1"/>
  <c r="F166" i="1"/>
  <c r="G166" i="1"/>
  <c r="J163" i="1"/>
  <c r="K163" i="1"/>
  <c r="H163" i="1"/>
  <c r="I163" i="1"/>
  <c r="F163" i="1"/>
  <c r="G163" i="1"/>
  <c r="J161" i="1"/>
  <c r="K161" i="1"/>
  <c r="H161" i="1"/>
  <c r="I161" i="1"/>
  <c r="F161" i="1"/>
  <c r="G161" i="1"/>
  <c r="J160" i="1"/>
  <c r="K160" i="1"/>
  <c r="H160" i="1"/>
  <c r="I160" i="1"/>
  <c r="F160" i="1"/>
  <c r="G160" i="1"/>
  <c r="J159" i="1"/>
  <c r="K159" i="1"/>
  <c r="H159" i="1"/>
  <c r="I159" i="1"/>
  <c r="F159" i="1"/>
  <c r="G159" i="1"/>
  <c r="J158" i="1"/>
  <c r="K158" i="1"/>
  <c r="H158" i="1"/>
  <c r="I158" i="1"/>
  <c r="F158" i="1"/>
  <c r="G158" i="1"/>
  <c r="J157" i="1"/>
  <c r="K157" i="1"/>
  <c r="H157" i="1"/>
  <c r="I157" i="1"/>
  <c r="F157" i="1"/>
  <c r="G157" i="1"/>
  <c r="J156" i="1"/>
  <c r="K156" i="1"/>
  <c r="H156" i="1"/>
  <c r="I156" i="1"/>
  <c r="F156" i="1"/>
  <c r="G156" i="1"/>
  <c r="J155" i="1"/>
  <c r="K155" i="1"/>
  <c r="H155" i="1"/>
  <c r="I155" i="1"/>
  <c r="F155" i="1"/>
  <c r="G155" i="1"/>
  <c r="J154" i="1"/>
  <c r="K154" i="1"/>
  <c r="H154" i="1"/>
  <c r="I154" i="1"/>
  <c r="F154" i="1"/>
  <c r="G154" i="1"/>
  <c r="J153" i="1"/>
  <c r="K153" i="1"/>
  <c r="H153" i="1"/>
  <c r="I153" i="1"/>
  <c r="F153" i="1"/>
  <c r="G153" i="1"/>
  <c r="J152" i="1"/>
  <c r="K152" i="1"/>
  <c r="H152" i="1"/>
  <c r="I152" i="1"/>
  <c r="F152" i="1"/>
  <c r="G152" i="1"/>
  <c r="J151" i="1"/>
  <c r="K151" i="1"/>
  <c r="H151" i="1"/>
  <c r="I151" i="1"/>
  <c r="F151" i="1"/>
  <c r="G151" i="1"/>
  <c r="J150" i="1"/>
  <c r="K150" i="1"/>
  <c r="H150" i="1"/>
  <c r="I150" i="1"/>
  <c r="F150" i="1"/>
  <c r="G150" i="1"/>
  <c r="J149" i="1"/>
  <c r="K149" i="1"/>
  <c r="H149" i="1"/>
  <c r="I149" i="1"/>
  <c r="F149" i="1"/>
  <c r="G149" i="1"/>
  <c r="J148" i="1"/>
  <c r="K148" i="1"/>
  <c r="H148" i="1"/>
  <c r="I148" i="1"/>
  <c r="F148" i="1"/>
  <c r="G148" i="1"/>
  <c r="J147" i="1"/>
  <c r="K147" i="1"/>
  <c r="H147" i="1"/>
  <c r="I147" i="1"/>
  <c r="F147" i="1"/>
  <c r="G147" i="1"/>
  <c r="J146" i="1"/>
  <c r="K146" i="1"/>
  <c r="H146" i="1"/>
  <c r="I146" i="1"/>
  <c r="F146" i="1"/>
  <c r="G146" i="1"/>
  <c r="J145" i="1"/>
  <c r="K145" i="1"/>
  <c r="H145" i="1"/>
  <c r="I145" i="1"/>
  <c r="F145" i="1"/>
  <c r="G145" i="1"/>
  <c r="J144" i="1"/>
  <c r="K144" i="1"/>
  <c r="H144" i="1"/>
  <c r="I144" i="1"/>
  <c r="F144" i="1"/>
  <c r="G144" i="1"/>
  <c r="J143" i="1"/>
  <c r="K143" i="1"/>
  <c r="H143" i="1"/>
  <c r="I143" i="1"/>
  <c r="F143" i="1"/>
  <c r="G143" i="1"/>
  <c r="J142" i="1"/>
  <c r="K142" i="1"/>
  <c r="H142" i="1"/>
  <c r="I142" i="1"/>
  <c r="F142" i="1"/>
  <c r="G142" i="1"/>
  <c r="J141" i="1"/>
  <c r="K141" i="1"/>
  <c r="H141" i="1"/>
  <c r="I141" i="1"/>
  <c r="F141" i="1"/>
  <c r="G141" i="1"/>
  <c r="J140" i="1"/>
  <c r="K140" i="1"/>
  <c r="H140" i="1"/>
  <c r="I140" i="1"/>
  <c r="F140" i="1"/>
  <c r="G140" i="1"/>
  <c r="J139" i="1"/>
  <c r="K139" i="1"/>
  <c r="H139" i="1"/>
  <c r="I139" i="1"/>
  <c r="F139" i="1"/>
  <c r="G139" i="1"/>
  <c r="J138" i="1"/>
  <c r="K138" i="1"/>
  <c r="H138" i="1"/>
  <c r="I138" i="1"/>
  <c r="F138" i="1"/>
  <c r="G138" i="1"/>
  <c r="J137" i="1"/>
  <c r="K137" i="1"/>
  <c r="H137" i="1"/>
  <c r="I137" i="1"/>
  <c r="F137" i="1"/>
  <c r="G137" i="1"/>
  <c r="J136" i="1"/>
  <c r="K136" i="1"/>
  <c r="H136" i="1"/>
  <c r="I136" i="1"/>
  <c r="F136" i="1"/>
  <c r="G136" i="1"/>
  <c r="J135" i="1"/>
  <c r="K135" i="1"/>
  <c r="H135" i="1"/>
  <c r="I135" i="1"/>
  <c r="F135" i="1"/>
  <c r="G135" i="1"/>
  <c r="J134" i="1"/>
  <c r="K134" i="1"/>
  <c r="H134" i="1"/>
  <c r="I134" i="1"/>
  <c r="F134" i="1"/>
  <c r="G134" i="1"/>
  <c r="J133" i="1"/>
  <c r="K133" i="1"/>
  <c r="H133" i="1"/>
  <c r="I133" i="1"/>
  <c r="F133" i="1"/>
  <c r="G133" i="1"/>
  <c r="J132" i="1"/>
  <c r="K132" i="1"/>
  <c r="H132" i="1"/>
  <c r="I132" i="1"/>
  <c r="F132" i="1"/>
  <c r="G132" i="1"/>
  <c r="J131" i="1"/>
  <c r="K131" i="1"/>
  <c r="H131" i="1"/>
  <c r="I131" i="1"/>
  <c r="F131" i="1"/>
  <c r="G131" i="1"/>
  <c r="J130" i="1"/>
  <c r="K130" i="1"/>
  <c r="H130" i="1"/>
  <c r="I130" i="1"/>
  <c r="F130" i="1"/>
  <c r="G130" i="1"/>
  <c r="J129" i="1"/>
  <c r="K129" i="1"/>
  <c r="H129" i="1"/>
  <c r="I129" i="1"/>
  <c r="F129" i="1"/>
  <c r="G129" i="1"/>
  <c r="J128" i="1"/>
  <c r="K128" i="1"/>
  <c r="H128" i="1"/>
  <c r="I128" i="1"/>
  <c r="F128" i="1"/>
  <c r="G128" i="1"/>
  <c r="J127" i="1"/>
  <c r="K127" i="1"/>
  <c r="H127" i="1"/>
  <c r="I127" i="1"/>
  <c r="F127" i="1"/>
  <c r="G127" i="1"/>
  <c r="J126" i="1"/>
  <c r="K126" i="1"/>
  <c r="H126" i="1"/>
  <c r="I126" i="1"/>
  <c r="F126" i="1"/>
  <c r="G126" i="1"/>
  <c r="J125" i="1"/>
  <c r="K125" i="1"/>
  <c r="H125" i="1"/>
  <c r="I125" i="1"/>
  <c r="F125" i="1"/>
  <c r="G125" i="1"/>
  <c r="J124" i="1"/>
  <c r="K124" i="1"/>
  <c r="H124" i="1"/>
  <c r="I124" i="1"/>
  <c r="F124" i="1"/>
  <c r="G124" i="1"/>
  <c r="J123" i="1"/>
  <c r="K123" i="1"/>
  <c r="H123" i="1"/>
  <c r="I123" i="1"/>
  <c r="F123" i="1"/>
  <c r="G123" i="1"/>
  <c r="J122" i="1"/>
  <c r="K122" i="1"/>
  <c r="H122" i="1"/>
  <c r="I122" i="1"/>
  <c r="F122" i="1"/>
  <c r="G122" i="1"/>
  <c r="J121" i="1"/>
  <c r="K121" i="1"/>
  <c r="H121" i="1"/>
  <c r="I121" i="1"/>
  <c r="F121" i="1"/>
  <c r="G121" i="1"/>
  <c r="J120" i="1"/>
  <c r="K120" i="1"/>
  <c r="H120" i="1"/>
  <c r="I120" i="1"/>
  <c r="F120" i="1"/>
  <c r="G120" i="1"/>
  <c r="J119" i="1"/>
  <c r="K119" i="1"/>
  <c r="H119" i="1"/>
  <c r="I119" i="1"/>
  <c r="F119" i="1"/>
  <c r="G119" i="1"/>
  <c r="J118" i="1"/>
  <c r="K118" i="1"/>
  <c r="H118" i="1"/>
  <c r="I118" i="1"/>
  <c r="F118" i="1"/>
  <c r="G118" i="1"/>
  <c r="J117" i="1"/>
  <c r="K117" i="1"/>
  <c r="H117" i="1"/>
  <c r="I117" i="1"/>
  <c r="F117" i="1"/>
  <c r="G117" i="1"/>
  <c r="J116" i="1"/>
  <c r="K116" i="1"/>
  <c r="H116" i="1"/>
  <c r="I116" i="1"/>
  <c r="F116" i="1"/>
  <c r="G116" i="1"/>
  <c r="J115" i="1"/>
  <c r="K115" i="1"/>
  <c r="H115" i="1"/>
  <c r="I115" i="1"/>
  <c r="F115" i="1"/>
  <c r="G115" i="1"/>
  <c r="J114" i="1"/>
  <c r="K114" i="1"/>
  <c r="H114" i="1"/>
  <c r="I114" i="1"/>
  <c r="F114" i="1"/>
  <c r="G114" i="1"/>
  <c r="J113" i="1"/>
  <c r="K113" i="1"/>
  <c r="H113" i="1"/>
  <c r="I113" i="1"/>
  <c r="F113" i="1"/>
  <c r="G113" i="1"/>
  <c r="J112" i="1"/>
  <c r="K112" i="1"/>
  <c r="H112" i="1"/>
  <c r="I112" i="1"/>
  <c r="F112" i="1"/>
  <c r="G112" i="1"/>
  <c r="J111" i="1"/>
  <c r="K111" i="1"/>
  <c r="H111" i="1"/>
  <c r="I111" i="1"/>
  <c r="F111" i="1"/>
  <c r="G111" i="1"/>
  <c r="J110" i="1"/>
  <c r="K110" i="1"/>
  <c r="H110" i="1"/>
  <c r="I110" i="1"/>
  <c r="F110" i="1"/>
  <c r="G110" i="1"/>
  <c r="J109" i="1"/>
  <c r="K109" i="1"/>
  <c r="H109" i="1"/>
  <c r="I109" i="1"/>
  <c r="F109" i="1"/>
  <c r="G109" i="1"/>
  <c r="J103" i="1"/>
  <c r="K103" i="1"/>
  <c r="H103" i="1"/>
  <c r="I103" i="1"/>
  <c r="F103" i="1"/>
  <c r="G103" i="1"/>
  <c r="J101" i="1"/>
  <c r="K101" i="1"/>
  <c r="H101" i="1"/>
  <c r="I101" i="1"/>
  <c r="F101" i="1"/>
  <c r="G101" i="1"/>
  <c r="J100" i="1"/>
  <c r="K100" i="1"/>
  <c r="H100" i="1"/>
  <c r="I100" i="1"/>
  <c r="F100" i="1"/>
  <c r="G100" i="1"/>
  <c r="J99" i="1"/>
  <c r="K99" i="1"/>
  <c r="H99" i="1"/>
  <c r="I99" i="1"/>
  <c r="F99" i="1"/>
  <c r="G99" i="1"/>
  <c r="J98" i="1"/>
  <c r="K98" i="1"/>
  <c r="H98" i="1"/>
  <c r="I98" i="1"/>
  <c r="F98" i="1"/>
  <c r="G98" i="1"/>
  <c r="J97" i="1"/>
  <c r="K97" i="1"/>
  <c r="H97" i="1"/>
  <c r="I97" i="1"/>
  <c r="F97" i="1"/>
  <c r="G97" i="1"/>
  <c r="J96" i="1"/>
  <c r="K96" i="1"/>
  <c r="H96" i="1"/>
  <c r="I96" i="1"/>
  <c r="F96" i="1"/>
  <c r="G96" i="1"/>
  <c r="J95" i="1"/>
  <c r="K95" i="1"/>
  <c r="H95" i="1"/>
  <c r="I95" i="1"/>
  <c r="F95" i="1"/>
  <c r="G95" i="1"/>
  <c r="J94" i="1"/>
  <c r="K94" i="1"/>
  <c r="H94" i="1"/>
  <c r="I94" i="1"/>
  <c r="F94" i="1"/>
  <c r="G94" i="1"/>
  <c r="J93" i="1"/>
  <c r="K93" i="1"/>
  <c r="H93" i="1"/>
  <c r="I93" i="1"/>
  <c r="F93" i="1"/>
  <c r="G93" i="1"/>
  <c r="J92" i="1"/>
  <c r="K92" i="1"/>
  <c r="H92" i="1"/>
  <c r="I92" i="1"/>
  <c r="F92" i="1"/>
  <c r="G92" i="1"/>
  <c r="J91" i="1"/>
  <c r="K91" i="1"/>
  <c r="H91" i="1"/>
  <c r="I91" i="1"/>
  <c r="F91" i="1"/>
  <c r="G91" i="1"/>
  <c r="J90" i="1"/>
  <c r="K90" i="1"/>
  <c r="H90" i="1"/>
  <c r="I90" i="1"/>
  <c r="F90" i="1"/>
  <c r="G90" i="1"/>
  <c r="J89" i="1"/>
  <c r="K89" i="1"/>
  <c r="H89" i="1"/>
  <c r="I89" i="1"/>
  <c r="F89" i="1"/>
  <c r="G89" i="1"/>
  <c r="J88" i="1"/>
  <c r="K88" i="1"/>
  <c r="H88" i="1"/>
  <c r="I88" i="1"/>
  <c r="F88" i="1"/>
  <c r="G88" i="1"/>
  <c r="J87" i="1"/>
  <c r="K87" i="1"/>
  <c r="H87" i="1"/>
  <c r="I87" i="1"/>
  <c r="F87" i="1"/>
  <c r="G87" i="1"/>
  <c r="J86" i="1"/>
  <c r="K86" i="1"/>
  <c r="H86" i="1"/>
  <c r="I86" i="1"/>
  <c r="F86" i="1"/>
  <c r="G86" i="1"/>
  <c r="J85" i="1"/>
  <c r="K85" i="1"/>
  <c r="H85" i="1"/>
  <c r="I85" i="1"/>
  <c r="F85" i="1"/>
  <c r="G85" i="1"/>
  <c r="J84" i="1"/>
  <c r="K84" i="1"/>
  <c r="H84" i="1"/>
  <c r="I84" i="1"/>
  <c r="F84" i="1"/>
  <c r="G84" i="1"/>
  <c r="J83" i="1"/>
  <c r="K83" i="1"/>
  <c r="H83" i="1"/>
  <c r="I83" i="1"/>
  <c r="F83" i="1"/>
  <c r="G83" i="1"/>
  <c r="J82" i="1"/>
  <c r="K82" i="1"/>
  <c r="H82" i="1"/>
  <c r="I82" i="1"/>
  <c r="F82" i="1"/>
  <c r="G82" i="1"/>
  <c r="J81" i="1"/>
  <c r="K81" i="1"/>
  <c r="H81" i="1"/>
  <c r="I81" i="1"/>
  <c r="F81" i="1"/>
  <c r="G81" i="1"/>
  <c r="J80" i="1"/>
  <c r="K80" i="1"/>
  <c r="H80" i="1"/>
  <c r="I80" i="1"/>
  <c r="F80" i="1"/>
  <c r="G80" i="1"/>
  <c r="J79" i="1"/>
  <c r="K79" i="1"/>
  <c r="H79" i="1"/>
  <c r="I79" i="1"/>
  <c r="F79" i="1"/>
  <c r="G79" i="1"/>
  <c r="J78" i="1"/>
  <c r="K78" i="1"/>
  <c r="H78" i="1"/>
  <c r="I78" i="1"/>
  <c r="F78" i="1"/>
  <c r="G78" i="1"/>
  <c r="J77" i="1"/>
  <c r="K77" i="1"/>
  <c r="H77" i="1"/>
  <c r="I77" i="1"/>
  <c r="F77" i="1"/>
  <c r="G77" i="1"/>
  <c r="J76" i="1"/>
  <c r="K76" i="1"/>
  <c r="H76" i="1"/>
  <c r="I76" i="1"/>
  <c r="F76" i="1"/>
  <c r="G76" i="1"/>
  <c r="J75" i="1"/>
  <c r="K75" i="1"/>
  <c r="H75" i="1"/>
  <c r="I75" i="1"/>
  <c r="F75" i="1"/>
  <c r="G75" i="1"/>
  <c r="J74" i="1"/>
  <c r="K74" i="1"/>
  <c r="H74" i="1"/>
  <c r="I74" i="1"/>
  <c r="F74" i="1"/>
  <c r="G74" i="1"/>
  <c r="J73" i="1"/>
  <c r="K73" i="1"/>
  <c r="H73" i="1"/>
  <c r="I73" i="1"/>
  <c r="F73" i="1"/>
  <c r="G73" i="1"/>
  <c r="J72" i="1"/>
  <c r="K72" i="1"/>
  <c r="H72" i="1"/>
  <c r="I72" i="1"/>
  <c r="F72" i="1"/>
  <c r="G72" i="1"/>
  <c r="J71" i="1"/>
  <c r="K71" i="1"/>
  <c r="H71" i="1"/>
  <c r="I71" i="1"/>
  <c r="F71" i="1"/>
  <c r="G71" i="1"/>
  <c r="J70" i="1"/>
  <c r="K70" i="1"/>
  <c r="H70" i="1"/>
  <c r="I70" i="1"/>
  <c r="F70" i="1"/>
  <c r="G70" i="1"/>
  <c r="J69" i="1"/>
  <c r="K69" i="1"/>
  <c r="H69" i="1"/>
  <c r="I69" i="1"/>
  <c r="F69" i="1"/>
  <c r="G69" i="1"/>
  <c r="J68" i="1"/>
  <c r="K68" i="1"/>
  <c r="H68" i="1"/>
  <c r="I68" i="1"/>
  <c r="F68" i="1"/>
  <c r="G68" i="1"/>
  <c r="J67" i="1"/>
  <c r="K67" i="1"/>
  <c r="H67" i="1"/>
  <c r="I67" i="1"/>
  <c r="F67" i="1"/>
  <c r="G67" i="1"/>
  <c r="J66" i="1"/>
  <c r="K66" i="1"/>
  <c r="H66" i="1"/>
  <c r="I66" i="1"/>
  <c r="F66" i="1"/>
  <c r="G66" i="1"/>
  <c r="J65" i="1"/>
  <c r="K65" i="1"/>
  <c r="H65" i="1"/>
  <c r="I65" i="1"/>
  <c r="F65" i="1"/>
  <c r="G65" i="1"/>
  <c r="E52" i="1"/>
  <c r="E53" i="1"/>
  <c r="E55" i="1"/>
  <c r="D52" i="1"/>
  <c r="D53" i="1"/>
  <c r="D55" i="1"/>
  <c r="J55" i="1"/>
  <c r="K55" i="1"/>
  <c r="C52" i="1"/>
  <c r="C53" i="1"/>
  <c r="C55" i="1"/>
  <c r="H55" i="1"/>
  <c r="I55" i="1"/>
  <c r="B52" i="1"/>
  <c r="B53" i="1"/>
  <c r="B55" i="1"/>
  <c r="F55" i="1"/>
  <c r="G55" i="1"/>
  <c r="J53" i="1"/>
  <c r="K53" i="1"/>
  <c r="H53" i="1"/>
  <c r="I53" i="1"/>
  <c r="F53" i="1"/>
  <c r="G53" i="1"/>
  <c r="J52" i="1"/>
  <c r="K52" i="1"/>
  <c r="H52" i="1"/>
  <c r="I52" i="1"/>
  <c r="F52" i="1"/>
  <c r="G52" i="1"/>
  <c r="D9" i="1"/>
  <c r="D11" i="1"/>
  <c r="D13" i="1"/>
  <c r="D15" i="1"/>
  <c r="D19" i="1"/>
  <c r="D21" i="1"/>
  <c r="D23" i="1"/>
  <c r="D28" i="1"/>
  <c r="D29" i="1"/>
  <c r="D30" i="1"/>
  <c r="D31" i="1"/>
  <c r="D32" i="1"/>
  <c r="D33" i="1"/>
  <c r="D34" i="1"/>
  <c r="D35" i="1"/>
  <c r="D37" i="1"/>
  <c r="D40" i="1"/>
  <c r="D41" i="1"/>
  <c r="D42" i="1"/>
  <c r="D44" i="1"/>
  <c r="D46" i="1"/>
  <c r="J46" i="1"/>
  <c r="K46" i="1"/>
  <c r="C9" i="1"/>
  <c r="C11" i="1"/>
  <c r="C13" i="1"/>
  <c r="C15" i="1"/>
  <c r="C19" i="1"/>
  <c r="C21" i="1"/>
  <c r="C23" i="1"/>
  <c r="C28" i="1"/>
  <c r="C29" i="1"/>
  <c r="C30" i="1"/>
  <c r="C31" i="1"/>
  <c r="C32" i="1"/>
  <c r="C33" i="1"/>
  <c r="C34" i="1"/>
  <c r="C35" i="1"/>
  <c r="C37" i="1"/>
  <c r="C40" i="1"/>
  <c r="C41" i="1"/>
  <c r="C42" i="1"/>
  <c r="C44" i="1"/>
  <c r="C46" i="1"/>
  <c r="H46" i="1"/>
  <c r="I46" i="1"/>
  <c r="B9" i="1"/>
  <c r="B11" i="1"/>
  <c r="B13" i="1"/>
  <c r="B15" i="1"/>
  <c r="B19" i="1"/>
  <c r="B21" i="1"/>
  <c r="B23" i="1"/>
  <c r="B28" i="1"/>
  <c r="B29" i="1"/>
  <c r="B30" i="1"/>
  <c r="B31" i="1"/>
  <c r="B32" i="1"/>
  <c r="B33" i="1"/>
  <c r="B34" i="1"/>
  <c r="B35" i="1"/>
  <c r="B37" i="1"/>
  <c r="B40" i="1"/>
  <c r="B41" i="1"/>
  <c r="B42" i="1"/>
  <c r="B44" i="1"/>
  <c r="B46" i="1"/>
  <c r="F46" i="1"/>
  <c r="G46" i="1"/>
  <c r="J44" i="1"/>
  <c r="K44" i="1"/>
  <c r="H44" i="1"/>
  <c r="I44" i="1"/>
  <c r="F44" i="1"/>
  <c r="G44" i="1"/>
  <c r="J42" i="1"/>
  <c r="K42" i="1"/>
  <c r="H42" i="1"/>
  <c r="I42" i="1"/>
  <c r="F42" i="1"/>
  <c r="G42" i="1"/>
  <c r="J41" i="1"/>
  <c r="K41" i="1"/>
  <c r="H41" i="1"/>
  <c r="I41" i="1"/>
  <c r="F41" i="1"/>
  <c r="G41" i="1"/>
  <c r="J40" i="1"/>
  <c r="K40" i="1"/>
  <c r="H40" i="1"/>
  <c r="I40" i="1"/>
  <c r="F40" i="1"/>
  <c r="G40" i="1"/>
  <c r="J37" i="1"/>
  <c r="K37" i="1"/>
  <c r="H37" i="1"/>
  <c r="I37" i="1"/>
  <c r="F37" i="1"/>
  <c r="G37" i="1"/>
  <c r="J35" i="1"/>
  <c r="K35" i="1"/>
  <c r="H35" i="1"/>
  <c r="I35" i="1"/>
  <c r="F35" i="1"/>
  <c r="G35" i="1"/>
  <c r="J34" i="1"/>
  <c r="K34" i="1"/>
  <c r="H34" i="1"/>
  <c r="F34" i="1"/>
  <c r="J33" i="1"/>
  <c r="K33" i="1"/>
  <c r="H33" i="1"/>
  <c r="I33" i="1"/>
  <c r="F33" i="1"/>
  <c r="G33" i="1"/>
  <c r="J32" i="1"/>
  <c r="K32" i="1"/>
  <c r="H32" i="1"/>
  <c r="I32" i="1"/>
  <c r="F32" i="1"/>
  <c r="G32" i="1"/>
  <c r="J31" i="1"/>
  <c r="K31" i="1"/>
  <c r="H31" i="1"/>
  <c r="I31" i="1"/>
  <c r="F31" i="1"/>
  <c r="G31" i="1"/>
  <c r="J30" i="1"/>
  <c r="K30" i="1"/>
  <c r="H30" i="1"/>
  <c r="I30" i="1"/>
  <c r="F30" i="1"/>
  <c r="G30" i="1"/>
  <c r="J29" i="1"/>
  <c r="K29" i="1"/>
  <c r="H29" i="1"/>
  <c r="I29" i="1"/>
  <c r="F29" i="1"/>
  <c r="G29" i="1"/>
  <c r="J28" i="1"/>
  <c r="K28" i="1"/>
  <c r="H28" i="1"/>
  <c r="I28" i="1"/>
  <c r="F28" i="1"/>
  <c r="G28" i="1"/>
  <c r="E19" i="1"/>
  <c r="E21" i="1"/>
  <c r="E23" i="1"/>
  <c r="J23" i="1"/>
  <c r="K23" i="1"/>
  <c r="H23" i="1"/>
  <c r="I23" i="1"/>
  <c r="F23" i="1"/>
  <c r="G23" i="1"/>
  <c r="J21" i="1"/>
  <c r="K21" i="1"/>
  <c r="H21" i="1"/>
  <c r="I21" i="1"/>
  <c r="F21" i="1"/>
  <c r="G21" i="1"/>
  <c r="J19" i="1"/>
  <c r="K19" i="1"/>
  <c r="H19" i="1"/>
  <c r="I19" i="1"/>
  <c r="F19" i="1"/>
  <c r="G19" i="1"/>
  <c r="E9" i="1"/>
  <c r="E11" i="1"/>
  <c r="E13" i="1"/>
  <c r="E15" i="1"/>
  <c r="J15" i="1"/>
  <c r="K15" i="1"/>
  <c r="H15" i="1"/>
  <c r="I15" i="1"/>
  <c r="F15" i="1"/>
  <c r="G15" i="1"/>
  <c r="J13" i="1"/>
  <c r="K13" i="1"/>
  <c r="H13" i="1"/>
  <c r="I13" i="1"/>
  <c r="F13" i="1"/>
  <c r="G13" i="1"/>
  <c r="J11" i="1"/>
  <c r="K11" i="1"/>
  <c r="H11" i="1"/>
  <c r="I11" i="1"/>
  <c r="F11" i="1"/>
  <c r="G11" i="1"/>
  <c r="J9" i="1"/>
  <c r="K9" i="1"/>
  <c r="H9" i="1"/>
  <c r="I9" i="1"/>
  <c r="F9" i="1"/>
  <c r="G9" i="1"/>
</calcChain>
</file>

<file path=xl/sharedStrings.xml><?xml version="1.0" encoding="utf-8"?>
<sst xmlns="http://schemas.openxmlformats.org/spreadsheetml/2006/main" count="629" uniqueCount="237">
  <si>
    <t>Certified</t>
  </si>
  <si>
    <t>2020-23</t>
  </si>
  <si>
    <t>2021-23</t>
  </si>
  <si>
    <t>2022-23</t>
  </si>
  <si>
    <t>Fall 2020</t>
  </si>
  <si>
    <t>Fall 2021</t>
  </si>
  <si>
    <t>Fall 2022</t>
  </si>
  <si>
    <t>Fall 2023</t>
  </si>
  <si>
    <t xml:space="preserve">Change </t>
  </si>
  <si>
    <t>% Change</t>
  </si>
  <si>
    <t>Change</t>
  </si>
  <si>
    <t>Public Two- and Four-Year Institutions</t>
  </si>
  <si>
    <t xml:space="preserve">   Universities</t>
  </si>
  <si>
    <t xml:space="preserve">   Community and State Colleges </t>
  </si>
  <si>
    <t xml:space="preserve">   Texas State Technical Colleges </t>
  </si>
  <si>
    <t>________</t>
  </si>
  <si>
    <t xml:space="preserve">   TOTALS</t>
  </si>
  <si>
    <t>Independent Two- and Four-Year Institutions</t>
  </si>
  <si>
    <t xml:space="preserve">   Senior Colleges and Universities</t>
  </si>
  <si>
    <t xml:space="preserve">   Junior Colleges</t>
  </si>
  <si>
    <t>Medical, Dental, and Health-Related Institutions</t>
  </si>
  <si>
    <t xml:space="preserve">   Public Institutions</t>
  </si>
  <si>
    <t xml:space="preserve">      Medical</t>
  </si>
  <si>
    <t xml:space="preserve">      Dental</t>
  </si>
  <si>
    <t xml:space="preserve">      Academic</t>
  </si>
  <si>
    <t xml:space="preserve">      Audiology (AUD)</t>
  </si>
  <si>
    <t xml:space="preserve">      Medical Physics (DMP)</t>
  </si>
  <si>
    <t xml:space="preserve">      Pharmacy (PharmD) </t>
  </si>
  <si>
    <t xml:space="preserve">      Podiatry (DPM)</t>
  </si>
  <si>
    <t xml:space="preserve">      Physical Therapy (DPT)</t>
  </si>
  <si>
    <t xml:space="preserve">      TOTALS</t>
  </si>
  <si>
    <t xml:space="preserve">   Independent Institutions</t>
  </si>
  <si>
    <t xml:space="preserve">      Chiropractic</t>
  </si>
  <si>
    <t>TOTALS -- All Institutions</t>
  </si>
  <si>
    <t>Preliminary</t>
  </si>
  <si>
    <t xml:space="preserve">State-Funded Workforce Continuing Education </t>
  </si>
  <si>
    <t xml:space="preserve">   Community and State Colleges</t>
  </si>
  <si>
    <t xml:space="preserve">   Texas State Technical Colleges</t>
  </si>
  <si>
    <t>Texas Public Universities</t>
  </si>
  <si>
    <t xml:space="preserve">Angelo State University                                     </t>
  </si>
  <si>
    <t xml:space="preserve">Lamar University </t>
  </si>
  <si>
    <t xml:space="preserve">Midwestern State University                                 </t>
  </si>
  <si>
    <t xml:space="preserve">Prairie View A&amp;M University                                 </t>
  </si>
  <si>
    <t xml:space="preserve">Sam Houston State University                                </t>
  </si>
  <si>
    <t xml:space="preserve">Stephen F. Austin State University                          </t>
  </si>
  <si>
    <t xml:space="preserve">Sul Ross State University                                   </t>
  </si>
  <si>
    <t>Sul Ross State University Rio Grande College</t>
  </si>
  <si>
    <t xml:space="preserve">Tarleton State University                                   </t>
  </si>
  <si>
    <t>Texas A&amp;M International University</t>
  </si>
  <si>
    <t>Texas A&amp;M University</t>
  </si>
  <si>
    <t>Texas A&amp;M University at Galveston</t>
  </si>
  <si>
    <t>Texas A&amp;M University-Central Texas</t>
  </si>
  <si>
    <t>Texas A&amp;M University-Commerce</t>
  </si>
  <si>
    <t>Texas A&amp;M University-Corpus Christi</t>
  </si>
  <si>
    <t>Texas A&amp;M University-Kingsville</t>
  </si>
  <si>
    <t>Texas A&amp;M University-San Antonio</t>
  </si>
  <si>
    <t>Texas A&amp;M University-Texarkana</t>
  </si>
  <si>
    <t xml:space="preserve">Texas Southern University                                   </t>
  </si>
  <si>
    <t>Texas State University</t>
  </si>
  <si>
    <t xml:space="preserve">Texas Tech University                                       </t>
  </si>
  <si>
    <t xml:space="preserve">Texas Woman's University                                    </t>
  </si>
  <si>
    <t xml:space="preserve">The University of Texas at Arlington                        </t>
  </si>
  <si>
    <t xml:space="preserve">The University of Texas at Austin                           </t>
  </si>
  <si>
    <t xml:space="preserve">The University of Texas at Dallas                           </t>
  </si>
  <si>
    <t xml:space="preserve">The University of Texas at El Paso                          </t>
  </si>
  <si>
    <t>The University of Texas of the Permian Basin</t>
  </si>
  <si>
    <t xml:space="preserve">The University of Texas Rio Grande Valley    </t>
  </si>
  <si>
    <t xml:space="preserve">The University of Texas at San Antonio                      </t>
  </si>
  <si>
    <t xml:space="preserve">The University of Texas at Tyler                            </t>
  </si>
  <si>
    <t xml:space="preserve">University of Houston                                       </t>
  </si>
  <si>
    <t xml:space="preserve">University of Houston-Clear Lake                            </t>
  </si>
  <si>
    <t xml:space="preserve">University of Houston-Downtown                              </t>
  </si>
  <si>
    <t xml:space="preserve">University of Houston-Victoria                              </t>
  </si>
  <si>
    <t xml:space="preserve">University of North Texas                                </t>
  </si>
  <si>
    <t>University of North Texas at Dallas</t>
  </si>
  <si>
    <t>West Texas A&amp;M University</t>
  </si>
  <si>
    <t xml:space="preserve">TOTALS </t>
  </si>
  <si>
    <t>Texas Public Community and State Colleges</t>
  </si>
  <si>
    <t xml:space="preserve">Alamo Community College District                            </t>
  </si>
  <si>
    <t xml:space="preserve">Alvin Community College                                     </t>
  </si>
  <si>
    <t>Amarillo College</t>
  </si>
  <si>
    <t xml:space="preserve">Angelina College                                            </t>
  </si>
  <si>
    <t xml:space="preserve">Austin Community College                                    </t>
  </si>
  <si>
    <t xml:space="preserve">Blinn College                                               </t>
  </si>
  <si>
    <t xml:space="preserve">Brazosport College                                          </t>
  </si>
  <si>
    <t>Central Texas College District</t>
  </si>
  <si>
    <t xml:space="preserve">Cisco College                                        </t>
  </si>
  <si>
    <t xml:space="preserve">Clarendon College                                           </t>
  </si>
  <si>
    <t>Coastal Bend College</t>
  </si>
  <si>
    <t xml:space="preserve">College of the Mainland </t>
  </si>
  <si>
    <t>Collin County Community College District</t>
  </si>
  <si>
    <t>Dallas College</t>
  </si>
  <si>
    <t xml:space="preserve">Del Mar College                                             </t>
  </si>
  <si>
    <t>El Paso Community College District</t>
  </si>
  <si>
    <t xml:space="preserve">Frank Phillips College                                      </t>
  </si>
  <si>
    <t xml:space="preserve">Galveston College                                           </t>
  </si>
  <si>
    <t xml:space="preserve">Grayson College                                      </t>
  </si>
  <si>
    <t>Hill College</t>
  </si>
  <si>
    <t>Houston Community College System</t>
  </si>
  <si>
    <t>Howard County Junior College District</t>
  </si>
  <si>
    <t xml:space="preserve">Kilgore College                                             </t>
  </si>
  <si>
    <t>Lamar Institute of Technology</t>
  </si>
  <si>
    <t>Lamar State College-Orange</t>
  </si>
  <si>
    <t>Lamar State College-Port Arthur</t>
  </si>
  <si>
    <t>Laredo College</t>
  </si>
  <si>
    <t xml:space="preserve">Lee College                                                 </t>
  </si>
  <si>
    <t>Lone Star College System District</t>
  </si>
  <si>
    <t xml:space="preserve">McLennan Community College                                  </t>
  </si>
  <si>
    <t xml:space="preserve">Midland College                                             </t>
  </si>
  <si>
    <t xml:space="preserve">Navarro College                                             </t>
  </si>
  <si>
    <t>North Central Texas Community College District</t>
  </si>
  <si>
    <t xml:space="preserve">Northeast Texas Community College                           </t>
  </si>
  <si>
    <t xml:space="preserve">Odessa College                                              </t>
  </si>
  <si>
    <t xml:space="preserve">Panola College                                              </t>
  </si>
  <si>
    <t xml:space="preserve">Paris Junior College                                        </t>
  </si>
  <si>
    <t>Ranger College</t>
  </si>
  <si>
    <t>San Jacinto College</t>
  </si>
  <si>
    <t xml:space="preserve">South Plains College                                        </t>
  </si>
  <si>
    <t>South Texas College</t>
  </si>
  <si>
    <t xml:space="preserve">Southwest Texas Junior College                              </t>
  </si>
  <si>
    <t xml:space="preserve">Tarrant County College District </t>
  </si>
  <si>
    <t>Temple College</t>
  </si>
  <si>
    <t>Texarkana College</t>
  </si>
  <si>
    <t xml:space="preserve">Texas Southmost College                                     </t>
  </si>
  <si>
    <t xml:space="preserve">Trinity Valley Community College                            </t>
  </si>
  <si>
    <t xml:space="preserve">Tyler Junior College                                        </t>
  </si>
  <si>
    <t>Vernon College</t>
  </si>
  <si>
    <t>Victoria College</t>
  </si>
  <si>
    <t xml:space="preserve">Weatherford College                                         </t>
  </si>
  <si>
    <t xml:space="preserve">Western Texas College                                       </t>
  </si>
  <si>
    <t xml:space="preserve">Wharton County Junior College                               </t>
  </si>
  <si>
    <t>TOTALS</t>
  </si>
  <si>
    <t xml:space="preserve">  Northeast Lakeview College</t>
  </si>
  <si>
    <t xml:space="preserve">  Northwest Vista College</t>
  </si>
  <si>
    <t xml:space="preserve">  Palo Alto College</t>
  </si>
  <si>
    <t xml:space="preserve">  San Antonio College</t>
  </si>
  <si>
    <t xml:space="preserve">  St. Philip's College</t>
  </si>
  <si>
    <t xml:space="preserve">Howard County Junior College District                       </t>
  </si>
  <si>
    <t xml:space="preserve">  Howard College</t>
  </si>
  <si>
    <t xml:space="preserve">  Southwest Collegiate Institute for the Deaf</t>
  </si>
  <si>
    <t xml:space="preserve">  Connect Campus</t>
  </si>
  <si>
    <t xml:space="preserve">  Cy-Fair College </t>
  </si>
  <si>
    <t xml:space="preserve">  Houston North</t>
  </si>
  <si>
    <t xml:space="preserve">  Kingwood College</t>
  </si>
  <si>
    <t xml:space="preserve">  Montgomery College</t>
  </si>
  <si>
    <t xml:space="preserve">  North Harris College</t>
  </si>
  <si>
    <t xml:space="preserve">  Tomball College</t>
  </si>
  <si>
    <t xml:space="preserve">  University Park</t>
  </si>
  <si>
    <t>Texas State Technical Colleges</t>
  </si>
  <si>
    <t xml:space="preserve">  Fort Bend Campus</t>
  </si>
  <si>
    <t xml:space="preserve">  Harlingen Campus </t>
  </si>
  <si>
    <t xml:space="preserve">  Marshall Campus</t>
  </si>
  <si>
    <t xml:space="preserve">  North Texas Campus</t>
  </si>
  <si>
    <t xml:space="preserve">  Waco Campus</t>
  </si>
  <si>
    <t xml:space="preserve">  West Texas Campus</t>
  </si>
  <si>
    <t>2020-22</t>
  </si>
  <si>
    <t>2021-22</t>
  </si>
  <si>
    <t xml:space="preserve">   (Texas Public Community Colleges Only)</t>
  </si>
  <si>
    <t>College of the Mainland</t>
  </si>
  <si>
    <t xml:space="preserve">Galveston College </t>
  </si>
  <si>
    <t xml:space="preserve"> </t>
  </si>
  <si>
    <t xml:space="preserve">  Waco Campus </t>
  </si>
  <si>
    <t xml:space="preserve">Texas Independent Senior Colleges </t>
  </si>
  <si>
    <t xml:space="preserve">   and Universities</t>
  </si>
  <si>
    <t xml:space="preserve">Abilene Christian University                                </t>
  </si>
  <si>
    <t xml:space="preserve">Amberton University </t>
  </si>
  <si>
    <t xml:space="preserve">Art Institute of Houston                                              </t>
  </si>
  <si>
    <t xml:space="preserve">Austin College                                              </t>
  </si>
  <si>
    <t xml:space="preserve">Baylor University                                           </t>
  </si>
  <si>
    <t>Criswell College</t>
  </si>
  <si>
    <t>Concordia University Texas</t>
  </si>
  <si>
    <t xml:space="preserve">Dallas Baptist University                                   </t>
  </si>
  <si>
    <t xml:space="preserve">East Texas Baptist University                               </t>
  </si>
  <si>
    <t xml:space="preserve">Hardin-Simmons University                                   </t>
  </si>
  <si>
    <t xml:space="preserve">Houston Christian University                                  </t>
  </si>
  <si>
    <t xml:space="preserve">Howard Payne University                                     </t>
  </si>
  <si>
    <t>Huston-Tillotson University</t>
  </si>
  <si>
    <t xml:space="preserve">Jarvis Christian College    </t>
  </si>
  <si>
    <t xml:space="preserve">LeTourneau University                                       </t>
  </si>
  <si>
    <t>Lubbock Christian University</t>
  </si>
  <si>
    <t>McMurry University</t>
  </si>
  <si>
    <t xml:space="preserve">Our Lady of the Lake University </t>
  </si>
  <si>
    <t>Paul Quinn College</t>
  </si>
  <si>
    <t>Rice University</t>
  </si>
  <si>
    <t>St. Edward's University</t>
  </si>
  <si>
    <t xml:space="preserve">St. Mary's University </t>
  </si>
  <si>
    <t>Schreiner University</t>
  </si>
  <si>
    <t xml:space="preserve">South Texas College of Law </t>
  </si>
  <si>
    <t xml:space="preserve">Southern Methodist University                               </t>
  </si>
  <si>
    <t xml:space="preserve">Southwestern Adventist University </t>
  </si>
  <si>
    <t>Southwestern Assemblies of God University</t>
  </si>
  <si>
    <t xml:space="preserve">Southwestern Christian College  </t>
  </si>
  <si>
    <t xml:space="preserve">Southwestern University                                     </t>
  </si>
  <si>
    <t xml:space="preserve">Texas Christian University                                  </t>
  </si>
  <si>
    <t>Texas College</t>
  </si>
  <si>
    <t>Texas Lutheran University</t>
  </si>
  <si>
    <t>Texas Wesleyan University</t>
  </si>
  <si>
    <t xml:space="preserve">Trinity University                                          </t>
  </si>
  <si>
    <t xml:space="preserve">University of Dallas                                        </t>
  </si>
  <si>
    <t xml:space="preserve">University of Mary Hardin-Baylor                            </t>
  </si>
  <si>
    <t xml:space="preserve">University of St. Thomas                                    </t>
  </si>
  <si>
    <t>University of the Incarnate Word</t>
  </si>
  <si>
    <t>Wayland Baptist University</t>
  </si>
  <si>
    <t xml:space="preserve">Wiley College                                               </t>
  </si>
  <si>
    <t>Texas Independent Junior Colleges</t>
  </si>
  <si>
    <t>Jacksonville College</t>
  </si>
  <si>
    <t>Texas Public Health-Related Institutions</t>
  </si>
  <si>
    <t>Texas Tech University Health Sciences Center</t>
  </si>
  <si>
    <t xml:space="preserve">    Medical</t>
  </si>
  <si>
    <t xml:space="preserve">    Academic</t>
  </si>
  <si>
    <t xml:space="preserve">    Audiology (AUD)</t>
  </si>
  <si>
    <t xml:space="preserve">    Pharmacy (PharmD)</t>
  </si>
  <si>
    <t xml:space="preserve">    Physical Therapy (DPT)</t>
  </si>
  <si>
    <t>Texas Tech University Health Sciences Center-El Paso</t>
  </si>
  <si>
    <t xml:space="preserve">    Dental</t>
  </si>
  <si>
    <t>The Texas A&amp;M University System Health Science Center</t>
  </si>
  <si>
    <t>The University of Texas Health Science Center at Houston</t>
  </si>
  <si>
    <t>The University of Texas Health Science Center at San Antonio</t>
  </si>
  <si>
    <t xml:space="preserve">    Medical Physics (DMP)</t>
  </si>
  <si>
    <t>Sam Houston State University Medical School</t>
  </si>
  <si>
    <t xml:space="preserve">The University of Texas Rio Grande Valley-Medical School                                          </t>
  </si>
  <si>
    <t xml:space="preserve">    Podiatry (DPM)</t>
  </si>
  <si>
    <t>The University of Texas at Austin Dell Medical School</t>
  </si>
  <si>
    <t>The University of Texas Health Science Center at Tyler</t>
  </si>
  <si>
    <t>The University of Texas M. D. Anderson Cancer Center</t>
  </si>
  <si>
    <t>University of Houston Medical School</t>
  </si>
  <si>
    <t>The University of Texas Medical Branch at Galveston</t>
  </si>
  <si>
    <t>The University of Texas Southwestern Medical Center at Dallas</t>
  </si>
  <si>
    <t>University of North Texas Health Science Center at Fort Worth</t>
  </si>
  <si>
    <t xml:space="preserve">    Academic </t>
  </si>
  <si>
    <t>Subtotal</t>
  </si>
  <si>
    <t>Texas Independent Health-Related Institutions</t>
  </si>
  <si>
    <t>Baylor College of Medicine</t>
  </si>
  <si>
    <t>Parker University</t>
  </si>
  <si>
    <t>Texas Chiropractic College</t>
  </si>
  <si>
    <t xml:space="preserve">Certified Fall 2020, Fall 2021, Fall 2022, and Fall 2023 </t>
  </si>
  <si>
    <t>Texas Higher Education Enrollments - as of 2-23-24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</si>
</sst>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sz val="10"/>
      <color theme="3" tint="0.39997558519241921"/>
      <name val="Arial"/>
      <family val="2"/>
    </font>
    <font>
      <sz val="10"/>
      <color theme="7" tint="-0.24997711111789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/>
    <xf numFmtId="37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/>
    </xf>
    <xf numFmtId="3" fontId="4" fillId="0" borderId="0" xfId="0" applyNumberFormat="1" applyFont="1"/>
    <xf numFmtId="37" fontId="4" fillId="0" borderId="0" xfId="0" applyNumberFormat="1" applyFont="1"/>
    <xf numFmtId="4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7" fillId="0" borderId="0" xfId="0" applyFont="1"/>
    <xf numFmtId="3" fontId="8" fillId="0" borderId="0" xfId="0" applyNumberFormat="1" applyFont="1"/>
    <xf numFmtId="3" fontId="9" fillId="0" borderId="0" xfId="0" applyNumberFormat="1" applyFont="1"/>
    <xf numFmtId="37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10" fillId="0" borderId="0" xfId="0" applyFont="1"/>
    <xf numFmtId="3" fontId="10" fillId="0" borderId="0" xfId="0" applyNumberFormat="1" applyFont="1"/>
    <xf numFmtId="37" fontId="10" fillId="0" borderId="0" xfId="0" applyNumberFormat="1" applyFont="1"/>
    <xf numFmtId="2" fontId="10" fillId="0" borderId="0" xfId="0" applyNumberFormat="1" applyFont="1"/>
    <xf numFmtId="0" fontId="11" fillId="0" borderId="0" xfId="0" applyFont="1"/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37" fontId="7" fillId="0" borderId="0" xfId="0" applyNumberFormat="1" applyFont="1"/>
    <xf numFmtId="2" fontId="7" fillId="0" borderId="0" xfId="0" applyNumberFormat="1" applyFont="1"/>
    <xf numFmtId="3" fontId="7" fillId="0" borderId="0" xfId="0" applyNumberFormat="1" applyFont="1"/>
    <xf numFmtId="4" fontId="7" fillId="0" borderId="0" xfId="0" applyNumberFormat="1" applyFont="1"/>
    <xf numFmtId="3" fontId="7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9" fontId="3" fillId="0" borderId="0" xfId="1" applyFont="1" applyFill="1" applyProtection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Normal" xfId="0" builtinId="0"/>
    <cellStyle name="Percent 2" xfId="1" xr:uid="{9F9DF912-3DA2-4EF8-B808-68AC66799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625E-852B-4E65-8819-CFD0352844B8}">
  <dimension ref="A1:L42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 x14ac:dyDescent="0.25"/>
  <cols>
    <col min="1" max="1" width="59.33203125" style="3" customWidth="1"/>
    <col min="2" max="7" width="12.33203125" style="3" customWidth="1"/>
    <col min="8" max="11" width="11.33203125" style="3" customWidth="1"/>
    <col min="12" max="12" width="8.88671875" style="3" bestFit="1" customWidth="1"/>
    <col min="13" max="16384" width="9.109375" style="3"/>
  </cols>
  <sheetData>
    <row r="1" spans="1:12" ht="14.1" customHeight="1" x14ac:dyDescent="0.25">
      <c r="A1" s="1" t="s">
        <v>236</v>
      </c>
      <c r="B1" s="1"/>
      <c r="C1" s="2"/>
    </row>
    <row r="2" spans="1:12" ht="14.1" customHeight="1" x14ac:dyDescent="0.25">
      <c r="A2" s="40" t="s">
        <v>235</v>
      </c>
      <c r="B2" s="40"/>
      <c r="C2" s="24"/>
      <c r="D2" s="24"/>
      <c r="E2" s="24"/>
      <c r="F2" s="24"/>
      <c r="G2" s="24"/>
      <c r="H2" s="24"/>
      <c r="I2" s="24"/>
      <c r="J2" s="24"/>
      <c r="K2" s="24"/>
    </row>
    <row r="3" spans="1:12" ht="14.1" customHeight="1" x14ac:dyDescent="0.25"/>
    <row r="4" spans="1:12" x14ac:dyDescent="0.25">
      <c r="A4" s="4"/>
      <c r="B4" s="5" t="s">
        <v>0</v>
      </c>
      <c r="C4" s="5" t="s">
        <v>0</v>
      </c>
      <c r="D4" s="5" t="s">
        <v>0</v>
      </c>
      <c r="E4" s="5" t="s">
        <v>0</v>
      </c>
      <c r="F4" s="5" t="s">
        <v>1</v>
      </c>
      <c r="G4" s="5" t="s">
        <v>1</v>
      </c>
      <c r="H4" s="5" t="s">
        <v>2</v>
      </c>
      <c r="I4" s="5" t="s">
        <v>2</v>
      </c>
      <c r="J4" s="5" t="s">
        <v>3</v>
      </c>
      <c r="K4" s="5" t="s">
        <v>3</v>
      </c>
      <c r="L4" s="6"/>
    </row>
    <row r="5" spans="1:12" x14ac:dyDescent="0.2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9</v>
      </c>
      <c r="J5" s="8" t="s">
        <v>10</v>
      </c>
      <c r="K5" s="8" t="s">
        <v>9</v>
      </c>
      <c r="L5" s="6"/>
    </row>
    <row r="7" spans="1:12" x14ac:dyDescent="0.25">
      <c r="A7" s="3" t="s">
        <v>11</v>
      </c>
      <c r="B7" s="9"/>
      <c r="C7" s="9"/>
      <c r="D7" s="9"/>
      <c r="E7" s="9"/>
      <c r="F7" s="9"/>
      <c r="G7" s="9"/>
      <c r="H7" s="10"/>
      <c r="I7" s="9"/>
      <c r="J7" s="9"/>
      <c r="K7" s="9"/>
    </row>
    <row r="8" spans="1:12" x14ac:dyDescent="0.25">
      <c r="B8" s="9"/>
      <c r="C8" s="9"/>
      <c r="D8" s="9"/>
      <c r="E8" s="9"/>
      <c r="F8" s="9"/>
      <c r="G8" s="9"/>
      <c r="H8" s="10"/>
      <c r="I8" s="9"/>
      <c r="J8" s="9"/>
      <c r="K8" s="9"/>
    </row>
    <row r="9" spans="1:12" x14ac:dyDescent="0.25">
      <c r="A9" s="3" t="s">
        <v>12</v>
      </c>
      <c r="B9" s="9">
        <f>SUM(B103)</f>
        <v>667046</v>
      </c>
      <c r="C9" s="9">
        <f>SUM(C103)</f>
        <v>665213</v>
      </c>
      <c r="D9" s="9">
        <f>SUM(D103)</f>
        <v>666322</v>
      </c>
      <c r="E9" s="9">
        <f>SUM(E103)</f>
        <v>676467</v>
      </c>
      <c r="F9" s="10">
        <f>SUM(E9-B9)</f>
        <v>9421</v>
      </c>
      <c r="G9" s="11">
        <f>SUM(F9/B9*100)</f>
        <v>1.4123463749126746</v>
      </c>
      <c r="H9" s="10">
        <f>SUM(E9-C9)</f>
        <v>11254</v>
      </c>
      <c r="I9" s="11">
        <f>SUM(H9/C9*100)</f>
        <v>1.6917889457963089</v>
      </c>
      <c r="J9" s="9">
        <f>E9-D9</f>
        <v>10145</v>
      </c>
      <c r="K9" s="11">
        <f>SUM(J9/D9*100)</f>
        <v>1.5225371517074326</v>
      </c>
      <c r="L9" s="9"/>
    </row>
    <row r="10" spans="1:12" x14ac:dyDescent="0.25">
      <c r="B10" s="9"/>
      <c r="C10" s="9"/>
      <c r="D10" s="9"/>
      <c r="E10" s="9"/>
      <c r="F10" s="9"/>
      <c r="G10" s="9"/>
      <c r="H10" s="10"/>
      <c r="I10" s="11"/>
      <c r="J10" s="11"/>
      <c r="K10" s="11"/>
      <c r="L10" s="9"/>
    </row>
    <row r="11" spans="1:12" x14ac:dyDescent="0.25">
      <c r="A11" s="3" t="s">
        <v>13</v>
      </c>
      <c r="B11" s="9">
        <f>SUM(B163)</f>
        <v>659849</v>
      </c>
      <c r="C11" s="9">
        <f>SUM(C163)</f>
        <v>648605</v>
      </c>
      <c r="D11" s="9">
        <f>SUM(D163)</f>
        <v>652405</v>
      </c>
      <c r="E11" s="9">
        <f>SUM(E163)</f>
        <v>677921</v>
      </c>
      <c r="F11" s="10">
        <f t="shared" ref="F11:F13" si="0">SUM(E11-B11)</f>
        <v>18072</v>
      </c>
      <c r="G11" s="11">
        <f>SUM(F11/B11*100)</f>
        <v>2.7388084243516317</v>
      </c>
      <c r="H11" s="10">
        <f>SUM(E11-C11)</f>
        <v>29316</v>
      </c>
      <c r="I11" s="11">
        <f>SUM(H11/C11*100)</f>
        <v>4.5198541485187445</v>
      </c>
      <c r="J11" s="9">
        <f>E11-D11</f>
        <v>25516</v>
      </c>
      <c r="K11" s="11">
        <f>SUM(J11/D11*100)</f>
        <v>3.9110675117450047</v>
      </c>
      <c r="L11" s="9"/>
    </row>
    <row r="12" spans="1:12" x14ac:dyDescent="0.25">
      <c r="F12" s="10"/>
      <c r="I12" s="11"/>
      <c r="J12" s="11"/>
      <c r="K12" s="11"/>
      <c r="L12" s="9"/>
    </row>
    <row r="13" spans="1:12" x14ac:dyDescent="0.25">
      <c r="A13" s="3" t="s">
        <v>14</v>
      </c>
      <c r="B13" s="9">
        <f>SUM(B197)</f>
        <v>13756</v>
      </c>
      <c r="C13" s="9">
        <f>SUM(C197)</f>
        <v>16471</v>
      </c>
      <c r="D13" s="9">
        <f>SUM(D197)</f>
        <v>16949</v>
      </c>
      <c r="E13" s="9">
        <f>SUM(E197)</f>
        <v>17781</v>
      </c>
      <c r="F13" s="10">
        <f t="shared" si="0"/>
        <v>4025</v>
      </c>
      <c r="G13" s="11">
        <f>SUM(F13/B13*100)</f>
        <v>29.259959290491423</v>
      </c>
      <c r="H13" s="10">
        <f>SUM(E13-C13)</f>
        <v>1310</v>
      </c>
      <c r="I13" s="11">
        <f>SUM(H13/C13*100)</f>
        <v>7.9533725942565718</v>
      </c>
      <c r="J13" s="9">
        <f>E13-D13</f>
        <v>832</v>
      </c>
      <c r="K13" s="11">
        <f>SUM(J13/D13*100)</f>
        <v>4.9088441795976161</v>
      </c>
      <c r="L13" s="9"/>
    </row>
    <row r="14" spans="1:12" x14ac:dyDescent="0.25">
      <c r="B14" s="12" t="s">
        <v>15</v>
      </c>
      <c r="C14" s="12" t="s">
        <v>15</v>
      </c>
      <c r="D14" s="12" t="s">
        <v>15</v>
      </c>
      <c r="E14" s="12" t="s">
        <v>15</v>
      </c>
      <c r="F14" s="12" t="s">
        <v>15</v>
      </c>
      <c r="G14" s="12" t="s">
        <v>15</v>
      </c>
      <c r="H14" s="13" t="s">
        <v>15</v>
      </c>
      <c r="I14" s="13" t="s">
        <v>15</v>
      </c>
      <c r="J14" s="12" t="s">
        <v>15</v>
      </c>
      <c r="K14" s="12" t="s">
        <v>15</v>
      </c>
      <c r="L14" s="9"/>
    </row>
    <row r="15" spans="1:12" x14ac:dyDescent="0.25">
      <c r="A15" s="3" t="s">
        <v>16</v>
      </c>
      <c r="B15" s="9">
        <f>SUM(B9,B11,B13)</f>
        <v>1340651</v>
      </c>
      <c r="C15" s="9">
        <f>SUM(C9,C11,C13)</f>
        <v>1330289</v>
      </c>
      <c r="D15" s="9">
        <f>SUM(D9,D11,D13)</f>
        <v>1335676</v>
      </c>
      <c r="E15" s="9">
        <f>SUM(E9,E11,E13)</f>
        <v>1372169</v>
      </c>
      <c r="F15" s="10">
        <f>SUM(E15-B15)</f>
        <v>31518</v>
      </c>
      <c r="G15" s="11">
        <f>SUM(F15/B15*100)</f>
        <v>2.3509474128613634</v>
      </c>
      <c r="H15" s="10">
        <f>SUM(E15-C15)</f>
        <v>41880</v>
      </c>
      <c r="I15" s="11">
        <f>SUM(H15/C15*100)</f>
        <v>3.1481881004804215</v>
      </c>
      <c r="J15" s="9">
        <f>E15-D15</f>
        <v>36493</v>
      </c>
      <c r="K15" s="11">
        <f>SUM(J15/D15*100)</f>
        <v>2.7321745692817716</v>
      </c>
      <c r="L15" s="9"/>
    </row>
    <row r="16" spans="1:12" x14ac:dyDescent="0.25">
      <c r="B16" s="9"/>
      <c r="C16" s="9"/>
      <c r="D16" s="9"/>
      <c r="E16" s="9"/>
      <c r="F16" s="9"/>
      <c r="G16" s="9"/>
      <c r="H16" s="10"/>
      <c r="I16" s="11"/>
      <c r="J16" s="11"/>
      <c r="K16" s="11"/>
    </row>
    <row r="17" spans="1:11" x14ac:dyDescent="0.25">
      <c r="A17" s="3" t="s">
        <v>17</v>
      </c>
      <c r="B17" s="14"/>
      <c r="C17" s="14"/>
      <c r="D17" s="14"/>
      <c r="E17" s="14"/>
      <c r="F17" s="14"/>
      <c r="G17" s="14"/>
      <c r="H17" s="15"/>
      <c r="I17" s="16"/>
      <c r="J17" s="16"/>
      <c r="K17" s="16"/>
    </row>
    <row r="18" spans="1:11" x14ac:dyDescent="0.25">
      <c r="B18" s="9"/>
      <c r="C18" s="9"/>
      <c r="D18" s="9"/>
      <c r="E18" s="9"/>
      <c r="F18" s="9"/>
      <c r="G18" s="9"/>
      <c r="H18" s="10"/>
      <c r="I18" s="11"/>
      <c r="J18" s="11"/>
      <c r="K18" s="11"/>
    </row>
    <row r="19" spans="1:11" x14ac:dyDescent="0.25">
      <c r="A19" s="3" t="s">
        <v>18</v>
      </c>
      <c r="B19" s="9">
        <f>SUM(B339)</f>
        <v>124888</v>
      </c>
      <c r="C19" s="9">
        <f>SUM(C339)</f>
        <v>127759</v>
      </c>
      <c r="D19" s="9">
        <f>SUM(D339)</f>
        <v>127264</v>
      </c>
      <c r="E19" s="9">
        <f>SUM(E339)</f>
        <v>127022</v>
      </c>
      <c r="F19" s="10">
        <f t="shared" ref="F19" si="1">SUM(E19-B19)</f>
        <v>2134</v>
      </c>
      <c r="G19" s="11">
        <f>SUM(F19/B19*100)</f>
        <v>1.7087310229966051</v>
      </c>
      <c r="H19" s="10">
        <f>SUM(E19-C19)</f>
        <v>-737</v>
      </c>
      <c r="I19" s="11">
        <f>SUM(H19/C19*100)</f>
        <v>-0.57686738311978014</v>
      </c>
      <c r="J19" s="9">
        <f>E19-D19</f>
        <v>-242</v>
      </c>
      <c r="K19" s="11">
        <f>SUM(J19/D19*100)</f>
        <v>-0.19015589640432487</v>
      </c>
    </row>
    <row r="20" spans="1:11" x14ac:dyDescent="0.25">
      <c r="B20" s="9"/>
      <c r="C20" s="9"/>
      <c r="D20" s="9"/>
      <c r="E20" s="9"/>
      <c r="F20" s="9"/>
      <c r="G20" s="9"/>
      <c r="H20" s="10"/>
      <c r="I20" s="11"/>
      <c r="J20" s="11"/>
      <c r="K20" s="11"/>
    </row>
    <row r="21" spans="1:11" x14ac:dyDescent="0.25">
      <c r="A21" s="3" t="s">
        <v>19</v>
      </c>
      <c r="B21" s="9">
        <f>SUM(B348)</f>
        <v>485</v>
      </c>
      <c r="C21" s="9">
        <f>SUM(C348)</f>
        <v>483</v>
      </c>
      <c r="D21" s="9">
        <f>SUM(D348)</f>
        <v>477</v>
      </c>
      <c r="E21" s="9">
        <f>SUM(E348)</f>
        <v>522</v>
      </c>
      <c r="F21" s="10">
        <f t="shared" ref="F21:F23" si="2">SUM(E21-B21)</f>
        <v>37</v>
      </c>
      <c r="G21" s="11">
        <f>SUM(F21/B21*100)</f>
        <v>7.6288659793814437</v>
      </c>
      <c r="H21" s="10">
        <f>SUM(E21-C21)</f>
        <v>39</v>
      </c>
      <c r="I21" s="11">
        <f>SUM(H21/C21*100)</f>
        <v>8.0745341614906838</v>
      </c>
      <c r="J21" s="9">
        <f>E21-D21</f>
        <v>45</v>
      </c>
      <c r="K21" s="11">
        <f>SUM(J21/D21*100)</f>
        <v>9.433962264150944</v>
      </c>
    </row>
    <row r="22" spans="1:11" x14ac:dyDescent="0.25">
      <c r="B22" s="12" t="s">
        <v>15</v>
      </c>
      <c r="C22" s="12" t="s">
        <v>15</v>
      </c>
      <c r="D22" s="12" t="s">
        <v>15</v>
      </c>
      <c r="E22" s="12" t="s">
        <v>15</v>
      </c>
      <c r="F22" s="12" t="s">
        <v>15</v>
      </c>
      <c r="G22" s="12" t="s">
        <v>15</v>
      </c>
      <c r="H22" s="13" t="s">
        <v>15</v>
      </c>
      <c r="I22" s="13" t="s">
        <v>15</v>
      </c>
      <c r="J22" s="12" t="s">
        <v>15</v>
      </c>
      <c r="K22" s="12" t="s">
        <v>15</v>
      </c>
    </row>
    <row r="23" spans="1:11" x14ac:dyDescent="0.25">
      <c r="A23" s="3" t="s">
        <v>16</v>
      </c>
      <c r="B23" s="9">
        <f>SUM(B19,B21)</f>
        <v>125373</v>
      </c>
      <c r="C23" s="9">
        <f>SUM(C19,C21)</f>
        <v>128242</v>
      </c>
      <c r="D23" s="9">
        <f>SUM(D19,D21)</f>
        <v>127741</v>
      </c>
      <c r="E23" s="9">
        <f>SUM(E19,E21)</f>
        <v>127544</v>
      </c>
      <c r="F23" s="10">
        <f t="shared" si="2"/>
        <v>2171</v>
      </c>
      <c r="G23" s="11">
        <f>SUM(F23/B23*100)</f>
        <v>1.7316328077018179</v>
      </c>
      <c r="H23" s="10">
        <f>SUM(E23-C23)</f>
        <v>-698</v>
      </c>
      <c r="I23" s="11">
        <f>SUM(H23/C23*100)</f>
        <v>-0.5442834640757318</v>
      </c>
      <c r="J23" s="9">
        <f>E23-D23</f>
        <v>-197</v>
      </c>
      <c r="K23" s="11">
        <f>SUM(J23/D23*100)</f>
        <v>-0.15421830109361911</v>
      </c>
    </row>
    <row r="24" spans="1:11" x14ac:dyDescent="0.25">
      <c r="B24" s="9"/>
      <c r="C24" s="9"/>
      <c r="D24" s="9"/>
      <c r="E24" s="9"/>
      <c r="F24" s="9"/>
      <c r="G24" s="9"/>
      <c r="H24" s="10"/>
      <c r="I24" s="11"/>
      <c r="J24" s="11"/>
      <c r="K24" s="11"/>
    </row>
    <row r="25" spans="1:11" x14ac:dyDescent="0.25">
      <c r="A25" s="3" t="s">
        <v>20</v>
      </c>
      <c r="B25" s="17"/>
      <c r="C25" s="17"/>
      <c r="D25" s="17"/>
      <c r="E25" s="17"/>
      <c r="F25" s="9"/>
      <c r="G25" s="9"/>
      <c r="H25" s="10"/>
      <c r="I25" s="11"/>
      <c r="J25" s="11"/>
      <c r="K25" s="11"/>
    </row>
    <row r="26" spans="1:11" x14ac:dyDescent="0.25">
      <c r="B26" s="18"/>
      <c r="C26" s="18"/>
      <c r="D26" s="18"/>
      <c r="E26" s="18"/>
      <c r="F26" s="9"/>
      <c r="G26" s="9"/>
      <c r="H26" s="10"/>
      <c r="I26" s="11"/>
      <c r="J26" s="11"/>
      <c r="K26" s="11"/>
    </row>
    <row r="27" spans="1:11" x14ac:dyDescent="0.25">
      <c r="A27" s="3" t="s">
        <v>21</v>
      </c>
      <c r="B27" s="9"/>
      <c r="C27" s="9"/>
      <c r="D27" s="9"/>
      <c r="E27" s="9"/>
      <c r="F27" s="9"/>
      <c r="G27" s="9"/>
      <c r="H27" s="10"/>
      <c r="I27" s="11"/>
      <c r="J27" s="11"/>
      <c r="K27" s="11"/>
    </row>
    <row r="28" spans="1:11" x14ac:dyDescent="0.25">
      <c r="A28" s="3" t="s">
        <v>22</v>
      </c>
      <c r="B28" s="9">
        <f t="shared" ref="B28:D32" si="3">SUM(B408)</f>
        <v>6894</v>
      </c>
      <c r="C28" s="9">
        <f t="shared" si="3"/>
        <v>7080</v>
      </c>
      <c r="D28" s="9">
        <f t="shared" si="3"/>
        <v>7391</v>
      </c>
      <c r="E28" s="9">
        <v>7800</v>
      </c>
      <c r="F28" s="10">
        <f t="shared" ref="F28:F35" si="4">SUM(E28-B28)</f>
        <v>906</v>
      </c>
      <c r="G28" s="11">
        <f t="shared" ref="G28:G33" si="5">SUM(F28/B28*100)</f>
        <v>13.141862489120976</v>
      </c>
      <c r="H28" s="10">
        <f t="shared" ref="H28:H35" si="6">SUM(E28-C28)</f>
        <v>720</v>
      </c>
      <c r="I28" s="11">
        <f t="shared" ref="I28:I33" si="7">SUM(H28/C28*100)</f>
        <v>10.16949152542373</v>
      </c>
      <c r="J28" s="9">
        <f t="shared" ref="J28:J35" si="8">E28-D28</f>
        <v>409</v>
      </c>
      <c r="K28" s="11">
        <f t="shared" ref="K28:K35" si="9">SUM(J28/D28*100)</f>
        <v>5.5337572723582733</v>
      </c>
    </row>
    <row r="29" spans="1:11" x14ac:dyDescent="0.25">
      <c r="A29" s="3" t="s">
        <v>23</v>
      </c>
      <c r="B29" s="9">
        <f t="shared" si="3"/>
        <v>1245</v>
      </c>
      <c r="C29" s="9">
        <f t="shared" si="3"/>
        <v>1298</v>
      </c>
      <c r="D29" s="9">
        <f t="shared" si="3"/>
        <v>1355</v>
      </c>
      <c r="E29" s="9">
        <v>1419</v>
      </c>
      <c r="F29" s="10">
        <f t="shared" si="4"/>
        <v>174</v>
      </c>
      <c r="G29" s="11">
        <f t="shared" si="5"/>
        <v>13.975903614457833</v>
      </c>
      <c r="H29" s="10">
        <f t="shared" si="6"/>
        <v>121</v>
      </c>
      <c r="I29" s="11">
        <f t="shared" si="7"/>
        <v>9.3220338983050848</v>
      </c>
      <c r="J29" s="9">
        <f t="shared" si="8"/>
        <v>64</v>
      </c>
      <c r="K29" s="11">
        <f t="shared" si="9"/>
        <v>4.7232472324723247</v>
      </c>
    </row>
    <row r="30" spans="1:11" x14ac:dyDescent="0.25">
      <c r="A30" s="3" t="s">
        <v>24</v>
      </c>
      <c r="B30" s="9">
        <f t="shared" si="3"/>
        <v>16624</v>
      </c>
      <c r="C30" s="9">
        <f t="shared" si="3"/>
        <v>17235</v>
      </c>
      <c r="D30" s="9">
        <f t="shared" si="3"/>
        <v>16406</v>
      </c>
      <c r="E30" s="9">
        <v>16027</v>
      </c>
      <c r="F30" s="10">
        <f t="shared" si="4"/>
        <v>-597</v>
      </c>
      <c r="G30" s="11">
        <f t="shared" si="5"/>
        <v>-3.5911934552454285</v>
      </c>
      <c r="H30" s="10">
        <f t="shared" si="6"/>
        <v>-1208</v>
      </c>
      <c r="I30" s="11">
        <f t="shared" si="7"/>
        <v>-7.0089933275311864</v>
      </c>
      <c r="J30" s="9">
        <f t="shared" si="8"/>
        <v>-379</v>
      </c>
      <c r="K30" s="11">
        <f t="shared" si="9"/>
        <v>-2.3101304400828964</v>
      </c>
    </row>
    <row r="31" spans="1:11" x14ac:dyDescent="0.25">
      <c r="A31" s="3" t="s">
        <v>25</v>
      </c>
      <c r="B31" s="9">
        <f t="shared" ref="B31" si="10">SUM(B411)</f>
        <v>42</v>
      </c>
      <c r="C31" s="9">
        <f t="shared" si="3"/>
        <v>43</v>
      </c>
      <c r="D31" s="9">
        <f t="shared" si="3"/>
        <v>42</v>
      </c>
      <c r="E31" s="9">
        <v>46</v>
      </c>
      <c r="F31" s="10">
        <f t="shared" si="4"/>
        <v>4</v>
      </c>
      <c r="G31" s="11">
        <f t="shared" si="5"/>
        <v>9.5238095238095237</v>
      </c>
      <c r="H31" s="10">
        <f t="shared" si="6"/>
        <v>3</v>
      </c>
      <c r="I31" s="11">
        <f t="shared" si="7"/>
        <v>6.9767441860465116</v>
      </c>
      <c r="J31" s="9">
        <f t="shared" si="8"/>
        <v>4</v>
      </c>
      <c r="K31" s="11">
        <f t="shared" si="9"/>
        <v>9.5238095238095237</v>
      </c>
    </row>
    <row r="32" spans="1:11" x14ac:dyDescent="0.25">
      <c r="A32" s="3" t="s">
        <v>26</v>
      </c>
      <c r="B32" s="9">
        <f>SUM(B412)</f>
        <v>10</v>
      </c>
      <c r="C32" s="9">
        <f t="shared" si="3"/>
        <v>13</v>
      </c>
      <c r="D32" s="9">
        <f t="shared" si="3"/>
        <v>13</v>
      </c>
      <c r="E32" s="9">
        <v>12</v>
      </c>
      <c r="F32" s="10">
        <f t="shared" si="4"/>
        <v>2</v>
      </c>
      <c r="G32" s="11">
        <f t="shared" si="5"/>
        <v>20</v>
      </c>
      <c r="H32" s="10">
        <f t="shared" si="6"/>
        <v>-1</v>
      </c>
      <c r="I32" s="11">
        <f t="shared" si="7"/>
        <v>-7.6923076923076925</v>
      </c>
      <c r="J32" s="9">
        <f t="shared" si="8"/>
        <v>-1</v>
      </c>
      <c r="K32" s="11">
        <f t="shared" si="9"/>
        <v>-7.6923076923076925</v>
      </c>
    </row>
    <row r="33" spans="1:11" x14ac:dyDescent="0.25">
      <c r="A33" s="3" t="s">
        <v>27</v>
      </c>
      <c r="B33" s="9">
        <f t="shared" ref="B33:B34" si="11">SUM(B413)</f>
        <v>1395</v>
      </c>
      <c r="C33" s="9">
        <f t="shared" ref="C33:D34" si="12">SUM(C413)</f>
        <v>1329</v>
      </c>
      <c r="D33" s="9">
        <f t="shared" si="12"/>
        <v>1247</v>
      </c>
      <c r="E33" s="9">
        <v>1149</v>
      </c>
      <c r="F33" s="10">
        <f t="shared" si="4"/>
        <v>-246</v>
      </c>
      <c r="G33" s="11">
        <f t="shared" si="5"/>
        <v>-17.634408602150536</v>
      </c>
      <c r="H33" s="10">
        <f t="shared" si="6"/>
        <v>-180</v>
      </c>
      <c r="I33" s="11">
        <f t="shared" si="7"/>
        <v>-13.544018058690746</v>
      </c>
      <c r="J33" s="9">
        <f t="shared" si="8"/>
        <v>-98</v>
      </c>
      <c r="K33" s="11">
        <f t="shared" si="9"/>
        <v>-7.8588612670408979</v>
      </c>
    </row>
    <row r="34" spans="1:11" x14ac:dyDescent="0.25">
      <c r="A34" s="19" t="s">
        <v>28</v>
      </c>
      <c r="B34" s="9">
        <f t="shared" si="11"/>
        <v>0</v>
      </c>
      <c r="C34" s="9">
        <f t="shared" si="12"/>
        <v>0</v>
      </c>
      <c r="D34" s="9">
        <f t="shared" si="12"/>
        <v>27</v>
      </c>
      <c r="E34" s="9">
        <v>62</v>
      </c>
      <c r="F34" s="10">
        <f t="shared" si="4"/>
        <v>62</v>
      </c>
      <c r="G34" s="11">
        <v>100</v>
      </c>
      <c r="H34" s="10">
        <f t="shared" si="6"/>
        <v>62</v>
      </c>
      <c r="I34" s="11">
        <v>100</v>
      </c>
      <c r="J34" s="9">
        <f t="shared" si="8"/>
        <v>35</v>
      </c>
      <c r="K34" s="11">
        <f t="shared" si="9"/>
        <v>129.62962962962962</v>
      </c>
    </row>
    <row r="35" spans="1:11" x14ac:dyDescent="0.25">
      <c r="A35" s="3" t="s">
        <v>29</v>
      </c>
      <c r="B35" s="9">
        <f>SUM(B415)</f>
        <v>814</v>
      </c>
      <c r="C35" s="9">
        <f>SUM(C415)</f>
        <v>826</v>
      </c>
      <c r="D35" s="9">
        <f>SUM(D415)</f>
        <v>868</v>
      </c>
      <c r="E35" s="9">
        <v>895</v>
      </c>
      <c r="F35" s="10">
        <f t="shared" si="4"/>
        <v>81</v>
      </c>
      <c r="G35" s="11">
        <f>SUM(F35/B35*100)</f>
        <v>9.950859950859952</v>
      </c>
      <c r="H35" s="10">
        <f t="shared" si="6"/>
        <v>69</v>
      </c>
      <c r="I35" s="11">
        <f>SUM(H35/C35*100)</f>
        <v>8.3535108958837778</v>
      </c>
      <c r="J35" s="9">
        <f t="shared" si="8"/>
        <v>27</v>
      </c>
      <c r="K35" s="11">
        <f t="shared" si="9"/>
        <v>3.1105990783410138</v>
      </c>
    </row>
    <row r="36" spans="1:11" x14ac:dyDescent="0.25">
      <c r="B36" s="12" t="s">
        <v>15</v>
      </c>
      <c r="C36" s="12" t="s">
        <v>15</v>
      </c>
      <c r="D36" s="12" t="s">
        <v>15</v>
      </c>
      <c r="E36" s="12" t="s">
        <v>15</v>
      </c>
      <c r="F36" s="12" t="s">
        <v>15</v>
      </c>
      <c r="G36" s="12" t="s">
        <v>15</v>
      </c>
      <c r="H36" s="13" t="s">
        <v>15</v>
      </c>
      <c r="I36" s="13" t="s">
        <v>15</v>
      </c>
      <c r="J36" s="12" t="s">
        <v>15</v>
      </c>
      <c r="K36" s="12" t="s">
        <v>15</v>
      </c>
    </row>
    <row r="37" spans="1:11" x14ac:dyDescent="0.25">
      <c r="A37" s="3" t="s">
        <v>30</v>
      </c>
      <c r="B37" s="9">
        <f>SUM(B28:B36)</f>
        <v>27024</v>
      </c>
      <c r="C37" s="9">
        <f>SUM(C28:C36)</f>
        <v>27824</v>
      </c>
      <c r="D37" s="9">
        <f>SUM(D28:D36)</f>
        <v>27349</v>
      </c>
      <c r="E37" s="9">
        <v>27410</v>
      </c>
      <c r="F37" s="10">
        <f t="shared" ref="F37" si="13">SUM(E37-B37)</f>
        <v>386</v>
      </c>
      <c r="G37" s="11">
        <f>SUM(F37/B37*100)</f>
        <v>1.4283599763173476</v>
      </c>
      <c r="H37" s="10">
        <f>SUM(E37-C37)</f>
        <v>-414</v>
      </c>
      <c r="I37" s="11">
        <f>SUM(H37/C37*100)</f>
        <v>-1.4879240943070731</v>
      </c>
      <c r="J37" s="9">
        <f>E37-D37</f>
        <v>61</v>
      </c>
      <c r="K37" s="11">
        <f>SUM(J37/D37*100)</f>
        <v>0.22304289005082453</v>
      </c>
    </row>
    <row r="38" spans="1:11" x14ac:dyDescent="0.25">
      <c r="B38" s="20"/>
      <c r="C38" s="20"/>
      <c r="D38" s="20"/>
      <c r="E38" s="20"/>
      <c r="F38" s="9"/>
      <c r="G38" s="9"/>
      <c r="H38" s="10"/>
      <c r="I38" s="11"/>
      <c r="J38" s="11"/>
      <c r="K38" s="11"/>
    </row>
    <row r="39" spans="1:11" x14ac:dyDescent="0.25">
      <c r="A39" s="3" t="s">
        <v>31</v>
      </c>
      <c r="B39" s="9"/>
      <c r="C39" s="9"/>
      <c r="D39" s="9"/>
      <c r="E39" s="9"/>
      <c r="F39" s="9"/>
      <c r="G39" s="9"/>
      <c r="H39" s="10"/>
      <c r="I39" s="11"/>
      <c r="J39" s="11"/>
      <c r="K39" s="11"/>
    </row>
    <row r="40" spans="1:11" x14ac:dyDescent="0.25">
      <c r="A40" s="3" t="s">
        <v>22</v>
      </c>
      <c r="B40" s="9">
        <f t="shared" ref="B40:D41" si="14">SUM(B422)</f>
        <v>766</v>
      </c>
      <c r="C40" s="9">
        <f t="shared" si="14"/>
        <v>730</v>
      </c>
      <c r="D40" s="9">
        <f t="shared" si="14"/>
        <v>733</v>
      </c>
      <c r="E40" s="9">
        <v>789</v>
      </c>
      <c r="F40" s="10">
        <f t="shared" ref="F40" si="15">SUM(E40-B40)</f>
        <v>23</v>
      </c>
      <c r="G40" s="11">
        <f>SUM(F40/B40*100)</f>
        <v>3.0026109660574414</v>
      </c>
      <c r="H40" s="10">
        <f t="shared" ref="H40:H42" si="16">SUM(E40-C40)</f>
        <v>59</v>
      </c>
      <c r="I40" s="11">
        <f>SUM(H40/C40*100)</f>
        <v>8.0821917808219172</v>
      </c>
      <c r="J40" s="9">
        <f t="shared" ref="J40:J42" si="17">E40-D40</f>
        <v>56</v>
      </c>
      <c r="K40" s="11">
        <f t="shared" ref="K40:K42" si="18">SUM(J40/D40*100)</f>
        <v>7.6398362892223739</v>
      </c>
    </row>
    <row r="41" spans="1:11" x14ac:dyDescent="0.25">
      <c r="A41" s="3" t="s">
        <v>24</v>
      </c>
      <c r="B41" s="9">
        <f t="shared" si="14"/>
        <v>830</v>
      </c>
      <c r="C41" s="9">
        <f t="shared" si="14"/>
        <v>856</v>
      </c>
      <c r="D41" s="9">
        <f t="shared" si="14"/>
        <v>877</v>
      </c>
      <c r="E41" s="9">
        <v>878</v>
      </c>
      <c r="F41" s="10">
        <f>SUM(E41-B41)</f>
        <v>48</v>
      </c>
      <c r="G41" s="11">
        <f>SUM(F41/B41*100)</f>
        <v>5.7831325301204819</v>
      </c>
      <c r="H41" s="10">
        <f t="shared" si="16"/>
        <v>22</v>
      </c>
      <c r="I41" s="11">
        <f>SUM(H41/C41*100)</f>
        <v>2.570093457943925</v>
      </c>
      <c r="J41" s="9">
        <f t="shared" si="17"/>
        <v>1</v>
      </c>
      <c r="K41" s="11">
        <f t="shared" si="18"/>
        <v>0.11402508551881414</v>
      </c>
    </row>
    <row r="42" spans="1:11" x14ac:dyDescent="0.25">
      <c r="A42" s="3" t="s">
        <v>32</v>
      </c>
      <c r="B42" s="9">
        <f>SUM(B424,B425)</f>
        <v>1908</v>
      </c>
      <c r="C42" s="9">
        <f>SUM(C424,C425)</f>
        <v>2138</v>
      </c>
      <c r="D42" s="9">
        <f>SUM(D424,D425)</f>
        <v>2286</v>
      </c>
      <c r="E42" s="9">
        <v>2463</v>
      </c>
      <c r="F42" s="10">
        <f>SUM(E42-B42)</f>
        <v>555</v>
      </c>
      <c r="G42" s="11">
        <f>SUM(F42/B42*100)</f>
        <v>29.088050314465409</v>
      </c>
      <c r="H42" s="10">
        <f t="shared" si="16"/>
        <v>325</v>
      </c>
      <c r="I42" s="11">
        <f>SUM(H42/C42*100)</f>
        <v>15.201122544434051</v>
      </c>
      <c r="J42" s="9">
        <f t="shared" si="17"/>
        <v>177</v>
      </c>
      <c r="K42" s="11">
        <f t="shared" si="18"/>
        <v>7.7427821522309719</v>
      </c>
    </row>
    <row r="43" spans="1:11" x14ac:dyDescent="0.25">
      <c r="B43" s="12" t="s">
        <v>15</v>
      </c>
      <c r="C43" s="12" t="s">
        <v>15</v>
      </c>
      <c r="D43" s="12" t="s">
        <v>15</v>
      </c>
      <c r="E43" s="12" t="s">
        <v>15</v>
      </c>
      <c r="F43" s="12" t="s">
        <v>15</v>
      </c>
      <c r="G43" s="12" t="s">
        <v>15</v>
      </c>
      <c r="H43" s="13" t="s">
        <v>15</v>
      </c>
      <c r="I43" s="13" t="s">
        <v>15</v>
      </c>
      <c r="J43" s="12" t="s">
        <v>15</v>
      </c>
      <c r="K43" s="12" t="s">
        <v>15</v>
      </c>
    </row>
    <row r="44" spans="1:11" x14ac:dyDescent="0.25">
      <c r="A44" s="3" t="s">
        <v>30</v>
      </c>
      <c r="B44" s="9">
        <f>SUM(B40:B43)</f>
        <v>3504</v>
      </c>
      <c r="C44" s="9">
        <f>SUM(C40:C43)</f>
        <v>3724</v>
      </c>
      <c r="D44" s="9">
        <f>SUM(D40:D43)</f>
        <v>3896</v>
      </c>
      <c r="E44" s="9">
        <v>4130</v>
      </c>
      <c r="F44" s="10">
        <f>SUM(E44-B44)</f>
        <v>626</v>
      </c>
      <c r="G44" s="11">
        <f>SUM(F44/B44*100)</f>
        <v>17.865296803652971</v>
      </c>
      <c r="H44" s="10">
        <f>SUM(E44-C44)</f>
        <v>406</v>
      </c>
      <c r="I44" s="11">
        <f>SUM(H44/C44*100)</f>
        <v>10.902255639097744</v>
      </c>
      <c r="J44" s="9">
        <f>E44-D44</f>
        <v>234</v>
      </c>
      <c r="K44" s="11">
        <f>SUM(J44/D44*100)</f>
        <v>6.0061601642710478</v>
      </c>
    </row>
    <row r="45" spans="1:11" x14ac:dyDescent="0.25">
      <c r="B45" s="21"/>
      <c r="C45" s="21"/>
      <c r="D45" s="21"/>
      <c r="E45" s="21"/>
      <c r="F45" s="21"/>
      <c r="G45" s="21"/>
      <c r="H45" s="22"/>
      <c r="I45" s="23"/>
      <c r="J45" s="23"/>
      <c r="K45" s="23"/>
    </row>
    <row r="46" spans="1:11" x14ac:dyDescent="0.25">
      <c r="A46" s="3" t="s">
        <v>33</v>
      </c>
      <c r="B46" s="9">
        <f>SUM(B15,B23,B37,B44)</f>
        <v>1496552</v>
      </c>
      <c r="C46" s="9">
        <f>SUM(C15,C23,C37,C44)</f>
        <v>1490079</v>
      </c>
      <c r="D46" s="9">
        <f>SUM(D15,D23,D37,D44)</f>
        <v>1494662</v>
      </c>
      <c r="E46" s="9">
        <v>1531253</v>
      </c>
      <c r="F46" s="10">
        <f>SUM(E46-B46)</f>
        <v>34701</v>
      </c>
      <c r="G46" s="11">
        <f>SUM(F46/B46*100)</f>
        <v>2.3187299873308778</v>
      </c>
      <c r="H46" s="10">
        <f>SUM(E46-C46)</f>
        <v>41174</v>
      </c>
      <c r="I46" s="11">
        <f>SUM(H46/C46*100)</f>
        <v>2.7632091989753564</v>
      </c>
      <c r="J46" s="9">
        <f>E46-D46</f>
        <v>36591</v>
      </c>
      <c r="K46" s="11">
        <f>SUM(J46/D46*100)</f>
        <v>2.448112014622704</v>
      </c>
    </row>
    <row r="47" spans="1:11" x14ac:dyDescent="0.25">
      <c r="B47" s="9"/>
      <c r="C47" s="9"/>
      <c r="D47" s="9"/>
      <c r="E47" s="9"/>
      <c r="F47" s="9"/>
      <c r="G47" s="9"/>
      <c r="H47" s="10"/>
      <c r="I47" s="11"/>
      <c r="J47" s="11"/>
      <c r="K47" s="11"/>
    </row>
    <row r="48" spans="1:11" x14ac:dyDescent="0.25">
      <c r="H48" s="10"/>
      <c r="I48" s="11"/>
      <c r="J48" s="11"/>
      <c r="K48" s="11"/>
    </row>
    <row r="49" spans="1:12" x14ac:dyDescent="0.25">
      <c r="B49" s="5" t="s">
        <v>34</v>
      </c>
      <c r="C49" s="5" t="s">
        <v>34</v>
      </c>
      <c r="D49" s="5" t="s">
        <v>34</v>
      </c>
      <c r="E49" s="5" t="s">
        <v>34</v>
      </c>
      <c r="F49" s="5" t="s">
        <v>1</v>
      </c>
      <c r="G49" s="5" t="s">
        <v>1</v>
      </c>
      <c r="H49" s="5" t="s">
        <v>2</v>
      </c>
      <c r="I49" s="5" t="s">
        <v>2</v>
      </c>
      <c r="J49" s="5" t="s">
        <v>3</v>
      </c>
      <c r="K49" s="5" t="s">
        <v>3</v>
      </c>
    </row>
    <row r="50" spans="1:12" x14ac:dyDescent="0.25">
      <c r="A50" s="3" t="s">
        <v>35</v>
      </c>
      <c r="B50" s="8" t="s">
        <v>4</v>
      </c>
      <c r="C50" s="8" t="s">
        <v>5</v>
      </c>
      <c r="D50" s="8" t="s">
        <v>6</v>
      </c>
      <c r="E50" s="8" t="s">
        <v>7</v>
      </c>
      <c r="F50" s="8" t="s">
        <v>8</v>
      </c>
      <c r="G50" s="8" t="s">
        <v>9</v>
      </c>
      <c r="H50" s="8" t="s">
        <v>10</v>
      </c>
      <c r="I50" s="8" t="s">
        <v>9</v>
      </c>
      <c r="J50" s="8" t="s">
        <v>10</v>
      </c>
      <c r="K50" s="8" t="s">
        <v>9</v>
      </c>
    </row>
    <row r="51" spans="1:12" x14ac:dyDescent="0.25">
      <c r="H51" s="10"/>
      <c r="I51" s="11"/>
      <c r="J51" s="11"/>
      <c r="K51" s="11"/>
    </row>
    <row r="52" spans="1:12" x14ac:dyDescent="0.25">
      <c r="A52" s="3" t="s">
        <v>36</v>
      </c>
      <c r="B52" s="9">
        <f>SUM(B256)</f>
        <v>15340</v>
      </c>
      <c r="C52" s="9">
        <f>SUM(C256)</f>
        <v>19223</v>
      </c>
      <c r="D52" s="9">
        <f>SUM(D256)</f>
        <v>18353</v>
      </c>
      <c r="E52" s="9">
        <f>SUM(E256)</f>
        <v>19240</v>
      </c>
      <c r="F52" s="10">
        <f>SUM(E52-B52)</f>
        <v>3900</v>
      </c>
      <c r="G52" s="11">
        <f>SUM(F52/B52*100)</f>
        <v>25.423728813559322</v>
      </c>
      <c r="H52" s="10">
        <f>SUM(E52-C52)</f>
        <v>17</v>
      </c>
      <c r="I52" s="11">
        <f>SUM(H52/C52*100)</f>
        <v>8.8435728034125791E-2</v>
      </c>
      <c r="J52" s="9">
        <f>E52-D52</f>
        <v>887</v>
      </c>
      <c r="K52" s="11">
        <f t="shared" ref="K52:K53" si="19">SUM(J52/D52*100)</f>
        <v>4.8329973301367621</v>
      </c>
    </row>
    <row r="53" spans="1:12" x14ac:dyDescent="0.25">
      <c r="A53" s="3" t="s">
        <v>37</v>
      </c>
      <c r="B53" s="9">
        <f>SUM(B292)</f>
        <v>9</v>
      </c>
      <c r="C53" s="9">
        <f>SUM(C292)</f>
        <v>31</v>
      </c>
      <c r="D53" s="9">
        <f>SUM(D292)</f>
        <v>109</v>
      </c>
      <c r="E53" s="9">
        <f>SUM(E292)</f>
        <v>167</v>
      </c>
      <c r="F53" s="10">
        <f>SUM(E53-B53)</f>
        <v>158</v>
      </c>
      <c r="G53" s="11">
        <f>SUM(F53/B53*100)</f>
        <v>1755.5555555555557</v>
      </c>
      <c r="H53" s="10">
        <f>SUM(E53-C53)</f>
        <v>136</v>
      </c>
      <c r="I53" s="11">
        <f>SUM(H53/C53*100)</f>
        <v>438.70967741935482</v>
      </c>
      <c r="J53" s="9">
        <f>E53-D53</f>
        <v>58</v>
      </c>
      <c r="K53" s="11">
        <f t="shared" si="19"/>
        <v>53.211009174311933</v>
      </c>
    </row>
    <row r="54" spans="1:12" x14ac:dyDescent="0.25">
      <c r="B54" s="12" t="s">
        <v>15</v>
      </c>
      <c r="C54" s="12" t="s">
        <v>15</v>
      </c>
      <c r="D54" s="12" t="s">
        <v>15</v>
      </c>
      <c r="E54" s="12" t="s">
        <v>15</v>
      </c>
      <c r="F54" s="12" t="s">
        <v>15</v>
      </c>
      <c r="G54" s="12" t="s">
        <v>15</v>
      </c>
      <c r="H54" s="13" t="s">
        <v>15</v>
      </c>
      <c r="I54" s="13" t="s">
        <v>15</v>
      </c>
      <c r="J54" s="12" t="s">
        <v>15</v>
      </c>
      <c r="K54" s="12" t="s">
        <v>15</v>
      </c>
    </row>
    <row r="55" spans="1:12" x14ac:dyDescent="0.25">
      <c r="A55" s="3" t="s">
        <v>16</v>
      </c>
      <c r="B55" s="9">
        <f>SUM(B52:B54)</f>
        <v>15349</v>
      </c>
      <c r="C55" s="9">
        <f>SUM(C52:C54)</f>
        <v>19254</v>
      </c>
      <c r="D55" s="9">
        <f>SUM(D52:D54)</f>
        <v>18462</v>
      </c>
      <c r="E55" s="9">
        <f>SUM(E52:E54)</f>
        <v>19407</v>
      </c>
      <c r="F55" s="10">
        <f>SUM(E55-B55)</f>
        <v>4058</v>
      </c>
      <c r="G55" s="11">
        <f>SUM(F55/B55*100)</f>
        <v>26.438204443286207</v>
      </c>
      <c r="H55" s="10">
        <f>SUM(E55-C55)</f>
        <v>153</v>
      </c>
      <c r="I55" s="11">
        <f>SUM(H55/C55*100)</f>
        <v>0.79464007478965404</v>
      </c>
      <c r="J55" s="9">
        <f>E55-D55</f>
        <v>945</v>
      </c>
      <c r="K55" s="11">
        <f>SUM(J55/D55*100)</f>
        <v>5.1186220344491389</v>
      </c>
    </row>
    <row r="56" spans="1:12" x14ac:dyDescent="0.25">
      <c r="C56" s="9"/>
      <c r="D56" s="9"/>
      <c r="E56" s="9"/>
      <c r="F56" s="9"/>
      <c r="G56" s="9"/>
      <c r="H56" s="10"/>
      <c r="I56" s="11"/>
      <c r="J56" s="11"/>
      <c r="K56" s="11"/>
    </row>
    <row r="58" spans="1:12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24"/>
      <c r="K58" s="24"/>
      <c r="L58" s="24"/>
    </row>
    <row r="59" spans="1:12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24"/>
      <c r="K59" s="24"/>
      <c r="L59" s="24"/>
    </row>
    <row r="60" spans="1:12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1:12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24"/>
      <c r="K61" s="24"/>
      <c r="L61" s="24"/>
    </row>
    <row r="62" spans="1:12" x14ac:dyDescent="0.25">
      <c r="B62" s="5" t="s">
        <v>0</v>
      </c>
      <c r="C62" s="5" t="s">
        <v>0</v>
      </c>
      <c r="D62" s="5" t="s">
        <v>0</v>
      </c>
      <c r="E62" s="5" t="s">
        <v>0</v>
      </c>
      <c r="F62" s="5" t="s">
        <v>1</v>
      </c>
      <c r="G62" s="5" t="s">
        <v>1</v>
      </c>
      <c r="H62" s="5" t="s">
        <v>2</v>
      </c>
      <c r="I62" s="5" t="s">
        <v>2</v>
      </c>
      <c r="J62" s="5" t="s">
        <v>3</v>
      </c>
      <c r="K62" s="5" t="s">
        <v>3</v>
      </c>
    </row>
    <row r="63" spans="1:12" x14ac:dyDescent="0.25">
      <c r="A63" s="2" t="s">
        <v>38</v>
      </c>
      <c r="B63" s="8" t="s">
        <v>4</v>
      </c>
      <c r="C63" s="8" t="s">
        <v>5</v>
      </c>
      <c r="D63" s="8" t="s">
        <v>6</v>
      </c>
      <c r="E63" s="8" t="s">
        <v>7</v>
      </c>
      <c r="F63" s="8" t="s">
        <v>8</v>
      </c>
      <c r="G63" s="8" t="s">
        <v>9</v>
      </c>
      <c r="H63" s="8" t="s">
        <v>10</v>
      </c>
      <c r="I63" s="8" t="s">
        <v>9</v>
      </c>
      <c r="J63" s="8" t="s">
        <v>10</v>
      </c>
      <c r="K63" s="8" t="s">
        <v>9</v>
      </c>
    </row>
    <row r="64" spans="1:12" x14ac:dyDescent="0.25">
      <c r="L64" s="9"/>
    </row>
    <row r="65" spans="1:12" x14ac:dyDescent="0.25">
      <c r="A65" s="3" t="s">
        <v>39</v>
      </c>
      <c r="B65" s="9">
        <v>10489</v>
      </c>
      <c r="C65" s="9">
        <v>10485</v>
      </c>
      <c r="D65" s="9">
        <v>10244</v>
      </c>
      <c r="E65" s="9">
        <v>10885</v>
      </c>
      <c r="F65" s="10">
        <f t="shared" ref="F65:F101" si="20">SUM(E65-B65)</f>
        <v>396</v>
      </c>
      <c r="G65" s="11">
        <f t="shared" ref="G65:G101" si="21">SUM(F65/B65*100)</f>
        <v>3.7753837353417872</v>
      </c>
      <c r="H65" s="10">
        <f>SUM(E65-C65)</f>
        <v>400</v>
      </c>
      <c r="I65" s="25">
        <f t="shared" ref="I65:I101" si="22">SUM(H65/C65*100)</f>
        <v>3.8149737720553167</v>
      </c>
      <c r="J65" s="9">
        <f>E65-D65</f>
        <v>641</v>
      </c>
      <c r="K65" s="11">
        <f>SUM(J65/D65*100)</f>
        <v>6.2573213588442016</v>
      </c>
      <c r="L65" s="9"/>
    </row>
    <row r="66" spans="1:12" x14ac:dyDescent="0.25">
      <c r="A66" s="3" t="s">
        <v>40</v>
      </c>
      <c r="B66" s="9">
        <v>15799</v>
      </c>
      <c r="C66" s="9">
        <v>15687</v>
      </c>
      <c r="D66" s="9">
        <v>16218</v>
      </c>
      <c r="E66" s="9">
        <v>16919</v>
      </c>
      <c r="F66" s="10">
        <f t="shared" si="20"/>
        <v>1120</v>
      </c>
      <c r="G66" s="11">
        <f t="shared" si="21"/>
        <v>7.0890562693841375</v>
      </c>
      <c r="H66" s="10">
        <f t="shared" ref="H66:H101" si="23">SUM(E66-C66)</f>
        <v>1232</v>
      </c>
      <c r="I66" s="25">
        <f t="shared" si="22"/>
        <v>7.8536367692994196</v>
      </c>
      <c r="J66" s="9">
        <f t="shared" ref="J66:J101" si="24">E66-D66</f>
        <v>701</v>
      </c>
      <c r="K66" s="11">
        <f t="shared" ref="K66:K101" si="25">SUM(J66/D66*100)</f>
        <v>4.3223578739671966</v>
      </c>
      <c r="L66" s="9"/>
    </row>
    <row r="67" spans="1:12" x14ac:dyDescent="0.25">
      <c r="A67" s="3" t="s">
        <v>41</v>
      </c>
      <c r="B67" s="9">
        <v>5387</v>
      </c>
      <c r="C67" s="9">
        <v>5387</v>
      </c>
      <c r="D67" s="9">
        <v>5422</v>
      </c>
      <c r="E67" s="9">
        <v>5172</v>
      </c>
      <c r="F67" s="10">
        <f t="shared" si="20"/>
        <v>-215</v>
      </c>
      <c r="G67" s="11">
        <f t="shared" si="21"/>
        <v>-3.9910896602932988</v>
      </c>
      <c r="H67" s="10">
        <f t="shared" si="23"/>
        <v>-215</v>
      </c>
      <c r="I67" s="25">
        <f t="shared" si="22"/>
        <v>-3.9910896602932988</v>
      </c>
      <c r="J67" s="9">
        <f t="shared" si="24"/>
        <v>-250</v>
      </c>
      <c r="K67" s="11">
        <f t="shared" si="25"/>
        <v>-4.6108447067502762</v>
      </c>
      <c r="L67" s="9"/>
    </row>
    <row r="68" spans="1:12" x14ac:dyDescent="0.25">
      <c r="A68" s="3" t="s">
        <v>42</v>
      </c>
      <c r="B68" s="9">
        <v>9248</v>
      </c>
      <c r="C68" s="9">
        <v>9353</v>
      </c>
      <c r="D68" s="9">
        <v>8998</v>
      </c>
      <c r="E68" s="9">
        <v>9415</v>
      </c>
      <c r="F68" s="10">
        <f t="shared" si="20"/>
        <v>167</v>
      </c>
      <c r="G68" s="11">
        <f t="shared" si="21"/>
        <v>1.8057958477508649</v>
      </c>
      <c r="H68" s="10">
        <f t="shared" si="23"/>
        <v>62</v>
      </c>
      <c r="I68" s="25">
        <f t="shared" si="22"/>
        <v>0.66288891264834815</v>
      </c>
      <c r="J68" s="9">
        <f t="shared" si="24"/>
        <v>417</v>
      </c>
      <c r="K68" s="11">
        <f t="shared" si="25"/>
        <v>4.6343631918204045</v>
      </c>
      <c r="L68" s="9"/>
    </row>
    <row r="69" spans="1:12" x14ac:dyDescent="0.25">
      <c r="A69" s="3" t="s">
        <v>43</v>
      </c>
      <c r="B69" s="9">
        <v>21650</v>
      </c>
      <c r="C69" s="9">
        <v>21219</v>
      </c>
      <c r="D69" s="9">
        <v>20996</v>
      </c>
      <c r="E69" s="9">
        <v>20761</v>
      </c>
      <c r="F69" s="10">
        <f t="shared" si="20"/>
        <v>-889</v>
      </c>
      <c r="G69" s="11">
        <f t="shared" si="21"/>
        <v>-4.1062355658198619</v>
      </c>
      <c r="H69" s="10">
        <f t="shared" si="23"/>
        <v>-458</v>
      </c>
      <c r="I69" s="25">
        <f t="shared" si="22"/>
        <v>-2.1584429049436826</v>
      </c>
      <c r="J69" s="9">
        <f t="shared" si="24"/>
        <v>-235</v>
      </c>
      <c r="K69" s="11">
        <f t="shared" si="25"/>
        <v>-1.1192608115831586</v>
      </c>
      <c r="L69" s="9"/>
    </row>
    <row r="70" spans="1:12" x14ac:dyDescent="0.25">
      <c r="A70" s="3" t="s">
        <v>44</v>
      </c>
      <c r="B70" s="9">
        <v>12488</v>
      </c>
      <c r="C70" s="9">
        <v>11888</v>
      </c>
      <c r="D70" s="9">
        <v>11232</v>
      </c>
      <c r="E70" s="9">
        <v>10781</v>
      </c>
      <c r="F70" s="10">
        <f t="shared" si="20"/>
        <v>-1707</v>
      </c>
      <c r="G70" s="11">
        <f t="shared" si="21"/>
        <v>-13.669122357463165</v>
      </c>
      <c r="H70" s="10">
        <f t="shared" si="23"/>
        <v>-1107</v>
      </c>
      <c r="I70" s="25">
        <f t="shared" si="22"/>
        <v>-9.311911170928667</v>
      </c>
      <c r="J70" s="9">
        <f t="shared" si="24"/>
        <v>-451</v>
      </c>
      <c r="K70" s="11">
        <f t="shared" si="25"/>
        <v>-4.0153133903133904</v>
      </c>
      <c r="L70" s="9"/>
    </row>
    <row r="71" spans="1:12" x14ac:dyDescent="0.25">
      <c r="A71" s="3" t="s">
        <v>45</v>
      </c>
      <c r="B71" s="9">
        <v>1557</v>
      </c>
      <c r="C71" s="9">
        <v>1485</v>
      </c>
      <c r="D71" s="9">
        <v>1353</v>
      </c>
      <c r="E71" s="9">
        <v>1449</v>
      </c>
      <c r="F71" s="10">
        <f t="shared" si="20"/>
        <v>-108</v>
      </c>
      <c r="G71" s="11">
        <f t="shared" si="21"/>
        <v>-6.9364161849710975</v>
      </c>
      <c r="H71" s="10">
        <f t="shared" si="23"/>
        <v>-36</v>
      </c>
      <c r="I71" s="25">
        <f t="shared" si="22"/>
        <v>-2.4242424242424243</v>
      </c>
      <c r="J71" s="9">
        <f t="shared" si="24"/>
        <v>96</v>
      </c>
      <c r="K71" s="11">
        <f t="shared" si="25"/>
        <v>7.0953436807095347</v>
      </c>
      <c r="L71" s="9"/>
    </row>
    <row r="72" spans="1:12" x14ac:dyDescent="0.25">
      <c r="A72" s="3" t="s">
        <v>46</v>
      </c>
      <c r="B72" s="9">
        <v>916</v>
      </c>
      <c r="C72" s="9">
        <v>840</v>
      </c>
      <c r="D72" s="9">
        <v>718</v>
      </c>
      <c r="E72" s="9">
        <v>642</v>
      </c>
      <c r="F72" s="10">
        <f t="shared" si="20"/>
        <v>-274</v>
      </c>
      <c r="G72" s="11">
        <f t="shared" si="21"/>
        <v>-29.912663755458514</v>
      </c>
      <c r="H72" s="10">
        <f t="shared" si="23"/>
        <v>-198</v>
      </c>
      <c r="I72" s="25">
        <f t="shared" si="22"/>
        <v>-23.571428571428569</v>
      </c>
      <c r="J72" s="9">
        <f t="shared" si="24"/>
        <v>-76</v>
      </c>
      <c r="K72" s="11">
        <f t="shared" si="25"/>
        <v>-10.584958217270195</v>
      </c>
      <c r="L72" s="9"/>
    </row>
    <row r="73" spans="1:12" x14ac:dyDescent="0.25">
      <c r="A73" s="3" t="s">
        <v>47</v>
      </c>
      <c r="B73" s="9">
        <v>14022</v>
      </c>
      <c r="C73" s="9">
        <v>13995</v>
      </c>
      <c r="D73" s="9">
        <v>14093</v>
      </c>
      <c r="E73" s="9">
        <v>14513</v>
      </c>
      <c r="F73" s="10">
        <f t="shared" si="20"/>
        <v>491</v>
      </c>
      <c r="G73" s="11">
        <f t="shared" si="21"/>
        <v>3.5016402795606902</v>
      </c>
      <c r="H73" s="10">
        <f t="shared" si="23"/>
        <v>518</v>
      </c>
      <c r="I73" s="25">
        <f t="shared" si="22"/>
        <v>3.7013219006788138</v>
      </c>
      <c r="J73" s="9">
        <f t="shared" si="24"/>
        <v>420</v>
      </c>
      <c r="K73" s="11">
        <f t="shared" si="25"/>
        <v>2.9802029376286101</v>
      </c>
      <c r="L73" s="9"/>
    </row>
    <row r="74" spans="1:12" x14ac:dyDescent="0.25">
      <c r="A74" s="3" t="s">
        <v>48</v>
      </c>
      <c r="B74" s="9">
        <v>8270</v>
      </c>
      <c r="C74" s="9">
        <v>8145</v>
      </c>
      <c r="D74" s="9">
        <v>8193</v>
      </c>
      <c r="E74" s="9">
        <v>8256</v>
      </c>
      <c r="F74" s="10">
        <f t="shared" si="20"/>
        <v>-14</v>
      </c>
      <c r="G74" s="11">
        <f t="shared" si="21"/>
        <v>-0.16928657799274485</v>
      </c>
      <c r="H74" s="10">
        <f t="shared" si="23"/>
        <v>111</v>
      </c>
      <c r="I74" s="25">
        <f t="shared" si="22"/>
        <v>1.3627992633517496</v>
      </c>
      <c r="J74" s="9">
        <f t="shared" si="24"/>
        <v>63</v>
      </c>
      <c r="K74" s="11">
        <f t="shared" si="25"/>
        <v>0.76894910289271334</v>
      </c>
      <c r="L74" s="9"/>
    </row>
    <row r="75" spans="1:12" x14ac:dyDescent="0.25">
      <c r="A75" s="3" t="s">
        <v>49</v>
      </c>
      <c r="B75" s="9">
        <v>65272</v>
      </c>
      <c r="C75" s="9">
        <v>66057</v>
      </c>
      <c r="D75" s="9">
        <v>67165</v>
      </c>
      <c r="E75" s="9">
        <v>69517</v>
      </c>
      <c r="F75" s="10">
        <f t="shared" si="20"/>
        <v>4245</v>
      </c>
      <c r="G75" s="11">
        <f t="shared" si="21"/>
        <v>6.5035543571516117</v>
      </c>
      <c r="H75" s="10">
        <f t="shared" si="23"/>
        <v>3460</v>
      </c>
      <c r="I75" s="25">
        <f t="shared" si="22"/>
        <v>5.2379006009961095</v>
      </c>
      <c r="J75" s="9">
        <f t="shared" si="24"/>
        <v>2352</v>
      </c>
      <c r="K75" s="11">
        <f t="shared" si="25"/>
        <v>3.5018238665971859</v>
      </c>
      <c r="L75" s="9"/>
    </row>
    <row r="76" spans="1:12" x14ac:dyDescent="0.25">
      <c r="A76" s="3" t="s">
        <v>50</v>
      </c>
      <c r="B76" s="9">
        <v>1653</v>
      </c>
      <c r="C76" s="9">
        <v>2168</v>
      </c>
      <c r="D76" s="9">
        <v>2232</v>
      </c>
      <c r="E76" s="9">
        <v>2151</v>
      </c>
      <c r="F76" s="10">
        <f t="shared" si="20"/>
        <v>498</v>
      </c>
      <c r="G76" s="11">
        <f t="shared" si="21"/>
        <v>30.127041742286753</v>
      </c>
      <c r="H76" s="10">
        <f t="shared" si="23"/>
        <v>-17</v>
      </c>
      <c r="I76" s="25">
        <f t="shared" si="22"/>
        <v>-0.78413284132841321</v>
      </c>
      <c r="J76" s="9">
        <f t="shared" si="24"/>
        <v>-81</v>
      </c>
      <c r="K76" s="11">
        <f t="shared" si="25"/>
        <v>-3.6290322580645165</v>
      </c>
      <c r="L76" s="9"/>
    </row>
    <row r="77" spans="1:12" x14ac:dyDescent="0.25">
      <c r="A77" s="3" t="s">
        <v>51</v>
      </c>
      <c r="B77" s="9">
        <v>2339</v>
      </c>
      <c r="C77" s="9">
        <v>2218</v>
      </c>
      <c r="D77" s="9">
        <v>2194</v>
      </c>
      <c r="E77" s="9">
        <v>2251</v>
      </c>
      <c r="F77" s="10">
        <f t="shared" si="20"/>
        <v>-88</v>
      </c>
      <c r="G77" s="11">
        <f t="shared" si="21"/>
        <v>-3.7622915775972641</v>
      </c>
      <c r="H77" s="10">
        <f t="shared" si="23"/>
        <v>33</v>
      </c>
      <c r="I77" s="25">
        <f t="shared" si="22"/>
        <v>1.4878268710550047</v>
      </c>
      <c r="J77" s="9">
        <f t="shared" si="24"/>
        <v>57</v>
      </c>
      <c r="K77" s="11">
        <f t="shared" si="25"/>
        <v>2.5979945305378305</v>
      </c>
      <c r="L77" s="9"/>
    </row>
    <row r="78" spans="1:12" x14ac:dyDescent="0.25">
      <c r="A78" s="3" t="s">
        <v>52</v>
      </c>
      <c r="B78" s="9">
        <v>11624</v>
      </c>
      <c r="C78" s="9">
        <v>10966</v>
      </c>
      <c r="D78" s="9">
        <v>10754</v>
      </c>
      <c r="E78" s="9">
        <v>11500</v>
      </c>
      <c r="F78" s="10">
        <f t="shared" si="20"/>
        <v>-124</v>
      </c>
      <c r="G78" s="11">
        <f t="shared" si="21"/>
        <v>-1.0667584308327598</v>
      </c>
      <c r="H78" s="10">
        <f t="shared" si="23"/>
        <v>534</v>
      </c>
      <c r="I78" s="25">
        <f t="shared" si="22"/>
        <v>4.8695969359839504</v>
      </c>
      <c r="J78" s="9">
        <f t="shared" si="24"/>
        <v>746</v>
      </c>
      <c r="K78" s="11">
        <f t="shared" si="25"/>
        <v>6.9369536916496193</v>
      </c>
      <c r="L78" s="9"/>
    </row>
    <row r="79" spans="1:12" x14ac:dyDescent="0.25">
      <c r="A79" s="3" t="s">
        <v>53</v>
      </c>
      <c r="B79" s="9">
        <v>10820</v>
      </c>
      <c r="C79" s="9">
        <v>10762</v>
      </c>
      <c r="D79" s="9">
        <v>10778</v>
      </c>
      <c r="E79" s="9">
        <v>10855</v>
      </c>
      <c r="F79" s="10">
        <f t="shared" si="20"/>
        <v>35</v>
      </c>
      <c r="G79" s="11">
        <f t="shared" si="21"/>
        <v>0.32347504621072093</v>
      </c>
      <c r="H79" s="10">
        <f t="shared" si="23"/>
        <v>93</v>
      </c>
      <c r="I79" s="25">
        <f t="shared" si="22"/>
        <v>0.86415164467571093</v>
      </c>
      <c r="J79" s="9">
        <f t="shared" si="24"/>
        <v>77</v>
      </c>
      <c r="K79" s="11">
        <f t="shared" si="25"/>
        <v>0.71441825941733161</v>
      </c>
      <c r="L79" s="9"/>
    </row>
    <row r="80" spans="1:12" x14ac:dyDescent="0.25">
      <c r="A80" s="3" t="s">
        <v>54</v>
      </c>
      <c r="B80" s="9">
        <v>6915</v>
      </c>
      <c r="C80" s="9">
        <v>6375</v>
      </c>
      <c r="D80" s="9">
        <v>6070</v>
      </c>
      <c r="E80" s="9">
        <v>6553</v>
      </c>
      <c r="F80" s="10">
        <f t="shared" si="20"/>
        <v>-362</v>
      </c>
      <c r="G80" s="11">
        <f t="shared" si="21"/>
        <v>-5.234996384671005</v>
      </c>
      <c r="H80" s="10">
        <f t="shared" si="23"/>
        <v>178</v>
      </c>
      <c r="I80" s="25">
        <f t="shared" si="22"/>
        <v>2.7921568627450979</v>
      </c>
      <c r="J80" s="9">
        <f t="shared" si="24"/>
        <v>483</v>
      </c>
      <c r="K80" s="11">
        <f t="shared" si="25"/>
        <v>7.9571663920922573</v>
      </c>
      <c r="L80" s="9"/>
    </row>
    <row r="81" spans="1:12" x14ac:dyDescent="0.25">
      <c r="A81" s="3" t="s">
        <v>55</v>
      </c>
      <c r="B81" s="9">
        <v>6741</v>
      </c>
      <c r="C81" s="9">
        <v>6858</v>
      </c>
      <c r="D81" s="9">
        <v>7223</v>
      </c>
      <c r="E81" s="9">
        <v>7511</v>
      </c>
      <c r="F81" s="10">
        <f t="shared" si="20"/>
        <v>770</v>
      </c>
      <c r="G81" s="11">
        <f t="shared" si="21"/>
        <v>11.422637590861889</v>
      </c>
      <c r="H81" s="10">
        <f t="shared" si="23"/>
        <v>653</v>
      </c>
      <c r="I81" s="25">
        <f t="shared" si="22"/>
        <v>9.5217264508603083</v>
      </c>
      <c r="J81" s="9">
        <f t="shared" si="24"/>
        <v>288</v>
      </c>
      <c r="K81" s="11">
        <f t="shared" si="25"/>
        <v>3.9872629101481381</v>
      </c>
      <c r="L81" s="9"/>
    </row>
    <row r="82" spans="1:12" x14ac:dyDescent="0.25">
      <c r="A82" s="3" t="s">
        <v>56</v>
      </c>
      <c r="B82" s="9">
        <v>2161</v>
      </c>
      <c r="C82" s="9">
        <v>2078</v>
      </c>
      <c r="D82" s="9">
        <v>2073</v>
      </c>
      <c r="E82" s="9">
        <v>2056</v>
      </c>
      <c r="F82" s="10">
        <f t="shared" si="20"/>
        <v>-105</v>
      </c>
      <c r="G82" s="11">
        <f t="shared" si="21"/>
        <v>-4.8588616381304952</v>
      </c>
      <c r="H82" s="10">
        <f t="shared" si="23"/>
        <v>-22</v>
      </c>
      <c r="I82" s="25">
        <f t="shared" si="22"/>
        <v>-1.0587102983638113</v>
      </c>
      <c r="J82" s="9">
        <f t="shared" si="24"/>
        <v>-17</v>
      </c>
      <c r="K82" s="11">
        <f t="shared" si="25"/>
        <v>-0.82006753497346829</v>
      </c>
      <c r="L82" s="9"/>
    </row>
    <row r="83" spans="1:12" x14ac:dyDescent="0.25">
      <c r="A83" s="3" t="s">
        <v>57</v>
      </c>
      <c r="B83" s="9">
        <v>7015</v>
      </c>
      <c r="C83" s="9">
        <v>7524</v>
      </c>
      <c r="D83" s="9">
        <v>8632</v>
      </c>
      <c r="E83" s="9">
        <v>8469</v>
      </c>
      <c r="F83" s="10">
        <f t="shared" si="20"/>
        <v>1454</v>
      </c>
      <c r="G83" s="11">
        <f t="shared" si="21"/>
        <v>20.727013542409122</v>
      </c>
      <c r="H83" s="10">
        <f t="shared" si="23"/>
        <v>945</v>
      </c>
      <c r="I83" s="25">
        <f t="shared" si="22"/>
        <v>12.55980861244019</v>
      </c>
      <c r="J83" s="9">
        <f t="shared" si="24"/>
        <v>-163</v>
      </c>
      <c r="K83" s="11">
        <f t="shared" si="25"/>
        <v>-1.8883225208526415</v>
      </c>
      <c r="L83" s="9"/>
    </row>
    <row r="84" spans="1:12" x14ac:dyDescent="0.25">
      <c r="A84" s="3" t="s">
        <v>58</v>
      </c>
      <c r="B84" s="9">
        <v>37812</v>
      </c>
      <c r="C84" s="9">
        <v>37864</v>
      </c>
      <c r="D84" s="9">
        <v>38171</v>
      </c>
      <c r="E84" s="9">
        <v>38723</v>
      </c>
      <c r="F84" s="10">
        <f t="shared" si="20"/>
        <v>911</v>
      </c>
      <c r="G84" s="11">
        <f t="shared" si="21"/>
        <v>2.409288056701576</v>
      </c>
      <c r="H84" s="10">
        <f t="shared" si="23"/>
        <v>859</v>
      </c>
      <c r="I84" s="25">
        <f t="shared" si="22"/>
        <v>2.2686456792731882</v>
      </c>
      <c r="J84" s="9">
        <f t="shared" si="24"/>
        <v>552</v>
      </c>
      <c r="K84" s="11">
        <f t="shared" si="25"/>
        <v>1.4461240208535275</v>
      </c>
      <c r="L84" s="9"/>
    </row>
    <row r="85" spans="1:12" x14ac:dyDescent="0.25">
      <c r="A85" s="3" t="s">
        <v>59</v>
      </c>
      <c r="B85" s="9">
        <v>39574</v>
      </c>
      <c r="C85" s="9">
        <v>39451</v>
      </c>
      <c r="D85" s="9">
        <v>39743</v>
      </c>
      <c r="E85" s="9">
        <v>40092</v>
      </c>
      <c r="F85" s="10">
        <f t="shared" si="20"/>
        <v>518</v>
      </c>
      <c r="G85" s="11">
        <f t="shared" si="21"/>
        <v>1.3089402132713397</v>
      </c>
      <c r="H85" s="10">
        <f t="shared" si="23"/>
        <v>641</v>
      </c>
      <c r="I85" s="25">
        <f t="shared" si="22"/>
        <v>1.6248003852880788</v>
      </c>
      <c r="J85" s="9">
        <f t="shared" si="24"/>
        <v>349</v>
      </c>
      <c r="K85" s="11">
        <f t="shared" si="25"/>
        <v>0.87814206275318929</v>
      </c>
      <c r="L85" s="9"/>
    </row>
    <row r="86" spans="1:12" x14ac:dyDescent="0.25">
      <c r="A86" s="3" t="s">
        <v>60</v>
      </c>
      <c r="B86" s="9">
        <v>16032</v>
      </c>
      <c r="C86" s="9">
        <v>15828</v>
      </c>
      <c r="D86" s="9">
        <v>15443</v>
      </c>
      <c r="E86" s="9">
        <v>15180</v>
      </c>
      <c r="F86" s="10">
        <f t="shared" si="20"/>
        <v>-852</v>
      </c>
      <c r="G86" s="11">
        <f t="shared" si="21"/>
        <v>-5.3143712574850301</v>
      </c>
      <c r="H86" s="10">
        <f t="shared" si="23"/>
        <v>-648</v>
      </c>
      <c r="I86" s="25">
        <f t="shared" si="22"/>
        <v>-4.0940106141015917</v>
      </c>
      <c r="J86" s="9">
        <f t="shared" si="24"/>
        <v>-263</v>
      </c>
      <c r="K86" s="11">
        <f t="shared" si="25"/>
        <v>-1.7030369746810852</v>
      </c>
      <c r="L86" s="9"/>
    </row>
    <row r="87" spans="1:12" x14ac:dyDescent="0.25">
      <c r="A87" s="3" t="s">
        <v>61</v>
      </c>
      <c r="B87" s="9">
        <v>42733</v>
      </c>
      <c r="C87" s="9">
        <v>41515</v>
      </c>
      <c r="D87" s="9">
        <v>40942</v>
      </c>
      <c r="E87" s="9">
        <v>41376</v>
      </c>
      <c r="F87" s="10">
        <f t="shared" si="20"/>
        <v>-1357</v>
      </c>
      <c r="G87" s="11">
        <f t="shared" si="21"/>
        <v>-3.1755317904195821</v>
      </c>
      <c r="H87" s="10">
        <f t="shared" si="23"/>
        <v>-139</v>
      </c>
      <c r="I87" s="25">
        <f t="shared" si="22"/>
        <v>-0.33481874021438035</v>
      </c>
      <c r="J87" s="9">
        <f t="shared" si="24"/>
        <v>434</v>
      </c>
      <c r="K87" s="11">
        <f t="shared" si="25"/>
        <v>1.0600361486981584</v>
      </c>
      <c r="L87" s="9"/>
    </row>
    <row r="88" spans="1:12" x14ac:dyDescent="0.25">
      <c r="A88" s="3" t="s">
        <v>62</v>
      </c>
      <c r="B88" s="9">
        <v>50282</v>
      </c>
      <c r="C88" s="9">
        <v>51786</v>
      </c>
      <c r="D88" s="9">
        <v>52189</v>
      </c>
      <c r="E88" s="9">
        <v>52883</v>
      </c>
      <c r="F88" s="10">
        <f t="shared" si="20"/>
        <v>2601</v>
      </c>
      <c r="G88" s="11">
        <f t="shared" si="21"/>
        <v>5.1728252655025653</v>
      </c>
      <c r="H88" s="10">
        <f t="shared" si="23"/>
        <v>1097</v>
      </c>
      <c r="I88" s="25">
        <f t="shared" si="22"/>
        <v>2.1183331402309507</v>
      </c>
      <c r="J88" s="9">
        <f t="shared" si="24"/>
        <v>694</v>
      </c>
      <c r="K88" s="11">
        <f t="shared" si="25"/>
        <v>1.3297821379984289</v>
      </c>
      <c r="L88" s="9"/>
    </row>
    <row r="89" spans="1:12" x14ac:dyDescent="0.25">
      <c r="A89" s="3" t="s">
        <v>63</v>
      </c>
      <c r="B89" s="9">
        <v>28669</v>
      </c>
      <c r="C89" s="9">
        <v>29696</v>
      </c>
      <c r="D89" s="9">
        <v>31570</v>
      </c>
      <c r="E89" s="9">
        <v>30885</v>
      </c>
      <c r="F89" s="10">
        <f t="shared" si="20"/>
        <v>2216</v>
      </c>
      <c r="G89" s="11">
        <f t="shared" si="21"/>
        <v>7.7296034043740622</v>
      </c>
      <c r="H89" s="10">
        <f t="shared" si="23"/>
        <v>1189</v>
      </c>
      <c r="I89" s="25">
        <f t="shared" si="22"/>
        <v>4.00390625</v>
      </c>
      <c r="J89" s="9">
        <f t="shared" si="24"/>
        <v>-685</v>
      </c>
      <c r="K89" s="11">
        <f t="shared" si="25"/>
        <v>-2.1697814380741209</v>
      </c>
      <c r="L89" s="9"/>
    </row>
    <row r="90" spans="1:12" x14ac:dyDescent="0.25">
      <c r="A90" s="3" t="s">
        <v>64</v>
      </c>
      <c r="B90" s="9">
        <v>24867</v>
      </c>
      <c r="C90" s="9">
        <v>24003</v>
      </c>
      <c r="D90" s="9">
        <v>23880</v>
      </c>
      <c r="E90" s="9">
        <v>24351</v>
      </c>
      <c r="F90" s="10">
        <f t="shared" si="20"/>
        <v>-516</v>
      </c>
      <c r="G90" s="11">
        <f t="shared" si="21"/>
        <v>-2.0750392085896974</v>
      </c>
      <c r="H90" s="10">
        <f t="shared" si="23"/>
        <v>348</v>
      </c>
      <c r="I90" s="25">
        <f t="shared" si="22"/>
        <v>1.4498187726534182</v>
      </c>
      <c r="J90" s="9">
        <f t="shared" si="24"/>
        <v>471</v>
      </c>
      <c r="K90" s="11">
        <f t="shared" si="25"/>
        <v>1.9723618090452262</v>
      </c>
      <c r="L90" s="9"/>
    </row>
    <row r="91" spans="1:12" x14ac:dyDescent="0.25">
      <c r="A91" s="3" t="s">
        <v>65</v>
      </c>
      <c r="B91" s="9">
        <v>5530</v>
      </c>
      <c r="C91" s="9">
        <v>5043</v>
      </c>
      <c r="D91" s="9">
        <v>5250</v>
      </c>
      <c r="E91" s="9">
        <v>5283</v>
      </c>
      <c r="F91" s="10">
        <f t="shared" si="20"/>
        <v>-247</v>
      </c>
      <c r="G91" s="11">
        <f t="shared" si="21"/>
        <v>-4.4665461121157328</v>
      </c>
      <c r="H91" s="10">
        <f t="shared" si="23"/>
        <v>240</v>
      </c>
      <c r="I91" s="25">
        <f t="shared" si="22"/>
        <v>4.7590719809637116</v>
      </c>
      <c r="J91" s="9">
        <f t="shared" si="24"/>
        <v>33</v>
      </c>
      <c r="K91" s="11">
        <f t="shared" si="25"/>
        <v>0.62857142857142856</v>
      </c>
      <c r="L91" s="9"/>
    </row>
    <row r="92" spans="1:12" x14ac:dyDescent="0.25">
      <c r="A92" s="3" t="s">
        <v>66</v>
      </c>
      <c r="B92" s="9">
        <v>32220</v>
      </c>
      <c r="C92" s="9">
        <v>31718</v>
      </c>
      <c r="D92" s="9">
        <v>31317</v>
      </c>
      <c r="E92" s="9">
        <v>31577</v>
      </c>
      <c r="F92" s="10">
        <f t="shared" si="20"/>
        <v>-643</v>
      </c>
      <c r="G92" s="11">
        <f t="shared" si="21"/>
        <v>-1.9956548727498449</v>
      </c>
      <c r="H92" s="10">
        <f t="shared" si="23"/>
        <v>-141</v>
      </c>
      <c r="I92" s="25">
        <f t="shared" si="22"/>
        <v>-0.44454253105492153</v>
      </c>
      <c r="J92" s="9">
        <f t="shared" si="24"/>
        <v>260</v>
      </c>
      <c r="K92" s="11">
        <f t="shared" si="25"/>
        <v>0.83022000830220022</v>
      </c>
      <c r="L92" s="9"/>
    </row>
    <row r="93" spans="1:12" x14ac:dyDescent="0.25">
      <c r="A93" s="3" t="s">
        <v>67</v>
      </c>
      <c r="B93" s="9">
        <v>34402</v>
      </c>
      <c r="C93" s="9">
        <v>34177</v>
      </c>
      <c r="D93" s="9">
        <v>33557</v>
      </c>
      <c r="E93" s="9">
        <v>34864</v>
      </c>
      <c r="F93" s="10">
        <f t="shared" si="20"/>
        <v>462</v>
      </c>
      <c r="G93" s="11">
        <f t="shared" si="21"/>
        <v>1.3429451776059531</v>
      </c>
      <c r="H93" s="10">
        <f t="shared" si="23"/>
        <v>687</v>
      </c>
      <c r="I93" s="25">
        <f t="shared" si="22"/>
        <v>2.0101237674459429</v>
      </c>
      <c r="J93" s="9">
        <f t="shared" si="24"/>
        <v>1307</v>
      </c>
      <c r="K93" s="11">
        <f t="shared" si="25"/>
        <v>3.8948654528116342</v>
      </c>
      <c r="L93" s="9"/>
    </row>
    <row r="94" spans="1:12" x14ac:dyDescent="0.25">
      <c r="A94" s="3" t="s">
        <v>68</v>
      </c>
      <c r="B94" s="9">
        <v>9408</v>
      </c>
      <c r="C94" s="9">
        <v>9218</v>
      </c>
      <c r="D94" s="9">
        <v>8968</v>
      </c>
      <c r="E94" s="9">
        <v>9442</v>
      </c>
      <c r="F94" s="10">
        <f t="shared" si="20"/>
        <v>34</v>
      </c>
      <c r="G94" s="11">
        <f t="shared" si="21"/>
        <v>0.36139455782312924</v>
      </c>
      <c r="H94" s="10">
        <f t="shared" si="23"/>
        <v>224</v>
      </c>
      <c r="I94" s="25">
        <f t="shared" si="22"/>
        <v>2.4300282056845304</v>
      </c>
      <c r="J94" s="9">
        <f t="shared" si="24"/>
        <v>474</v>
      </c>
      <c r="K94" s="11">
        <f t="shared" si="25"/>
        <v>5.2854594112399642</v>
      </c>
      <c r="L94" s="9"/>
    </row>
    <row r="95" spans="1:12" x14ac:dyDescent="0.25">
      <c r="A95" s="3" t="s">
        <v>69</v>
      </c>
      <c r="B95" s="9">
        <v>47060</v>
      </c>
      <c r="C95" s="9">
        <v>46971</v>
      </c>
      <c r="D95" s="9">
        <v>46580</v>
      </c>
      <c r="E95" s="9">
        <v>46505</v>
      </c>
      <c r="F95" s="10">
        <f t="shared" si="20"/>
        <v>-555</v>
      </c>
      <c r="G95" s="11">
        <f t="shared" si="21"/>
        <v>-1.179345516362091</v>
      </c>
      <c r="H95" s="10">
        <f t="shared" si="23"/>
        <v>-466</v>
      </c>
      <c r="I95" s="25">
        <f t="shared" si="22"/>
        <v>-0.99210150944199615</v>
      </c>
      <c r="J95" s="9">
        <f t="shared" si="24"/>
        <v>-75</v>
      </c>
      <c r="K95" s="11">
        <f t="shared" si="25"/>
        <v>-0.16101331043366252</v>
      </c>
      <c r="L95" s="9"/>
    </row>
    <row r="96" spans="1:12" x14ac:dyDescent="0.25">
      <c r="A96" s="3" t="s">
        <v>70</v>
      </c>
      <c r="B96" s="9">
        <v>9053</v>
      </c>
      <c r="C96" s="9">
        <v>9279</v>
      </c>
      <c r="D96" s="9">
        <v>8562</v>
      </c>
      <c r="E96" s="9">
        <v>8210</v>
      </c>
      <c r="F96" s="10">
        <f t="shared" si="20"/>
        <v>-843</v>
      </c>
      <c r="G96" s="11">
        <f t="shared" si="21"/>
        <v>-9.3118303324864691</v>
      </c>
      <c r="H96" s="10">
        <f t="shared" si="23"/>
        <v>-1069</v>
      </c>
      <c r="I96" s="25">
        <f t="shared" si="22"/>
        <v>-11.52063799978446</v>
      </c>
      <c r="J96" s="9">
        <f t="shared" si="24"/>
        <v>-352</v>
      </c>
      <c r="K96" s="11">
        <f t="shared" si="25"/>
        <v>-4.1111889745386589</v>
      </c>
      <c r="L96" s="9"/>
    </row>
    <row r="97" spans="1:12" x14ac:dyDescent="0.25">
      <c r="A97" s="3" t="s">
        <v>71</v>
      </c>
      <c r="B97" s="9">
        <v>15239</v>
      </c>
      <c r="C97" s="9">
        <v>15077</v>
      </c>
      <c r="D97" s="9">
        <v>14208</v>
      </c>
      <c r="E97" s="9">
        <v>14105</v>
      </c>
      <c r="F97" s="10">
        <f t="shared" si="20"/>
        <v>-1134</v>
      </c>
      <c r="G97" s="11">
        <f t="shared" si="21"/>
        <v>-7.4414331649058338</v>
      </c>
      <c r="H97" s="10">
        <f t="shared" si="23"/>
        <v>-972</v>
      </c>
      <c r="I97" s="25">
        <f t="shared" si="22"/>
        <v>-6.4469058831332502</v>
      </c>
      <c r="J97" s="9">
        <f t="shared" si="24"/>
        <v>-103</v>
      </c>
      <c r="K97" s="11">
        <f t="shared" si="25"/>
        <v>-0.72494369369369371</v>
      </c>
      <c r="L97" s="9"/>
    </row>
    <row r="98" spans="1:12" x14ac:dyDescent="0.25">
      <c r="A98" s="3" t="s">
        <v>72</v>
      </c>
      <c r="B98" s="9">
        <v>4931</v>
      </c>
      <c r="C98" s="9">
        <v>4198</v>
      </c>
      <c r="D98" s="9">
        <v>4062</v>
      </c>
      <c r="E98" s="9">
        <v>3784</v>
      </c>
      <c r="F98" s="10">
        <f t="shared" si="20"/>
        <v>-1147</v>
      </c>
      <c r="G98" s="11">
        <f t="shared" si="21"/>
        <v>-23.261001825187588</v>
      </c>
      <c r="H98" s="10">
        <f t="shared" si="23"/>
        <v>-414</v>
      </c>
      <c r="I98" s="25">
        <f t="shared" si="22"/>
        <v>-9.8618389709385426</v>
      </c>
      <c r="J98" s="9">
        <f t="shared" si="24"/>
        <v>-278</v>
      </c>
      <c r="K98" s="11">
        <f t="shared" si="25"/>
        <v>-6.8439192516001972</v>
      </c>
      <c r="L98" s="9"/>
    </row>
    <row r="99" spans="1:12" x14ac:dyDescent="0.25">
      <c r="A99" s="3" t="s">
        <v>73</v>
      </c>
      <c r="B99" s="9">
        <v>40653</v>
      </c>
      <c r="C99" s="9">
        <v>42168</v>
      </c>
      <c r="D99" s="9">
        <v>44349</v>
      </c>
      <c r="E99" s="9">
        <v>46724</v>
      </c>
      <c r="F99" s="10">
        <f t="shared" si="20"/>
        <v>6071</v>
      </c>
      <c r="G99" s="11">
        <f t="shared" si="21"/>
        <v>14.93370722947876</v>
      </c>
      <c r="H99" s="10">
        <f t="shared" si="23"/>
        <v>4556</v>
      </c>
      <c r="I99" s="25">
        <f t="shared" si="22"/>
        <v>10.804401441851642</v>
      </c>
      <c r="J99" s="9">
        <f t="shared" si="24"/>
        <v>2375</v>
      </c>
      <c r="K99" s="11">
        <f t="shared" si="25"/>
        <v>5.3552504002345032</v>
      </c>
      <c r="L99" s="9"/>
    </row>
    <row r="100" spans="1:12" x14ac:dyDescent="0.25">
      <c r="A100" s="3" t="s">
        <v>74</v>
      </c>
      <c r="B100" s="9">
        <v>4164</v>
      </c>
      <c r="C100" s="9">
        <v>4186</v>
      </c>
      <c r="D100" s="9">
        <v>3701</v>
      </c>
      <c r="E100" s="9">
        <v>3798</v>
      </c>
      <c r="F100" s="10">
        <f t="shared" si="20"/>
        <v>-366</v>
      </c>
      <c r="G100" s="11">
        <f t="shared" si="21"/>
        <v>-8.7896253602305485</v>
      </c>
      <c r="H100" s="10">
        <f t="shared" si="23"/>
        <v>-388</v>
      </c>
      <c r="I100" s="25">
        <f t="shared" si="22"/>
        <v>-9.2689918776875295</v>
      </c>
      <c r="J100" s="9">
        <f t="shared" si="24"/>
        <v>97</v>
      </c>
      <c r="K100" s="11">
        <f t="shared" si="25"/>
        <v>2.6209132666846799</v>
      </c>
      <c r="L100" s="9"/>
    </row>
    <row r="101" spans="1:12" x14ac:dyDescent="0.25">
      <c r="A101" s="3" t="s">
        <v>75</v>
      </c>
      <c r="B101" s="9">
        <v>10051</v>
      </c>
      <c r="C101" s="9">
        <v>9545</v>
      </c>
      <c r="D101" s="9">
        <v>9242</v>
      </c>
      <c r="E101" s="9">
        <v>9029</v>
      </c>
      <c r="F101" s="10">
        <f t="shared" si="20"/>
        <v>-1022</v>
      </c>
      <c r="G101" s="11">
        <f t="shared" si="21"/>
        <v>-10.168142473385732</v>
      </c>
      <c r="H101" s="10">
        <f t="shared" si="23"/>
        <v>-516</v>
      </c>
      <c r="I101" s="25">
        <f t="shared" si="22"/>
        <v>-5.4059717129387108</v>
      </c>
      <c r="J101" s="9">
        <f t="shared" si="24"/>
        <v>-213</v>
      </c>
      <c r="K101" s="11">
        <f t="shared" si="25"/>
        <v>-2.3046959532568705</v>
      </c>
      <c r="L101" s="9"/>
    </row>
    <row r="102" spans="1:12" x14ac:dyDescent="0.25">
      <c r="B102" s="12" t="s">
        <v>15</v>
      </c>
      <c r="C102" s="12" t="s">
        <v>15</v>
      </c>
      <c r="D102" s="12" t="s">
        <v>15</v>
      </c>
      <c r="E102" s="12" t="s">
        <v>15</v>
      </c>
      <c r="F102" s="12" t="s">
        <v>15</v>
      </c>
      <c r="G102" s="12" t="s">
        <v>15</v>
      </c>
      <c r="H102" s="13" t="s">
        <v>15</v>
      </c>
      <c r="I102" s="13" t="s">
        <v>15</v>
      </c>
      <c r="J102" s="12" t="s">
        <v>15</v>
      </c>
      <c r="K102" s="12" t="s">
        <v>15</v>
      </c>
      <c r="L102" s="9"/>
    </row>
    <row r="103" spans="1:12" x14ac:dyDescent="0.25">
      <c r="A103" s="3" t="s">
        <v>76</v>
      </c>
      <c r="B103" s="9">
        <v>667046</v>
      </c>
      <c r="C103" s="9">
        <v>665213</v>
      </c>
      <c r="D103" s="9">
        <v>666322</v>
      </c>
      <c r="E103" s="9">
        <v>676467</v>
      </c>
      <c r="F103" s="10">
        <f>SUM(E103-B103)</f>
        <v>9421</v>
      </c>
      <c r="G103" s="11">
        <f>SUM(F103/B103*100)</f>
        <v>1.4123463749126746</v>
      </c>
      <c r="H103" s="10">
        <f>SUM(D103-C103)</f>
        <v>1109</v>
      </c>
      <c r="I103" s="25">
        <f>SUM(H103/C103*100)</f>
        <v>0.16671351882780402</v>
      </c>
      <c r="J103" s="9">
        <f>E103-D103</f>
        <v>10145</v>
      </c>
      <c r="K103" s="11">
        <f>SUM(J103/D103*100)</f>
        <v>1.5225371517074326</v>
      </c>
      <c r="L103" s="9"/>
    </row>
    <row r="104" spans="1:12" x14ac:dyDescent="0.25">
      <c r="C104" s="9"/>
      <c r="D104" s="9"/>
      <c r="E104" s="9"/>
      <c r="F104" s="9"/>
      <c r="G104" s="9"/>
      <c r="H104" s="10"/>
      <c r="I104" s="25"/>
      <c r="J104" s="25"/>
      <c r="K104" s="25"/>
      <c r="L104" s="9"/>
    </row>
    <row r="105" spans="1:12" x14ac:dyDescent="0.25">
      <c r="C105" s="9"/>
      <c r="D105" s="9"/>
      <c r="E105" s="9"/>
      <c r="F105" s="9"/>
      <c r="G105" s="9"/>
      <c r="H105" s="10"/>
      <c r="I105" s="25"/>
      <c r="J105" s="25"/>
      <c r="K105" s="25"/>
      <c r="L105" s="9"/>
    </row>
    <row r="106" spans="1:12" x14ac:dyDescent="0.25">
      <c r="B106" s="5" t="s">
        <v>0</v>
      </c>
      <c r="C106" s="5" t="s">
        <v>0</v>
      </c>
      <c r="D106" s="5" t="s">
        <v>0</v>
      </c>
      <c r="E106" s="5" t="s">
        <v>0</v>
      </c>
      <c r="F106" s="5" t="s">
        <v>1</v>
      </c>
      <c r="G106" s="5" t="s">
        <v>1</v>
      </c>
      <c r="H106" s="5" t="s">
        <v>2</v>
      </c>
      <c r="I106" s="5" t="s">
        <v>2</v>
      </c>
      <c r="J106" s="5" t="s">
        <v>3</v>
      </c>
      <c r="K106" s="5" t="s">
        <v>3</v>
      </c>
      <c r="L106" s="9"/>
    </row>
    <row r="107" spans="1:12" x14ac:dyDescent="0.25">
      <c r="A107" s="2" t="s">
        <v>77</v>
      </c>
      <c r="B107" s="8" t="s">
        <v>4</v>
      </c>
      <c r="C107" s="8" t="s">
        <v>5</v>
      </c>
      <c r="D107" s="8" t="s">
        <v>6</v>
      </c>
      <c r="E107" s="8" t="s">
        <v>7</v>
      </c>
      <c r="F107" s="8" t="s">
        <v>8</v>
      </c>
      <c r="G107" s="8" t="s">
        <v>9</v>
      </c>
      <c r="H107" s="8" t="s">
        <v>10</v>
      </c>
      <c r="I107" s="8" t="s">
        <v>9</v>
      </c>
      <c r="J107" s="8" t="s">
        <v>10</v>
      </c>
      <c r="K107" s="8" t="s">
        <v>9</v>
      </c>
      <c r="L107" s="9"/>
    </row>
    <row r="108" spans="1:12" x14ac:dyDescent="0.25">
      <c r="A108" s="2"/>
      <c r="B108" s="2"/>
      <c r="I108" s="25"/>
      <c r="J108" s="25"/>
      <c r="K108" s="25"/>
      <c r="L108" s="9"/>
    </row>
    <row r="109" spans="1:12" x14ac:dyDescent="0.25">
      <c r="A109" s="3" t="s">
        <v>78</v>
      </c>
      <c r="B109" s="9">
        <v>68319</v>
      </c>
      <c r="C109" s="9">
        <v>63999</v>
      </c>
      <c r="D109" s="9">
        <v>66148</v>
      </c>
      <c r="E109" s="9">
        <v>71237</v>
      </c>
      <c r="F109" s="10">
        <f t="shared" ref="F109:F161" si="26">SUM(E109-B109)</f>
        <v>2918</v>
      </c>
      <c r="G109" s="11">
        <f t="shared" ref="G109:G161" si="27">SUM(F109/B109*100)</f>
        <v>4.2711398000556215</v>
      </c>
      <c r="H109" s="10">
        <f t="shared" ref="H109:H161" si="28">SUM(E109-C109)</f>
        <v>7238</v>
      </c>
      <c r="I109" s="25">
        <f t="shared" ref="I109:I161" si="29">SUM(H109/C109*100)</f>
        <v>11.309551711745495</v>
      </c>
      <c r="J109" s="9">
        <f t="shared" ref="J109:J161" si="30">E109-D109</f>
        <v>5089</v>
      </c>
      <c r="K109" s="11">
        <f t="shared" ref="K109:K161" si="31">SUM(J109/D109*100)</f>
        <v>7.6933542964261958</v>
      </c>
      <c r="L109" s="9"/>
    </row>
    <row r="110" spans="1:12" x14ac:dyDescent="0.25">
      <c r="A110" s="3" t="s">
        <v>79</v>
      </c>
      <c r="B110" s="9">
        <v>5591</v>
      </c>
      <c r="C110" s="9">
        <v>4970</v>
      </c>
      <c r="D110" s="9">
        <v>5175</v>
      </c>
      <c r="E110" s="9">
        <v>5269</v>
      </c>
      <c r="F110" s="10">
        <f t="shared" si="26"/>
        <v>-322</v>
      </c>
      <c r="G110" s="11">
        <f t="shared" si="27"/>
        <v>-5.7592559470577713</v>
      </c>
      <c r="H110" s="10">
        <f t="shared" si="28"/>
        <v>299</v>
      </c>
      <c r="I110" s="25">
        <f t="shared" si="29"/>
        <v>6.0160965794768613</v>
      </c>
      <c r="J110" s="9">
        <f t="shared" si="30"/>
        <v>94</v>
      </c>
      <c r="K110" s="11">
        <f t="shared" si="31"/>
        <v>1.8164251207729469</v>
      </c>
      <c r="L110" s="9"/>
    </row>
    <row r="111" spans="1:12" x14ac:dyDescent="0.25">
      <c r="A111" s="3" t="s">
        <v>80</v>
      </c>
      <c r="B111" s="9">
        <v>9102</v>
      </c>
      <c r="C111" s="9">
        <v>9140</v>
      </c>
      <c r="D111" s="9">
        <v>8930</v>
      </c>
      <c r="E111" s="9">
        <v>9170</v>
      </c>
      <c r="F111" s="10">
        <f t="shared" si="26"/>
        <v>68</v>
      </c>
      <c r="G111" s="11">
        <f t="shared" si="27"/>
        <v>0.74708855196660073</v>
      </c>
      <c r="H111" s="10">
        <f t="shared" si="28"/>
        <v>30</v>
      </c>
      <c r="I111" s="25">
        <f t="shared" si="29"/>
        <v>0.32822757111597373</v>
      </c>
      <c r="J111" s="9">
        <f t="shared" si="30"/>
        <v>240</v>
      </c>
      <c r="K111" s="11">
        <f t="shared" si="31"/>
        <v>2.6875699888017914</v>
      </c>
      <c r="L111" s="9"/>
    </row>
    <row r="112" spans="1:12" x14ac:dyDescent="0.25">
      <c r="A112" s="3" t="s">
        <v>81</v>
      </c>
      <c r="B112" s="9">
        <v>4073</v>
      </c>
      <c r="C112" s="9">
        <v>4249</v>
      </c>
      <c r="D112" s="9">
        <v>3992</v>
      </c>
      <c r="E112" s="9">
        <v>3890</v>
      </c>
      <c r="F112" s="10">
        <f t="shared" si="26"/>
        <v>-183</v>
      </c>
      <c r="G112" s="11">
        <f t="shared" si="27"/>
        <v>-4.4930027007120055</v>
      </c>
      <c r="H112" s="10">
        <f t="shared" si="28"/>
        <v>-359</v>
      </c>
      <c r="I112" s="25">
        <f t="shared" si="29"/>
        <v>-8.4490468345493071</v>
      </c>
      <c r="J112" s="9">
        <f t="shared" si="30"/>
        <v>-102</v>
      </c>
      <c r="K112" s="11">
        <f t="shared" si="31"/>
        <v>-2.555110220440882</v>
      </c>
      <c r="L112" s="9"/>
    </row>
    <row r="113" spans="1:12" x14ac:dyDescent="0.25">
      <c r="A113" s="3" t="s">
        <v>82</v>
      </c>
      <c r="B113" s="9">
        <v>36868</v>
      </c>
      <c r="C113" s="9">
        <v>32890</v>
      </c>
      <c r="D113" s="9">
        <v>32008</v>
      </c>
      <c r="E113" s="9">
        <v>32994</v>
      </c>
      <c r="F113" s="10">
        <f t="shared" si="26"/>
        <v>-3874</v>
      </c>
      <c r="G113" s="11">
        <f t="shared" si="27"/>
        <v>-10.507757404795488</v>
      </c>
      <c r="H113" s="10">
        <f t="shared" si="28"/>
        <v>104</v>
      </c>
      <c r="I113" s="25">
        <f t="shared" si="29"/>
        <v>0.31620553359683795</v>
      </c>
      <c r="J113" s="9">
        <f t="shared" si="30"/>
        <v>986</v>
      </c>
      <c r="K113" s="11">
        <f t="shared" si="31"/>
        <v>3.0804798800299924</v>
      </c>
      <c r="L113" s="9"/>
    </row>
    <row r="114" spans="1:12" x14ac:dyDescent="0.25">
      <c r="A114" s="3" t="s">
        <v>83</v>
      </c>
      <c r="B114" s="9">
        <v>17955</v>
      </c>
      <c r="C114" s="9">
        <v>17077</v>
      </c>
      <c r="D114" s="9">
        <v>17554</v>
      </c>
      <c r="E114" s="9">
        <v>18301</v>
      </c>
      <c r="F114" s="10">
        <f t="shared" si="26"/>
        <v>346</v>
      </c>
      <c r="G114" s="11">
        <f t="shared" si="27"/>
        <v>1.927039821776664</v>
      </c>
      <c r="H114" s="10">
        <f t="shared" si="28"/>
        <v>1224</v>
      </c>
      <c r="I114" s="25">
        <f t="shared" si="29"/>
        <v>7.167535281372607</v>
      </c>
      <c r="J114" s="9">
        <f t="shared" si="30"/>
        <v>747</v>
      </c>
      <c r="K114" s="11">
        <f t="shared" si="31"/>
        <v>4.2554403554745361</v>
      </c>
      <c r="L114" s="9"/>
    </row>
    <row r="115" spans="1:12" x14ac:dyDescent="0.25">
      <c r="A115" s="3" t="s">
        <v>84</v>
      </c>
      <c r="B115" s="9">
        <v>3829</v>
      </c>
      <c r="C115" s="9">
        <v>3914</v>
      </c>
      <c r="D115" s="9">
        <v>4044</v>
      </c>
      <c r="E115" s="9">
        <v>4100</v>
      </c>
      <c r="F115" s="10">
        <f t="shared" si="26"/>
        <v>271</v>
      </c>
      <c r="G115" s="11">
        <f t="shared" si="27"/>
        <v>7.0775659441107335</v>
      </c>
      <c r="H115" s="10">
        <f t="shared" si="28"/>
        <v>186</v>
      </c>
      <c r="I115" s="25">
        <f t="shared" si="29"/>
        <v>4.7521716913643335</v>
      </c>
      <c r="J115" s="9">
        <f t="shared" si="30"/>
        <v>56</v>
      </c>
      <c r="K115" s="11">
        <f t="shared" si="31"/>
        <v>1.3847675568743818</v>
      </c>
      <c r="L115" s="9"/>
    </row>
    <row r="116" spans="1:12" x14ac:dyDescent="0.25">
      <c r="A116" s="3" t="s">
        <v>85</v>
      </c>
      <c r="B116" s="9">
        <v>7649</v>
      </c>
      <c r="C116" s="9">
        <v>6641</v>
      </c>
      <c r="D116" s="9">
        <v>6681</v>
      </c>
      <c r="E116" s="9">
        <v>6379</v>
      </c>
      <c r="F116" s="10">
        <f t="shared" si="26"/>
        <v>-1270</v>
      </c>
      <c r="G116" s="11">
        <f t="shared" si="27"/>
        <v>-16.603477578768466</v>
      </c>
      <c r="H116" s="10">
        <f t="shared" si="28"/>
        <v>-262</v>
      </c>
      <c r="I116" s="25">
        <f t="shared" si="29"/>
        <v>-3.9451889775636197</v>
      </c>
      <c r="J116" s="9">
        <f t="shared" si="30"/>
        <v>-302</v>
      </c>
      <c r="K116" s="11">
        <f t="shared" si="31"/>
        <v>-4.5202813950007483</v>
      </c>
      <c r="L116" s="9"/>
    </row>
    <row r="117" spans="1:12" x14ac:dyDescent="0.25">
      <c r="A117" s="3" t="s">
        <v>86</v>
      </c>
      <c r="B117" s="9">
        <v>3251</v>
      </c>
      <c r="C117" s="9">
        <v>3090</v>
      </c>
      <c r="D117" s="9">
        <v>2882</v>
      </c>
      <c r="E117" s="9">
        <v>3012</v>
      </c>
      <c r="F117" s="10">
        <f t="shared" si="26"/>
        <v>-239</v>
      </c>
      <c r="G117" s="11">
        <f t="shared" si="27"/>
        <v>-7.3515841279606278</v>
      </c>
      <c r="H117" s="10">
        <f t="shared" si="28"/>
        <v>-78</v>
      </c>
      <c r="I117" s="25">
        <f t="shared" si="29"/>
        <v>-2.5242718446601939</v>
      </c>
      <c r="J117" s="9">
        <f t="shared" si="30"/>
        <v>130</v>
      </c>
      <c r="K117" s="11">
        <f t="shared" si="31"/>
        <v>4.510756419153366</v>
      </c>
      <c r="L117" s="9"/>
    </row>
    <row r="118" spans="1:12" x14ac:dyDescent="0.25">
      <c r="A118" s="3" t="s">
        <v>87</v>
      </c>
      <c r="B118" s="9">
        <v>1417</v>
      </c>
      <c r="C118" s="9">
        <v>1401</v>
      </c>
      <c r="D118" s="9">
        <v>1284</v>
      </c>
      <c r="E118" s="9">
        <v>1369</v>
      </c>
      <c r="F118" s="10">
        <f t="shared" si="26"/>
        <v>-48</v>
      </c>
      <c r="G118" s="11">
        <f t="shared" si="27"/>
        <v>-3.3874382498235711</v>
      </c>
      <c r="H118" s="10">
        <f t="shared" si="28"/>
        <v>-32</v>
      </c>
      <c r="I118" s="25">
        <f t="shared" si="29"/>
        <v>-2.2840827980014278</v>
      </c>
      <c r="J118" s="9">
        <f t="shared" si="30"/>
        <v>85</v>
      </c>
      <c r="K118" s="11">
        <f t="shared" si="31"/>
        <v>6.6199376947040491</v>
      </c>
      <c r="L118" s="9"/>
    </row>
    <row r="119" spans="1:12" x14ac:dyDescent="0.25">
      <c r="A119" s="3" t="s">
        <v>88</v>
      </c>
      <c r="B119" s="9">
        <v>4105</v>
      </c>
      <c r="C119" s="9">
        <v>3927</v>
      </c>
      <c r="D119" s="9">
        <v>3959</v>
      </c>
      <c r="E119" s="9">
        <v>3981</v>
      </c>
      <c r="F119" s="10">
        <f t="shared" si="26"/>
        <v>-124</v>
      </c>
      <c r="G119" s="11">
        <f t="shared" si="27"/>
        <v>-3.020706455542022</v>
      </c>
      <c r="H119" s="10">
        <f t="shared" si="28"/>
        <v>54</v>
      </c>
      <c r="I119" s="25">
        <f t="shared" si="29"/>
        <v>1.3750954927425516</v>
      </c>
      <c r="J119" s="9">
        <f t="shared" si="30"/>
        <v>22</v>
      </c>
      <c r="K119" s="11">
        <f t="shared" si="31"/>
        <v>0.55569588279868654</v>
      </c>
      <c r="L119" s="9"/>
    </row>
    <row r="120" spans="1:12" x14ac:dyDescent="0.25">
      <c r="A120" s="3" t="s">
        <v>89</v>
      </c>
      <c r="B120" s="9">
        <v>4335</v>
      </c>
      <c r="C120" s="9">
        <v>4133</v>
      </c>
      <c r="D120" s="9">
        <v>4484</v>
      </c>
      <c r="E120" s="9">
        <v>4961</v>
      </c>
      <c r="F120" s="10">
        <f t="shared" si="26"/>
        <v>626</v>
      </c>
      <c r="G120" s="11">
        <f t="shared" si="27"/>
        <v>14.440599769319492</v>
      </c>
      <c r="H120" s="10">
        <f t="shared" si="28"/>
        <v>828</v>
      </c>
      <c r="I120" s="25">
        <f t="shared" si="29"/>
        <v>20.033873699491895</v>
      </c>
      <c r="J120" s="9">
        <f t="shared" si="30"/>
        <v>477</v>
      </c>
      <c r="K120" s="11">
        <f t="shared" si="31"/>
        <v>10.637823371989295</v>
      </c>
      <c r="L120" s="9"/>
    </row>
    <row r="121" spans="1:12" x14ac:dyDescent="0.25">
      <c r="A121" s="3" t="s">
        <v>90</v>
      </c>
      <c r="B121" s="9">
        <v>34491</v>
      </c>
      <c r="C121" s="9">
        <v>32603</v>
      </c>
      <c r="D121" s="9">
        <v>33728</v>
      </c>
      <c r="E121" s="9">
        <v>36296</v>
      </c>
      <c r="F121" s="10">
        <f t="shared" si="26"/>
        <v>1805</v>
      </c>
      <c r="G121" s="11">
        <f t="shared" si="27"/>
        <v>5.2332492534284309</v>
      </c>
      <c r="H121" s="10">
        <f t="shared" si="28"/>
        <v>3693</v>
      </c>
      <c r="I121" s="25">
        <f t="shared" si="29"/>
        <v>11.327178480507929</v>
      </c>
      <c r="J121" s="9">
        <f t="shared" si="30"/>
        <v>2568</v>
      </c>
      <c r="K121" s="11">
        <f t="shared" si="31"/>
        <v>7.6138519924098675</v>
      </c>
      <c r="L121" s="9"/>
    </row>
    <row r="122" spans="1:12" x14ac:dyDescent="0.25">
      <c r="A122" s="3" t="s">
        <v>91</v>
      </c>
      <c r="B122" s="9">
        <v>57601</v>
      </c>
      <c r="C122" s="9">
        <v>61637</v>
      </c>
      <c r="D122" s="9">
        <v>58771</v>
      </c>
      <c r="E122" s="9">
        <v>61536</v>
      </c>
      <c r="F122" s="10">
        <f t="shared" si="26"/>
        <v>3935</v>
      </c>
      <c r="G122" s="11">
        <f t="shared" si="27"/>
        <v>6.8314786201628435</v>
      </c>
      <c r="H122" s="10">
        <f t="shared" si="28"/>
        <v>-101</v>
      </c>
      <c r="I122" s="25">
        <f t="shared" si="29"/>
        <v>-0.16386261498775087</v>
      </c>
      <c r="J122" s="9">
        <f t="shared" si="30"/>
        <v>2765</v>
      </c>
      <c r="K122" s="11">
        <f t="shared" si="31"/>
        <v>4.7047012982593461</v>
      </c>
      <c r="L122" s="9"/>
    </row>
    <row r="123" spans="1:12" x14ac:dyDescent="0.25">
      <c r="A123" s="3" t="s">
        <v>92</v>
      </c>
      <c r="B123" s="9">
        <v>10678</v>
      </c>
      <c r="C123" s="9">
        <v>10395</v>
      </c>
      <c r="D123" s="9">
        <v>9725</v>
      </c>
      <c r="E123" s="9">
        <v>9720</v>
      </c>
      <c r="F123" s="10">
        <f t="shared" si="26"/>
        <v>-958</v>
      </c>
      <c r="G123" s="11">
        <f t="shared" si="27"/>
        <v>-8.9717175501030155</v>
      </c>
      <c r="H123" s="10">
        <f t="shared" si="28"/>
        <v>-675</v>
      </c>
      <c r="I123" s="25">
        <f t="shared" si="29"/>
        <v>-6.4935064935064926</v>
      </c>
      <c r="J123" s="9">
        <f t="shared" si="30"/>
        <v>-5</v>
      </c>
      <c r="K123" s="11">
        <f t="shared" si="31"/>
        <v>-5.1413881748071974E-2</v>
      </c>
      <c r="L123" s="9"/>
    </row>
    <row r="124" spans="1:12" x14ac:dyDescent="0.25">
      <c r="A124" s="3" t="s">
        <v>93</v>
      </c>
      <c r="B124" s="9">
        <v>25303</v>
      </c>
      <c r="C124" s="9">
        <v>23824</v>
      </c>
      <c r="D124" s="9">
        <v>24171</v>
      </c>
      <c r="E124" s="9">
        <v>24683</v>
      </c>
      <c r="F124" s="10">
        <f t="shared" si="26"/>
        <v>-620</v>
      </c>
      <c r="G124" s="11">
        <f t="shared" si="27"/>
        <v>-2.4503023356914198</v>
      </c>
      <c r="H124" s="10">
        <f t="shared" si="28"/>
        <v>859</v>
      </c>
      <c r="I124" s="25">
        <f t="shared" si="29"/>
        <v>3.6056077904633983</v>
      </c>
      <c r="J124" s="9">
        <f t="shared" si="30"/>
        <v>512</v>
      </c>
      <c r="K124" s="11">
        <f t="shared" si="31"/>
        <v>2.1182408671548547</v>
      </c>
      <c r="L124" s="9"/>
    </row>
    <row r="125" spans="1:12" x14ac:dyDescent="0.25">
      <c r="A125" s="3" t="s">
        <v>94</v>
      </c>
      <c r="B125" s="9">
        <v>1540</v>
      </c>
      <c r="C125" s="9">
        <v>1583</v>
      </c>
      <c r="D125" s="9">
        <v>1682</v>
      </c>
      <c r="E125" s="9">
        <v>1755</v>
      </c>
      <c r="F125" s="10">
        <f t="shared" si="26"/>
        <v>215</v>
      </c>
      <c r="G125" s="11">
        <f t="shared" si="27"/>
        <v>13.961038961038961</v>
      </c>
      <c r="H125" s="10">
        <f t="shared" si="28"/>
        <v>172</v>
      </c>
      <c r="I125" s="25">
        <f t="shared" si="29"/>
        <v>10.865445356917245</v>
      </c>
      <c r="J125" s="9">
        <f t="shared" si="30"/>
        <v>73</v>
      </c>
      <c r="K125" s="11">
        <f t="shared" si="31"/>
        <v>4.3400713436385256</v>
      </c>
      <c r="L125" s="9"/>
    </row>
    <row r="126" spans="1:12" x14ac:dyDescent="0.25">
      <c r="A126" s="3" t="s">
        <v>95</v>
      </c>
      <c r="B126" s="9">
        <v>2060</v>
      </c>
      <c r="C126" s="9">
        <v>1870</v>
      </c>
      <c r="D126" s="9">
        <v>2026</v>
      </c>
      <c r="E126" s="9">
        <v>2119</v>
      </c>
      <c r="F126" s="10">
        <f t="shared" si="26"/>
        <v>59</v>
      </c>
      <c r="G126" s="11">
        <f t="shared" si="27"/>
        <v>2.8640776699029127</v>
      </c>
      <c r="H126" s="10">
        <f t="shared" si="28"/>
        <v>249</v>
      </c>
      <c r="I126" s="25">
        <f t="shared" si="29"/>
        <v>13.315508021390373</v>
      </c>
      <c r="J126" s="9">
        <f t="shared" si="30"/>
        <v>93</v>
      </c>
      <c r="K126" s="11">
        <f t="shared" si="31"/>
        <v>4.5903257650542946</v>
      </c>
      <c r="L126" s="9"/>
    </row>
    <row r="127" spans="1:12" x14ac:dyDescent="0.25">
      <c r="A127" s="3" t="s">
        <v>96</v>
      </c>
      <c r="B127" s="9">
        <v>4032</v>
      </c>
      <c r="C127" s="9">
        <v>3865</v>
      </c>
      <c r="D127" s="9">
        <v>3906</v>
      </c>
      <c r="E127" s="9">
        <v>4146</v>
      </c>
      <c r="F127" s="10">
        <f t="shared" si="26"/>
        <v>114</v>
      </c>
      <c r="G127" s="11">
        <f t="shared" si="27"/>
        <v>2.8273809523809526</v>
      </c>
      <c r="H127" s="10">
        <f t="shared" si="28"/>
        <v>281</v>
      </c>
      <c r="I127" s="25">
        <f t="shared" si="29"/>
        <v>7.2703751617076335</v>
      </c>
      <c r="J127" s="9">
        <f t="shared" si="30"/>
        <v>240</v>
      </c>
      <c r="K127" s="11">
        <f t="shared" si="31"/>
        <v>6.1443932411674345</v>
      </c>
      <c r="L127" s="9"/>
    </row>
    <row r="128" spans="1:12" x14ac:dyDescent="0.25">
      <c r="A128" s="3" t="s">
        <v>97</v>
      </c>
      <c r="B128" s="9">
        <v>4038</v>
      </c>
      <c r="C128" s="9">
        <v>3826</v>
      </c>
      <c r="D128" s="9">
        <v>3689</v>
      </c>
      <c r="E128" s="9">
        <v>4000</v>
      </c>
      <c r="F128" s="10">
        <f t="shared" si="26"/>
        <v>-38</v>
      </c>
      <c r="G128" s="11">
        <f t="shared" si="27"/>
        <v>-0.94105993065874194</v>
      </c>
      <c r="H128" s="10">
        <f t="shared" si="28"/>
        <v>174</v>
      </c>
      <c r="I128" s="25">
        <f t="shared" si="29"/>
        <v>4.5478306325143754</v>
      </c>
      <c r="J128" s="9">
        <f t="shared" si="30"/>
        <v>311</v>
      </c>
      <c r="K128" s="11">
        <f t="shared" si="31"/>
        <v>8.43046896177826</v>
      </c>
      <c r="L128" s="9"/>
    </row>
    <row r="129" spans="1:12" x14ac:dyDescent="0.25">
      <c r="A129" s="3" t="s">
        <v>98</v>
      </c>
      <c r="B129" s="9">
        <v>38020</v>
      </c>
      <c r="C129" s="9">
        <v>38861</v>
      </c>
      <c r="D129" s="9">
        <v>39654</v>
      </c>
      <c r="E129" s="9">
        <v>40246</v>
      </c>
      <c r="F129" s="10">
        <f t="shared" si="26"/>
        <v>2226</v>
      </c>
      <c r="G129" s="11">
        <f t="shared" si="27"/>
        <v>5.8548132561809574</v>
      </c>
      <c r="H129" s="10">
        <f t="shared" si="28"/>
        <v>1385</v>
      </c>
      <c r="I129" s="25">
        <f t="shared" si="29"/>
        <v>3.5639844574251822</v>
      </c>
      <c r="J129" s="9">
        <f t="shared" si="30"/>
        <v>592</v>
      </c>
      <c r="K129" s="11">
        <f t="shared" si="31"/>
        <v>1.4929137035355828</v>
      </c>
      <c r="L129" s="9"/>
    </row>
    <row r="130" spans="1:12" x14ac:dyDescent="0.25">
      <c r="A130" s="3" t="s">
        <v>99</v>
      </c>
      <c r="B130" s="9">
        <v>3764</v>
      </c>
      <c r="C130" s="9">
        <v>3951</v>
      </c>
      <c r="D130" s="9">
        <v>3241</v>
      </c>
      <c r="E130" s="9">
        <v>3116</v>
      </c>
      <c r="F130" s="10">
        <f t="shared" si="26"/>
        <v>-648</v>
      </c>
      <c r="G130" s="11">
        <f t="shared" si="27"/>
        <v>-17.215727948990438</v>
      </c>
      <c r="H130" s="10">
        <f t="shared" si="28"/>
        <v>-835</v>
      </c>
      <c r="I130" s="25">
        <f t="shared" si="29"/>
        <v>-21.133890154391295</v>
      </c>
      <c r="J130" s="9">
        <f t="shared" si="30"/>
        <v>-125</v>
      </c>
      <c r="K130" s="11">
        <f t="shared" si="31"/>
        <v>-3.8568343103980252</v>
      </c>
      <c r="L130" s="9"/>
    </row>
    <row r="131" spans="1:12" x14ac:dyDescent="0.25">
      <c r="A131" s="3" t="s">
        <v>100</v>
      </c>
      <c r="B131" s="9">
        <v>5089</v>
      </c>
      <c r="C131" s="9">
        <v>5081</v>
      </c>
      <c r="D131" s="9">
        <v>5177</v>
      </c>
      <c r="E131" s="9">
        <v>6067</v>
      </c>
      <c r="F131" s="10">
        <f t="shared" si="26"/>
        <v>978</v>
      </c>
      <c r="G131" s="11">
        <f t="shared" si="27"/>
        <v>19.217921006091572</v>
      </c>
      <c r="H131" s="10">
        <f t="shared" si="28"/>
        <v>986</v>
      </c>
      <c r="I131" s="25">
        <f t="shared" si="29"/>
        <v>19.405628813225743</v>
      </c>
      <c r="J131" s="9">
        <f t="shared" si="30"/>
        <v>890</v>
      </c>
      <c r="K131" s="11">
        <f t="shared" si="31"/>
        <v>17.191423604404097</v>
      </c>
      <c r="L131" s="9"/>
    </row>
    <row r="132" spans="1:12" x14ac:dyDescent="0.25">
      <c r="A132" s="3" t="s">
        <v>101</v>
      </c>
      <c r="B132" s="9">
        <v>4402</v>
      </c>
      <c r="C132" s="9">
        <v>4470</v>
      </c>
      <c r="D132" s="9">
        <v>4788</v>
      </c>
      <c r="E132" s="9">
        <v>5261</v>
      </c>
      <c r="F132" s="10">
        <f t="shared" si="26"/>
        <v>859</v>
      </c>
      <c r="G132" s="11">
        <f t="shared" si="27"/>
        <v>19.513857337573832</v>
      </c>
      <c r="H132" s="10">
        <f t="shared" si="28"/>
        <v>791</v>
      </c>
      <c r="I132" s="25">
        <f t="shared" si="29"/>
        <v>17.695749440715883</v>
      </c>
      <c r="J132" s="9">
        <f t="shared" si="30"/>
        <v>473</v>
      </c>
      <c r="K132" s="11">
        <f t="shared" si="31"/>
        <v>9.8788638262322461</v>
      </c>
      <c r="L132" s="9"/>
    </row>
    <row r="133" spans="1:12" x14ac:dyDescent="0.25">
      <c r="A133" s="3" t="s">
        <v>102</v>
      </c>
      <c r="B133" s="9">
        <v>2382</v>
      </c>
      <c r="C133" s="9">
        <v>2353</v>
      </c>
      <c r="D133" s="9">
        <v>2629</v>
      </c>
      <c r="E133" s="9">
        <v>3154</v>
      </c>
      <c r="F133" s="10">
        <f t="shared" si="26"/>
        <v>772</v>
      </c>
      <c r="G133" s="11">
        <f t="shared" si="27"/>
        <v>32.409739714525607</v>
      </c>
      <c r="H133" s="10">
        <f t="shared" si="28"/>
        <v>801</v>
      </c>
      <c r="I133" s="25">
        <f t="shared" si="29"/>
        <v>34.04164895877603</v>
      </c>
      <c r="J133" s="9">
        <f t="shared" si="30"/>
        <v>525</v>
      </c>
      <c r="K133" s="11">
        <f t="shared" si="31"/>
        <v>19.9695701787752</v>
      </c>
      <c r="L133" s="9"/>
    </row>
    <row r="134" spans="1:12" x14ac:dyDescent="0.25">
      <c r="A134" s="3" t="s">
        <v>103</v>
      </c>
      <c r="B134" s="9">
        <v>2566</v>
      </c>
      <c r="C134" s="9">
        <v>2524</v>
      </c>
      <c r="D134" s="9">
        <v>2698</v>
      </c>
      <c r="E134" s="9">
        <v>3941</v>
      </c>
      <c r="F134" s="10">
        <f t="shared" si="26"/>
        <v>1375</v>
      </c>
      <c r="G134" s="11">
        <f t="shared" si="27"/>
        <v>53.585346843335934</v>
      </c>
      <c r="H134" s="10">
        <f t="shared" si="28"/>
        <v>1417</v>
      </c>
      <c r="I134" s="25">
        <f t="shared" si="29"/>
        <v>56.141045958795566</v>
      </c>
      <c r="J134" s="9">
        <f t="shared" si="30"/>
        <v>1243</v>
      </c>
      <c r="K134" s="11">
        <f t="shared" si="31"/>
        <v>46.071163825055592</v>
      </c>
      <c r="L134" s="9"/>
    </row>
    <row r="135" spans="1:12" x14ac:dyDescent="0.25">
      <c r="A135" s="3" t="s">
        <v>104</v>
      </c>
      <c r="B135" s="9">
        <v>5236</v>
      </c>
      <c r="C135" s="9">
        <v>9968</v>
      </c>
      <c r="D135" s="9">
        <v>9293</v>
      </c>
      <c r="E135" s="9">
        <v>10166</v>
      </c>
      <c r="F135" s="10">
        <f t="shared" si="26"/>
        <v>4930</v>
      </c>
      <c r="G135" s="11">
        <f t="shared" si="27"/>
        <v>94.155844155844164</v>
      </c>
      <c r="H135" s="10">
        <f t="shared" si="28"/>
        <v>198</v>
      </c>
      <c r="I135" s="25">
        <f t="shared" si="29"/>
        <v>1.9863563402889246</v>
      </c>
      <c r="J135" s="9">
        <f t="shared" si="30"/>
        <v>873</v>
      </c>
      <c r="K135" s="11">
        <f t="shared" si="31"/>
        <v>9.3941676530722056</v>
      </c>
      <c r="L135" s="9"/>
    </row>
    <row r="136" spans="1:12" x14ac:dyDescent="0.25">
      <c r="A136" s="3" t="s">
        <v>105</v>
      </c>
      <c r="B136" s="9">
        <v>4271</v>
      </c>
      <c r="C136" s="9">
        <v>7159</v>
      </c>
      <c r="D136" s="9">
        <v>7811</v>
      </c>
      <c r="E136" s="9">
        <v>8142</v>
      </c>
      <c r="F136" s="10">
        <f t="shared" si="26"/>
        <v>3871</v>
      </c>
      <c r="G136" s="11">
        <f t="shared" si="27"/>
        <v>90.634511823928818</v>
      </c>
      <c r="H136" s="10">
        <f t="shared" si="28"/>
        <v>983</v>
      </c>
      <c r="I136" s="25">
        <f t="shared" si="29"/>
        <v>13.73096801229222</v>
      </c>
      <c r="J136" s="9">
        <f t="shared" si="30"/>
        <v>331</v>
      </c>
      <c r="K136" s="11">
        <f t="shared" si="31"/>
        <v>4.2376136218153881</v>
      </c>
      <c r="L136" s="9"/>
    </row>
    <row r="137" spans="1:12" x14ac:dyDescent="0.25">
      <c r="A137" s="3" t="s">
        <v>106</v>
      </c>
      <c r="B137" s="9">
        <v>70694</v>
      </c>
      <c r="C137" s="9">
        <v>72036</v>
      </c>
      <c r="D137" s="9">
        <v>73538</v>
      </c>
      <c r="E137" s="9">
        <v>76389</v>
      </c>
      <c r="F137" s="10">
        <f t="shared" si="26"/>
        <v>5695</v>
      </c>
      <c r="G137" s="11">
        <f t="shared" si="27"/>
        <v>8.055846323591819</v>
      </c>
      <c r="H137" s="10">
        <f t="shared" si="28"/>
        <v>4353</v>
      </c>
      <c r="I137" s="25">
        <f t="shared" si="29"/>
        <v>6.0428119273696481</v>
      </c>
      <c r="J137" s="9">
        <f t="shared" si="30"/>
        <v>2851</v>
      </c>
      <c r="K137" s="11">
        <f t="shared" si="31"/>
        <v>3.8769071772416979</v>
      </c>
      <c r="L137" s="9"/>
    </row>
    <row r="138" spans="1:12" x14ac:dyDescent="0.25">
      <c r="A138" s="3" t="s">
        <v>107</v>
      </c>
      <c r="B138" s="9">
        <v>7742</v>
      </c>
      <c r="C138" s="9">
        <v>7329</v>
      </c>
      <c r="D138" s="9">
        <v>6927</v>
      </c>
      <c r="E138" s="9">
        <v>7199</v>
      </c>
      <c r="F138" s="10">
        <f t="shared" si="26"/>
        <v>-543</v>
      </c>
      <c r="G138" s="11">
        <f t="shared" si="27"/>
        <v>-7.0136915525703944</v>
      </c>
      <c r="H138" s="10">
        <f t="shared" si="28"/>
        <v>-130</v>
      </c>
      <c r="I138" s="25">
        <f t="shared" si="29"/>
        <v>-1.7737754127438943</v>
      </c>
      <c r="J138" s="9">
        <f t="shared" si="30"/>
        <v>272</v>
      </c>
      <c r="K138" s="11">
        <f t="shared" si="31"/>
        <v>3.9266637794138881</v>
      </c>
      <c r="L138" s="9"/>
    </row>
    <row r="139" spans="1:12" x14ac:dyDescent="0.25">
      <c r="A139" s="3" t="s">
        <v>108</v>
      </c>
      <c r="B139" s="9">
        <v>4763</v>
      </c>
      <c r="C139" s="9">
        <v>5045</v>
      </c>
      <c r="D139" s="9">
        <v>5160</v>
      </c>
      <c r="E139" s="9">
        <v>5251</v>
      </c>
      <c r="F139" s="10">
        <f t="shared" si="26"/>
        <v>488</v>
      </c>
      <c r="G139" s="11">
        <f t="shared" si="27"/>
        <v>10.245643501994541</v>
      </c>
      <c r="H139" s="10">
        <f t="shared" si="28"/>
        <v>206</v>
      </c>
      <c r="I139" s="25">
        <f t="shared" si="29"/>
        <v>4.0832507433102077</v>
      </c>
      <c r="J139" s="9">
        <f t="shared" si="30"/>
        <v>91</v>
      </c>
      <c r="K139" s="11">
        <f t="shared" si="31"/>
        <v>1.7635658914728685</v>
      </c>
      <c r="L139" s="9"/>
    </row>
    <row r="140" spans="1:12" x14ac:dyDescent="0.25">
      <c r="A140" s="3" t="s">
        <v>109</v>
      </c>
      <c r="B140" s="9">
        <v>7065</v>
      </c>
      <c r="C140" s="9">
        <v>6456</v>
      </c>
      <c r="D140" s="9">
        <v>6187</v>
      </c>
      <c r="E140" s="9">
        <v>6421</v>
      </c>
      <c r="F140" s="10">
        <f t="shared" si="26"/>
        <v>-644</v>
      </c>
      <c r="G140" s="11">
        <f t="shared" si="27"/>
        <v>-9.1153573956121718</v>
      </c>
      <c r="H140" s="10">
        <f t="shared" si="28"/>
        <v>-35</v>
      </c>
      <c r="I140" s="25">
        <f t="shared" si="29"/>
        <v>-0.54213135068153651</v>
      </c>
      <c r="J140" s="9">
        <f t="shared" si="30"/>
        <v>234</v>
      </c>
      <c r="K140" s="11">
        <f t="shared" si="31"/>
        <v>3.7821238079844841</v>
      </c>
      <c r="L140" s="9"/>
    </row>
    <row r="141" spans="1:12" x14ac:dyDescent="0.25">
      <c r="A141" s="3" t="s">
        <v>110</v>
      </c>
      <c r="B141" s="9">
        <v>8191</v>
      </c>
      <c r="C141" s="9">
        <v>7574</v>
      </c>
      <c r="D141" s="9">
        <v>7303</v>
      </c>
      <c r="E141" s="9">
        <v>7543</v>
      </c>
      <c r="F141" s="10">
        <f t="shared" si="26"/>
        <v>-648</v>
      </c>
      <c r="G141" s="11">
        <f t="shared" si="27"/>
        <v>-7.9111219631302649</v>
      </c>
      <c r="H141" s="10">
        <f t="shared" si="28"/>
        <v>-31</v>
      </c>
      <c r="I141" s="25">
        <f t="shared" si="29"/>
        <v>-0.40929495642989178</v>
      </c>
      <c r="J141" s="9">
        <f t="shared" si="30"/>
        <v>240</v>
      </c>
      <c r="K141" s="11">
        <f t="shared" si="31"/>
        <v>3.286320690127345</v>
      </c>
      <c r="L141" s="9"/>
    </row>
    <row r="142" spans="1:12" x14ac:dyDescent="0.25">
      <c r="A142" s="3" t="s">
        <v>111</v>
      </c>
      <c r="B142" s="9">
        <v>2758</v>
      </c>
      <c r="C142" s="9">
        <v>2823</v>
      </c>
      <c r="D142" s="9">
        <v>2794</v>
      </c>
      <c r="E142" s="9">
        <v>2919</v>
      </c>
      <c r="F142" s="10">
        <f t="shared" si="26"/>
        <v>161</v>
      </c>
      <c r="G142" s="11">
        <f t="shared" si="27"/>
        <v>5.8375634517766501</v>
      </c>
      <c r="H142" s="10">
        <f t="shared" si="28"/>
        <v>96</v>
      </c>
      <c r="I142" s="25">
        <f t="shared" si="29"/>
        <v>3.4006376195536663</v>
      </c>
      <c r="J142" s="9">
        <f t="shared" si="30"/>
        <v>125</v>
      </c>
      <c r="K142" s="11">
        <f t="shared" si="31"/>
        <v>4.473872584108805</v>
      </c>
      <c r="L142" s="9"/>
    </row>
    <row r="143" spans="1:12" x14ac:dyDescent="0.25">
      <c r="A143" s="3" t="s">
        <v>112</v>
      </c>
      <c r="B143" s="9">
        <v>6978</v>
      </c>
      <c r="C143" s="9">
        <v>7943</v>
      </c>
      <c r="D143" s="9">
        <v>7965</v>
      </c>
      <c r="E143" s="9">
        <v>8677</v>
      </c>
      <c r="F143" s="10">
        <f t="shared" si="26"/>
        <v>1699</v>
      </c>
      <c r="G143" s="11">
        <f t="shared" si="27"/>
        <v>24.347950702206937</v>
      </c>
      <c r="H143" s="10">
        <f t="shared" si="28"/>
        <v>734</v>
      </c>
      <c r="I143" s="25">
        <f t="shared" si="29"/>
        <v>9.2408409920684882</v>
      </c>
      <c r="J143" s="9">
        <f t="shared" si="30"/>
        <v>712</v>
      </c>
      <c r="K143" s="11">
        <f t="shared" si="31"/>
        <v>8.9391086001255484</v>
      </c>
      <c r="L143" s="9"/>
    </row>
    <row r="144" spans="1:12" x14ac:dyDescent="0.25">
      <c r="A144" s="3" t="s">
        <v>113</v>
      </c>
      <c r="B144" s="9">
        <v>2529</v>
      </c>
      <c r="C144" s="9">
        <v>2475</v>
      </c>
      <c r="D144" s="9">
        <v>2387</v>
      </c>
      <c r="E144" s="9">
        <v>2385</v>
      </c>
      <c r="F144" s="10">
        <f t="shared" si="26"/>
        <v>-144</v>
      </c>
      <c r="G144" s="11">
        <f t="shared" si="27"/>
        <v>-5.6939501779359425</v>
      </c>
      <c r="H144" s="10">
        <f t="shared" si="28"/>
        <v>-90</v>
      </c>
      <c r="I144" s="25">
        <f t="shared" si="29"/>
        <v>-3.6363636363636362</v>
      </c>
      <c r="J144" s="9">
        <f t="shared" si="30"/>
        <v>-2</v>
      </c>
      <c r="K144" s="11">
        <f t="shared" si="31"/>
        <v>-8.3787180561374103E-2</v>
      </c>
      <c r="L144" s="9"/>
    </row>
    <row r="145" spans="1:12" x14ac:dyDescent="0.25">
      <c r="A145" s="3" t="s">
        <v>114</v>
      </c>
      <c r="B145" s="9">
        <v>4386</v>
      </c>
      <c r="C145" s="9">
        <v>4297</v>
      </c>
      <c r="D145" s="9">
        <v>4210</v>
      </c>
      <c r="E145" s="9">
        <v>4323</v>
      </c>
      <c r="F145" s="10">
        <f t="shared" si="26"/>
        <v>-63</v>
      </c>
      <c r="G145" s="11">
        <f t="shared" si="27"/>
        <v>-1.4363885088919288</v>
      </c>
      <c r="H145" s="10">
        <f t="shared" si="28"/>
        <v>26</v>
      </c>
      <c r="I145" s="25">
        <f t="shared" si="29"/>
        <v>0.60507330695834305</v>
      </c>
      <c r="J145" s="9">
        <f t="shared" si="30"/>
        <v>113</v>
      </c>
      <c r="K145" s="11">
        <f t="shared" si="31"/>
        <v>2.6840855106888362</v>
      </c>
      <c r="L145" s="9"/>
    </row>
    <row r="146" spans="1:12" x14ac:dyDescent="0.25">
      <c r="A146" s="3" t="s">
        <v>115</v>
      </c>
      <c r="B146" s="9">
        <v>2304</v>
      </c>
      <c r="C146" s="9">
        <v>2262</v>
      </c>
      <c r="D146" s="9">
        <v>2253</v>
      </c>
      <c r="E146" s="9">
        <v>2479</v>
      </c>
      <c r="F146" s="10">
        <f t="shared" si="26"/>
        <v>175</v>
      </c>
      <c r="G146" s="11">
        <f t="shared" si="27"/>
        <v>7.5954861111111107</v>
      </c>
      <c r="H146" s="10">
        <f t="shared" si="28"/>
        <v>217</v>
      </c>
      <c r="I146" s="25">
        <f t="shared" si="29"/>
        <v>9.5932802829354547</v>
      </c>
      <c r="J146" s="9">
        <f t="shared" si="30"/>
        <v>226</v>
      </c>
      <c r="K146" s="11">
        <f t="shared" si="31"/>
        <v>10.031069684864626</v>
      </c>
      <c r="L146" s="9"/>
    </row>
    <row r="147" spans="1:12" x14ac:dyDescent="0.25">
      <c r="A147" s="3" t="s">
        <v>116</v>
      </c>
      <c r="B147" s="9">
        <v>31110</v>
      </c>
      <c r="C147" s="9">
        <v>31577</v>
      </c>
      <c r="D147" s="9">
        <v>30593</v>
      </c>
      <c r="E147" s="9">
        <v>31494</v>
      </c>
      <c r="F147" s="10">
        <f t="shared" si="26"/>
        <v>384</v>
      </c>
      <c r="G147" s="11">
        <f t="shared" si="27"/>
        <v>1.2343297974927676</v>
      </c>
      <c r="H147" s="10">
        <f t="shared" si="28"/>
        <v>-83</v>
      </c>
      <c r="I147" s="25">
        <f t="shared" si="29"/>
        <v>-0.26284954238844727</v>
      </c>
      <c r="J147" s="9">
        <f t="shared" si="30"/>
        <v>901</v>
      </c>
      <c r="K147" s="11">
        <f t="shared" si="31"/>
        <v>2.9451181642859479</v>
      </c>
      <c r="L147" s="9"/>
    </row>
    <row r="148" spans="1:12" x14ac:dyDescent="0.25">
      <c r="A148" s="3" t="s">
        <v>117</v>
      </c>
      <c r="B148" s="9">
        <v>8867</v>
      </c>
      <c r="C148" s="9">
        <v>8925</v>
      </c>
      <c r="D148" s="9">
        <v>8552</v>
      </c>
      <c r="E148" s="9">
        <v>8864</v>
      </c>
      <c r="F148" s="10">
        <f t="shared" si="26"/>
        <v>-3</v>
      </c>
      <c r="G148" s="11">
        <f t="shared" si="27"/>
        <v>-3.3833314537047479E-2</v>
      </c>
      <c r="H148" s="10">
        <f t="shared" si="28"/>
        <v>-61</v>
      </c>
      <c r="I148" s="25">
        <f t="shared" si="29"/>
        <v>-0.68347338935574231</v>
      </c>
      <c r="J148" s="9">
        <f t="shared" si="30"/>
        <v>312</v>
      </c>
      <c r="K148" s="11">
        <f t="shared" si="31"/>
        <v>3.648269410664172</v>
      </c>
      <c r="L148" s="9"/>
    </row>
    <row r="149" spans="1:12" x14ac:dyDescent="0.25">
      <c r="A149" s="3" t="s">
        <v>118</v>
      </c>
      <c r="B149" s="9">
        <v>27710</v>
      </c>
      <c r="C149" s="9">
        <v>28184</v>
      </c>
      <c r="D149" s="9">
        <v>27236</v>
      </c>
      <c r="E149" s="9">
        <v>26021</v>
      </c>
      <c r="F149" s="10">
        <f t="shared" si="26"/>
        <v>-1689</v>
      </c>
      <c r="G149" s="11">
        <f t="shared" si="27"/>
        <v>-6.0952724648141468</v>
      </c>
      <c r="H149" s="10">
        <f t="shared" si="28"/>
        <v>-2163</v>
      </c>
      <c r="I149" s="25">
        <f t="shared" si="29"/>
        <v>-7.6745671302866869</v>
      </c>
      <c r="J149" s="9">
        <f t="shared" si="30"/>
        <v>-1215</v>
      </c>
      <c r="K149" s="11">
        <f t="shared" si="31"/>
        <v>-4.4610074900866499</v>
      </c>
      <c r="L149" s="9"/>
    </row>
    <row r="150" spans="1:12" x14ac:dyDescent="0.25">
      <c r="A150" s="3" t="s">
        <v>119</v>
      </c>
      <c r="B150" s="9">
        <v>6376</v>
      </c>
      <c r="C150" s="9">
        <v>5594</v>
      </c>
      <c r="D150" s="9">
        <v>6262</v>
      </c>
      <c r="E150" s="9">
        <v>5964</v>
      </c>
      <c r="F150" s="10">
        <f t="shared" si="26"/>
        <v>-412</v>
      </c>
      <c r="G150" s="11">
        <f t="shared" si="27"/>
        <v>-6.4617314930991228</v>
      </c>
      <c r="H150" s="10">
        <f t="shared" si="28"/>
        <v>370</v>
      </c>
      <c r="I150" s="25">
        <f t="shared" si="29"/>
        <v>6.614229531641044</v>
      </c>
      <c r="J150" s="9">
        <f t="shared" si="30"/>
        <v>-298</v>
      </c>
      <c r="K150" s="11">
        <f t="shared" si="31"/>
        <v>-4.7588629830725013</v>
      </c>
      <c r="L150" s="9"/>
    </row>
    <row r="151" spans="1:12" x14ac:dyDescent="0.25">
      <c r="A151" s="3" t="s">
        <v>120</v>
      </c>
      <c r="B151" s="9">
        <v>43000</v>
      </c>
      <c r="C151" s="9">
        <v>36264</v>
      </c>
      <c r="D151" s="9">
        <v>40131</v>
      </c>
      <c r="E151" s="9">
        <v>41472</v>
      </c>
      <c r="F151" s="10">
        <f t="shared" si="26"/>
        <v>-1528</v>
      </c>
      <c r="G151" s="11">
        <f t="shared" si="27"/>
        <v>-3.5534883720930237</v>
      </c>
      <c r="H151" s="10">
        <f t="shared" si="28"/>
        <v>5208</v>
      </c>
      <c r="I151" s="25">
        <f t="shared" si="29"/>
        <v>14.361350099272006</v>
      </c>
      <c r="J151" s="9">
        <f t="shared" si="30"/>
        <v>1341</v>
      </c>
      <c r="K151" s="11">
        <f t="shared" si="31"/>
        <v>3.3415564027808924</v>
      </c>
      <c r="L151" s="9"/>
    </row>
    <row r="152" spans="1:12" x14ac:dyDescent="0.25">
      <c r="A152" s="3" t="s">
        <v>121</v>
      </c>
      <c r="B152" s="9">
        <v>4507</v>
      </c>
      <c r="C152" s="9">
        <v>3959</v>
      </c>
      <c r="D152" s="9">
        <v>4231</v>
      </c>
      <c r="E152" s="9">
        <v>4378</v>
      </c>
      <c r="F152" s="10">
        <f t="shared" si="26"/>
        <v>-129</v>
      </c>
      <c r="G152" s="11">
        <f t="shared" si="27"/>
        <v>-2.8622143332593741</v>
      </c>
      <c r="H152" s="10">
        <f t="shared" si="28"/>
        <v>419</v>
      </c>
      <c r="I152" s="25">
        <f t="shared" si="29"/>
        <v>10.58348067693862</v>
      </c>
      <c r="J152" s="9">
        <f t="shared" si="30"/>
        <v>147</v>
      </c>
      <c r="K152" s="11">
        <f t="shared" si="31"/>
        <v>3.4743559442212248</v>
      </c>
      <c r="L152" s="9"/>
    </row>
    <row r="153" spans="1:12" x14ac:dyDescent="0.25">
      <c r="A153" s="3" t="s">
        <v>122</v>
      </c>
      <c r="B153" s="9">
        <v>3810</v>
      </c>
      <c r="C153" s="9">
        <v>3573</v>
      </c>
      <c r="D153" s="9">
        <v>3794</v>
      </c>
      <c r="E153" s="9">
        <v>3652</v>
      </c>
      <c r="F153" s="10">
        <f t="shared" si="26"/>
        <v>-158</v>
      </c>
      <c r="G153" s="11">
        <f t="shared" si="27"/>
        <v>-4.1469816272965883</v>
      </c>
      <c r="H153" s="10">
        <f t="shared" si="28"/>
        <v>79</v>
      </c>
      <c r="I153" s="25">
        <f t="shared" si="29"/>
        <v>2.211027148054856</v>
      </c>
      <c r="J153" s="9">
        <f t="shared" si="30"/>
        <v>-142</v>
      </c>
      <c r="K153" s="11">
        <f t="shared" si="31"/>
        <v>-3.7427517132314181</v>
      </c>
      <c r="L153" s="9"/>
    </row>
    <row r="154" spans="1:12" x14ac:dyDescent="0.25">
      <c r="A154" s="3" t="s">
        <v>123</v>
      </c>
      <c r="B154" s="9">
        <v>8777</v>
      </c>
      <c r="C154" s="9">
        <v>7527</v>
      </c>
      <c r="D154" s="9">
        <v>7648</v>
      </c>
      <c r="E154" s="9">
        <v>8193</v>
      </c>
      <c r="F154" s="10">
        <f t="shared" si="26"/>
        <v>-584</v>
      </c>
      <c r="G154" s="11">
        <f t="shared" si="27"/>
        <v>-6.6537541301127945</v>
      </c>
      <c r="H154" s="10">
        <f t="shared" si="28"/>
        <v>666</v>
      </c>
      <c r="I154" s="25">
        <f t="shared" si="29"/>
        <v>8.848146671980869</v>
      </c>
      <c r="J154" s="9">
        <f t="shared" si="30"/>
        <v>545</v>
      </c>
      <c r="K154" s="11">
        <f t="shared" si="31"/>
        <v>7.1260460251046025</v>
      </c>
      <c r="L154" s="9"/>
    </row>
    <row r="155" spans="1:12" x14ac:dyDescent="0.25">
      <c r="A155" s="3" t="s">
        <v>124</v>
      </c>
      <c r="B155" s="9">
        <v>5673</v>
      </c>
      <c r="C155" s="9">
        <v>5426</v>
      </c>
      <c r="D155" s="9">
        <v>5626</v>
      </c>
      <c r="E155" s="9">
        <v>5472</v>
      </c>
      <c r="F155" s="10">
        <f t="shared" si="26"/>
        <v>-201</v>
      </c>
      <c r="G155" s="11">
        <f t="shared" si="27"/>
        <v>-3.5430988894764677</v>
      </c>
      <c r="H155" s="10">
        <f t="shared" si="28"/>
        <v>46</v>
      </c>
      <c r="I155" s="25">
        <f t="shared" si="29"/>
        <v>0.84776999631404359</v>
      </c>
      <c r="J155" s="9">
        <f t="shared" si="30"/>
        <v>-154</v>
      </c>
      <c r="K155" s="11">
        <f t="shared" si="31"/>
        <v>-2.7372911482403128</v>
      </c>
      <c r="L155" s="9"/>
    </row>
    <row r="156" spans="1:12" x14ac:dyDescent="0.25">
      <c r="A156" s="3" t="s">
        <v>125</v>
      </c>
      <c r="B156" s="9">
        <v>11726</v>
      </c>
      <c r="C156" s="9">
        <v>11898</v>
      </c>
      <c r="D156" s="9">
        <v>11878</v>
      </c>
      <c r="E156" s="9">
        <v>11956</v>
      </c>
      <c r="F156" s="10">
        <f t="shared" si="26"/>
        <v>230</v>
      </c>
      <c r="G156" s="11">
        <f t="shared" si="27"/>
        <v>1.9614531809653761</v>
      </c>
      <c r="H156" s="10">
        <f t="shared" si="28"/>
        <v>58</v>
      </c>
      <c r="I156" s="25">
        <f t="shared" si="29"/>
        <v>0.48747688687174312</v>
      </c>
      <c r="J156" s="9">
        <f t="shared" si="30"/>
        <v>78</v>
      </c>
      <c r="K156" s="11">
        <f t="shared" si="31"/>
        <v>0.65667620811584437</v>
      </c>
      <c r="L156" s="9"/>
    </row>
    <row r="157" spans="1:12" x14ac:dyDescent="0.25">
      <c r="A157" s="3" t="s">
        <v>126</v>
      </c>
      <c r="B157" s="9">
        <v>2773</v>
      </c>
      <c r="C157" s="9">
        <v>2358</v>
      </c>
      <c r="D157" s="9">
        <v>2249</v>
      </c>
      <c r="E157" s="9">
        <v>2136</v>
      </c>
      <c r="F157" s="10">
        <f t="shared" si="26"/>
        <v>-637</v>
      </c>
      <c r="G157" s="11">
        <f t="shared" si="27"/>
        <v>-22.971510998918141</v>
      </c>
      <c r="H157" s="10">
        <f t="shared" si="28"/>
        <v>-222</v>
      </c>
      <c r="I157" s="25">
        <f t="shared" si="29"/>
        <v>-9.4147582697201013</v>
      </c>
      <c r="J157" s="9">
        <f t="shared" si="30"/>
        <v>-113</v>
      </c>
      <c r="K157" s="11">
        <f t="shared" si="31"/>
        <v>-5.0244553134726546</v>
      </c>
      <c r="L157" s="9"/>
    </row>
    <row r="158" spans="1:12" x14ac:dyDescent="0.25">
      <c r="A158" s="3" t="s">
        <v>127</v>
      </c>
      <c r="B158" s="9">
        <v>3212</v>
      </c>
      <c r="C158" s="9">
        <v>3125</v>
      </c>
      <c r="D158" s="9">
        <v>3017</v>
      </c>
      <c r="E158" s="9">
        <v>3161</v>
      </c>
      <c r="F158" s="10">
        <f t="shared" si="26"/>
        <v>-51</v>
      </c>
      <c r="G158" s="11">
        <f t="shared" si="27"/>
        <v>-1.5877957658779578</v>
      </c>
      <c r="H158" s="10">
        <f t="shared" si="28"/>
        <v>36</v>
      </c>
      <c r="I158" s="25">
        <f t="shared" si="29"/>
        <v>1.1520000000000001</v>
      </c>
      <c r="J158" s="9">
        <f t="shared" si="30"/>
        <v>144</v>
      </c>
      <c r="K158" s="11">
        <f t="shared" si="31"/>
        <v>4.7729532648326156</v>
      </c>
      <c r="L158" s="9"/>
    </row>
    <row r="159" spans="1:12" x14ac:dyDescent="0.25">
      <c r="A159" s="3" t="s">
        <v>128</v>
      </c>
      <c r="B159" s="9">
        <v>5390</v>
      </c>
      <c r="C159" s="9">
        <v>5645</v>
      </c>
      <c r="D159" s="9">
        <v>5445</v>
      </c>
      <c r="E159" s="9">
        <v>5440</v>
      </c>
      <c r="F159" s="10">
        <f t="shared" si="26"/>
        <v>50</v>
      </c>
      <c r="G159" s="11">
        <f t="shared" si="27"/>
        <v>0.927643784786642</v>
      </c>
      <c r="H159" s="10">
        <f t="shared" si="28"/>
        <v>-205</v>
      </c>
      <c r="I159" s="25">
        <f t="shared" si="29"/>
        <v>-3.6315323294951281</v>
      </c>
      <c r="J159" s="9">
        <f t="shared" si="30"/>
        <v>-5</v>
      </c>
      <c r="K159" s="11">
        <f t="shared" si="31"/>
        <v>-9.1827364554637275E-2</v>
      </c>
      <c r="L159" s="9"/>
    </row>
    <row r="160" spans="1:12" x14ac:dyDescent="0.25">
      <c r="A160" s="3" t="s">
        <v>129</v>
      </c>
      <c r="B160" s="9">
        <v>1442</v>
      </c>
      <c r="C160" s="9">
        <v>1430</v>
      </c>
      <c r="D160" s="9">
        <v>1394</v>
      </c>
      <c r="E160" s="9">
        <v>1434</v>
      </c>
      <c r="F160" s="10">
        <f t="shared" si="26"/>
        <v>-8</v>
      </c>
      <c r="G160" s="11">
        <f t="shared" si="27"/>
        <v>-0.55478502080443826</v>
      </c>
      <c r="H160" s="10">
        <f t="shared" si="28"/>
        <v>4</v>
      </c>
      <c r="I160" s="25">
        <f t="shared" si="29"/>
        <v>0.27972027972027974</v>
      </c>
      <c r="J160" s="9">
        <f t="shared" si="30"/>
        <v>40</v>
      </c>
      <c r="K160" s="11">
        <f t="shared" si="31"/>
        <v>2.8694404591104736</v>
      </c>
      <c r="L160" s="9"/>
    </row>
    <row r="161" spans="1:12" x14ac:dyDescent="0.25">
      <c r="A161" s="3" t="s">
        <v>130</v>
      </c>
      <c r="B161" s="9">
        <v>6099</v>
      </c>
      <c r="C161" s="9">
        <v>5479</v>
      </c>
      <c r="D161" s="9">
        <v>5495</v>
      </c>
      <c r="E161" s="9">
        <v>5687</v>
      </c>
      <c r="F161" s="10">
        <f t="shared" si="26"/>
        <v>-412</v>
      </c>
      <c r="G161" s="11">
        <f t="shared" si="27"/>
        <v>-6.7552057714379403</v>
      </c>
      <c r="H161" s="10">
        <f t="shared" si="28"/>
        <v>208</v>
      </c>
      <c r="I161" s="25">
        <f t="shared" si="29"/>
        <v>3.7963131958386569</v>
      </c>
      <c r="J161" s="9">
        <f t="shared" si="30"/>
        <v>192</v>
      </c>
      <c r="K161" s="11">
        <f t="shared" si="31"/>
        <v>3.4940855323020927</v>
      </c>
      <c r="L161" s="9"/>
    </row>
    <row r="162" spans="1:12" x14ac:dyDescent="0.25">
      <c r="B162" s="12" t="s">
        <v>15</v>
      </c>
      <c r="C162" s="12" t="s">
        <v>15</v>
      </c>
      <c r="D162" s="12" t="s">
        <v>15</v>
      </c>
      <c r="E162" s="12" t="s">
        <v>15</v>
      </c>
      <c r="F162" s="12" t="s">
        <v>15</v>
      </c>
      <c r="G162" s="12" t="s">
        <v>15</v>
      </c>
      <c r="H162" s="13" t="s">
        <v>15</v>
      </c>
      <c r="I162" s="13" t="s">
        <v>15</v>
      </c>
      <c r="J162" s="12" t="s">
        <v>15</v>
      </c>
      <c r="K162" s="12" t="s">
        <v>15</v>
      </c>
      <c r="L162" s="9"/>
    </row>
    <row r="163" spans="1:12" x14ac:dyDescent="0.25">
      <c r="A163" s="3" t="s">
        <v>131</v>
      </c>
      <c r="B163" s="9">
        <v>659849</v>
      </c>
      <c r="C163" s="9">
        <v>648605</v>
      </c>
      <c r="D163" s="9">
        <v>652405</v>
      </c>
      <c r="E163" s="9">
        <v>677921</v>
      </c>
      <c r="F163" s="10">
        <f>SUM(E163-B163)</f>
        <v>18072</v>
      </c>
      <c r="G163" s="11">
        <f>SUM(F163/B163*100)</f>
        <v>2.7388084243516317</v>
      </c>
      <c r="H163" s="10">
        <f t="shared" ref="H163" si="32">SUM(E163-C163)</f>
        <v>29316</v>
      </c>
      <c r="I163" s="25">
        <f>SUM(H163/C163*100)</f>
        <v>4.5198541485187445</v>
      </c>
      <c r="J163" s="9">
        <f>E163-D163</f>
        <v>25516</v>
      </c>
      <c r="K163" s="11">
        <f>SUM(J163/D163*100)</f>
        <v>3.9110675117450047</v>
      </c>
      <c r="L163" s="9"/>
    </row>
    <row r="164" spans="1:12" x14ac:dyDescent="0.25">
      <c r="C164" s="9"/>
      <c r="D164" s="9"/>
      <c r="E164" s="9"/>
      <c r="F164" s="9"/>
      <c r="G164" s="9"/>
      <c r="H164" s="10"/>
      <c r="I164" s="25"/>
      <c r="J164" s="25"/>
      <c r="K164" s="25"/>
      <c r="L164" s="9"/>
    </row>
    <row r="165" spans="1:12" x14ac:dyDescent="0.25">
      <c r="A165" s="3" t="s">
        <v>78</v>
      </c>
      <c r="C165" s="9"/>
      <c r="D165" s="9"/>
      <c r="E165" s="9"/>
      <c r="F165" s="9"/>
      <c r="G165" s="9"/>
      <c r="H165" s="10"/>
      <c r="I165" s="25"/>
      <c r="J165" s="25"/>
      <c r="K165" s="25"/>
      <c r="L165" s="9"/>
    </row>
    <row r="166" spans="1:12" x14ac:dyDescent="0.25">
      <c r="A166" s="3" t="s">
        <v>132</v>
      </c>
      <c r="B166" s="9">
        <v>6657</v>
      </c>
      <c r="C166" s="9">
        <v>6704</v>
      </c>
      <c r="D166" s="9">
        <v>7399</v>
      </c>
      <c r="E166" s="9">
        <v>8265</v>
      </c>
      <c r="F166" s="10">
        <f t="shared" ref="F166:F170" si="33">SUM(E166-B166)</f>
        <v>1608</v>
      </c>
      <c r="G166" s="11">
        <f>SUM(F166/B166*100)</f>
        <v>24.155024785939613</v>
      </c>
      <c r="H166" s="10">
        <f t="shared" ref="H166:H170" si="34">SUM(E166-C166)</f>
        <v>1561</v>
      </c>
      <c r="I166" s="25">
        <f>SUM(H166/C166*100)</f>
        <v>23.284606205250597</v>
      </c>
      <c r="J166" s="9">
        <f t="shared" ref="J166:J170" si="35">E166-D166</f>
        <v>866</v>
      </c>
      <c r="K166" s="11">
        <f t="shared" ref="K166:K170" si="36">SUM(J166/D166*100)</f>
        <v>11.704284362751723</v>
      </c>
      <c r="L166" s="9"/>
    </row>
    <row r="167" spans="1:12" x14ac:dyDescent="0.25">
      <c r="A167" s="3" t="s">
        <v>133</v>
      </c>
      <c r="B167" s="9">
        <v>18542</v>
      </c>
      <c r="C167" s="9">
        <v>16604</v>
      </c>
      <c r="D167" s="9">
        <v>17222</v>
      </c>
      <c r="E167" s="9">
        <v>18808</v>
      </c>
      <c r="F167" s="10">
        <f t="shared" si="33"/>
        <v>266</v>
      </c>
      <c r="G167" s="11">
        <f>SUM(F167/B167*100)</f>
        <v>1.4345809513536836</v>
      </c>
      <c r="H167" s="10">
        <f t="shared" si="34"/>
        <v>2204</v>
      </c>
      <c r="I167" s="25">
        <f>SUM(H167/C167*100)</f>
        <v>13.27390990122862</v>
      </c>
      <c r="J167" s="9">
        <f t="shared" si="35"/>
        <v>1586</v>
      </c>
      <c r="K167" s="11">
        <f t="shared" si="36"/>
        <v>9.2091510858204622</v>
      </c>
      <c r="L167" s="9"/>
    </row>
    <row r="168" spans="1:12" x14ac:dyDescent="0.25">
      <c r="A168" s="3" t="s">
        <v>134</v>
      </c>
      <c r="B168" s="9">
        <v>11193</v>
      </c>
      <c r="C168" s="9">
        <v>10559</v>
      </c>
      <c r="D168" s="9">
        <v>10641</v>
      </c>
      <c r="E168" s="9">
        <v>10908</v>
      </c>
      <c r="F168" s="10">
        <f t="shared" si="33"/>
        <v>-285</v>
      </c>
      <c r="G168" s="11">
        <f>SUM(F168/B168*100)</f>
        <v>-2.5462342535513267</v>
      </c>
      <c r="H168" s="10">
        <f t="shared" si="34"/>
        <v>349</v>
      </c>
      <c r="I168" s="25">
        <f>SUM(H168/C168*100)</f>
        <v>3.3052372383748461</v>
      </c>
      <c r="J168" s="9">
        <f t="shared" si="35"/>
        <v>267</v>
      </c>
      <c r="K168" s="11">
        <f t="shared" si="36"/>
        <v>2.5091626726811391</v>
      </c>
      <c r="L168" s="9"/>
    </row>
    <row r="169" spans="1:12" x14ac:dyDescent="0.25">
      <c r="A169" s="3" t="s">
        <v>135</v>
      </c>
      <c r="B169" s="9">
        <v>19231</v>
      </c>
      <c r="C169" s="9">
        <v>17677</v>
      </c>
      <c r="D169" s="9">
        <v>18233</v>
      </c>
      <c r="E169" s="9">
        <v>18975</v>
      </c>
      <c r="F169" s="10">
        <f t="shared" si="33"/>
        <v>-256</v>
      </c>
      <c r="G169" s="11">
        <f>SUM(F169/B169*100)</f>
        <v>-1.3311840257916905</v>
      </c>
      <c r="H169" s="10">
        <f t="shared" si="34"/>
        <v>1298</v>
      </c>
      <c r="I169" s="25">
        <f>SUM(H169/C169*100)</f>
        <v>7.3428749222153078</v>
      </c>
      <c r="J169" s="9">
        <f t="shared" si="35"/>
        <v>742</v>
      </c>
      <c r="K169" s="11">
        <f t="shared" si="36"/>
        <v>4.0695442329841489</v>
      </c>
      <c r="L169" s="9"/>
    </row>
    <row r="170" spans="1:12" x14ac:dyDescent="0.25">
      <c r="A170" s="3" t="s">
        <v>136</v>
      </c>
      <c r="B170" s="9">
        <v>12696</v>
      </c>
      <c r="C170" s="9">
        <v>12455</v>
      </c>
      <c r="D170" s="9">
        <v>12653</v>
      </c>
      <c r="E170" s="9">
        <v>14281</v>
      </c>
      <c r="F170" s="10">
        <f t="shared" si="33"/>
        <v>1585</v>
      </c>
      <c r="G170" s="11">
        <f>SUM(F170/B170*100)</f>
        <v>12.484247006931316</v>
      </c>
      <c r="H170" s="10">
        <f t="shared" si="34"/>
        <v>1826</v>
      </c>
      <c r="I170" s="25">
        <f>SUM(H170/C170*100)</f>
        <v>14.660778803693294</v>
      </c>
      <c r="J170" s="9">
        <f t="shared" si="35"/>
        <v>1628</v>
      </c>
      <c r="K170" s="11">
        <f t="shared" si="36"/>
        <v>12.866513870228404</v>
      </c>
      <c r="L170" s="9"/>
    </row>
    <row r="171" spans="1:12" x14ac:dyDescent="0.25">
      <c r="C171" s="9"/>
      <c r="D171" s="9"/>
      <c r="E171" s="9"/>
      <c r="F171" s="9"/>
      <c r="G171" s="9"/>
      <c r="H171" s="10"/>
      <c r="I171" s="25"/>
      <c r="J171" s="25"/>
      <c r="K171" s="25"/>
      <c r="L171" s="9"/>
    </row>
    <row r="172" spans="1:12" x14ac:dyDescent="0.25">
      <c r="A172" s="3" t="s">
        <v>137</v>
      </c>
      <c r="C172" s="9"/>
      <c r="D172" s="9"/>
      <c r="E172" s="9"/>
      <c r="F172" s="9"/>
      <c r="G172" s="9"/>
      <c r="H172" s="10"/>
      <c r="I172" s="25"/>
      <c r="J172" s="25"/>
      <c r="K172" s="25"/>
      <c r="L172" s="9"/>
    </row>
    <row r="173" spans="1:12" x14ac:dyDescent="0.25">
      <c r="A173" s="3" t="s">
        <v>138</v>
      </c>
      <c r="B173" s="9">
        <v>3696</v>
      </c>
      <c r="C173" s="9">
        <v>3895</v>
      </c>
      <c r="D173" s="9">
        <v>3189</v>
      </c>
      <c r="E173" s="9">
        <v>3068</v>
      </c>
      <c r="F173" s="10">
        <f t="shared" ref="F173:F174" si="37">SUM(E173-B173)</f>
        <v>-628</v>
      </c>
      <c r="G173" s="11">
        <f>SUM(F173/B173*100)</f>
        <v>-16.99134199134199</v>
      </c>
      <c r="H173" s="10">
        <f t="shared" ref="H173:H174" si="38">SUM(E173-C173)</f>
        <v>-827</v>
      </c>
      <c r="I173" s="25">
        <f>SUM(H173/C173*100)</f>
        <v>-21.232349165596919</v>
      </c>
      <c r="J173" s="9">
        <f t="shared" ref="J173:J174" si="39">E173-D173</f>
        <v>-121</v>
      </c>
      <c r="K173" s="11">
        <f t="shared" ref="K173:K174" si="40">SUM(J173/D173*100)</f>
        <v>-3.7942928817811228</v>
      </c>
      <c r="L173" s="9"/>
    </row>
    <row r="174" spans="1:12" x14ac:dyDescent="0.25">
      <c r="A174" s="3" t="s">
        <v>139</v>
      </c>
      <c r="B174" s="9">
        <v>68</v>
      </c>
      <c r="C174" s="9">
        <v>56</v>
      </c>
      <c r="D174" s="9">
        <v>52</v>
      </c>
      <c r="E174" s="9">
        <v>48</v>
      </c>
      <c r="F174" s="10">
        <f t="shared" si="37"/>
        <v>-20</v>
      </c>
      <c r="G174" s="11">
        <f>SUM(F174/B174*100)</f>
        <v>-29.411764705882355</v>
      </c>
      <c r="H174" s="10">
        <f t="shared" si="38"/>
        <v>-8</v>
      </c>
      <c r="I174" s="25">
        <f>SUM(H174/C174*100)</f>
        <v>-14.285714285714285</v>
      </c>
      <c r="J174" s="9">
        <f t="shared" si="39"/>
        <v>-4</v>
      </c>
      <c r="K174" s="11">
        <f t="shared" si="40"/>
        <v>-7.6923076923076925</v>
      </c>
      <c r="L174" s="9"/>
    </row>
    <row r="175" spans="1:12" x14ac:dyDescent="0.25">
      <c r="C175" s="9"/>
      <c r="D175" s="9"/>
      <c r="E175" s="9"/>
      <c r="F175" s="9"/>
      <c r="G175" s="9"/>
      <c r="H175" s="10"/>
      <c r="I175" s="25"/>
      <c r="J175" s="25"/>
      <c r="K175" s="25"/>
      <c r="L175" s="9"/>
    </row>
    <row r="176" spans="1:12" x14ac:dyDescent="0.25">
      <c r="A176" s="3" t="s">
        <v>106</v>
      </c>
      <c r="C176" s="9"/>
      <c r="D176" s="9"/>
      <c r="E176" s="9"/>
      <c r="F176" s="9"/>
      <c r="G176" s="9"/>
      <c r="H176" s="10"/>
      <c r="I176" s="25"/>
      <c r="J176" s="25"/>
      <c r="K176" s="25"/>
      <c r="L176" s="9"/>
    </row>
    <row r="177" spans="1:12" x14ac:dyDescent="0.25">
      <c r="A177" s="3" t="s">
        <v>140</v>
      </c>
      <c r="B177" s="9">
        <v>0</v>
      </c>
      <c r="C177" s="9">
        <v>0</v>
      </c>
      <c r="D177" s="9">
        <v>3101</v>
      </c>
      <c r="E177" s="9">
        <v>3675</v>
      </c>
      <c r="F177" s="10">
        <f t="shared" ref="F177:F184" si="41">SUM(E177-B177)</f>
        <v>3675</v>
      </c>
      <c r="G177" s="11">
        <v>100</v>
      </c>
      <c r="H177" s="10">
        <f t="shared" ref="H177:H184" si="42">SUM(E177-C177)</f>
        <v>3675</v>
      </c>
      <c r="I177" s="25">
        <v>100</v>
      </c>
      <c r="J177" s="9">
        <f t="shared" ref="J177:J184" si="43">E177-D177</f>
        <v>574</v>
      </c>
      <c r="K177" s="11">
        <f t="shared" ref="K177:K184" si="44">SUM(J177/D177*100)</f>
        <v>18.510158013544018</v>
      </c>
      <c r="L177" s="9"/>
    </row>
    <row r="178" spans="1:12" x14ac:dyDescent="0.25">
      <c r="A178" s="3" t="s">
        <v>141</v>
      </c>
      <c r="B178" s="9">
        <v>20559</v>
      </c>
      <c r="C178" s="9">
        <v>19930</v>
      </c>
      <c r="D178" s="9">
        <v>19897</v>
      </c>
      <c r="E178" s="9">
        <v>20703</v>
      </c>
      <c r="F178" s="10">
        <f t="shared" si="41"/>
        <v>144</v>
      </c>
      <c r="G178" s="11">
        <f t="shared" ref="G178:G184" si="45">SUM(F178/B178*100)</f>
        <v>0.70042317233328477</v>
      </c>
      <c r="H178" s="10">
        <f t="shared" si="42"/>
        <v>773</v>
      </c>
      <c r="I178" s="25">
        <f t="shared" ref="I178:I184" si="46">SUM(H178/C178*100)</f>
        <v>3.8785750125439034</v>
      </c>
      <c r="J178" s="9">
        <f t="shared" si="43"/>
        <v>806</v>
      </c>
      <c r="K178" s="11">
        <f t="shared" si="44"/>
        <v>4.0508619389857765</v>
      </c>
      <c r="L178" s="9"/>
    </row>
    <row r="179" spans="1:12" x14ac:dyDescent="0.25">
      <c r="A179" s="3" t="s">
        <v>142</v>
      </c>
      <c r="B179" s="9">
        <v>1875</v>
      </c>
      <c r="C179" s="9">
        <v>2094</v>
      </c>
      <c r="D179" s="9">
        <v>2161</v>
      </c>
      <c r="E179" s="9">
        <v>2422</v>
      </c>
      <c r="F179" s="10">
        <f t="shared" si="41"/>
        <v>547</v>
      </c>
      <c r="G179" s="11">
        <f t="shared" si="45"/>
        <v>29.173333333333336</v>
      </c>
      <c r="H179" s="10">
        <f t="shared" si="42"/>
        <v>328</v>
      </c>
      <c r="I179" s="25">
        <f t="shared" si="46"/>
        <v>15.663801337153775</v>
      </c>
      <c r="J179" s="9">
        <f t="shared" si="43"/>
        <v>261</v>
      </c>
      <c r="K179" s="11">
        <f t="shared" si="44"/>
        <v>12.077741786210087</v>
      </c>
      <c r="L179" s="9"/>
    </row>
    <row r="180" spans="1:12" x14ac:dyDescent="0.25">
      <c r="A180" s="3" t="s">
        <v>143</v>
      </c>
      <c r="B180" s="9">
        <v>10372</v>
      </c>
      <c r="C180" s="9">
        <v>10272</v>
      </c>
      <c r="D180" s="9">
        <v>9883</v>
      </c>
      <c r="E180" s="9">
        <v>10822</v>
      </c>
      <c r="F180" s="10">
        <f t="shared" si="41"/>
        <v>450</v>
      </c>
      <c r="G180" s="11">
        <f t="shared" si="45"/>
        <v>4.3386039336675664</v>
      </c>
      <c r="H180" s="10">
        <f t="shared" si="42"/>
        <v>550</v>
      </c>
      <c r="I180" s="25">
        <f t="shared" si="46"/>
        <v>5.3543613707165107</v>
      </c>
      <c r="J180" s="9">
        <f t="shared" si="43"/>
        <v>939</v>
      </c>
      <c r="K180" s="11">
        <f t="shared" si="44"/>
        <v>9.5011636142871598</v>
      </c>
      <c r="L180" s="9"/>
    </row>
    <row r="181" spans="1:12" x14ac:dyDescent="0.25">
      <c r="A181" s="3" t="s">
        <v>144</v>
      </c>
      <c r="B181" s="9">
        <v>13269</v>
      </c>
      <c r="C181" s="9">
        <v>13226</v>
      </c>
      <c r="D181" s="9">
        <v>13243</v>
      </c>
      <c r="E181" s="9">
        <v>13574</v>
      </c>
      <c r="F181" s="10">
        <f t="shared" si="41"/>
        <v>305</v>
      </c>
      <c r="G181" s="11">
        <f t="shared" si="45"/>
        <v>2.2985907001281185</v>
      </c>
      <c r="H181" s="10">
        <f t="shared" si="42"/>
        <v>348</v>
      </c>
      <c r="I181" s="25">
        <f t="shared" si="46"/>
        <v>2.6311810071072133</v>
      </c>
      <c r="J181" s="9">
        <f t="shared" si="43"/>
        <v>331</v>
      </c>
      <c r="K181" s="11">
        <f t="shared" si="44"/>
        <v>2.4994336630672809</v>
      </c>
      <c r="L181" s="9"/>
    </row>
    <row r="182" spans="1:12" x14ac:dyDescent="0.25">
      <c r="A182" s="3" t="s">
        <v>145</v>
      </c>
      <c r="B182" s="9">
        <v>10125</v>
      </c>
      <c r="C182" s="9">
        <v>9891</v>
      </c>
      <c r="D182" s="9">
        <v>9664</v>
      </c>
      <c r="E182" s="9">
        <v>9145</v>
      </c>
      <c r="F182" s="10">
        <f t="shared" si="41"/>
        <v>-980</v>
      </c>
      <c r="G182" s="11">
        <f t="shared" si="45"/>
        <v>-9.6790123456790127</v>
      </c>
      <c r="H182" s="10">
        <f t="shared" si="42"/>
        <v>-746</v>
      </c>
      <c r="I182" s="25">
        <f t="shared" si="46"/>
        <v>-7.5422100899807898</v>
      </c>
      <c r="J182" s="9">
        <f t="shared" si="43"/>
        <v>-519</v>
      </c>
      <c r="K182" s="11">
        <f t="shared" si="44"/>
        <v>-5.3704470198675498</v>
      </c>
      <c r="L182" s="9"/>
    </row>
    <row r="183" spans="1:12" x14ac:dyDescent="0.25">
      <c r="A183" s="3" t="s">
        <v>146</v>
      </c>
      <c r="B183" s="9">
        <v>5763</v>
      </c>
      <c r="C183" s="9">
        <v>6731</v>
      </c>
      <c r="D183" s="9">
        <v>6398</v>
      </c>
      <c r="E183" s="9">
        <v>6449</v>
      </c>
      <c r="F183" s="10">
        <f t="shared" si="41"/>
        <v>686</v>
      </c>
      <c r="G183" s="11">
        <f t="shared" si="45"/>
        <v>11.903522470935277</v>
      </c>
      <c r="H183" s="10">
        <f t="shared" si="42"/>
        <v>-282</v>
      </c>
      <c r="I183" s="25">
        <f t="shared" si="46"/>
        <v>-4.1895706432922299</v>
      </c>
      <c r="J183" s="9">
        <f t="shared" si="43"/>
        <v>51</v>
      </c>
      <c r="K183" s="11">
        <f t="shared" si="44"/>
        <v>0.79712410128165057</v>
      </c>
      <c r="L183" s="9"/>
    </row>
    <row r="184" spans="1:12" x14ac:dyDescent="0.25">
      <c r="A184" s="3" t="s">
        <v>147</v>
      </c>
      <c r="B184" s="9">
        <v>8731</v>
      </c>
      <c r="C184" s="9">
        <v>9892</v>
      </c>
      <c r="D184" s="9">
        <v>9191</v>
      </c>
      <c r="E184" s="9">
        <v>9599</v>
      </c>
      <c r="F184" s="10">
        <f t="shared" si="41"/>
        <v>868</v>
      </c>
      <c r="G184" s="11">
        <f t="shared" si="45"/>
        <v>9.9415874470278318</v>
      </c>
      <c r="H184" s="10">
        <f t="shared" si="42"/>
        <v>-293</v>
      </c>
      <c r="I184" s="25">
        <f t="shared" si="46"/>
        <v>-2.9619894864537</v>
      </c>
      <c r="J184" s="9">
        <f t="shared" si="43"/>
        <v>408</v>
      </c>
      <c r="K184" s="11">
        <f t="shared" si="44"/>
        <v>4.4391252312044394</v>
      </c>
      <c r="L184" s="9"/>
    </row>
    <row r="185" spans="1:12" s="26" customFormat="1" x14ac:dyDescent="0.25">
      <c r="C185" s="27"/>
      <c r="D185" s="27"/>
      <c r="E185" s="27"/>
      <c r="F185" s="27"/>
      <c r="G185" s="27"/>
      <c r="H185" s="28"/>
      <c r="I185" s="29"/>
      <c r="J185" s="29"/>
      <c r="K185" s="29"/>
      <c r="L185" s="9"/>
    </row>
    <row r="186" spans="1:12" x14ac:dyDescent="0.25">
      <c r="C186" s="9"/>
      <c r="D186" s="9"/>
      <c r="E186" s="9"/>
      <c r="F186" s="9"/>
      <c r="G186" s="9"/>
      <c r="H186" s="10"/>
      <c r="I186" s="25"/>
      <c r="J186" s="25"/>
      <c r="K186" s="25"/>
      <c r="L186" s="9"/>
    </row>
    <row r="187" spans="1:12" x14ac:dyDescent="0.25">
      <c r="A187" s="2" t="s">
        <v>148</v>
      </c>
      <c r="B187" s="2"/>
      <c r="C187" s="9"/>
      <c r="D187" s="9"/>
      <c r="E187" s="9"/>
      <c r="F187" s="9"/>
      <c r="G187" s="9"/>
      <c r="H187" s="10"/>
      <c r="I187" s="25"/>
      <c r="J187" s="25"/>
      <c r="K187" s="25"/>
      <c r="L187" s="9"/>
    </row>
    <row r="188" spans="1:12" x14ac:dyDescent="0.25">
      <c r="A188" s="2"/>
      <c r="B188" s="2"/>
      <c r="C188" s="9"/>
      <c r="D188" s="9"/>
      <c r="E188" s="9"/>
      <c r="F188" s="9"/>
      <c r="G188" s="9"/>
      <c r="H188" s="10"/>
      <c r="I188" s="25"/>
      <c r="J188" s="25"/>
      <c r="K188" s="25"/>
      <c r="L188" s="9"/>
    </row>
    <row r="189" spans="1:12" x14ac:dyDescent="0.25">
      <c r="A189" s="3" t="s">
        <v>140</v>
      </c>
      <c r="B189" s="9">
        <v>0</v>
      </c>
      <c r="C189" s="9">
        <v>2976</v>
      </c>
      <c r="D189" s="9">
        <v>2791</v>
      </c>
      <c r="E189" s="9">
        <v>2612</v>
      </c>
      <c r="F189" s="10">
        <f t="shared" ref="F189:F195" si="47">SUM(E189-B189)</f>
        <v>2612</v>
      </c>
      <c r="G189" s="11">
        <v>100</v>
      </c>
      <c r="H189" s="10">
        <f t="shared" ref="H189:H195" si="48">SUM(E189-C189)</f>
        <v>-364</v>
      </c>
      <c r="I189" s="25">
        <f t="shared" ref="I189:I195" si="49">SUM(H189/C189*100)</f>
        <v>-12.231182795698924</v>
      </c>
      <c r="J189" s="9">
        <f t="shared" ref="J189:J195" si="50">E189-D189</f>
        <v>-179</v>
      </c>
      <c r="K189" s="11">
        <f t="shared" ref="K189:K195" si="51">SUM(J189/D189*100)</f>
        <v>-6.4134718738803294</v>
      </c>
      <c r="L189" s="9"/>
    </row>
    <row r="190" spans="1:12" x14ac:dyDescent="0.25">
      <c r="A190" s="3" t="s">
        <v>149</v>
      </c>
      <c r="B190" s="9">
        <v>688</v>
      </c>
      <c r="C190" s="9">
        <v>966</v>
      </c>
      <c r="D190" s="9">
        <v>648</v>
      </c>
      <c r="E190" s="9">
        <v>956</v>
      </c>
      <c r="F190" s="10">
        <f t="shared" si="47"/>
        <v>268</v>
      </c>
      <c r="G190" s="11">
        <f t="shared" ref="G190:G195" si="52">SUM(F190/B190*100)</f>
        <v>38.953488372093027</v>
      </c>
      <c r="H190" s="10">
        <f t="shared" si="48"/>
        <v>-10</v>
      </c>
      <c r="I190" s="25">
        <f t="shared" si="49"/>
        <v>-1.0351966873706004</v>
      </c>
      <c r="J190" s="9">
        <f t="shared" si="50"/>
        <v>308</v>
      </c>
      <c r="K190" s="11">
        <f t="shared" si="51"/>
        <v>47.530864197530867</v>
      </c>
      <c r="L190" s="9"/>
    </row>
    <row r="191" spans="1:12" x14ac:dyDescent="0.25">
      <c r="A191" s="3" t="s">
        <v>150</v>
      </c>
      <c r="B191" s="9">
        <v>4864</v>
      </c>
      <c r="C191" s="9">
        <v>4887</v>
      </c>
      <c r="D191" s="9">
        <v>5863</v>
      </c>
      <c r="E191" s="9">
        <v>5600</v>
      </c>
      <c r="F191" s="10">
        <f t="shared" si="47"/>
        <v>736</v>
      </c>
      <c r="G191" s="11">
        <f t="shared" si="52"/>
        <v>15.131578947368421</v>
      </c>
      <c r="H191" s="10">
        <f t="shared" si="48"/>
        <v>713</v>
      </c>
      <c r="I191" s="25">
        <f t="shared" si="49"/>
        <v>14.589727849396358</v>
      </c>
      <c r="J191" s="9">
        <f t="shared" si="50"/>
        <v>-263</v>
      </c>
      <c r="K191" s="11">
        <f t="shared" si="51"/>
        <v>-4.4857581442947296</v>
      </c>
      <c r="L191" s="9"/>
    </row>
    <row r="192" spans="1:12" x14ac:dyDescent="0.25">
      <c r="A192" s="3" t="s">
        <v>151</v>
      </c>
      <c r="B192" s="9">
        <v>925</v>
      </c>
      <c r="C192" s="9">
        <v>1002</v>
      </c>
      <c r="D192" s="9">
        <v>787</v>
      </c>
      <c r="E192" s="9">
        <v>836</v>
      </c>
      <c r="F192" s="10">
        <f t="shared" si="47"/>
        <v>-89</v>
      </c>
      <c r="G192" s="11">
        <f t="shared" si="52"/>
        <v>-9.621621621621621</v>
      </c>
      <c r="H192" s="10">
        <f t="shared" si="48"/>
        <v>-166</v>
      </c>
      <c r="I192" s="25">
        <f t="shared" si="49"/>
        <v>-16.56686626746507</v>
      </c>
      <c r="J192" s="9">
        <f t="shared" si="50"/>
        <v>49</v>
      </c>
      <c r="K192" s="11">
        <f t="shared" si="51"/>
        <v>6.2261753494282086</v>
      </c>
      <c r="L192" s="9"/>
    </row>
    <row r="193" spans="1:12" x14ac:dyDescent="0.25">
      <c r="A193" s="3" t="s">
        <v>152</v>
      </c>
      <c r="B193" s="9">
        <v>496</v>
      </c>
      <c r="C193" s="9">
        <v>299</v>
      </c>
      <c r="D193" s="9">
        <v>399</v>
      </c>
      <c r="E193" s="9">
        <v>527</v>
      </c>
      <c r="F193" s="10">
        <f t="shared" si="47"/>
        <v>31</v>
      </c>
      <c r="G193" s="11">
        <f t="shared" si="52"/>
        <v>6.25</v>
      </c>
      <c r="H193" s="10">
        <f t="shared" si="48"/>
        <v>228</v>
      </c>
      <c r="I193" s="25">
        <f t="shared" si="49"/>
        <v>76.254180602006699</v>
      </c>
      <c r="J193" s="9">
        <f t="shared" si="50"/>
        <v>128</v>
      </c>
      <c r="K193" s="11">
        <f t="shared" si="51"/>
        <v>32.080200501253131</v>
      </c>
      <c r="L193" s="9"/>
    </row>
    <row r="194" spans="1:12" x14ac:dyDescent="0.25">
      <c r="A194" s="3" t="s">
        <v>153</v>
      </c>
      <c r="B194" s="9">
        <v>4393</v>
      </c>
      <c r="C194" s="9">
        <v>4157</v>
      </c>
      <c r="D194" s="9">
        <v>4643</v>
      </c>
      <c r="E194" s="9">
        <v>4948</v>
      </c>
      <c r="F194" s="10">
        <f t="shared" si="47"/>
        <v>555</v>
      </c>
      <c r="G194" s="11">
        <f t="shared" si="52"/>
        <v>12.633735488276804</v>
      </c>
      <c r="H194" s="10">
        <f t="shared" si="48"/>
        <v>791</v>
      </c>
      <c r="I194" s="25">
        <f t="shared" si="49"/>
        <v>19.028145297089246</v>
      </c>
      <c r="J194" s="9">
        <f t="shared" si="50"/>
        <v>305</v>
      </c>
      <c r="K194" s="11">
        <f t="shared" si="51"/>
        <v>6.5690286452724527</v>
      </c>
      <c r="L194" s="9"/>
    </row>
    <row r="195" spans="1:12" x14ac:dyDescent="0.25">
      <c r="A195" s="3" t="s">
        <v>154</v>
      </c>
      <c r="B195" s="9">
        <v>2390</v>
      </c>
      <c r="C195" s="9">
        <v>2184</v>
      </c>
      <c r="D195" s="9">
        <v>1818</v>
      </c>
      <c r="E195" s="9">
        <v>2302</v>
      </c>
      <c r="F195" s="10">
        <f t="shared" si="47"/>
        <v>-88</v>
      </c>
      <c r="G195" s="11">
        <f t="shared" si="52"/>
        <v>-3.6820083682008371</v>
      </c>
      <c r="H195" s="10">
        <f t="shared" si="48"/>
        <v>118</v>
      </c>
      <c r="I195" s="25">
        <f t="shared" si="49"/>
        <v>5.4029304029304033</v>
      </c>
      <c r="J195" s="9">
        <f t="shared" si="50"/>
        <v>484</v>
      </c>
      <c r="K195" s="11">
        <f t="shared" si="51"/>
        <v>26.622662266226619</v>
      </c>
      <c r="L195" s="9"/>
    </row>
    <row r="196" spans="1:12" x14ac:dyDescent="0.25">
      <c r="B196" s="12" t="s">
        <v>15</v>
      </c>
      <c r="C196" s="12" t="s">
        <v>15</v>
      </c>
      <c r="D196" s="12" t="s">
        <v>15</v>
      </c>
      <c r="E196" s="12" t="s">
        <v>15</v>
      </c>
      <c r="F196" s="12" t="s">
        <v>15</v>
      </c>
      <c r="G196" s="12" t="s">
        <v>15</v>
      </c>
      <c r="H196" s="13" t="s">
        <v>15</v>
      </c>
      <c r="I196" s="13" t="s">
        <v>15</v>
      </c>
      <c r="J196" s="12" t="s">
        <v>15</v>
      </c>
      <c r="K196" s="12" t="s">
        <v>15</v>
      </c>
      <c r="L196" s="9"/>
    </row>
    <row r="197" spans="1:12" x14ac:dyDescent="0.25">
      <c r="A197" s="3" t="s">
        <v>131</v>
      </c>
      <c r="B197" s="9">
        <v>13756</v>
      </c>
      <c r="C197" s="9">
        <v>16471</v>
      </c>
      <c r="D197" s="9">
        <v>16949</v>
      </c>
      <c r="E197" s="9">
        <v>17781</v>
      </c>
      <c r="F197" s="10">
        <f>SUM(E197-B197)</f>
        <v>4025</v>
      </c>
      <c r="G197" s="11">
        <f>SUM(F197/B197*100)</f>
        <v>29.259959290491423</v>
      </c>
      <c r="H197" s="10">
        <f t="shared" ref="H197" si="53">SUM(E197-C197)</f>
        <v>1310</v>
      </c>
      <c r="I197" s="25">
        <f>SUM(H197/C197*100)</f>
        <v>7.9533725942565718</v>
      </c>
      <c r="J197" s="9">
        <f>E197-D197</f>
        <v>832</v>
      </c>
      <c r="K197" s="11">
        <f>SUM(J197/D197*100)</f>
        <v>4.9088441795976161</v>
      </c>
      <c r="L197" s="9"/>
    </row>
    <row r="198" spans="1:12" x14ac:dyDescent="0.25">
      <c r="C198" s="9"/>
      <c r="D198" s="9"/>
      <c r="E198" s="9"/>
      <c r="F198" s="9"/>
      <c r="G198" s="9"/>
      <c r="H198" s="10"/>
      <c r="I198" s="25"/>
      <c r="J198" s="25"/>
      <c r="K198" s="25"/>
      <c r="L198" s="9"/>
    </row>
    <row r="199" spans="1:12" s="19" customFormat="1" x14ac:dyDescent="0.25">
      <c r="A199" s="30" t="s">
        <v>35</v>
      </c>
      <c r="B199" s="5" t="s">
        <v>34</v>
      </c>
      <c r="C199" s="5" t="s">
        <v>34</v>
      </c>
      <c r="D199" s="5" t="s">
        <v>34</v>
      </c>
      <c r="E199" s="5" t="s">
        <v>34</v>
      </c>
      <c r="F199" s="31" t="s">
        <v>155</v>
      </c>
      <c r="G199" s="31" t="s">
        <v>155</v>
      </c>
      <c r="H199" s="31" t="s">
        <v>156</v>
      </c>
      <c r="I199" s="31" t="s">
        <v>156</v>
      </c>
      <c r="J199" s="5" t="s">
        <v>3</v>
      </c>
      <c r="K199" s="5" t="s">
        <v>3</v>
      </c>
      <c r="L199" s="9"/>
    </row>
    <row r="200" spans="1:12" s="19" customFormat="1" x14ac:dyDescent="0.25">
      <c r="A200" s="19" t="s">
        <v>157</v>
      </c>
      <c r="B200" s="32" t="s">
        <v>4</v>
      </c>
      <c r="C200" s="32" t="s">
        <v>5</v>
      </c>
      <c r="D200" s="8" t="s">
        <v>6</v>
      </c>
      <c r="E200" s="8" t="s">
        <v>7</v>
      </c>
      <c r="F200" s="32" t="s">
        <v>8</v>
      </c>
      <c r="G200" s="32" t="s">
        <v>9</v>
      </c>
      <c r="H200" s="32" t="s">
        <v>10</v>
      </c>
      <c r="I200" s="32" t="s">
        <v>9</v>
      </c>
      <c r="J200" s="8" t="s">
        <v>10</v>
      </c>
      <c r="K200" s="8" t="s">
        <v>9</v>
      </c>
      <c r="L200" s="9"/>
    </row>
    <row r="201" spans="1:12" s="19" customFormat="1" x14ac:dyDescent="0.25">
      <c r="H201" s="33"/>
      <c r="I201" s="34"/>
      <c r="J201" s="34"/>
      <c r="K201" s="34"/>
      <c r="L201" s="9"/>
    </row>
    <row r="202" spans="1:12" s="19" customFormat="1" x14ac:dyDescent="0.25">
      <c r="A202" s="19" t="s">
        <v>78</v>
      </c>
      <c r="B202" s="35">
        <v>187</v>
      </c>
      <c r="C202" s="35">
        <v>556</v>
      </c>
      <c r="D202" s="35">
        <v>128</v>
      </c>
      <c r="E202" s="9">
        <v>310</v>
      </c>
      <c r="F202" s="10">
        <f t="shared" ref="F202:F254" si="54">SUM(E202-B202)</f>
        <v>123</v>
      </c>
      <c r="G202" s="36">
        <f t="shared" ref="G202:G254" si="55">SUM(F202/B202*100)</f>
        <v>65.775401069518708</v>
      </c>
      <c r="H202" s="10">
        <f t="shared" ref="H202:H254" si="56">SUM(E202-C202)</f>
        <v>-246</v>
      </c>
      <c r="I202" s="34">
        <f t="shared" ref="I202:I209" si="57">SUM(H202/C202*100)</f>
        <v>-44.244604316546763</v>
      </c>
      <c r="J202" s="9">
        <f t="shared" ref="J202:J254" si="58">E202-D202</f>
        <v>182</v>
      </c>
      <c r="K202" s="11">
        <f t="shared" ref="K202:K254" si="59">SUM(J202/D202*100)</f>
        <v>142.1875</v>
      </c>
      <c r="L202" s="9"/>
    </row>
    <row r="203" spans="1:12" s="19" customFormat="1" x14ac:dyDescent="0.25">
      <c r="A203" s="19" t="s">
        <v>79</v>
      </c>
      <c r="B203" s="35">
        <v>140</v>
      </c>
      <c r="C203" s="35">
        <v>106</v>
      </c>
      <c r="D203" s="35">
        <v>99</v>
      </c>
      <c r="E203" s="9">
        <v>80</v>
      </c>
      <c r="F203" s="10">
        <f t="shared" si="54"/>
        <v>-60</v>
      </c>
      <c r="G203" s="36">
        <f t="shared" si="55"/>
        <v>-42.857142857142854</v>
      </c>
      <c r="H203" s="10">
        <f t="shared" si="56"/>
        <v>-26</v>
      </c>
      <c r="I203" s="34">
        <f t="shared" si="57"/>
        <v>-24.528301886792452</v>
      </c>
      <c r="J203" s="9">
        <f t="shared" si="58"/>
        <v>-19</v>
      </c>
      <c r="K203" s="11">
        <f t="shared" si="59"/>
        <v>-19.19191919191919</v>
      </c>
      <c r="L203" s="9"/>
    </row>
    <row r="204" spans="1:12" s="19" customFormat="1" x14ac:dyDescent="0.25">
      <c r="A204" s="19" t="s">
        <v>80</v>
      </c>
      <c r="B204" s="35">
        <v>372</v>
      </c>
      <c r="C204" s="35">
        <v>577</v>
      </c>
      <c r="D204" s="35">
        <v>96</v>
      </c>
      <c r="E204" s="9">
        <v>474</v>
      </c>
      <c r="F204" s="10">
        <f t="shared" si="54"/>
        <v>102</v>
      </c>
      <c r="G204" s="36">
        <f t="shared" si="55"/>
        <v>27.419354838709676</v>
      </c>
      <c r="H204" s="10">
        <f t="shared" si="56"/>
        <v>-103</v>
      </c>
      <c r="I204" s="34">
        <f t="shared" si="57"/>
        <v>-17.850953206239168</v>
      </c>
      <c r="J204" s="9">
        <f t="shared" si="58"/>
        <v>378</v>
      </c>
      <c r="K204" s="11">
        <f t="shared" si="59"/>
        <v>393.75</v>
      </c>
      <c r="L204" s="9"/>
    </row>
    <row r="205" spans="1:12" s="19" customFormat="1" x14ac:dyDescent="0.25">
      <c r="A205" s="19" t="s">
        <v>81</v>
      </c>
      <c r="B205" s="35">
        <v>263</v>
      </c>
      <c r="C205" s="35">
        <v>178</v>
      </c>
      <c r="D205" s="35">
        <v>167</v>
      </c>
      <c r="E205" s="9">
        <v>167</v>
      </c>
      <c r="F205" s="10">
        <f t="shared" si="54"/>
        <v>-96</v>
      </c>
      <c r="G205" s="36">
        <f t="shared" si="55"/>
        <v>-36.50190114068441</v>
      </c>
      <c r="H205" s="10">
        <f t="shared" si="56"/>
        <v>-11</v>
      </c>
      <c r="I205" s="34">
        <f t="shared" si="57"/>
        <v>-6.179775280898876</v>
      </c>
      <c r="J205" s="9">
        <f t="shared" si="58"/>
        <v>0</v>
      </c>
      <c r="K205" s="11">
        <f t="shared" si="59"/>
        <v>0</v>
      </c>
      <c r="L205" s="9"/>
    </row>
    <row r="206" spans="1:12" s="19" customFormat="1" x14ac:dyDescent="0.25">
      <c r="A206" s="19" t="s">
        <v>82</v>
      </c>
      <c r="B206" s="35">
        <v>919</v>
      </c>
      <c r="C206" s="35">
        <v>1651</v>
      </c>
      <c r="D206" s="35">
        <v>1375</v>
      </c>
      <c r="E206" s="9">
        <v>1407</v>
      </c>
      <c r="F206" s="10">
        <f t="shared" si="54"/>
        <v>488</v>
      </c>
      <c r="G206" s="36">
        <f t="shared" si="55"/>
        <v>53.101196953210007</v>
      </c>
      <c r="H206" s="10">
        <f t="shared" si="56"/>
        <v>-244</v>
      </c>
      <c r="I206" s="34">
        <f t="shared" si="57"/>
        <v>-14.778921865536038</v>
      </c>
      <c r="J206" s="9">
        <f t="shared" si="58"/>
        <v>32</v>
      </c>
      <c r="K206" s="11">
        <f t="shared" si="59"/>
        <v>2.3272727272727272</v>
      </c>
      <c r="L206" s="9"/>
    </row>
    <row r="207" spans="1:12" s="19" customFormat="1" x14ac:dyDescent="0.25">
      <c r="A207" s="19" t="s">
        <v>83</v>
      </c>
      <c r="B207" s="35">
        <v>112</v>
      </c>
      <c r="C207" s="35">
        <v>235</v>
      </c>
      <c r="D207" s="35">
        <v>38</v>
      </c>
      <c r="E207" s="9">
        <v>97</v>
      </c>
      <c r="F207" s="10">
        <f t="shared" si="54"/>
        <v>-15</v>
      </c>
      <c r="G207" s="36">
        <f t="shared" si="55"/>
        <v>-13.392857142857142</v>
      </c>
      <c r="H207" s="10">
        <f t="shared" si="56"/>
        <v>-138</v>
      </c>
      <c r="I207" s="34">
        <f t="shared" si="57"/>
        <v>-58.723404255319146</v>
      </c>
      <c r="J207" s="9">
        <f t="shared" si="58"/>
        <v>59</v>
      </c>
      <c r="K207" s="11">
        <f t="shared" si="59"/>
        <v>155.26315789473685</v>
      </c>
      <c r="L207" s="9"/>
    </row>
    <row r="208" spans="1:12" s="19" customFormat="1" x14ac:dyDescent="0.25">
      <c r="A208" s="19" t="s">
        <v>84</v>
      </c>
      <c r="B208" s="35">
        <v>61</v>
      </c>
      <c r="C208" s="35">
        <v>49</v>
      </c>
      <c r="D208" s="35">
        <v>82</v>
      </c>
      <c r="E208" s="9">
        <v>67</v>
      </c>
      <c r="F208" s="10">
        <f t="shared" si="54"/>
        <v>6</v>
      </c>
      <c r="G208" s="36">
        <f t="shared" si="55"/>
        <v>9.8360655737704921</v>
      </c>
      <c r="H208" s="10">
        <f t="shared" si="56"/>
        <v>18</v>
      </c>
      <c r="I208" s="34">
        <f t="shared" si="57"/>
        <v>36.734693877551024</v>
      </c>
      <c r="J208" s="9">
        <f t="shared" si="58"/>
        <v>-15</v>
      </c>
      <c r="K208" s="11">
        <f t="shared" si="59"/>
        <v>-18.292682926829269</v>
      </c>
      <c r="L208" s="9"/>
    </row>
    <row r="209" spans="1:12" s="19" customFormat="1" x14ac:dyDescent="0.25">
      <c r="A209" s="19" t="s">
        <v>85</v>
      </c>
      <c r="B209" s="35">
        <v>341</v>
      </c>
      <c r="C209" s="35">
        <v>324</v>
      </c>
      <c r="D209" s="35">
        <v>396</v>
      </c>
      <c r="E209" s="9">
        <v>123</v>
      </c>
      <c r="F209" s="10">
        <f t="shared" si="54"/>
        <v>-218</v>
      </c>
      <c r="G209" s="36">
        <f t="shared" si="55"/>
        <v>-63.929618768328446</v>
      </c>
      <c r="H209" s="10">
        <f t="shared" si="56"/>
        <v>-201</v>
      </c>
      <c r="I209" s="34">
        <f t="shared" si="57"/>
        <v>-62.037037037037038</v>
      </c>
      <c r="J209" s="9">
        <f t="shared" si="58"/>
        <v>-273</v>
      </c>
      <c r="K209" s="11">
        <f t="shared" si="59"/>
        <v>-68.939393939393938</v>
      </c>
      <c r="L209" s="9"/>
    </row>
    <row r="210" spans="1:12" s="19" customFormat="1" x14ac:dyDescent="0.25">
      <c r="A210" s="19" t="s">
        <v>86</v>
      </c>
      <c r="B210" s="35">
        <v>6</v>
      </c>
      <c r="C210" s="35">
        <v>0</v>
      </c>
      <c r="D210" s="35">
        <v>0</v>
      </c>
      <c r="E210" s="9">
        <v>38</v>
      </c>
      <c r="F210" s="10">
        <f t="shared" si="54"/>
        <v>32</v>
      </c>
      <c r="G210" s="36">
        <f t="shared" si="55"/>
        <v>533.33333333333326</v>
      </c>
      <c r="H210" s="10">
        <f t="shared" si="56"/>
        <v>38</v>
      </c>
      <c r="I210" s="34">
        <v>0</v>
      </c>
      <c r="J210" s="9">
        <f t="shared" si="58"/>
        <v>38</v>
      </c>
      <c r="K210" s="11">
        <v>100</v>
      </c>
      <c r="L210" s="9"/>
    </row>
    <row r="211" spans="1:12" s="19" customFormat="1" x14ac:dyDescent="0.25">
      <c r="A211" s="19" t="s">
        <v>87</v>
      </c>
      <c r="B211" s="35">
        <v>6</v>
      </c>
      <c r="C211" s="35">
        <v>18</v>
      </c>
      <c r="D211" s="35">
        <v>4</v>
      </c>
      <c r="E211" s="9">
        <v>7</v>
      </c>
      <c r="F211" s="10">
        <f t="shared" si="54"/>
        <v>1</v>
      </c>
      <c r="G211" s="36">
        <f t="shared" si="55"/>
        <v>16.666666666666664</v>
      </c>
      <c r="H211" s="10">
        <f t="shared" si="56"/>
        <v>-11</v>
      </c>
      <c r="I211" s="34">
        <f t="shared" ref="I211:I252" si="60">SUM(H211/C211*100)</f>
        <v>-61.111111111111114</v>
      </c>
      <c r="J211" s="9">
        <f t="shared" si="58"/>
        <v>3</v>
      </c>
      <c r="K211" s="11">
        <f t="shared" si="59"/>
        <v>75</v>
      </c>
      <c r="L211" s="9"/>
    </row>
    <row r="212" spans="1:12" s="19" customFormat="1" x14ac:dyDescent="0.25">
      <c r="A212" s="19" t="s">
        <v>88</v>
      </c>
      <c r="B212" s="35">
        <v>106</v>
      </c>
      <c r="C212" s="35">
        <v>23</v>
      </c>
      <c r="D212" s="35">
        <v>193</v>
      </c>
      <c r="E212" s="9">
        <v>41</v>
      </c>
      <c r="F212" s="10">
        <f t="shared" si="54"/>
        <v>-65</v>
      </c>
      <c r="G212" s="36">
        <f t="shared" si="55"/>
        <v>-61.320754716981128</v>
      </c>
      <c r="H212" s="10">
        <f t="shared" si="56"/>
        <v>18</v>
      </c>
      <c r="I212" s="34">
        <f t="shared" si="60"/>
        <v>78.260869565217391</v>
      </c>
      <c r="J212" s="9">
        <f t="shared" si="58"/>
        <v>-152</v>
      </c>
      <c r="K212" s="11">
        <f t="shared" si="59"/>
        <v>-78.756476683937819</v>
      </c>
      <c r="L212" s="9"/>
    </row>
    <row r="213" spans="1:12" s="19" customFormat="1" x14ac:dyDescent="0.25">
      <c r="A213" s="19" t="s">
        <v>158</v>
      </c>
      <c r="B213" s="35">
        <v>107</v>
      </c>
      <c r="C213" s="35">
        <v>106</v>
      </c>
      <c r="D213" s="35">
        <v>238</v>
      </c>
      <c r="E213" s="9">
        <v>82</v>
      </c>
      <c r="F213" s="10">
        <f t="shared" si="54"/>
        <v>-25</v>
      </c>
      <c r="G213" s="36">
        <f t="shared" si="55"/>
        <v>-23.364485981308412</v>
      </c>
      <c r="H213" s="10">
        <f t="shared" si="56"/>
        <v>-24</v>
      </c>
      <c r="I213" s="34">
        <f t="shared" si="60"/>
        <v>-22.641509433962266</v>
      </c>
      <c r="J213" s="9">
        <f t="shared" si="58"/>
        <v>-156</v>
      </c>
      <c r="K213" s="11">
        <f t="shared" si="59"/>
        <v>-65.546218487394952</v>
      </c>
      <c r="L213" s="9"/>
    </row>
    <row r="214" spans="1:12" s="19" customFormat="1" x14ac:dyDescent="0.25">
      <c r="A214" s="19" t="s">
        <v>90</v>
      </c>
      <c r="B214" s="35">
        <v>1794</v>
      </c>
      <c r="C214" s="35">
        <v>1841</v>
      </c>
      <c r="D214" s="35">
        <v>2004</v>
      </c>
      <c r="E214" s="9">
        <v>1184</v>
      </c>
      <c r="F214" s="10">
        <f t="shared" si="54"/>
        <v>-610</v>
      </c>
      <c r="G214" s="36">
        <f t="shared" si="55"/>
        <v>-34.002229654403564</v>
      </c>
      <c r="H214" s="10">
        <f t="shared" si="56"/>
        <v>-657</v>
      </c>
      <c r="I214" s="34">
        <f t="shared" si="60"/>
        <v>-35.687126561651276</v>
      </c>
      <c r="J214" s="9">
        <f t="shared" si="58"/>
        <v>-820</v>
      </c>
      <c r="K214" s="11">
        <f t="shared" si="59"/>
        <v>-40.918163672654693</v>
      </c>
      <c r="L214" s="9"/>
    </row>
    <row r="215" spans="1:12" s="19" customFormat="1" x14ac:dyDescent="0.25">
      <c r="A215" s="3" t="s">
        <v>91</v>
      </c>
      <c r="B215" s="35">
        <v>1746</v>
      </c>
      <c r="C215" s="35">
        <v>1731</v>
      </c>
      <c r="D215" s="35">
        <v>1019</v>
      </c>
      <c r="E215" s="9">
        <v>2330</v>
      </c>
      <c r="F215" s="10">
        <f t="shared" si="54"/>
        <v>584</v>
      </c>
      <c r="G215" s="36">
        <f t="shared" si="55"/>
        <v>33.447880870561278</v>
      </c>
      <c r="H215" s="10">
        <f t="shared" si="56"/>
        <v>599</v>
      </c>
      <c r="I215" s="34">
        <f t="shared" si="60"/>
        <v>34.604274985557481</v>
      </c>
      <c r="J215" s="9">
        <f t="shared" si="58"/>
        <v>1311</v>
      </c>
      <c r="K215" s="11">
        <f t="shared" si="59"/>
        <v>128.65554465161924</v>
      </c>
      <c r="L215" s="9"/>
    </row>
    <row r="216" spans="1:12" s="19" customFormat="1" x14ac:dyDescent="0.25">
      <c r="A216" s="19" t="s">
        <v>92</v>
      </c>
      <c r="B216" s="35">
        <v>470</v>
      </c>
      <c r="C216" s="35">
        <v>1547</v>
      </c>
      <c r="D216" s="35">
        <v>650</v>
      </c>
      <c r="E216" s="9">
        <v>1838</v>
      </c>
      <c r="F216" s="10">
        <f t="shared" si="54"/>
        <v>1368</v>
      </c>
      <c r="G216" s="36">
        <f t="shared" si="55"/>
        <v>291.06382978723406</v>
      </c>
      <c r="H216" s="10">
        <f t="shared" si="56"/>
        <v>291</v>
      </c>
      <c r="I216" s="34">
        <f t="shared" si="60"/>
        <v>18.810601163542341</v>
      </c>
      <c r="J216" s="9">
        <f t="shared" si="58"/>
        <v>1188</v>
      </c>
      <c r="K216" s="11">
        <f t="shared" si="59"/>
        <v>182.76923076923077</v>
      </c>
      <c r="L216" s="9"/>
    </row>
    <row r="217" spans="1:12" s="19" customFormat="1" x14ac:dyDescent="0.25">
      <c r="A217" s="19" t="s">
        <v>93</v>
      </c>
      <c r="B217" s="35">
        <v>260</v>
      </c>
      <c r="C217" s="35">
        <v>389</v>
      </c>
      <c r="D217" s="35">
        <v>331</v>
      </c>
      <c r="E217" s="9">
        <v>402</v>
      </c>
      <c r="F217" s="10">
        <f t="shared" si="54"/>
        <v>142</v>
      </c>
      <c r="G217" s="36">
        <f t="shared" si="55"/>
        <v>54.615384615384613</v>
      </c>
      <c r="H217" s="10">
        <f t="shared" si="56"/>
        <v>13</v>
      </c>
      <c r="I217" s="34">
        <f t="shared" si="60"/>
        <v>3.3419023136246784</v>
      </c>
      <c r="J217" s="9">
        <f t="shared" si="58"/>
        <v>71</v>
      </c>
      <c r="K217" s="11">
        <f t="shared" si="59"/>
        <v>21.450151057401811</v>
      </c>
      <c r="L217" s="9"/>
    </row>
    <row r="218" spans="1:12" s="19" customFormat="1" x14ac:dyDescent="0.25">
      <c r="A218" s="19" t="s">
        <v>94</v>
      </c>
      <c r="B218" s="35">
        <v>313</v>
      </c>
      <c r="C218" s="35">
        <v>374</v>
      </c>
      <c r="D218" s="35">
        <v>388</v>
      </c>
      <c r="E218" s="9">
        <v>427</v>
      </c>
      <c r="F218" s="10">
        <f t="shared" si="54"/>
        <v>114</v>
      </c>
      <c r="G218" s="36">
        <f t="shared" si="55"/>
        <v>36.421725239616613</v>
      </c>
      <c r="H218" s="10">
        <f t="shared" si="56"/>
        <v>53</v>
      </c>
      <c r="I218" s="34">
        <f t="shared" si="60"/>
        <v>14.171122994652407</v>
      </c>
      <c r="J218" s="9">
        <f t="shared" si="58"/>
        <v>39</v>
      </c>
      <c r="K218" s="11">
        <f t="shared" si="59"/>
        <v>10.051546391752577</v>
      </c>
      <c r="L218" s="9"/>
    </row>
    <row r="219" spans="1:12" s="19" customFormat="1" x14ac:dyDescent="0.25">
      <c r="A219" s="19" t="s">
        <v>159</v>
      </c>
      <c r="B219" s="35">
        <v>106</v>
      </c>
      <c r="C219" s="35">
        <v>71</v>
      </c>
      <c r="D219" s="35">
        <v>112</v>
      </c>
      <c r="E219" s="9">
        <v>106</v>
      </c>
      <c r="F219" s="10">
        <f t="shared" si="54"/>
        <v>0</v>
      </c>
      <c r="G219" s="36">
        <f t="shared" si="55"/>
        <v>0</v>
      </c>
      <c r="H219" s="10">
        <f t="shared" si="56"/>
        <v>35</v>
      </c>
      <c r="I219" s="34">
        <f t="shared" si="60"/>
        <v>49.295774647887328</v>
      </c>
      <c r="J219" s="9">
        <f t="shared" si="58"/>
        <v>-6</v>
      </c>
      <c r="K219" s="11">
        <f t="shared" si="59"/>
        <v>-5.3571428571428568</v>
      </c>
      <c r="L219" s="9"/>
    </row>
    <row r="220" spans="1:12" s="19" customFormat="1" x14ac:dyDescent="0.25">
      <c r="A220" s="19" t="s">
        <v>96</v>
      </c>
      <c r="B220" s="35">
        <v>264</v>
      </c>
      <c r="C220" s="35">
        <v>339</v>
      </c>
      <c r="D220" s="35">
        <v>237</v>
      </c>
      <c r="E220" s="9">
        <v>274</v>
      </c>
      <c r="F220" s="10">
        <f t="shared" si="54"/>
        <v>10</v>
      </c>
      <c r="G220" s="36">
        <f t="shared" si="55"/>
        <v>3.7878787878787881</v>
      </c>
      <c r="H220" s="10">
        <f t="shared" si="56"/>
        <v>-65</v>
      </c>
      <c r="I220" s="34">
        <f t="shared" si="60"/>
        <v>-19.174041297935105</v>
      </c>
      <c r="J220" s="9">
        <f t="shared" si="58"/>
        <v>37</v>
      </c>
      <c r="K220" s="11">
        <f t="shared" si="59"/>
        <v>15.611814345991561</v>
      </c>
      <c r="L220" s="9"/>
    </row>
    <row r="221" spans="1:12" s="19" customFormat="1" x14ac:dyDescent="0.25">
      <c r="A221" s="19" t="s">
        <v>97</v>
      </c>
      <c r="B221" s="35">
        <v>12</v>
      </c>
      <c r="C221" s="35">
        <v>22</v>
      </c>
      <c r="D221" s="35">
        <v>17</v>
      </c>
      <c r="E221" s="9">
        <v>30</v>
      </c>
      <c r="F221" s="10">
        <f t="shared" si="54"/>
        <v>18</v>
      </c>
      <c r="G221" s="36">
        <f t="shared" si="55"/>
        <v>150</v>
      </c>
      <c r="H221" s="10">
        <f t="shared" si="56"/>
        <v>8</v>
      </c>
      <c r="I221" s="34">
        <f t="shared" si="60"/>
        <v>36.363636363636367</v>
      </c>
      <c r="J221" s="9">
        <f t="shared" si="58"/>
        <v>13</v>
      </c>
      <c r="K221" s="11">
        <f t="shared" si="59"/>
        <v>76.470588235294116</v>
      </c>
      <c r="L221" s="9"/>
    </row>
    <row r="222" spans="1:12" s="19" customFormat="1" x14ac:dyDescent="0.25">
      <c r="A222" s="19" t="s">
        <v>98</v>
      </c>
      <c r="B222" s="35">
        <v>1144</v>
      </c>
      <c r="C222" s="35">
        <v>1466</v>
      </c>
      <c r="D222" s="35">
        <v>1944</v>
      </c>
      <c r="E222" s="9">
        <v>2166</v>
      </c>
      <c r="F222" s="10">
        <f t="shared" si="54"/>
        <v>1022</v>
      </c>
      <c r="G222" s="36">
        <f t="shared" si="55"/>
        <v>89.335664335664333</v>
      </c>
      <c r="H222" s="10">
        <f t="shared" si="56"/>
        <v>700</v>
      </c>
      <c r="I222" s="34">
        <f t="shared" si="60"/>
        <v>47.748976807639835</v>
      </c>
      <c r="J222" s="9">
        <f t="shared" si="58"/>
        <v>222</v>
      </c>
      <c r="K222" s="11">
        <f t="shared" si="59"/>
        <v>11.419753086419753</v>
      </c>
      <c r="L222" s="9"/>
    </row>
    <row r="223" spans="1:12" s="19" customFormat="1" x14ac:dyDescent="0.25">
      <c r="A223" s="19" t="s">
        <v>99</v>
      </c>
      <c r="B223" s="35">
        <v>177</v>
      </c>
      <c r="C223" s="35">
        <v>176</v>
      </c>
      <c r="D223" s="35">
        <v>141</v>
      </c>
      <c r="E223" s="9">
        <v>151</v>
      </c>
      <c r="F223" s="10">
        <f t="shared" si="54"/>
        <v>-26</v>
      </c>
      <c r="G223" s="36">
        <f t="shared" si="55"/>
        <v>-14.689265536723164</v>
      </c>
      <c r="H223" s="10">
        <f t="shared" si="56"/>
        <v>-25</v>
      </c>
      <c r="I223" s="34">
        <f t="shared" si="60"/>
        <v>-14.204545454545455</v>
      </c>
      <c r="J223" s="9">
        <f t="shared" si="58"/>
        <v>10</v>
      </c>
      <c r="K223" s="11">
        <f t="shared" si="59"/>
        <v>7.0921985815602842</v>
      </c>
      <c r="L223" s="9"/>
    </row>
    <row r="224" spans="1:12" s="19" customFormat="1" x14ac:dyDescent="0.25">
      <c r="A224" s="19" t="s">
        <v>100</v>
      </c>
      <c r="B224" s="35">
        <v>369</v>
      </c>
      <c r="C224" s="35">
        <v>288</v>
      </c>
      <c r="D224" s="35">
        <v>333</v>
      </c>
      <c r="E224" s="9">
        <v>375</v>
      </c>
      <c r="F224" s="10">
        <f t="shared" si="54"/>
        <v>6</v>
      </c>
      <c r="G224" s="36">
        <f t="shared" si="55"/>
        <v>1.6260162601626018</v>
      </c>
      <c r="H224" s="10">
        <f t="shared" si="56"/>
        <v>87</v>
      </c>
      <c r="I224" s="34">
        <f t="shared" si="60"/>
        <v>30.208333333333332</v>
      </c>
      <c r="J224" s="9">
        <f t="shared" si="58"/>
        <v>42</v>
      </c>
      <c r="K224" s="11">
        <f t="shared" si="59"/>
        <v>12.612612612612612</v>
      </c>
      <c r="L224" s="9"/>
    </row>
    <row r="225" spans="1:12" s="19" customFormat="1" x14ac:dyDescent="0.25">
      <c r="A225" s="19" t="s">
        <v>101</v>
      </c>
      <c r="B225" s="35">
        <v>339</v>
      </c>
      <c r="C225" s="35">
        <v>210</v>
      </c>
      <c r="D225" s="35">
        <v>99</v>
      </c>
      <c r="E225" s="9">
        <v>150</v>
      </c>
      <c r="F225" s="10">
        <f t="shared" si="54"/>
        <v>-189</v>
      </c>
      <c r="G225" s="36">
        <f t="shared" si="55"/>
        <v>-55.752212389380531</v>
      </c>
      <c r="H225" s="10">
        <f t="shared" si="56"/>
        <v>-60</v>
      </c>
      <c r="I225" s="34">
        <f t="shared" si="60"/>
        <v>-28.571428571428569</v>
      </c>
      <c r="J225" s="9">
        <f t="shared" si="58"/>
        <v>51</v>
      </c>
      <c r="K225" s="11">
        <f t="shared" si="59"/>
        <v>51.515151515151516</v>
      </c>
      <c r="L225" s="9"/>
    </row>
    <row r="226" spans="1:12" s="19" customFormat="1" x14ac:dyDescent="0.25">
      <c r="A226" s="19" t="s">
        <v>102</v>
      </c>
      <c r="B226" s="35">
        <v>10</v>
      </c>
      <c r="C226" s="35">
        <v>71</v>
      </c>
      <c r="D226" s="35">
        <v>256</v>
      </c>
      <c r="E226" s="9">
        <v>122</v>
      </c>
      <c r="F226" s="10">
        <f t="shared" si="54"/>
        <v>112</v>
      </c>
      <c r="G226" s="36">
        <f t="shared" si="55"/>
        <v>1120</v>
      </c>
      <c r="H226" s="10">
        <f t="shared" si="56"/>
        <v>51</v>
      </c>
      <c r="I226" s="34">
        <f t="shared" si="60"/>
        <v>71.83098591549296</v>
      </c>
      <c r="J226" s="9">
        <f t="shared" si="58"/>
        <v>-134</v>
      </c>
      <c r="K226" s="11">
        <f t="shared" si="59"/>
        <v>-52.34375</v>
      </c>
      <c r="L226" s="9"/>
    </row>
    <row r="227" spans="1:12" s="19" customFormat="1" x14ac:dyDescent="0.25">
      <c r="A227" s="19" t="s">
        <v>103</v>
      </c>
      <c r="B227" s="35">
        <v>22</v>
      </c>
      <c r="C227" s="35">
        <v>44</v>
      </c>
      <c r="D227" s="35">
        <v>42</v>
      </c>
      <c r="E227" s="9">
        <v>25</v>
      </c>
      <c r="F227" s="10">
        <f t="shared" si="54"/>
        <v>3</v>
      </c>
      <c r="G227" s="36">
        <f t="shared" si="55"/>
        <v>13.636363636363635</v>
      </c>
      <c r="H227" s="10">
        <f t="shared" si="56"/>
        <v>-19</v>
      </c>
      <c r="I227" s="34">
        <f t="shared" si="60"/>
        <v>-43.18181818181818</v>
      </c>
      <c r="J227" s="9">
        <f t="shared" si="58"/>
        <v>-17</v>
      </c>
      <c r="K227" s="11">
        <f t="shared" si="59"/>
        <v>-40.476190476190474</v>
      </c>
      <c r="L227" s="9"/>
    </row>
    <row r="228" spans="1:12" s="19" customFormat="1" x14ac:dyDescent="0.25">
      <c r="A228" s="19" t="s">
        <v>104</v>
      </c>
      <c r="B228" s="35">
        <v>276</v>
      </c>
      <c r="C228" s="35">
        <v>631</v>
      </c>
      <c r="D228" s="35">
        <v>244</v>
      </c>
      <c r="E228" s="9">
        <v>292</v>
      </c>
      <c r="F228" s="10">
        <f t="shared" si="54"/>
        <v>16</v>
      </c>
      <c r="G228" s="36">
        <f t="shared" si="55"/>
        <v>5.7971014492753623</v>
      </c>
      <c r="H228" s="10">
        <f t="shared" si="56"/>
        <v>-339</v>
      </c>
      <c r="I228" s="34">
        <f t="shared" si="60"/>
        <v>-53.724247226624414</v>
      </c>
      <c r="J228" s="9">
        <f t="shared" si="58"/>
        <v>48</v>
      </c>
      <c r="K228" s="11">
        <f t="shared" si="59"/>
        <v>19.672131147540984</v>
      </c>
      <c r="L228" s="9"/>
    </row>
    <row r="229" spans="1:12" s="19" customFormat="1" x14ac:dyDescent="0.25">
      <c r="A229" s="19" t="s">
        <v>105</v>
      </c>
      <c r="B229" s="35">
        <v>34</v>
      </c>
      <c r="C229" s="35">
        <v>80</v>
      </c>
      <c r="D229" s="35">
        <v>67</v>
      </c>
      <c r="E229" s="9">
        <v>9</v>
      </c>
      <c r="F229" s="10">
        <f t="shared" si="54"/>
        <v>-25</v>
      </c>
      <c r="G229" s="36">
        <f t="shared" si="55"/>
        <v>-73.529411764705884</v>
      </c>
      <c r="H229" s="10">
        <f t="shared" si="56"/>
        <v>-71</v>
      </c>
      <c r="I229" s="34">
        <f t="shared" si="60"/>
        <v>-88.75</v>
      </c>
      <c r="J229" s="9">
        <f t="shared" si="58"/>
        <v>-58</v>
      </c>
      <c r="K229" s="11">
        <f t="shared" si="59"/>
        <v>-86.567164179104466</v>
      </c>
      <c r="L229" s="9"/>
    </row>
    <row r="230" spans="1:12" s="19" customFormat="1" x14ac:dyDescent="0.25">
      <c r="A230" s="19" t="s">
        <v>106</v>
      </c>
      <c r="B230" s="35">
        <v>535</v>
      </c>
      <c r="C230" s="35">
        <v>559</v>
      </c>
      <c r="D230" s="35">
        <v>737</v>
      </c>
      <c r="E230" s="9">
        <v>490</v>
      </c>
      <c r="F230" s="10">
        <f t="shared" si="54"/>
        <v>-45</v>
      </c>
      <c r="G230" s="36">
        <f t="shared" si="55"/>
        <v>-8.4112149532710276</v>
      </c>
      <c r="H230" s="10">
        <f t="shared" si="56"/>
        <v>-69</v>
      </c>
      <c r="I230" s="34">
        <f t="shared" si="60"/>
        <v>-12.343470483005367</v>
      </c>
      <c r="J230" s="9">
        <f t="shared" si="58"/>
        <v>-247</v>
      </c>
      <c r="K230" s="11">
        <f t="shared" si="59"/>
        <v>-33.514246947082768</v>
      </c>
      <c r="L230" s="9"/>
    </row>
    <row r="231" spans="1:12" s="19" customFormat="1" ht="15" customHeight="1" x14ac:dyDescent="0.25">
      <c r="A231" s="19" t="s">
        <v>107</v>
      </c>
      <c r="B231" s="35">
        <v>204</v>
      </c>
      <c r="C231" s="35">
        <v>194</v>
      </c>
      <c r="D231" s="35">
        <v>468</v>
      </c>
      <c r="E231" s="9">
        <v>218</v>
      </c>
      <c r="F231" s="10">
        <f t="shared" si="54"/>
        <v>14</v>
      </c>
      <c r="G231" s="36">
        <f t="shared" si="55"/>
        <v>6.8627450980392162</v>
      </c>
      <c r="H231" s="10">
        <f t="shared" si="56"/>
        <v>24</v>
      </c>
      <c r="I231" s="34">
        <f t="shared" si="60"/>
        <v>12.371134020618557</v>
      </c>
      <c r="J231" s="9">
        <f t="shared" si="58"/>
        <v>-250</v>
      </c>
      <c r="K231" s="11">
        <f t="shared" si="59"/>
        <v>-53.418803418803421</v>
      </c>
      <c r="L231" s="9"/>
    </row>
    <row r="232" spans="1:12" s="19" customFormat="1" x14ac:dyDescent="0.25">
      <c r="A232" s="19" t="s">
        <v>108</v>
      </c>
      <c r="B232" s="35">
        <v>282</v>
      </c>
      <c r="C232" s="35">
        <v>287</v>
      </c>
      <c r="D232" s="35">
        <v>277</v>
      </c>
      <c r="E232" s="9">
        <v>284</v>
      </c>
      <c r="F232" s="10">
        <f t="shared" si="54"/>
        <v>2</v>
      </c>
      <c r="G232" s="36">
        <f t="shared" si="55"/>
        <v>0.70921985815602839</v>
      </c>
      <c r="H232" s="10">
        <f t="shared" si="56"/>
        <v>-3</v>
      </c>
      <c r="I232" s="34">
        <f t="shared" si="60"/>
        <v>-1.0452961672473868</v>
      </c>
      <c r="J232" s="9">
        <f t="shared" si="58"/>
        <v>7</v>
      </c>
      <c r="K232" s="11">
        <f t="shared" si="59"/>
        <v>2.5270758122743682</v>
      </c>
      <c r="L232" s="9"/>
    </row>
    <row r="233" spans="1:12" s="19" customFormat="1" x14ac:dyDescent="0.25">
      <c r="A233" s="19" t="s">
        <v>109</v>
      </c>
      <c r="B233" s="35">
        <v>113</v>
      </c>
      <c r="C233" s="35">
        <v>146</v>
      </c>
      <c r="D233" s="35">
        <v>141</v>
      </c>
      <c r="E233" s="9">
        <v>184</v>
      </c>
      <c r="F233" s="10">
        <f t="shared" si="54"/>
        <v>71</v>
      </c>
      <c r="G233" s="36">
        <f t="shared" si="55"/>
        <v>62.831858407079643</v>
      </c>
      <c r="H233" s="10">
        <f t="shared" si="56"/>
        <v>38</v>
      </c>
      <c r="I233" s="34">
        <f t="shared" si="60"/>
        <v>26.027397260273972</v>
      </c>
      <c r="J233" s="9">
        <f t="shared" si="58"/>
        <v>43</v>
      </c>
      <c r="K233" s="11">
        <f t="shared" si="59"/>
        <v>30.49645390070922</v>
      </c>
      <c r="L233" s="9"/>
    </row>
    <row r="234" spans="1:12" s="19" customFormat="1" x14ac:dyDescent="0.25">
      <c r="A234" s="19" t="s">
        <v>110</v>
      </c>
      <c r="B234" s="35">
        <v>62</v>
      </c>
      <c r="C234" s="35">
        <v>31</v>
      </c>
      <c r="D234" s="35">
        <v>40</v>
      </c>
      <c r="E234" s="9">
        <v>26</v>
      </c>
      <c r="F234" s="10">
        <f t="shared" si="54"/>
        <v>-36</v>
      </c>
      <c r="G234" s="36">
        <f t="shared" si="55"/>
        <v>-58.064516129032263</v>
      </c>
      <c r="H234" s="10">
        <f t="shared" si="56"/>
        <v>-5</v>
      </c>
      <c r="I234" s="34">
        <f t="shared" si="60"/>
        <v>-16.129032258064516</v>
      </c>
      <c r="J234" s="9">
        <f t="shared" si="58"/>
        <v>-14</v>
      </c>
      <c r="K234" s="11">
        <f t="shared" si="59"/>
        <v>-35</v>
      </c>
      <c r="L234" s="9"/>
    </row>
    <row r="235" spans="1:12" s="19" customFormat="1" x14ac:dyDescent="0.25">
      <c r="A235" s="19" t="s">
        <v>111</v>
      </c>
      <c r="B235" s="35">
        <v>21</v>
      </c>
      <c r="C235" s="35">
        <v>32</v>
      </c>
      <c r="D235" s="35">
        <v>14</v>
      </c>
      <c r="E235" s="9">
        <v>28</v>
      </c>
      <c r="F235" s="10">
        <f t="shared" si="54"/>
        <v>7</v>
      </c>
      <c r="G235" s="36">
        <f t="shared" si="55"/>
        <v>33.333333333333329</v>
      </c>
      <c r="H235" s="10">
        <f t="shared" si="56"/>
        <v>-4</v>
      </c>
      <c r="I235" s="34">
        <f t="shared" si="60"/>
        <v>-12.5</v>
      </c>
      <c r="J235" s="9">
        <f t="shared" si="58"/>
        <v>14</v>
      </c>
      <c r="K235" s="11">
        <f t="shared" si="59"/>
        <v>100</v>
      </c>
      <c r="L235" s="9"/>
    </row>
    <row r="236" spans="1:12" s="19" customFormat="1" x14ac:dyDescent="0.25">
      <c r="A236" s="19" t="s">
        <v>112</v>
      </c>
      <c r="B236" s="35">
        <v>219</v>
      </c>
      <c r="C236" s="35">
        <v>132</v>
      </c>
      <c r="D236" s="35">
        <v>234</v>
      </c>
      <c r="E236" s="9">
        <v>365</v>
      </c>
      <c r="F236" s="10">
        <f t="shared" si="54"/>
        <v>146</v>
      </c>
      <c r="G236" s="36">
        <f t="shared" si="55"/>
        <v>66.666666666666657</v>
      </c>
      <c r="H236" s="10">
        <f t="shared" si="56"/>
        <v>233</v>
      </c>
      <c r="I236" s="34">
        <f t="shared" si="60"/>
        <v>176.5151515151515</v>
      </c>
      <c r="J236" s="9">
        <f t="shared" si="58"/>
        <v>131</v>
      </c>
      <c r="K236" s="11">
        <f t="shared" si="59"/>
        <v>55.982905982905983</v>
      </c>
      <c r="L236" s="9"/>
    </row>
    <row r="237" spans="1:12" s="19" customFormat="1" x14ac:dyDescent="0.25">
      <c r="A237" s="19" t="s">
        <v>113</v>
      </c>
      <c r="B237" s="35">
        <v>70</v>
      </c>
      <c r="C237" s="35">
        <v>31</v>
      </c>
      <c r="D237" s="35">
        <v>124</v>
      </c>
      <c r="E237" s="9">
        <v>98</v>
      </c>
      <c r="F237" s="10">
        <f t="shared" si="54"/>
        <v>28</v>
      </c>
      <c r="G237" s="36">
        <f t="shared" si="55"/>
        <v>40</v>
      </c>
      <c r="H237" s="10">
        <f t="shared" si="56"/>
        <v>67</v>
      </c>
      <c r="I237" s="34">
        <f t="shared" si="60"/>
        <v>216.12903225806451</v>
      </c>
      <c r="J237" s="9">
        <f t="shared" si="58"/>
        <v>-26</v>
      </c>
      <c r="K237" s="11">
        <f t="shared" si="59"/>
        <v>-20.967741935483872</v>
      </c>
      <c r="L237" s="9"/>
    </row>
    <row r="238" spans="1:12" s="19" customFormat="1" x14ac:dyDescent="0.25">
      <c r="A238" s="19" t="s">
        <v>114</v>
      </c>
      <c r="B238" s="35">
        <v>54</v>
      </c>
      <c r="C238" s="35">
        <v>77</v>
      </c>
      <c r="D238" s="35">
        <v>189</v>
      </c>
      <c r="E238" s="9">
        <v>190</v>
      </c>
      <c r="F238" s="10">
        <f t="shared" si="54"/>
        <v>136</v>
      </c>
      <c r="G238" s="36">
        <f t="shared" si="55"/>
        <v>251.85185185185185</v>
      </c>
      <c r="H238" s="10">
        <f t="shared" si="56"/>
        <v>113</v>
      </c>
      <c r="I238" s="34">
        <f t="shared" si="60"/>
        <v>146.75324675324674</v>
      </c>
      <c r="J238" s="9">
        <f t="shared" si="58"/>
        <v>1</v>
      </c>
      <c r="K238" s="11">
        <f t="shared" si="59"/>
        <v>0.52910052910052907</v>
      </c>
      <c r="L238" s="9"/>
    </row>
    <row r="239" spans="1:12" s="19" customFormat="1" x14ac:dyDescent="0.25">
      <c r="A239" s="19" t="s">
        <v>115</v>
      </c>
      <c r="B239" s="35">
        <v>125</v>
      </c>
      <c r="C239" s="35">
        <v>8</v>
      </c>
      <c r="D239" s="35">
        <v>15</v>
      </c>
      <c r="E239" s="9">
        <v>20</v>
      </c>
      <c r="F239" s="10">
        <f t="shared" si="54"/>
        <v>-105</v>
      </c>
      <c r="G239" s="36">
        <f t="shared" si="55"/>
        <v>-84</v>
      </c>
      <c r="H239" s="10">
        <f t="shared" si="56"/>
        <v>12</v>
      </c>
      <c r="I239" s="34">
        <f t="shared" si="60"/>
        <v>150</v>
      </c>
      <c r="J239" s="9">
        <f t="shared" si="58"/>
        <v>5</v>
      </c>
      <c r="K239" s="11">
        <f t="shared" si="59"/>
        <v>33.333333333333329</v>
      </c>
      <c r="L239" s="9"/>
    </row>
    <row r="240" spans="1:12" s="19" customFormat="1" x14ac:dyDescent="0.25">
      <c r="A240" s="19" t="s">
        <v>116</v>
      </c>
      <c r="B240" s="35">
        <v>251</v>
      </c>
      <c r="C240" s="35">
        <v>415</v>
      </c>
      <c r="D240" s="35">
        <v>577</v>
      </c>
      <c r="E240" s="9">
        <v>420</v>
      </c>
      <c r="F240" s="10">
        <f t="shared" si="54"/>
        <v>169</v>
      </c>
      <c r="G240" s="36">
        <f t="shared" si="55"/>
        <v>67.330677290836647</v>
      </c>
      <c r="H240" s="10">
        <f t="shared" si="56"/>
        <v>5</v>
      </c>
      <c r="I240" s="34">
        <f t="shared" si="60"/>
        <v>1.2048192771084338</v>
      </c>
      <c r="J240" s="9">
        <f t="shared" si="58"/>
        <v>-157</v>
      </c>
      <c r="K240" s="11">
        <f t="shared" si="59"/>
        <v>-27.209705372616984</v>
      </c>
      <c r="L240" s="9"/>
    </row>
    <row r="241" spans="1:12" s="19" customFormat="1" x14ac:dyDescent="0.25">
      <c r="A241" s="19" t="s">
        <v>117</v>
      </c>
      <c r="B241" s="35">
        <v>211</v>
      </c>
      <c r="C241" s="35">
        <v>175</v>
      </c>
      <c r="D241" s="35">
        <v>188</v>
      </c>
      <c r="E241" s="9">
        <v>148</v>
      </c>
      <c r="F241" s="10">
        <f t="shared" si="54"/>
        <v>-63</v>
      </c>
      <c r="G241" s="36">
        <f t="shared" si="55"/>
        <v>-29.857819905213269</v>
      </c>
      <c r="H241" s="10">
        <f t="shared" si="56"/>
        <v>-27</v>
      </c>
      <c r="I241" s="34">
        <f t="shared" si="60"/>
        <v>-15.428571428571427</v>
      </c>
      <c r="J241" s="9">
        <f t="shared" si="58"/>
        <v>-40</v>
      </c>
      <c r="K241" s="11">
        <f t="shared" si="59"/>
        <v>-21.276595744680851</v>
      </c>
      <c r="L241" s="9"/>
    </row>
    <row r="242" spans="1:12" s="19" customFormat="1" x14ac:dyDescent="0.25">
      <c r="A242" s="19" t="s">
        <v>118</v>
      </c>
      <c r="B242" s="35">
        <v>160</v>
      </c>
      <c r="C242" s="35">
        <v>551</v>
      </c>
      <c r="D242" s="35">
        <v>771</v>
      </c>
      <c r="E242" s="9">
        <v>823</v>
      </c>
      <c r="F242" s="10">
        <f t="shared" si="54"/>
        <v>663</v>
      </c>
      <c r="G242" s="36">
        <f t="shared" si="55"/>
        <v>414.375</v>
      </c>
      <c r="H242" s="10">
        <f t="shared" si="56"/>
        <v>272</v>
      </c>
      <c r="I242" s="34">
        <f t="shared" si="60"/>
        <v>49.364791288566245</v>
      </c>
      <c r="J242" s="9">
        <f t="shared" si="58"/>
        <v>52</v>
      </c>
      <c r="K242" s="11">
        <f t="shared" si="59"/>
        <v>6.7444876783398184</v>
      </c>
      <c r="L242" s="9"/>
    </row>
    <row r="243" spans="1:12" s="19" customFormat="1" x14ac:dyDescent="0.25">
      <c r="A243" s="19" t="s">
        <v>119</v>
      </c>
      <c r="B243" s="35">
        <v>58</v>
      </c>
      <c r="C243" s="35">
        <v>114</v>
      </c>
      <c r="D243" s="35">
        <v>128</v>
      </c>
      <c r="E243" s="9">
        <v>68</v>
      </c>
      <c r="F243" s="10">
        <f t="shared" si="54"/>
        <v>10</v>
      </c>
      <c r="G243" s="36">
        <f t="shared" si="55"/>
        <v>17.241379310344829</v>
      </c>
      <c r="H243" s="10">
        <f t="shared" si="56"/>
        <v>-46</v>
      </c>
      <c r="I243" s="34">
        <f t="shared" si="60"/>
        <v>-40.350877192982452</v>
      </c>
      <c r="J243" s="9">
        <f t="shared" si="58"/>
        <v>-60</v>
      </c>
      <c r="K243" s="11">
        <f t="shared" si="59"/>
        <v>-46.875</v>
      </c>
      <c r="L243" s="9"/>
    </row>
    <row r="244" spans="1:12" s="19" customFormat="1" x14ac:dyDescent="0.25">
      <c r="A244" s="19" t="s">
        <v>120</v>
      </c>
      <c r="B244" s="35">
        <v>1188</v>
      </c>
      <c r="C244" s="35">
        <v>1691</v>
      </c>
      <c r="D244" s="35">
        <v>1544</v>
      </c>
      <c r="E244" s="9">
        <v>1298</v>
      </c>
      <c r="F244" s="10">
        <f t="shared" si="54"/>
        <v>110</v>
      </c>
      <c r="G244" s="36">
        <f t="shared" si="55"/>
        <v>9.2592592592592595</v>
      </c>
      <c r="H244" s="10">
        <f t="shared" si="56"/>
        <v>-393</v>
      </c>
      <c r="I244" s="34">
        <f t="shared" si="60"/>
        <v>-23.240685984624481</v>
      </c>
      <c r="J244" s="9">
        <f t="shared" si="58"/>
        <v>-246</v>
      </c>
      <c r="K244" s="11">
        <f t="shared" si="59"/>
        <v>-15.932642487046634</v>
      </c>
      <c r="L244" s="9"/>
    </row>
    <row r="245" spans="1:12" s="19" customFormat="1" x14ac:dyDescent="0.25">
      <c r="A245" s="19" t="s">
        <v>121</v>
      </c>
      <c r="B245" s="35">
        <v>621</v>
      </c>
      <c r="C245" s="35">
        <v>147</v>
      </c>
      <c r="D245" s="35">
        <v>162</v>
      </c>
      <c r="E245" s="9">
        <v>288</v>
      </c>
      <c r="F245" s="10">
        <f t="shared" si="54"/>
        <v>-333</v>
      </c>
      <c r="G245" s="36">
        <f t="shared" si="55"/>
        <v>-53.623188405797109</v>
      </c>
      <c r="H245" s="10">
        <f t="shared" si="56"/>
        <v>141</v>
      </c>
      <c r="I245" s="34">
        <f t="shared" si="60"/>
        <v>95.918367346938766</v>
      </c>
      <c r="J245" s="9">
        <f t="shared" si="58"/>
        <v>126</v>
      </c>
      <c r="K245" s="11">
        <f t="shared" si="59"/>
        <v>77.777777777777786</v>
      </c>
      <c r="L245" s="9"/>
    </row>
    <row r="246" spans="1:12" s="19" customFormat="1" x14ac:dyDescent="0.25">
      <c r="A246" s="19" t="s">
        <v>122</v>
      </c>
      <c r="B246" s="35">
        <v>82</v>
      </c>
      <c r="C246" s="35">
        <v>332</v>
      </c>
      <c r="D246" s="35">
        <v>303</v>
      </c>
      <c r="E246" s="9">
        <v>371</v>
      </c>
      <c r="F246" s="10">
        <f t="shared" si="54"/>
        <v>289</v>
      </c>
      <c r="G246" s="36">
        <f t="shared" si="55"/>
        <v>352.4390243902439</v>
      </c>
      <c r="H246" s="10">
        <f t="shared" si="56"/>
        <v>39</v>
      </c>
      <c r="I246" s="34">
        <f t="shared" si="60"/>
        <v>11.746987951807229</v>
      </c>
      <c r="J246" s="9">
        <f t="shared" si="58"/>
        <v>68</v>
      </c>
      <c r="K246" s="11">
        <f t="shared" si="59"/>
        <v>22.442244224422442</v>
      </c>
      <c r="L246" s="9"/>
    </row>
    <row r="247" spans="1:12" s="19" customFormat="1" x14ac:dyDescent="0.25">
      <c r="A247" s="19" t="s">
        <v>123</v>
      </c>
      <c r="B247" s="35">
        <v>40</v>
      </c>
      <c r="C247" s="35">
        <v>118</v>
      </c>
      <c r="D247" s="35">
        <v>130</v>
      </c>
      <c r="E247" s="9">
        <v>91</v>
      </c>
      <c r="F247" s="10">
        <f t="shared" si="54"/>
        <v>51</v>
      </c>
      <c r="G247" s="36">
        <f t="shared" si="55"/>
        <v>127.49999999999999</v>
      </c>
      <c r="H247" s="10">
        <f t="shared" si="56"/>
        <v>-27</v>
      </c>
      <c r="I247" s="34">
        <f t="shared" si="60"/>
        <v>-22.881355932203391</v>
      </c>
      <c r="J247" s="9">
        <f t="shared" si="58"/>
        <v>-39</v>
      </c>
      <c r="K247" s="11">
        <f t="shared" si="59"/>
        <v>-30</v>
      </c>
      <c r="L247" s="9"/>
    </row>
    <row r="248" spans="1:12" s="19" customFormat="1" x14ac:dyDescent="0.25">
      <c r="A248" s="3" t="s">
        <v>124</v>
      </c>
      <c r="B248" s="35">
        <v>198</v>
      </c>
      <c r="C248" s="35">
        <v>211</v>
      </c>
      <c r="D248" s="35">
        <v>460</v>
      </c>
      <c r="E248" s="9">
        <v>206</v>
      </c>
      <c r="F248" s="10">
        <f t="shared" si="54"/>
        <v>8</v>
      </c>
      <c r="G248" s="36">
        <f t="shared" si="55"/>
        <v>4.0404040404040407</v>
      </c>
      <c r="H248" s="10">
        <f t="shared" si="56"/>
        <v>-5</v>
      </c>
      <c r="I248" s="34">
        <f t="shared" si="60"/>
        <v>-2.3696682464454977</v>
      </c>
      <c r="J248" s="9">
        <f t="shared" si="58"/>
        <v>-254</v>
      </c>
      <c r="K248" s="11">
        <f t="shared" si="59"/>
        <v>-55.217391304347828</v>
      </c>
      <c r="L248" s="9"/>
    </row>
    <row r="249" spans="1:12" s="19" customFormat="1" x14ac:dyDescent="0.25">
      <c r="A249" s="19" t="s">
        <v>125</v>
      </c>
      <c r="B249" s="35">
        <v>155</v>
      </c>
      <c r="C249" s="35">
        <v>77</v>
      </c>
      <c r="D249" s="35">
        <v>132</v>
      </c>
      <c r="E249" s="9">
        <v>65</v>
      </c>
      <c r="F249" s="10">
        <f t="shared" si="54"/>
        <v>-90</v>
      </c>
      <c r="G249" s="36">
        <f t="shared" si="55"/>
        <v>-58.064516129032263</v>
      </c>
      <c r="H249" s="10">
        <f t="shared" si="56"/>
        <v>-12</v>
      </c>
      <c r="I249" s="34">
        <f t="shared" si="60"/>
        <v>-15.584415584415584</v>
      </c>
      <c r="J249" s="9">
        <f t="shared" si="58"/>
        <v>-67</v>
      </c>
      <c r="K249" s="11">
        <f t="shared" si="59"/>
        <v>-50.757575757575758</v>
      </c>
      <c r="L249" s="9"/>
    </row>
    <row r="250" spans="1:12" s="19" customFormat="1" x14ac:dyDescent="0.25">
      <c r="A250" s="19" t="s">
        <v>126</v>
      </c>
      <c r="B250" s="35">
        <v>365</v>
      </c>
      <c r="C250" s="35">
        <v>307</v>
      </c>
      <c r="D250" s="35">
        <v>296</v>
      </c>
      <c r="E250" s="9">
        <v>296</v>
      </c>
      <c r="F250" s="10">
        <f t="shared" si="54"/>
        <v>-69</v>
      </c>
      <c r="G250" s="36">
        <f t="shared" si="55"/>
        <v>-18.904109589041095</v>
      </c>
      <c r="H250" s="10">
        <f t="shared" si="56"/>
        <v>-11</v>
      </c>
      <c r="I250" s="34">
        <f t="shared" si="60"/>
        <v>-3.5830618892508146</v>
      </c>
      <c r="J250" s="9">
        <f t="shared" si="58"/>
        <v>0</v>
      </c>
      <c r="K250" s="11">
        <f t="shared" si="59"/>
        <v>0</v>
      </c>
      <c r="L250" s="9"/>
    </row>
    <row r="251" spans="1:12" s="19" customFormat="1" x14ac:dyDescent="0.25">
      <c r="A251" s="19" t="s">
        <v>127</v>
      </c>
      <c r="B251" s="35">
        <v>234</v>
      </c>
      <c r="C251" s="35">
        <v>319</v>
      </c>
      <c r="D251" s="35">
        <v>236</v>
      </c>
      <c r="E251" s="9">
        <v>265</v>
      </c>
      <c r="F251" s="10">
        <f t="shared" si="54"/>
        <v>31</v>
      </c>
      <c r="G251" s="36">
        <f t="shared" si="55"/>
        <v>13.247863247863249</v>
      </c>
      <c r="H251" s="10">
        <f t="shared" si="56"/>
        <v>-54</v>
      </c>
      <c r="I251" s="34">
        <f t="shared" si="60"/>
        <v>-16.927899686520377</v>
      </c>
      <c r="J251" s="9">
        <f t="shared" si="58"/>
        <v>29</v>
      </c>
      <c r="K251" s="11">
        <f t="shared" si="59"/>
        <v>12.288135593220339</v>
      </c>
      <c r="L251" s="9"/>
    </row>
    <row r="252" spans="1:12" s="19" customFormat="1" x14ac:dyDescent="0.25">
      <c r="A252" s="19" t="s">
        <v>128</v>
      </c>
      <c r="B252" s="35">
        <v>32</v>
      </c>
      <c r="C252" s="35">
        <v>97</v>
      </c>
      <c r="D252" s="35">
        <v>143</v>
      </c>
      <c r="E252" s="9">
        <v>134</v>
      </c>
      <c r="F252" s="10">
        <f t="shared" si="54"/>
        <v>102</v>
      </c>
      <c r="G252" s="36">
        <f t="shared" si="55"/>
        <v>318.75</v>
      </c>
      <c r="H252" s="10">
        <f t="shared" si="56"/>
        <v>37</v>
      </c>
      <c r="I252" s="34">
        <f t="shared" si="60"/>
        <v>38.144329896907216</v>
      </c>
      <c r="J252" s="9">
        <f t="shared" si="58"/>
        <v>-9</v>
      </c>
      <c r="K252" s="11">
        <f t="shared" si="59"/>
        <v>-6.2937062937062942</v>
      </c>
      <c r="L252" s="9"/>
    </row>
    <row r="253" spans="1:12" s="19" customFormat="1" x14ac:dyDescent="0.25">
      <c r="A253" s="19" t="s">
        <v>129</v>
      </c>
      <c r="B253" s="35">
        <v>18</v>
      </c>
      <c r="C253" s="35">
        <v>0</v>
      </c>
      <c r="D253" s="35">
        <v>317</v>
      </c>
      <c r="E253" s="9">
        <v>52</v>
      </c>
      <c r="F253" s="10">
        <f t="shared" si="54"/>
        <v>34</v>
      </c>
      <c r="G253" s="36">
        <f t="shared" si="55"/>
        <v>188.88888888888889</v>
      </c>
      <c r="H253" s="10">
        <f t="shared" si="56"/>
        <v>52</v>
      </c>
      <c r="I253" s="34">
        <v>100</v>
      </c>
      <c r="J253" s="9">
        <f t="shared" si="58"/>
        <v>-265</v>
      </c>
      <c r="K253" s="11">
        <f t="shared" si="59"/>
        <v>-83.596214511041012</v>
      </c>
      <c r="L253" s="9"/>
    </row>
    <row r="254" spans="1:12" s="19" customFormat="1" x14ac:dyDescent="0.25">
      <c r="A254" s="19" t="s">
        <v>130</v>
      </c>
      <c r="B254" s="35">
        <v>86</v>
      </c>
      <c r="C254" s="35">
        <v>69</v>
      </c>
      <c r="D254" s="35">
        <v>27</v>
      </c>
      <c r="E254" s="9">
        <v>38</v>
      </c>
      <c r="F254" s="10">
        <f t="shared" si="54"/>
        <v>-48</v>
      </c>
      <c r="G254" s="36">
        <f t="shared" si="55"/>
        <v>-55.813953488372093</v>
      </c>
      <c r="H254" s="10">
        <f t="shared" si="56"/>
        <v>-31</v>
      </c>
      <c r="I254" s="34">
        <f>SUM(H254/C254*100)</f>
        <v>-44.927536231884055</v>
      </c>
      <c r="J254" s="9">
        <f t="shared" si="58"/>
        <v>11</v>
      </c>
      <c r="K254" s="11">
        <f t="shared" si="59"/>
        <v>40.74074074074074</v>
      </c>
      <c r="L254" s="9"/>
    </row>
    <row r="255" spans="1:12" s="19" customFormat="1" x14ac:dyDescent="0.25">
      <c r="B255" s="37" t="s">
        <v>15</v>
      </c>
      <c r="C255" s="37" t="s">
        <v>15</v>
      </c>
      <c r="D255" s="37" t="s">
        <v>15</v>
      </c>
      <c r="E255" s="12" t="s">
        <v>15</v>
      </c>
      <c r="F255" s="37" t="s">
        <v>15</v>
      </c>
      <c r="G255" s="37" t="s">
        <v>15</v>
      </c>
      <c r="H255" s="38" t="s">
        <v>15</v>
      </c>
      <c r="I255" s="38" t="s">
        <v>15</v>
      </c>
      <c r="J255" s="12" t="s">
        <v>15</v>
      </c>
      <c r="K255" s="12" t="s">
        <v>15</v>
      </c>
      <c r="L255" s="9"/>
    </row>
    <row r="256" spans="1:12" s="19" customFormat="1" x14ac:dyDescent="0.25">
      <c r="A256" s="19" t="s">
        <v>131</v>
      </c>
      <c r="B256" s="35">
        <v>15340</v>
      </c>
      <c r="C256" s="35">
        <v>19223</v>
      </c>
      <c r="D256" s="35">
        <v>18353</v>
      </c>
      <c r="E256" s="9">
        <v>19240</v>
      </c>
      <c r="F256" s="10">
        <f>SUM(E256-B256)</f>
        <v>3900</v>
      </c>
      <c r="G256" s="36">
        <f>SUM(F256/B256*100)</f>
        <v>25.423728813559322</v>
      </c>
      <c r="H256" s="10">
        <f t="shared" ref="H256" si="61">SUM(E256-C256)</f>
        <v>17</v>
      </c>
      <c r="I256" s="34">
        <f>SUM(H256/C256*100)</f>
        <v>8.8435728034125791E-2</v>
      </c>
      <c r="J256" s="9">
        <f>E256-D256</f>
        <v>887</v>
      </c>
      <c r="K256" s="11">
        <f>SUM(J256/D256*100)</f>
        <v>4.8329973301367621</v>
      </c>
      <c r="L256" s="9"/>
    </row>
    <row r="257" spans="1:12" s="19" customFormat="1" x14ac:dyDescent="0.25">
      <c r="C257" s="35"/>
      <c r="D257" s="35"/>
      <c r="E257" s="35"/>
      <c r="F257" s="35"/>
      <c r="G257" s="35"/>
      <c r="H257" s="33"/>
      <c r="I257" s="34"/>
      <c r="J257" s="34"/>
      <c r="K257" s="34"/>
      <c r="L257" s="9"/>
    </row>
    <row r="258" spans="1:12" s="19" customFormat="1" x14ac:dyDescent="0.25">
      <c r="A258" s="19" t="s">
        <v>78</v>
      </c>
      <c r="C258" s="35"/>
      <c r="D258" s="35"/>
      <c r="E258" s="35"/>
      <c r="F258" s="35"/>
      <c r="G258" s="35"/>
      <c r="H258" s="33"/>
      <c r="I258" s="34"/>
      <c r="J258" s="34"/>
      <c r="K258" s="34"/>
      <c r="L258" s="9"/>
    </row>
    <row r="259" spans="1:12" s="19" customFormat="1" x14ac:dyDescent="0.25">
      <c r="A259" s="19" t="s">
        <v>132</v>
      </c>
      <c r="B259" s="35">
        <v>10</v>
      </c>
      <c r="C259" s="35">
        <v>20</v>
      </c>
      <c r="D259" s="35">
        <v>14</v>
      </c>
      <c r="E259" s="9">
        <v>62</v>
      </c>
      <c r="F259" s="10">
        <f t="shared" ref="F259:F263" si="62">SUM(E259-B259)</f>
        <v>52</v>
      </c>
      <c r="G259" s="36">
        <f>SUM(F259/B259*100)</f>
        <v>520</v>
      </c>
      <c r="H259" s="10">
        <f t="shared" ref="H259:H263" si="63">SUM(E259-C259)</f>
        <v>42</v>
      </c>
      <c r="I259" s="34">
        <f>SUM(H259/C259*100)</f>
        <v>210</v>
      </c>
      <c r="J259" s="9">
        <f t="shared" ref="J259:J263" si="64">E259-D259</f>
        <v>48</v>
      </c>
      <c r="K259" s="11">
        <f t="shared" ref="K259:K263" si="65">SUM(J259/D259*100)</f>
        <v>342.85714285714283</v>
      </c>
      <c r="L259" s="9"/>
    </row>
    <row r="260" spans="1:12" s="19" customFormat="1" x14ac:dyDescent="0.25">
      <c r="A260" s="19" t="s">
        <v>133</v>
      </c>
      <c r="B260" s="35">
        <v>60</v>
      </c>
      <c r="C260" s="35">
        <v>192</v>
      </c>
      <c r="D260" s="35">
        <v>18</v>
      </c>
      <c r="E260" s="9">
        <v>45</v>
      </c>
      <c r="F260" s="10">
        <f t="shared" si="62"/>
        <v>-15</v>
      </c>
      <c r="G260" s="36">
        <f>SUM(F260/B260*100)</f>
        <v>-25</v>
      </c>
      <c r="H260" s="10">
        <f t="shared" si="63"/>
        <v>-147</v>
      </c>
      <c r="I260" s="34">
        <f>SUM(H260/C260*100)</f>
        <v>-76.5625</v>
      </c>
      <c r="J260" s="9">
        <f t="shared" si="64"/>
        <v>27</v>
      </c>
      <c r="K260" s="11">
        <f t="shared" si="65"/>
        <v>150</v>
      </c>
      <c r="L260" s="9"/>
    </row>
    <row r="261" spans="1:12" s="19" customFormat="1" x14ac:dyDescent="0.25">
      <c r="A261" s="19" t="s">
        <v>134</v>
      </c>
      <c r="B261" s="35">
        <v>27</v>
      </c>
      <c r="C261" s="35">
        <v>83</v>
      </c>
      <c r="D261" s="35">
        <v>1</v>
      </c>
      <c r="E261" s="9">
        <v>28</v>
      </c>
      <c r="F261" s="10">
        <f t="shared" si="62"/>
        <v>1</v>
      </c>
      <c r="G261" s="36">
        <f>SUM(F261/B261*100)</f>
        <v>3.7037037037037033</v>
      </c>
      <c r="H261" s="10">
        <f t="shared" si="63"/>
        <v>-55</v>
      </c>
      <c r="I261" s="34">
        <f>SUM(H261/C261*100)</f>
        <v>-66.265060240963862</v>
      </c>
      <c r="J261" s="9">
        <f t="shared" si="64"/>
        <v>27</v>
      </c>
      <c r="K261" s="11">
        <f t="shared" si="65"/>
        <v>2700</v>
      </c>
      <c r="L261" s="9"/>
    </row>
    <row r="262" spans="1:12" s="19" customFormat="1" x14ac:dyDescent="0.25">
      <c r="A262" s="19" t="s">
        <v>135</v>
      </c>
      <c r="B262" s="35">
        <v>44</v>
      </c>
      <c r="C262" s="35">
        <v>112</v>
      </c>
      <c r="D262" s="35">
        <v>13</v>
      </c>
      <c r="E262" s="9">
        <v>47</v>
      </c>
      <c r="F262" s="10">
        <f t="shared" si="62"/>
        <v>3</v>
      </c>
      <c r="G262" s="36">
        <f>SUM(F262/B262*100)</f>
        <v>6.8181818181818175</v>
      </c>
      <c r="H262" s="10">
        <f t="shared" si="63"/>
        <v>-65</v>
      </c>
      <c r="I262" s="34">
        <f>SUM(H262/C262*100)</f>
        <v>-58.035714285714292</v>
      </c>
      <c r="J262" s="9">
        <f t="shared" si="64"/>
        <v>34</v>
      </c>
      <c r="K262" s="11">
        <f t="shared" si="65"/>
        <v>261.53846153846155</v>
      </c>
      <c r="L262" s="9"/>
    </row>
    <row r="263" spans="1:12" s="19" customFormat="1" x14ac:dyDescent="0.25">
      <c r="A263" s="19" t="s">
        <v>136</v>
      </c>
      <c r="B263" s="35">
        <v>46</v>
      </c>
      <c r="C263" s="35">
        <v>149</v>
      </c>
      <c r="D263" s="35">
        <v>82</v>
      </c>
      <c r="E263" s="9">
        <v>128</v>
      </c>
      <c r="F263" s="10">
        <f t="shared" si="62"/>
        <v>82</v>
      </c>
      <c r="G263" s="36">
        <f>SUM(F263/B263*100)</f>
        <v>178.26086956521738</v>
      </c>
      <c r="H263" s="10">
        <f t="shared" si="63"/>
        <v>-21</v>
      </c>
      <c r="I263" s="34">
        <f>SUM(H263/C263*100)</f>
        <v>-14.093959731543624</v>
      </c>
      <c r="J263" s="9">
        <f t="shared" si="64"/>
        <v>46</v>
      </c>
      <c r="K263" s="11">
        <f t="shared" si="65"/>
        <v>56.09756097560976</v>
      </c>
      <c r="L263" s="9"/>
    </row>
    <row r="264" spans="1:12" s="19" customFormat="1" x14ac:dyDescent="0.25">
      <c r="C264" s="35" t="s">
        <v>160</v>
      </c>
      <c r="D264" s="35"/>
      <c r="E264" s="35"/>
      <c r="F264" s="35"/>
      <c r="G264" s="35"/>
      <c r="H264" s="33"/>
      <c r="I264" s="34"/>
      <c r="J264" s="34"/>
      <c r="K264" s="34"/>
      <c r="L264" s="9"/>
    </row>
    <row r="265" spans="1:12" s="19" customFormat="1" x14ac:dyDescent="0.25">
      <c r="C265" s="35"/>
      <c r="D265" s="35"/>
      <c r="E265" s="35"/>
      <c r="F265" s="35"/>
      <c r="G265" s="35"/>
      <c r="H265" s="33"/>
      <c r="I265" s="34"/>
      <c r="J265" s="34"/>
      <c r="K265" s="34"/>
      <c r="L265" s="9"/>
    </row>
    <row r="266" spans="1:12" s="19" customFormat="1" x14ac:dyDescent="0.25">
      <c r="A266" s="19" t="s">
        <v>137</v>
      </c>
      <c r="C266" s="35"/>
      <c r="D266" s="35"/>
      <c r="E266" s="35"/>
      <c r="F266" s="35"/>
      <c r="G266" s="35"/>
      <c r="H266" s="33"/>
      <c r="I266" s="34"/>
      <c r="J266" s="34"/>
      <c r="K266" s="34"/>
      <c r="L266" s="9"/>
    </row>
    <row r="267" spans="1:12" s="19" customFormat="1" x14ac:dyDescent="0.25">
      <c r="A267" s="19" t="s">
        <v>138</v>
      </c>
      <c r="B267" s="35">
        <v>177</v>
      </c>
      <c r="C267" s="35">
        <v>176</v>
      </c>
      <c r="D267" s="35">
        <v>141</v>
      </c>
      <c r="E267" s="9">
        <v>151</v>
      </c>
      <c r="F267" s="10">
        <f t="shared" ref="F267:F268" si="66">SUM(E267-B267)</f>
        <v>-26</v>
      </c>
      <c r="G267" s="36">
        <f>SUM(F267/B267*100)</f>
        <v>-14.689265536723164</v>
      </c>
      <c r="H267" s="10">
        <f t="shared" ref="H267:H268" si="67">SUM(E267-C267)</f>
        <v>-25</v>
      </c>
      <c r="I267" s="34">
        <f>SUM(H267/C267*100)</f>
        <v>-14.204545454545455</v>
      </c>
      <c r="J267" s="9">
        <f t="shared" ref="J267:J268" si="68">E267-D267</f>
        <v>10</v>
      </c>
      <c r="K267" s="11">
        <f t="shared" ref="K267" si="69">SUM(J267/D267*100)</f>
        <v>7.0921985815602842</v>
      </c>
      <c r="L267" s="9"/>
    </row>
    <row r="268" spans="1:12" s="19" customFormat="1" x14ac:dyDescent="0.25">
      <c r="A268" s="19" t="s">
        <v>139</v>
      </c>
      <c r="B268" s="35">
        <v>0</v>
      </c>
      <c r="C268" s="35">
        <v>0</v>
      </c>
      <c r="D268" s="35">
        <v>0</v>
      </c>
      <c r="E268" s="9">
        <v>0</v>
      </c>
      <c r="F268" s="10">
        <f t="shared" si="66"/>
        <v>0</v>
      </c>
      <c r="G268" s="36">
        <v>0</v>
      </c>
      <c r="H268" s="10">
        <f t="shared" si="67"/>
        <v>0</v>
      </c>
      <c r="I268" s="34">
        <v>0</v>
      </c>
      <c r="J268" s="9">
        <f t="shared" si="68"/>
        <v>0</v>
      </c>
      <c r="K268" s="11">
        <v>0</v>
      </c>
      <c r="L268" s="9"/>
    </row>
    <row r="269" spans="1:12" s="19" customFormat="1" x14ac:dyDescent="0.25">
      <c r="C269" s="35"/>
      <c r="D269" s="35"/>
      <c r="E269" s="35"/>
      <c r="F269" s="35"/>
      <c r="G269" s="35"/>
      <c r="H269" s="33"/>
      <c r="I269" s="34"/>
      <c r="J269" s="34"/>
      <c r="K269" s="34"/>
      <c r="L269" s="9"/>
    </row>
    <row r="270" spans="1:12" s="19" customFormat="1" x14ac:dyDescent="0.25">
      <c r="A270" s="19" t="s">
        <v>106</v>
      </c>
      <c r="C270" s="35"/>
      <c r="D270" s="35"/>
      <c r="E270" s="35"/>
      <c r="F270" s="35"/>
      <c r="G270" s="35"/>
      <c r="H270" s="33"/>
      <c r="I270" s="34"/>
      <c r="J270" s="34"/>
      <c r="K270" s="34"/>
      <c r="L270" s="9"/>
    </row>
    <row r="271" spans="1:12" x14ac:dyDescent="0.25">
      <c r="A271" s="3" t="s">
        <v>140</v>
      </c>
      <c r="B271" s="9">
        <v>0</v>
      </c>
      <c r="C271" s="9">
        <v>0</v>
      </c>
      <c r="D271" s="9">
        <v>0</v>
      </c>
      <c r="E271" s="9">
        <v>0</v>
      </c>
      <c r="F271" s="10">
        <f t="shared" ref="F271:F278" si="70">SUM(E271-B271)</f>
        <v>0</v>
      </c>
      <c r="G271" s="11">
        <v>0</v>
      </c>
      <c r="H271" s="10">
        <f t="shared" ref="H271:H278" si="71">SUM(E271-C271)</f>
        <v>0</v>
      </c>
      <c r="I271" s="25">
        <v>0</v>
      </c>
      <c r="J271" s="9">
        <f t="shared" ref="J271:J278" si="72">E271-D271</f>
        <v>0</v>
      </c>
      <c r="K271" s="11">
        <v>0</v>
      </c>
      <c r="L271" s="9"/>
    </row>
    <row r="272" spans="1:12" s="19" customFormat="1" x14ac:dyDescent="0.25">
      <c r="A272" s="19" t="s">
        <v>141</v>
      </c>
      <c r="B272" s="35">
        <v>66</v>
      </c>
      <c r="C272" s="35">
        <v>124</v>
      </c>
      <c r="D272" s="35">
        <v>141</v>
      </c>
      <c r="E272" s="9">
        <v>106</v>
      </c>
      <c r="F272" s="10">
        <f t="shared" si="70"/>
        <v>40</v>
      </c>
      <c r="G272" s="36">
        <f t="shared" ref="G272:G278" si="73">SUM(F272/B272*100)</f>
        <v>60.606060606060609</v>
      </c>
      <c r="H272" s="10">
        <f t="shared" si="71"/>
        <v>-18</v>
      </c>
      <c r="I272" s="34">
        <f t="shared" ref="I272:I278" si="74">SUM(H272/C272*100)</f>
        <v>-14.516129032258066</v>
      </c>
      <c r="J272" s="9">
        <f t="shared" si="72"/>
        <v>-35</v>
      </c>
      <c r="K272" s="11">
        <f t="shared" ref="K272:K278" si="75">SUM(J272/D272*100)</f>
        <v>-24.822695035460992</v>
      </c>
      <c r="L272" s="9"/>
    </row>
    <row r="273" spans="1:12" s="19" customFormat="1" x14ac:dyDescent="0.25">
      <c r="A273" s="19" t="s">
        <v>142</v>
      </c>
      <c r="B273" s="35">
        <v>14</v>
      </c>
      <c r="C273" s="35">
        <v>11</v>
      </c>
      <c r="D273" s="35">
        <v>82</v>
      </c>
      <c r="E273" s="9">
        <v>0</v>
      </c>
      <c r="F273" s="10">
        <f t="shared" si="70"/>
        <v>-14</v>
      </c>
      <c r="G273" s="36">
        <f t="shared" si="73"/>
        <v>-100</v>
      </c>
      <c r="H273" s="10">
        <f t="shared" si="71"/>
        <v>-11</v>
      </c>
      <c r="I273" s="34">
        <f t="shared" si="74"/>
        <v>-100</v>
      </c>
      <c r="J273" s="9">
        <f t="shared" si="72"/>
        <v>-82</v>
      </c>
      <c r="K273" s="11">
        <f t="shared" si="75"/>
        <v>-100</v>
      </c>
      <c r="L273" s="9"/>
    </row>
    <row r="274" spans="1:12" s="19" customFormat="1" x14ac:dyDescent="0.25">
      <c r="A274" s="19" t="s">
        <v>143</v>
      </c>
      <c r="B274" s="35">
        <v>48</v>
      </c>
      <c r="C274" s="35">
        <v>73</v>
      </c>
      <c r="D274" s="35">
        <v>101</v>
      </c>
      <c r="E274" s="9">
        <v>84</v>
      </c>
      <c r="F274" s="10">
        <f t="shared" si="70"/>
        <v>36</v>
      </c>
      <c r="G274" s="36">
        <f t="shared" si="73"/>
        <v>75</v>
      </c>
      <c r="H274" s="10">
        <f t="shared" si="71"/>
        <v>11</v>
      </c>
      <c r="I274" s="34">
        <f t="shared" si="74"/>
        <v>15.068493150684931</v>
      </c>
      <c r="J274" s="9">
        <f t="shared" si="72"/>
        <v>-17</v>
      </c>
      <c r="K274" s="11">
        <f t="shared" si="75"/>
        <v>-16.831683168316832</v>
      </c>
      <c r="L274" s="9"/>
    </row>
    <row r="275" spans="1:12" s="19" customFormat="1" x14ac:dyDescent="0.25">
      <c r="A275" s="19" t="s">
        <v>144</v>
      </c>
      <c r="B275" s="35">
        <v>137</v>
      </c>
      <c r="C275" s="35">
        <v>101</v>
      </c>
      <c r="D275" s="35">
        <v>122</v>
      </c>
      <c r="E275" s="9">
        <v>92</v>
      </c>
      <c r="F275" s="10">
        <f t="shared" si="70"/>
        <v>-45</v>
      </c>
      <c r="G275" s="36">
        <f t="shared" si="73"/>
        <v>-32.846715328467155</v>
      </c>
      <c r="H275" s="10">
        <f t="shared" si="71"/>
        <v>-9</v>
      </c>
      <c r="I275" s="34">
        <f t="shared" si="74"/>
        <v>-8.9108910891089099</v>
      </c>
      <c r="J275" s="9">
        <f t="shared" si="72"/>
        <v>-30</v>
      </c>
      <c r="K275" s="11">
        <f t="shared" si="75"/>
        <v>-24.590163934426229</v>
      </c>
      <c r="L275" s="9"/>
    </row>
    <row r="276" spans="1:12" s="19" customFormat="1" x14ac:dyDescent="0.25">
      <c r="A276" s="19" t="s">
        <v>145</v>
      </c>
      <c r="B276" s="35">
        <v>204</v>
      </c>
      <c r="C276" s="35">
        <v>170</v>
      </c>
      <c r="D276" s="35">
        <v>219</v>
      </c>
      <c r="E276" s="9">
        <v>119</v>
      </c>
      <c r="F276" s="10">
        <f t="shared" si="70"/>
        <v>-85</v>
      </c>
      <c r="G276" s="36">
        <f t="shared" si="73"/>
        <v>-41.666666666666671</v>
      </c>
      <c r="H276" s="10">
        <f t="shared" si="71"/>
        <v>-51</v>
      </c>
      <c r="I276" s="34">
        <f t="shared" si="74"/>
        <v>-30</v>
      </c>
      <c r="J276" s="9">
        <f t="shared" si="72"/>
        <v>-100</v>
      </c>
      <c r="K276" s="11">
        <f t="shared" si="75"/>
        <v>-45.662100456621005</v>
      </c>
      <c r="L276" s="9"/>
    </row>
    <row r="277" spans="1:12" s="19" customFormat="1" x14ac:dyDescent="0.25">
      <c r="A277" s="19" t="s">
        <v>146</v>
      </c>
      <c r="B277" s="35">
        <v>31</v>
      </c>
      <c r="C277" s="35">
        <v>69</v>
      </c>
      <c r="D277" s="35">
        <v>54</v>
      </c>
      <c r="E277" s="9">
        <v>58</v>
      </c>
      <c r="F277" s="10">
        <f t="shared" si="70"/>
        <v>27</v>
      </c>
      <c r="G277" s="36">
        <f t="shared" si="73"/>
        <v>87.096774193548384</v>
      </c>
      <c r="H277" s="10">
        <f t="shared" si="71"/>
        <v>-11</v>
      </c>
      <c r="I277" s="34">
        <f t="shared" si="74"/>
        <v>-15.942028985507244</v>
      </c>
      <c r="J277" s="9">
        <f t="shared" si="72"/>
        <v>4</v>
      </c>
      <c r="K277" s="11">
        <f t="shared" si="75"/>
        <v>7.4074074074074066</v>
      </c>
      <c r="L277" s="9"/>
    </row>
    <row r="278" spans="1:12" s="19" customFormat="1" x14ac:dyDescent="0.25">
      <c r="A278" s="19" t="s">
        <v>147</v>
      </c>
      <c r="B278" s="35">
        <v>35</v>
      </c>
      <c r="C278" s="35">
        <v>11</v>
      </c>
      <c r="D278" s="35">
        <v>18</v>
      </c>
      <c r="E278" s="9">
        <v>31</v>
      </c>
      <c r="F278" s="10">
        <f t="shared" si="70"/>
        <v>-4</v>
      </c>
      <c r="G278" s="36">
        <f t="shared" si="73"/>
        <v>-11.428571428571429</v>
      </c>
      <c r="H278" s="10">
        <f t="shared" si="71"/>
        <v>20</v>
      </c>
      <c r="I278" s="34">
        <f t="shared" si="74"/>
        <v>181.81818181818181</v>
      </c>
      <c r="J278" s="9">
        <f t="shared" si="72"/>
        <v>13</v>
      </c>
      <c r="K278" s="11">
        <f t="shared" si="75"/>
        <v>72.222222222222214</v>
      </c>
      <c r="L278" s="9"/>
    </row>
    <row r="279" spans="1:12" s="19" customFormat="1" x14ac:dyDescent="0.25">
      <c r="C279" s="35"/>
      <c r="D279" s="35"/>
      <c r="E279" s="35"/>
      <c r="F279" s="35"/>
      <c r="G279" s="35"/>
      <c r="H279" s="33"/>
      <c r="I279" s="34"/>
      <c r="J279" s="34"/>
      <c r="K279" s="34"/>
      <c r="L279" s="9"/>
    </row>
    <row r="280" spans="1:12" s="19" customFormat="1" x14ac:dyDescent="0.25">
      <c r="A280" s="30"/>
      <c r="B280" s="30"/>
      <c r="C280" s="35"/>
      <c r="D280" s="35"/>
      <c r="E280" s="35"/>
      <c r="F280" s="35"/>
      <c r="G280" s="35"/>
      <c r="H280" s="33"/>
      <c r="I280" s="34"/>
      <c r="J280" s="34"/>
      <c r="K280" s="34"/>
      <c r="L280" s="9"/>
    </row>
    <row r="281" spans="1:12" s="19" customFormat="1" x14ac:dyDescent="0.25">
      <c r="A281" s="30" t="s">
        <v>148</v>
      </c>
      <c r="B281" s="30"/>
      <c r="C281" s="35"/>
      <c r="D281" s="35"/>
      <c r="E281" s="35"/>
      <c r="F281" s="35"/>
      <c r="G281" s="35"/>
      <c r="H281" s="33"/>
      <c r="I281" s="34"/>
      <c r="J281" s="34"/>
      <c r="K281" s="34"/>
      <c r="L281" s="9"/>
    </row>
    <row r="282" spans="1:12" s="19" customFormat="1" x14ac:dyDescent="0.25">
      <c r="A282" s="30"/>
      <c r="B282" s="30"/>
      <c r="C282" s="35"/>
      <c r="D282" s="35"/>
      <c r="E282" s="35"/>
      <c r="F282" s="35"/>
      <c r="G282" s="35"/>
      <c r="H282" s="33"/>
      <c r="I282" s="34"/>
      <c r="J282" s="34"/>
      <c r="K282" s="34"/>
      <c r="L282" s="9"/>
    </row>
    <row r="283" spans="1:12" s="19" customFormat="1" x14ac:dyDescent="0.25">
      <c r="A283" s="30"/>
      <c r="B283" s="30"/>
      <c r="C283" s="35"/>
      <c r="D283" s="35"/>
      <c r="E283" s="35"/>
      <c r="F283" s="35"/>
      <c r="G283" s="35"/>
      <c r="H283" s="33"/>
      <c r="I283" s="34"/>
      <c r="J283" s="34"/>
      <c r="K283" s="34"/>
      <c r="L283" s="9"/>
    </row>
    <row r="284" spans="1:12" s="19" customFormat="1" x14ac:dyDescent="0.25">
      <c r="A284" s="19" t="s">
        <v>140</v>
      </c>
      <c r="B284" s="35">
        <v>0</v>
      </c>
      <c r="C284" s="35">
        <v>0</v>
      </c>
      <c r="D284" s="35">
        <v>0</v>
      </c>
      <c r="E284" s="9">
        <v>0</v>
      </c>
      <c r="F284" s="10">
        <f t="shared" ref="F284:F290" si="76">SUM(E284-B284)</f>
        <v>0</v>
      </c>
      <c r="G284" s="36">
        <v>0</v>
      </c>
      <c r="H284" s="10">
        <f t="shared" ref="H284:H290" si="77">SUM(E284-C284)</f>
        <v>0</v>
      </c>
      <c r="I284" s="34">
        <v>0</v>
      </c>
      <c r="J284" s="9">
        <f t="shared" ref="J284:J290" si="78">E284-D284</f>
        <v>0</v>
      </c>
      <c r="K284" s="11">
        <v>0</v>
      </c>
      <c r="L284" s="9"/>
    </row>
    <row r="285" spans="1:12" s="19" customFormat="1" x14ac:dyDescent="0.25">
      <c r="A285" s="19" t="s">
        <v>149</v>
      </c>
      <c r="B285" s="35">
        <v>0</v>
      </c>
      <c r="C285" s="35">
        <v>2</v>
      </c>
      <c r="D285" s="35">
        <v>4</v>
      </c>
      <c r="E285" s="9">
        <v>7</v>
      </c>
      <c r="F285" s="10">
        <f t="shared" si="76"/>
        <v>7</v>
      </c>
      <c r="G285" s="36">
        <v>100</v>
      </c>
      <c r="H285" s="10">
        <f t="shared" si="77"/>
        <v>5</v>
      </c>
      <c r="I285" s="34">
        <f>SUM(H285/C285*100)</f>
        <v>250</v>
      </c>
      <c r="J285" s="9">
        <f t="shared" si="78"/>
        <v>3</v>
      </c>
      <c r="K285" s="11">
        <f t="shared" ref="K285:K290" si="79">SUM(J285/D285*100)</f>
        <v>75</v>
      </c>
      <c r="L285" s="9"/>
    </row>
    <row r="286" spans="1:12" s="19" customFormat="1" x14ac:dyDescent="0.25">
      <c r="A286" s="19" t="s">
        <v>150</v>
      </c>
      <c r="B286" s="35">
        <v>0</v>
      </c>
      <c r="C286" s="35">
        <v>22</v>
      </c>
      <c r="D286" s="35">
        <v>80</v>
      </c>
      <c r="E286" s="9">
        <v>49</v>
      </c>
      <c r="F286" s="10">
        <f t="shared" si="76"/>
        <v>49</v>
      </c>
      <c r="G286" s="36">
        <v>100</v>
      </c>
      <c r="H286" s="10">
        <f t="shared" si="77"/>
        <v>27</v>
      </c>
      <c r="I286" s="34">
        <f>SUM(H286/C286*100)</f>
        <v>122.72727272727273</v>
      </c>
      <c r="J286" s="9">
        <f t="shared" si="78"/>
        <v>-31</v>
      </c>
      <c r="K286" s="11">
        <f t="shared" si="79"/>
        <v>-38.75</v>
      </c>
      <c r="L286" s="9"/>
    </row>
    <row r="287" spans="1:12" s="19" customFormat="1" x14ac:dyDescent="0.25">
      <c r="A287" s="19" t="s">
        <v>151</v>
      </c>
      <c r="B287" s="35">
        <v>0</v>
      </c>
      <c r="C287" s="35">
        <v>1</v>
      </c>
      <c r="D287" s="35">
        <v>0</v>
      </c>
      <c r="E287" s="9">
        <v>8</v>
      </c>
      <c r="F287" s="10">
        <f t="shared" si="76"/>
        <v>8</v>
      </c>
      <c r="G287" s="36">
        <v>0</v>
      </c>
      <c r="H287" s="10">
        <f t="shared" si="77"/>
        <v>7</v>
      </c>
      <c r="I287" s="34">
        <f>SUM(H287/C287*100)</f>
        <v>700</v>
      </c>
      <c r="J287" s="9">
        <f t="shared" si="78"/>
        <v>8</v>
      </c>
      <c r="K287" s="11">
        <v>100</v>
      </c>
      <c r="L287" s="9"/>
    </row>
    <row r="288" spans="1:12" s="19" customFormat="1" x14ac:dyDescent="0.25">
      <c r="A288" s="19" t="s">
        <v>152</v>
      </c>
      <c r="B288" s="35">
        <v>0</v>
      </c>
      <c r="C288" s="35">
        <v>0</v>
      </c>
      <c r="D288" s="35">
        <v>0</v>
      </c>
      <c r="E288" s="9">
        <v>0</v>
      </c>
      <c r="F288" s="10">
        <f t="shared" si="76"/>
        <v>0</v>
      </c>
      <c r="G288" s="36">
        <v>0</v>
      </c>
      <c r="H288" s="10">
        <f t="shared" si="77"/>
        <v>0</v>
      </c>
      <c r="I288" s="34">
        <v>0</v>
      </c>
      <c r="J288" s="9">
        <f t="shared" si="78"/>
        <v>0</v>
      </c>
      <c r="K288" s="11">
        <v>0</v>
      </c>
      <c r="L288" s="9"/>
    </row>
    <row r="289" spans="1:12" s="19" customFormat="1" x14ac:dyDescent="0.25">
      <c r="A289" s="19" t="s">
        <v>161</v>
      </c>
      <c r="B289" s="35">
        <v>0</v>
      </c>
      <c r="C289" s="35">
        <v>0</v>
      </c>
      <c r="D289" s="35">
        <v>0</v>
      </c>
      <c r="E289" s="9">
        <v>43</v>
      </c>
      <c r="F289" s="10">
        <f t="shared" si="76"/>
        <v>43</v>
      </c>
      <c r="G289" s="36">
        <v>0</v>
      </c>
      <c r="H289" s="10">
        <f t="shared" si="77"/>
        <v>43</v>
      </c>
      <c r="I289" s="34">
        <v>0</v>
      </c>
      <c r="J289" s="9">
        <f t="shared" si="78"/>
        <v>43</v>
      </c>
      <c r="K289" s="11">
        <v>100</v>
      </c>
      <c r="L289" s="9"/>
    </row>
    <row r="290" spans="1:12" s="19" customFormat="1" x14ac:dyDescent="0.25">
      <c r="A290" s="19" t="s">
        <v>154</v>
      </c>
      <c r="B290" s="35">
        <v>9</v>
      </c>
      <c r="C290" s="35">
        <v>6</v>
      </c>
      <c r="D290" s="35">
        <v>25</v>
      </c>
      <c r="E290" s="9">
        <v>60</v>
      </c>
      <c r="F290" s="10">
        <f t="shared" si="76"/>
        <v>51</v>
      </c>
      <c r="G290" s="36">
        <f>SUM(F290/B290*100)</f>
        <v>566.66666666666674</v>
      </c>
      <c r="H290" s="10">
        <f t="shared" si="77"/>
        <v>54</v>
      </c>
      <c r="I290" s="34">
        <f>SUM(H290/C290*100)</f>
        <v>900</v>
      </c>
      <c r="J290" s="9">
        <f t="shared" si="78"/>
        <v>35</v>
      </c>
      <c r="K290" s="11">
        <f t="shared" si="79"/>
        <v>140</v>
      </c>
      <c r="L290" s="9"/>
    </row>
    <row r="291" spans="1:12" s="19" customFormat="1" x14ac:dyDescent="0.25">
      <c r="B291" s="37" t="s">
        <v>15</v>
      </c>
      <c r="C291" s="37" t="s">
        <v>15</v>
      </c>
      <c r="D291" s="37" t="s">
        <v>15</v>
      </c>
      <c r="E291" s="12" t="s">
        <v>15</v>
      </c>
      <c r="F291" s="37" t="s">
        <v>15</v>
      </c>
      <c r="G291" s="37" t="s">
        <v>15</v>
      </c>
      <c r="H291" s="38" t="s">
        <v>15</v>
      </c>
      <c r="I291" s="38" t="s">
        <v>15</v>
      </c>
      <c r="J291" s="12" t="s">
        <v>15</v>
      </c>
      <c r="K291" s="12" t="s">
        <v>15</v>
      </c>
      <c r="L291" s="9"/>
    </row>
    <row r="292" spans="1:12" s="19" customFormat="1" x14ac:dyDescent="0.25">
      <c r="A292" s="19" t="s">
        <v>131</v>
      </c>
      <c r="B292" s="35">
        <v>9</v>
      </c>
      <c r="C292" s="35">
        <v>31</v>
      </c>
      <c r="D292" s="35">
        <v>109</v>
      </c>
      <c r="E292" s="9">
        <v>167</v>
      </c>
      <c r="F292" s="10">
        <f>SUM(E292-B292)</f>
        <v>158</v>
      </c>
      <c r="G292" s="36">
        <f>SUM(F292/B292*100)</f>
        <v>1755.5555555555557</v>
      </c>
      <c r="H292" s="33">
        <f>SUM(D292-C292)</f>
        <v>78</v>
      </c>
      <c r="I292" s="34">
        <f>SUM(H292/C292*100)</f>
        <v>251.61290322580646</v>
      </c>
      <c r="J292" s="9">
        <f>E292-D292</f>
        <v>58</v>
      </c>
      <c r="K292" s="11">
        <f>SUM(J292/D292*100)</f>
        <v>53.211009174311933</v>
      </c>
      <c r="L292" s="9"/>
    </row>
    <row r="293" spans="1:12" s="19" customFormat="1" x14ac:dyDescent="0.25">
      <c r="H293" s="33"/>
      <c r="I293" s="34"/>
      <c r="J293" s="34"/>
      <c r="K293" s="34"/>
      <c r="L293" s="9"/>
    </row>
    <row r="294" spans="1:12" x14ac:dyDescent="0.25">
      <c r="H294" s="10"/>
      <c r="I294" s="25"/>
      <c r="J294" s="25"/>
      <c r="K294" s="25"/>
      <c r="L294" s="9"/>
    </row>
    <row r="295" spans="1:12" x14ac:dyDescent="0.25">
      <c r="A295" s="2" t="s">
        <v>162</v>
      </c>
      <c r="B295" s="5" t="s">
        <v>0</v>
      </c>
      <c r="C295" s="5" t="s">
        <v>0</v>
      </c>
      <c r="D295" s="5" t="s">
        <v>0</v>
      </c>
      <c r="E295" s="5" t="s">
        <v>0</v>
      </c>
      <c r="F295" s="5" t="s">
        <v>1</v>
      </c>
      <c r="G295" s="5" t="s">
        <v>1</v>
      </c>
      <c r="H295" s="5" t="s">
        <v>2</v>
      </c>
      <c r="I295" s="5" t="s">
        <v>2</v>
      </c>
      <c r="J295" s="5" t="s">
        <v>3</v>
      </c>
      <c r="K295" s="5" t="s">
        <v>3</v>
      </c>
      <c r="L295" s="9"/>
    </row>
    <row r="296" spans="1:12" x14ac:dyDescent="0.25">
      <c r="A296" s="2" t="s">
        <v>163</v>
      </c>
      <c r="B296" s="8" t="s">
        <v>4</v>
      </c>
      <c r="C296" s="8" t="s">
        <v>5</v>
      </c>
      <c r="D296" s="8" t="s">
        <v>6</v>
      </c>
      <c r="E296" s="8" t="s">
        <v>7</v>
      </c>
      <c r="F296" s="8" t="s">
        <v>8</v>
      </c>
      <c r="G296" s="8" t="s">
        <v>9</v>
      </c>
      <c r="H296" s="8" t="s">
        <v>10</v>
      </c>
      <c r="I296" s="8" t="s">
        <v>9</v>
      </c>
      <c r="J296" s="8" t="s">
        <v>10</v>
      </c>
      <c r="K296" s="8" t="s">
        <v>9</v>
      </c>
      <c r="L296" s="9"/>
    </row>
    <row r="297" spans="1:12" x14ac:dyDescent="0.25">
      <c r="H297" s="10"/>
      <c r="I297" s="25"/>
      <c r="J297" s="25"/>
      <c r="K297" s="25"/>
      <c r="L297" s="9"/>
    </row>
    <row r="298" spans="1:12" x14ac:dyDescent="0.25">
      <c r="A298" s="3" t="s">
        <v>164</v>
      </c>
      <c r="B298" s="9">
        <v>4863</v>
      </c>
      <c r="C298" s="9">
        <v>4920</v>
      </c>
      <c r="D298" s="9">
        <v>5730</v>
      </c>
      <c r="E298" s="9">
        <v>5950</v>
      </c>
      <c r="F298" s="10">
        <f t="shared" ref="F298:F337" si="80">SUM(E298-B298)</f>
        <v>1087</v>
      </c>
      <c r="G298" s="11">
        <f>SUM(F298/B298*100)</f>
        <v>22.352457330865722</v>
      </c>
      <c r="H298" s="10">
        <f t="shared" ref="H298:H337" si="81">SUM(E298-C298)</f>
        <v>1030</v>
      </c>
      <c r="I298" s="25">
        <f t="shared" ref="I298:I337" si="82">SUM(H298/C298*100)</f>
        <v>20.934959349593495</v>
      </c>
      <c r="J298" s="9">
        <f t="shared" ref="J298:J337" si="83">E298-D298</f>
        <v>220</v>
      </c>
      <c r="K298" s="11">
        <f t="shared" ref="K298:K337" si="84">SUM(J298/D298*100)</f>
        <v>3.8394415357766145</v>
      </c>
      <c r="L298" s="9"/>
    </row>
    <row r="299" spans="1:12" x14ac:dyDescent="0.25">
      <c r="A299" s="3" t="s">
        <v>165</v>
      </c>
      <c r="B299" s="9">
        <v>1102</v>
      </c>
      <c r="C299" s="9">
        <v>804</v>
      </c>
      <c r="D299" s="9">
        <v>713</v>
      </c>
      <c r="E299" s="9">
        <v>758</v>
      </c>
      <c r="F299" s="10">
        <f t="shared" si="80"/>
        <v>-344</v>
      </c>
      <c r="G299" s="11">
        <f>SUM(F299/B299*100)</f>
        <v>-31.215970961887479</v>
      </c>
      <c r="H299" s="10">
        <f t="shared" si="81"/>
        <v>-46</v>
      </c>
      <c r="I299" s="25">
        <f t="shared" si="82"/>
        <v>-5.721393034825871</v>
      </c>
      <c r="J299" s="9">
        <f t="shared" si="83"/>
        <v>45</v>
      </c>
      <c r="K299" s="11">
        <f t="shared" si="84"/>
        <v>6.3113604488078536</v>
      </c>
      <c r="L299" s="9"/>
    </row>
    <row r="300" spans="1:12" x14ac:dyDescent="0.25">
      <c r="A300" s="3" t="s">
        <v>166</v>
      </c>
      <c r="B300" s="9">
        <v>0</v>
      </c>
      <c r="C300" s="9">
        <v>972</v>
      </c>
      <c r="D300" s="9">
        <v>514</v>
      </c>
      <c r="E300" s="9">
        <v>0</v>
      </c>
      <c r="F300" s="10">
        <f t="shared" si="80"/>
        <v>0</v>
      </c>
      <c r="G300" s="11">
        <v>100</v>
      </c>
      <c r="H300" s="10">
        <f t="shared" si="81"/>
        <v>-972</v>
      </c>
      <c r="I300" s="25">
        <f t="shared" si="82"/>
        <v>-100</v>
      </c>
      <c r="J300" s="9">
        <f t="shared" si="83"/>
        <v>-514</v>
      </c>
      <c r="K300" s="11">
        <f t="shared" si="84"/>
        <v>-100</v>
      </c>
      <c r="L300" s="9"/>
    </row>
    <row r="301" spans="1:12" x14ac:dyDescent="0.25">
      <c r="A301" s="3" t="s">
        <v>167</v>
      </c>
      <c r="B301" s="9">
        <v>1302</v>
      </c>
      <c r="C301" s="9">
        <v>1228</v>
      </c>
      <c r="D301" s="9">
        <v>1182</v>
      </c>
      <c r="E301" s="9">
        <v>1136</v>
      </c>
      <c r="F301" s="10">
        <f t="shared" si="80"/>
        <v>-166</v>
      </c>
      <c r="G301" s="11">
        <f>SUM(F301/B301*100)</f>
        <v>-12.749615975422426</v>
      </c>
      <c r="H301" s="10">
        <f t="shared" si="81"/>
        <v>-92</v>
      </c>
      <c r="I301" s="25">
        <f t="shared" si="82"/>
        <v>-7.4918566775244306</v>
      </c>
      <c r="J301" s="9">
        <f t="shared" si="83"/>
        <v>-46</v>
      </c>
      <c r="K301" s="11">
        <f t="shared" si="84"/>
        <v>-3.8917089678511001</v>
      </c>
      <c r="L301" s="9"/>
    </row>
    <row r="302" spans="1:12" x14ac:dyDescent="0.25">
      <c r="A302" s="3" t="s">
        <v>168</v>
      </c>
      <c r="B302" s="9">
        <v>19297</v>
      </c>
      <c r="C302" s="9">
        <v>20626</v>
      </c>
      <c r="D302" s="9">
        <v>20709</v>
      </c>
      <c r="E302" s="9">
        <v>20824</v>
      </c>
      <c r="F302" s="10">
        <f t="shared" si="80"/>
        <v>1527</v>
      </c>
      <c r="G302" s="11">
        <f>SUM(F302/B302*100)</f>
        <v>7.9131471213141946</v>
      </c>
      <c r="H302" s="10">
        <f t="shared" si="81"/>
        <v>198</v>
      </c>
      <c r="I302" s="25">
        <f t="shared" si="82"/>
        <v>0.95995345680209443</v>
      </c>
      <c r="J302" s="9">
        <f t="shared" si="83"/>
        <v>115</v>
      </c>
      <c r="K302" s="11">
        <f t="shared" si="84"/>
        <v>0.55531411463614855</v>
      </c>
      <c r="L302" s="9"/>
    </row>
    <row r="303" spans="1:12" x14ac:dyDescent="0.25">
      <c r="A303" s="3" t="s">
        <v>169</v>
      </c>
      <c r="B303" s="9">
        <v>0</v>
      </c>
      <c r="C303" s="9">
        <v>179</v>
      </c>
      <c r="D303" s="9">
        <v>163</v>
      </c>
      <c r="E303" s="9">
        <v>155</v>
      </c>
      <c r="F303" s="10">
        <f t="shared" si="80"/>
        <v>155</v>
      </c>
      <c r="G303" s="11">
        <v>100</v>
      </c>
      <c r="H303" s="10">
        <f t="shared" si="81"/>
        <v>-24</v>
      </c>
      <c r="I303" s="25">
        <f t="shared" si="82"/>
        <v>-13.407821229050279</v>
      </c>
      <c r="J303" s="9">
        <f t="shared" si="83"/>
        <v>-8</v>
      </c>
      <c r="K303" s="11">
        <f t="shared" si="84"/>
        <v>-4.9079754601226995</v>
      </c>
      <c r="L303" s="9"/>
    </row>
    <row r="304" spans="1:12" x14ac:dyDescent="0.25">
      <c r="A304" s="3" t="s">
        <v>170</v>
      </c>
      <c r="B304" s="9">
        <v>2259</v>
      </c>
      <c r="C304" s="9">
        <v>2216</v>
      </c>
      <c r="D304" s="9">
        <v>1925</v>
      </c>
      <c r="E304" s="9">
        <v>1659</v>
      </c>
      <c r="F304" s="10">
        <f t="shared" si="80"/>
        <v>-600</v>
      </c>
      <c r="G304" s="11">
        <f t="shared" ref="G304:G337" si="85">SUM(F304/B304*100)</f>
        <v>-26.560424966799467</v>
      </c>
      <c r="H304" s="10">
        <f t="shared" si="81"/>
        <v>-557</v>
      </c>
      <c r="I304" s="25">
        <f t="shared" si="82"/>
        <v>-25.135379061371843</v>
      </c>
      <c r="J304" s="9">
        <f t="shared" si="83"/>
        <v>-266</v>
      </c>
      <c r="K304" s="11">
        <f t="shared" si="84"/>
        <v>-13.818181818181818</v>
      </c>
      <c r="L304" s="9"/>
    </row>
    <row r="305" spans="1:12" x14ac:dyDescent="0.25">
      <c r="A305" s="3" t="s">
        <v>171</v>
      </c>
      <c r="B305" s="9">
        <v>4247</v>
      </c>
      <c r="C305" s="9">
        <v>4366</v>
      </c>
      <c r="D305" s="9">
        <v>4309</v>
      </c>
      <c r="E305" s="9">
        <v>4166</v>
      </c>
      <c r="F305" s="10">
        <f t="shared" si="80"/>
        <v>-81</v>
      </c>
      <c r="G305" s="11">
        <f t="shared" si="85"/>
        <v>-1.9072286319755123</v>
      </c>
      <c r="H305" s="10">
        <f t="shared" si="81"/>
        <v>-200</v>
      </c>
      <c r="I305" s="25">
        <f t="shared" si="82"/>
        <v>-4.5808520384791569</v>
      </c>
      <c r="J305" s="9">
        <f t="shared" si="83"/>
        <v>-143</v>
      </c>
      <c r="K305" s="11">
        <f t="shared" si="84"/>
        <v>-3.3186354142492456</v>
      </c>
      <c r="L305" s="9"/>
    </row>
    <row r="306" spans="1:12" x14ac:dyDescent="0.25">
      <c r="A306" s="3" t="s">
        <v>172</v>
      </c>
      <c r="B306" s="9">
        <v>1777</v>
      </c>
      <c r="C306" s="9">
        <v>1764</v>
      </c>
      <c r="D306" s="9">
        <v>1825</v>
      </c>
      <c r="E306" s="9">
        <v>1955</v>
      </c>
      <c r="F306" s="10">
        <f t="shared" si="80"/>
        <v>178</v>
      </c>
      <c r="G306" s="11">
        <f t="shared" si="85"/>
        <v>10.016882386043894</v>
      </c>
      <c r="H306" s="10">
        <f t="shared" si="81"/>
        <v>191</v>
      </c>
      <c r="I306" s="25">
        <f t="shared" si="82"/>
        <v>10.827664399092971</v>
      </c>
      <c r="J306" s="9">
        <f t="shared" si="83"/>
        <v>130</v>
      </c>
      <c r="K306" s="11">
        <f t="shared" si="84"/>
        <v>7.1232876712328768</v>
      </c>
      <c r="L306" s="9"/>
    </row>
    <row r="307" spans="1:12" x14ac:dyDescent="0.25">
      <c r="A307" s="3" t="s">
        <v>173</v>
      </c>
      <c r="B307" s="9">
        <v>2132</v>
      </c>
      <c r="C307" s="9">
        <v>1933</v>
      </c>
      <c r="D307" s="9">
        <v>1765</v>
      </c>
      <c r="E307" s="9">
        <v>1655</v>
      </c>
      <c r="F307" s="10">
        <f t="shared" si="80"/>
        <v>-477</v>
      </c>
      <c r="G307" s="11">
        <f t="shared" si="85"/>
        <v>-22.373358348968107</v>
      </c>
      <c r="H307" s="10">
        <f t="shared" si="81"/>
        <v>-278</v>
      </c>
      <c r="I307" s="25">
        <f t="shared" si="82"/>
        <v>-14.38178996378686</v>
      </c>
      <c r="J307" s="9">
        <f t="shared" si="83"/>
        <v>-110</v>
      </c>
      <c r="K307" s="11">
        <f t="shared" si="84"/>
        <v>-6.2322946175637393</v>
      </c>
      <c r="L307" s="9"/>
    </row>
    <row r="308" spans="1:12" x14ac:dyDescent="0.25">
      <c r="A308" s="3" t="s">
        <v>174</v>
      </c>
      <c r="B308" s="9">
        <v>3963</v>
      </c>
      <c r="C308" s="9">
        <v>4120</v>
      </c>
      <c r="D308" s="9">
        <v>4250</v>
      </c>
      <c r="E308" s="9">
        <v>4182</v>
      </c>
      <c r="F308" s="10">
        <f t="shared" si="80"/>
        <v>219</v>
      </c>
      <c r="G308" s="11">
        <f t="shared" si="85"/>
        <v>5.5261165783497352</v>
      </c>
      <c r="H308" s="10">
        <f t="shared" si="81"/>
        <v>62</v>
      </c>
      <c r="I308" s="25">
        <f t="shared" si="82"/>
        <v>1.5048543689320388</v>
      </c>
      <c r="J308" s="9">
        <f t="shared" si="83"/>
        <v>-68</v>
      </c>
      <c r="K308" s="11">
        <f t="shared" si="84"/>
        <v>-1.6</v>
      </c>
      <c r="L308" s="9"/>
    </row>
    <row r="309" spans="1:12" x14ac:dyDescent="0.25">
      <c r="A309" s="3" t="s">
        <v>175</v>
      </c>
      <c r="B309" s="9">
        <v>1062</v>
      </c>
      <c r="C309" s="9">
        <v>912</v>
      </c>
      <c r="D309" s="9">
        <v>838</v>
      </c>
      <c r="E309" s="9">
        <v>832</v>
      </c>
      <c r="F309" s="10">
        <f t="shared" si="80"/>
        <v>-230</v>
      </c>
      <c r="G309" s="11">
        <f t="shared" si="85"/>
        <v>-21.657250470809792</v>
      </c>
      <c r="H309" s="10">
        <f t="shared" si="81"/>
        <v>-80</v>
      </c>
      <c r="I309" s="25">
        <f t="shared" si="82"/>
        <v>-8.7719298245614024</v>
      </c>
      <c r="J309" s="9">
        <f t="shared" si="83"/>
        <v>-6</v>
      </c>
      <c r="K309" s="11">
        <f t="shared" si="84"/>
        <v>-0.71599045346062051</v>
      </c>
      <c r="L309" s="9"/>
    </row>
    <row r="310" spans="1:12" x14ac:dyDescent="0.25">
      <c r="A310" s="3" t="s">
        <v>176</v>
      </c>
      <c r="B310" s="9">
        <v>1070</v>
      </c>
      <c r="C310" s="9">
        <v>1001</v>
      </c>
      <c r="D310" s="9">
        <v>1017</v>
      </c>
      <c r="E310" s="9">
        <v>1029</v>
      </c>
      <c r="F310" s="10">
        <f t="shared" si="80"/>
        <v>-41</v>
      </c>
      <c r="G310" s="11">
        <f t="shared" si="85"/>
        <v>-3.8317757009345796</v>
      </c>
      <c r="H310" s="10">
        <f t="shared" si="81"/>
        <v>28</v>
      </c>
      <c r="I310" s="25">
        <f t="shared" si="82"/>
        <v>2.7972027972027971</v>
      </c>
      <c r="J310" s="9">
        <f t="shared" si="83"/>
        <v>12</v>
      </c>
      <c r="K310" s="11">
        <f t="shared" si="84"/>
        <v>1.1799410029498525</v>
      </c>
      <c r="L310" s="9"/>
    </row>
    <row r="311" spans="1:12" x14ac:dyDescent="0.25">
      <c r="A311" s="3" t="s">
        <v>177</v>
      </c>
      <c r="B311" s="9">
        <v>627</v>
      </c>
      <c r="C311" s="9">
        <v>721</v>
      </c>
      <c r="D311" s="9">
        <v>729</v>
      </c>
      <c r="E311" s="9">
        <v>831</v>
      </c>
      <c r="F311" s="10">
        <f t="shared" si="80"/>
        <v>204</v>
      </c>
      <c r="G311" s="11">
        <f t="shared" si="85"/>
        <v>32.535885167464116</v>
      </c>
      <c r="H311" s="10">
        <f t="shared" si="81"/>
        <v>110</v>
      </c>
      <c r="I311" s="25">
        <f t="shared" si="82"/>
        <v>15.256588072122051</v>
      </c>
      <c r="J311" s="9">
        <f t="shared" si="83"/>
        <v>102</v>
      </c>
      <c r="K311" s="11">
        <f t="shared" si="84"/>
        <v>13.991769547325102</v>
      </c>
      <c r="L311" s="9"/>
    </row>
    <row r="312" spans="1:12" x14ac:dyDescent="0.25">
      <c r="A312" s="3" t="s">
        <v>178</v>
      </c>
      <c r="B312" s="9">
        <v>2860</v>
      </c>
      <c r="C312" s="9">
        <v>2940</v>
      </c>
      <c r="D312" s="9">
        <v>3230</v>
      </c>
      <c r="E312" s="9">
        <v>3089</v>
      </c>
      <c r="F312" s="10">
        <f t="shared" si="80"/>
        <v>229</v>
      </c>
      <c r="G312" s="11">
        <f t="shared" si="85"/>
        <v>8.0069930069930066</v>
      </c>
      <c r="H312" s="10">
        <f t="shared" si="81"/>
        <v>149</v>
      </c>
      <c r="I312" s="25">
        <f t="shared" si="82"/>
        <v>5.0680272108843534</v>
      </c>
      <c r="J312" s="9">
        <f t="shared" si="83"/>
        <v>-141</v>
      </c>
      <c r="K312" s="11">
        <f t="shared" si="84"/>
        <v>-4.3653250773993815</v>
      </c>
      <c r="L312" s="9"/>
    </row>
    <row r="313" spans="1:12" x14ac:dyDescent="0.25">
      <c r="A313" s="3" t="s">
        <v>179</v>
      </c>
      <c r="B313" s="9">
        <v>1664</v>
      </c>
      <c r="C313" s="9">
        <v>1661</v>
      </c>
      <c r="D313" s="9">
        <v>1596</v>
      </c>
      <c r="E313" s="9">
        <v>1589</v>
      </c>
      <c r="F313" s="10">
        <f t="shared" si="80"/>
        <v>-75</v>
      </c>
      <c r="G313" s="11">
        <f t="shared" si="85"/>
        <v>-4.5072115384615383</v>
      </c>
      <c r="H313" s="10">
        <f t="shared" si="81"/>
        <v>-72</v>
      </c>
      <c r="I313" s="25">
        <f t="shared" si="82"/>
        <v>-4.3347381095725463</v>
      </c>
      <c r="J313" s="9">
        <f t="shared" si="83"/>
        <v>-7</v>
      </c>
      <c r="K313" s="11">
        <f t="shared" si="84"/>
        <v>-0.43859649122807015</v>
      </c>
      <c r="L313" s="9"/>
    </row>
    <row r="314" spans="1:12" x14ac:dyDescent="0.25">
      <c r="A314" s="3" t="s">
        <v>180</v>
      </c>
      <c r="B314" s="9">
        <v>1094</v>
      </c>
      <c r="C314" s="9">
        <v>1145</v>
      </c>
      <c r="D314" s="9">
        <v>1237</v>
      </c>
      <c r="E314" s="9">
        <v>2549</v>
      </c>
      <c r="F314" s="10">
        <f t="shared" si="80"/>
        <v>1455</v>
      </c>
      <c r="G314" s="11">
        <f t="shared" si="85"/>
        <v>132.9981718464351</v>
      </c>
      <c r="H314" s="10">
        <f t="shared" si="81"/>
        <v>1404</v>
      </c>
      <c r="I314" s="25">
        <f t="shared" si="82"/>
        <v>122.62008733624454</v>
      </c>
      <c r="J314" s="9">
        <f t="shared" si="83"/>
        <v>1312</v>
      </c>
      <c r="K314" s="11">
        <f t="shared" si="84"/>
        <v>106.06305578011317</v>
      </c>
      <c r="L314" s="9"/>
    </row>
    <row r="315" spans="1:12" x14ac:dyDescent="0.25">
      <c r="A315" s="3" t="s">
        <v>181</v>
      </c>
      <c r="B315" s="9">
        <v>2771</v>
      </c>
      <c r="C315" s="9">
        <v>2550</v>
      </c>
      <c r="D315" s="9">
        <v>2326</v>
      </c>
      <c r="E315" s="9">
        <v>2096</v>
      </c>
      <c r="F315" s="10">
        <f t="shared" si="80"/>
        <v>-675</v>
      </c>
      <c r="G315" s="11">
        <f t="shared" si="85"/>
        <v>-24.359437026344281</v>
      </c>
      <c r="H315" s="10">
        <f t="shared" si="81"/>
        <v>-454</v>
      </c>
      <c r="I315" s="25">
        <f t="shared" si="82"/>
        <v>-17.803921568627452</v>
      </c>
      <c r="J315" s="9">
        <f t="shared" si="83"/>
        <v>-230</v>
      </c>
      <c r="K315" s="11">
        <f t="shared" si="84"/>
        <v>-9.8882201203783318</v>
      </c>
      <c r="L315" s="9"/>
    </row>
    <row r="316" spans="1:12" x14ac:dyDescent="0.25">
      <c r="A316" s="3" t="s">
        <v>182</v>
      </c>
      <c r="B316" s="9">
        <v>468</v>
      </c>
      <c r="C316" s="9">
        <v>382</v>
      </c>
      <c r="D316" s="9">
        <v>899</v>
      </c>
      <c r="E316" s="9">
        <v>577</v>
      </c>
      <c r="F316" s="10">
        <f t="shared" si="80"/>
        <v>109</v>
      </c>
      <c r="G316" s="11">
        <f t="shared" si="85"/>
        <v>23.29059829059829</v>
      </c>
      <c r="H316" s="10">
        <f t="shared" si="81"/>
        <v>195</v>
      </c>
      <c r="I316" s="25">
        <f t="shared" si="82"/>
        <v>51.047120418848166</v>
      </c>
      <c r="J316" s="9">
        <f t="shared" si="83"/>
        <v>-322</v>
      </c>
      <c r="K316" s="11">
        <f t="shared" si="84"/>
        <v>-35.817575083426028</v>
      </c>
      <c r="L316" s="9"/>
    </row>
    <row r="317" spans="1:12" x14ac:dyDescent="0.25">
      <c r="A317" s="3" t="s">
        <v>183</v>
      </c>
      <c r="B317" s="9">
        <v>7546</v>
      </c>
      <c r="C317" s="9">
        <v>8170</v>
      </c>
      <c r="D317" s="9">
        <v>8672</v>
      </c>
      <c r="E317" s="9">
        <v>8556</v>
      </c>
      <c r="F317" s="10">
        <f t="shared" si="80"/>
        <v>1010</v>
      </c>
      <c r="G317" s="11">
        <f t="shared" si="85"/>
        <v>13.384574609064407</v>
      </c>
      <c r="H317" s="10">
        <f t="shared" si="81"/>
        <v>386</v>
      </c>
      <c r="I317" s="25">
        <f t="shared" si="82"/>
        <v>4.724602203182374</v>
      </c>
      <c r="J317" s="9">
        <f t="shared" si="83"/>
        <v>-116</v>
      </c>
      <c r="K317" s="11">
        <f t="shared" si="84"/>
        <v>-1.3376383763837638</v>
      </c>
      <c r="L317" s="9"/>
    </row>
    <row r="318" spans="1:12" x14ac:dyDescent="0.25">
      <c r="A318" s="3" t="s">
        <v>184</v>
      </c>
      <c r="B318" s="9">
        <v>3591</v>
      </c>
      <c r="C318" s="9">
        <v>3577</v>
      </c>
      <c r="D318" s="9">
        <v>3470</v>
      </c>
      <c r="E318" s="9">
        <v>3309</v>
      </c>
      <c r="F318" s="10">
        <f t="shared" si="80"/>
        <v>-282</v>
      </c>
      <c r="G318" s="11">
        <f t="shared" si="85"/>
        <v>-7.8529657477025889</v>
      </c>
      <c r="H318" s="10">
        <f t="shared" si="81"/>
        <v>-268</v>
      </c>
      <c r="I318" s="25">
        <f t="shared" si="82"/>
        <v>-7.4923119932904667</v>
      </c>
      <c r="J318" s="9">
        <f t="shared" si="83"/>
        <v>-161</v>
      </c>
      <c r="K318" s="11">
        <f t="shared" si="84"/>
        <v>-4.6397694524495678</v>
      </c>
      <c r="L318" s="9"/>
    </row>
    <row r="319" spans="1:12" x14ac:dyDescent="0.25">
      <c r="A319" s="3" t="s">
        <v>185</v>
      </c>
      <c r="B319" s="9">
        <v>2748</v>
      </c>
      <c r="C319" s="9">
        <v>3419</v>
      </c>
      <c r="D319" s="9">
        <v>3230</v>
      </c>
      <c r="E319" s="9">
        <v>3162</v>
      </c>
      <c r="F319" s="10">
        <f t="shared" si="80"/>
        <v>414</v>
      </c>
      <c r="G319" s="11">
        <f t="shared" si="85"/>
        <v>15.065502183406112</v>
      </c>
      <c r="H319" s="10">
        <f t="shared" si="81"/>
        <v>-257</v>
      </c>
      <c r="I319" s="25">
        <f t="shared" si="82"/>
        <v>-7.5168177829774789</v>
      </c>
      <c r="J319" s="9">
        <f t="shared" si="83"/>
        <v>-68</v>
      </c>
      <c r="K319" s="11">
        <f t="shared" si="84"/>
        <v>-2.1052631578947367</v>
      </c>
      <c r="L319" s="9"/>
    </row>
    <row r="320" spans="1:12" x14ac:dyDescent="0.25">
      <c r="A320" s="3" t="s">
        <v>186</v>
      </c>
      <c r="B320" s="9">
        <v>1244</v>
      </c>
      <c r="C320" s="9">
        <v>1103</v>
      </c>
      <c r="D320" s="9">
        <v>1193</v>
      </c>
      <c r="E320" s="9">
        <v>1208</v>
      </c>
      <c r="F320" s="10">
        <f t="shared" si="80"/>
        <v>-36</v>
      </c>
      <c r="G320" s="11">
        <f t="shared" si="85"/>
        <v>-2.8938906752411575</v>
      </c>
      <c r="H320" s="10">
        <f t="shared" si="81"/>
        <v>105</v>
      </c>
      <c r="I320" s="25">
        <f t="shared" si="82"/>
        <v>9.5194922937443334</v>
      </c>
      <c r="J320" s="9">
        <f t="shared" si="83"/>
        <v>15</v>
      </c>
      <c r="K320" s="11">
        <f t="shared" si="84"/>
        <v>1.2573344509639564</v>
      </c>
      <c r="L320" s="9"/>
    </row>
    <row r="321" spans="1:12" x14ac:dyDescent="0.25">
      <c r="A321" s="3" t="s">
        <v>187</v>
      </c>
      <c r="B321" s="9">
        <v>999</v>
      </c>
      <c r="C321" s="9">
        <v>975</v>
      </c>
      <c r="D321" s="9">
        <v>992</v>
      </c>
      <c r="E321" s="9">
        <v>1024</v>
      </c>
      <c r="F321" s="10">
        <f t="shared" si="80"/>
        <v>25</v>
      </c>
      <c r="G321" s="11">
        <f t="shared" si="85"/>
        <v>2.5025025025025025</v>
      </c>
      <c r="H321" s="10">
        <f t="shared" si="81"/>
        <v>49</v>
      </c>
      <c r="I321" s="25">
        <f t="shared" si="82"/>
        <v>5.0256410256410255</v>
      </c>
      <c r="J321" s="9">
        <f t="shared" si="83"/>
        <v>32</v>
      </c>
      <c r="K321" s="11">
        <f t="shared" si="84"/>
        <v>3.225806451612903</v>
      </c>
      <c r="L321" s="9"/>
    </row>
    <row r="322" spans="1:12" x14ac:dyDescent="0.25">
      <c r="A322" s="3" t="s">
        <v>188</v>
      </c>
      <c r="B322" s="9">
        <v>12373</v>
      </c>
      <c r="C322" s="9">
        <v>12385</v>
      </c>
      <c r="D322" s="9">
        <v>12053</v>
      </c>
      <c r="E322" s="9">
        <v>11835</v>
      </c>
      <c r="F322" s="10">
        <f t="shared" si="80"/>
        <v>-538</v>
      </c>
      <c r="G322" s="11">
        <f t="shared" si="85"/>
        <v>-4.3481774832296125</v>
      </c>
      <c r="H322" s="10">
        <f t="shared" si="81"/>
        <v>-550</v>
      </c>
      <c r="I322" s="25">
        <f t="shared" si="82"/>
        <v>-4.440855874041179</v>
      </c>
      <c r="J322" s="9">
        <f t="shared" si="83"/>
        <v>-218</v>
      </c>
      <c r="K322" s="11">
        <f t="shared" si="84"/>
        <v>-1.8086783373434001</v>
      </c>
      <c r="L322" s="9"/>
    </row>
    <row r="323" spans="1:12" x14ac:dyDescent="0.25">
      <c r="A323" s="3" t="s">
        <v>189</v>
      </c>
      <c r="B323" s="9">
        <v>768</v>
      </c>
      <c r="C323" s="9">
        <v>867</v>
      </c>
      <c r="D323" s="9">
        <v>800</v>
      </c>
      <c r="E323" s="9">
        <v>824</v>
      </c>
      <c r="F323" s="10">
        <f t="shared" si="80"/>
        <v>56</v>
      </c>
      <c r="G323" s="11">
        <f t="shared" si="85"/>
        <v>7.291666666666667</v>
      </c>
      <c r="H323" s="10">
        <f t="shared" si="81"/>
        <v>-43</v>
      </c>
      <c r="I323" s="25">
        <f t="shared" si="82"/>
        <v>-4.9596309111880048</v>
      </c>
      <c r="J323" s="9">
        <f t="shared" si="83"/>
        <v>24</v>
      </c>
      <c r="K323" s="11">
        <f t="shared" si="84"/>
        <v>3</v>
      </c>
      <c r="L323" s="9"/>
    </row>
    <row r="324" spans="1:12" x14ac:dyDescent="0.25">
      <c r="A324" s="3" t="s">
        <v>190</v>
      </c>
      <c r="B324" s="9">
        <v>2003</v>
      </c>
      <c r="C324" s="9">
        <v>1573</v>
      </c>
      <c r="D324" s="9">
        <v>1520</v>
      </c>
      <c r="E324" s="9">
        <v>1461</v>
      </c>
      <c r="F324" s="10">
        <f t="shared" si="80"/>
        <v>-542</v>
      </c>
      <c r="G324" s="11">
        <f t="shared" si="85"/>
        <v>-27.059410883674488</v>
      </c>
      <c r="H324" s="10">
        <f t="shared" si="81"/>
        <v>-112</v>
      </c>
      <c r="I324" s="25">
        <f t="shared" si="82"/>
        <v>-7.1201525746980296</v>
      </c>
      <c r="J324" s="9">
        <f t="shared" si="83"/>
        <v>-59</v>
      </c>
      <c r="K324" s="11">
        <f t="shared" si="84"/>
        <v>-3.8815789473684212</v>
      </c>
      <c r="L324" s="9"/>
    </row>
    <row r="325" spans="1:12" x14ac:dyDescent="0.25">
      <c r="A325" s="3" t="s">
        <v>191</v>
      </c>
      <c r="B325" s="9">
        <v>80</v>
      </c>
      <c r="C325" s="9">
        <v>115</v>
      </c>
      <c r="D325" s="9">
        <v>112</v>
      </c>
      <c r="E325" s="9">
        <v>103</v>
      </c>
      <c r="F325" s="10">
        <f t="shared" si="80"/>
        <v>23</v>
      </c>
      <c r="G325" s="11">
        <f t="shared" si="85"/>
        <v>28.749999999999996</v>
      </c>
      <c r="H325" s="10">
        <f t="shared" si="81"/>
        <v>-12</v>
      </c>
      <c r="I325" s="25">
        <f t="shared" si="82"/>
        <v>-10.434782608695652</v>
      </c>
      <c r="J325" s="9">
        <f t="shared" si="83"/>
        <v>-9</v>
      </c>
      <c r="K325" s="11">
        <f t="shared" si="84"/>
        <v>-8.0357142857142865</v>
      </c>
      <c r="L325" s="9"/>
    </row>
    <row r="326" spans="1:12" x14ac:dyDescent="0.25">
      <c r="A326" s="3" t="s">
        <v>192</v>
      </c>
      <c r="B326" s="9">
        <v>1505</v>
      </c>
      <c r="C326" s="9">
        <v>1500</v>
      </c>
      <c r="D326" s="9">
        <v>1480</v>
      </c>
      <c r="E326" s="9">
        <v>1454</v>
      </c>
      <c r="F326" s="10">
        <f t="shared" si="80"/>
        <v>-51</v>
      </c>
      <c r="G326" s="11">
        <f t="shared" si="85"/>
        <v>-3.3887043189368771</v>
      </c>
      <c r="H326" s="10">
        <f t="shared" si="81"/>
        <v>-46</v>
      </c>
      <c r="I326" s="25">
        <f t="shared" si="82"/>
        <v>-3.0666666666666664</v>
      </c>
      <c r="J326" s="9">
        <f t="shared" si="83"/>
        <v>-26</v>
      </c>
      <c r="K326" s="11">
        <f t="shared" si="84"/>
        <v>-1.7567567567567568</v>
      </c>
      <c r="L326" s="9"/>
    </row>
    <row r="327" spans="1:12" x14ac:dyDescent="0.25">
      <c r="A327" s="3" t="s">
        <v>193</v>
      </c>
      <c r="B327" s="9">
        <v>11328</v>
      </c>
      <c r="C327" s="9">
        <v>11878</v>
      </c>
      <c r="D327" s="9">
        <v>12212</v>
      </c>
      <c r="E327" s="9">
        <v>12731</v>
      </c>
      <c r="F327" s="10">
        <f t="shared" si="80"/>
        <v>1403</v>
      </c>
      <c r="G327" s="11">
        <f t="shared" si="85"/>
        <v>12.385240112994349</v>
      </c>
      <c r="H327" s="10">
        <f t="shared" si="81"/>
        <v>853</v>
      </c>
      <c r="I327" s="25">
        <f t="shared" si="82"/>
        <v>7.1813436605489143</v>
      </c>
      <c r="J327" s="9">
        <f t="shared" si="83"/>
        <v>519</v>
      </c>
      <c r="K327" s="11">
        <f t="shared" si="84"/>
        <v>4.2499181133311499</v>
      </c>
      <c r="L327" s="9"/>
    </row>
    <row r="328" spans="1:12" x14ac:dyDescent="0.25">
      <c r="A328" s="3" t="s">
        <v>194</v>
      </c>
      <c r="B328" s="9">
        <v>763</v>
      </c>
      <c r="C328" s="9">
        <v>737</v>
      </c>
      <c r="D328" s="9">
        <v>673</v>
      </c>
      <c r="E328" s="9">
        <v>687</v>
      </c>
      <c r="F328" s="10">
        <f t="shared" si="80"/>
        <v>-76</v>
      </c>
      <c r="G328" s="11">
        <f t="shared" si="85"/>
        <v>-9.960681520314548</v>
      </c>
      <c r="H328" s="10">
        <f t="shared" si="81"/>
        <v>-50</v>
      </c>
      <c r="I328" s="25">
        <f t="shared" si="82"/>
        <v>-6.7842605156037985</v>
      </c>
      <c r="J328" s="9">
        <f t="shared" si="83"/>
        <v>14</v>
      </c>
      <c r="K328" s="11">
        <f t="shared" si="84"/>
        <v>2.0802377414561661</v>
      </c>
      <c r="L328" s="9"/>
    </row>
    <row r="329" spans="1:12" x14ac:dyDescent="0.25">
      <c r="A329" s="3" t="s">
        <v>195</v>
      </c>
      <c r="B329" s="9">
        <v>1498</v>
      </c>
      <c r="C329" s="9">
        <v>1435</v>
      </c>
      <c r="D329" s="9">
        <v>1365</v>
      </c>
      <c r="E329" s="9">
        <v>1354</v>
      </c>
      <c r="F329" s="10">
        <f t="shared" si="80"/>
        <v>-144</v>
      </c>
      <c r="G329" s="11">
        <f t="shared" si="85"/>
        <v>-9.6128170894526033</v>
      </c>
      <c r="H329" s="10">
        <f t="shared" si="81"/>
        <v>-81</v>
      </c>
      <c r="I329" s="25">
        <f t="shared" si="82"/>
        <v>-5.6445993031358892</v>
      </c>
      <c r="J329" s="9">
        <f t="shared" si="83"/>
        <v>-11</v>
      </c>
      <c r="K329" s="11">
        <f t="shared" si="84"/>
        <v>-0.805860805860806</v>
      </c>
      <c r="L329" s="9"/>
    </row>
    <row r="330" spans="1:12" x14ac:dyDescent="0.25">
      <c r="A330" s="3" t="s">
        <v>196</v>
      </c>
      <c r="B330" s="9">
        <v>2495</v>
      </c>
      <c r="C330" s="9">
        <v>2603</v>
      </c>
      <c r="D330" s="9">
        <v>2653</v>
      </c>
      <c r="E330" s="9">
        <v>2666</v>
      </c>
      <c r="F330" s="10">
        <f t="shared" si="80"/>
        <v>171</v>
      </c>
      <c r="G330" s="11">
        <f t="shared" si="85"/>
        <v>6.8537074148296586</v>
      </c>
      <c r="H330" s="10">
        <f t="shared" si="81"/>
        <v>63</v>
      </c>
      <c r="I330" s="25">
        <f t="shared" si="82"/>
        <v>2.4202842873607375</v>
      </c>
      <c r="J330" s="9">
        <f t="shared" si="83"/>
        <v>13</v>
      </c>
      <c r="K330" s="11">
        <f t="shared" si="84"/>
        <v>0.49001130795326048</v>
      </c>
      <c r="L330" s="9"/>
    </row>
    <row r="331" spans="1:12" x14ac:dyDescent="0.25">
      <c r="A331" s="3" t="s">
        <v>197</v>
      </c>
      <c r="B331" s="9">
        <v>2677</v>
      </c>
      <c r="C331" s="9">
        <v>2745</v>
      </c>
      <c r="D331" s="9">
        <v>2742</v>
      </c>
      <c r="E331" s="9">
        <v>2733</v>
      </c>
      <c r="F331" s="10">
        <f t="shared" si="80"/>
        <v>56</v>
      </c>
      <c r="G331" s="11">
        <f t="shared" si="85"/>
        <v>2.091893911094509</v>
      </c>
      <c r="H331" s="10">
        <f t="shared" si="81"/>
        <v>-12</v>
      </c>
      <c r="I331" s="25">
        <f t="shared" si="82"/>
        <v>-0.43715846994535518</v>
      </c>
      <c r="J331" s="9">
        <f t="shared" si="83"/>
        <v>-9</v>
      </c>
      <c r="K331" s="11">
        <f t="shared" si="84"/>
        <v>-0.32822757111597373</v>
      </c>
      <c r="L331" s="9"/>
    </row>
    <row r="332" spans="1:12" x14ac:dyDescent="0.25">
      <c r="A332" s="3" t="s">
        <v>198</v>
      </c>
      <c r="B332" s="9">
        <v>2489</v>
      </c>
      <c r="C332" s="9">
        <v>2538</v>
      </c>
      <c r="D332" s="9">
        <v>2328</v>
      </c>
      <c r="E332" s="9">
        <v>2182</v>
      </c>
      <c r="F332" s="10">
        <f t="shared" si="80"/>
        <v>-307</v>
      </c>
      <c r="G332" s="11">
        <f t="shared" si="85"/>
        <v>-12.334270791482522</v>
      </c>
      <c r="H332" s="10">
        <f t="shared" si="81"/>
        <v>-356</v>
      </c>
      <c r="I332" s="25">
        <f t="shared" si="82"/>
        <v>-14.026792750197007</v>
      </c>
      <c r="J332" s="9">
        <f t="shared" si="83"/>
        <v>-146</v>
      </c>
      <c r="K332" s="11">
        <f t="shared" si="84"/>
        <v>-6.2714776632302405</v>
      </c>
      <c r="L332" s="9"/>
    </row>
    <row r="333" spans="1:12" x14ac:dyDescent="0.25">
      <c r="A333" s="3" t="s">
        <v>199</v>
      </c>
      <c r="B333" s="9">
        <v>3876</v>
      </c>
      <c r="C333" s="9">
        <v>3732</v>
      </c>
      <c r="D333" s="9">
        <v>3574</v>
      </c>
      <c r="E333" s="9">
        <v>3520</v>
      </c>
      <c r="F333" s="10">
        <f t="shared" si="80"/>
        <v>-356</v>
      </c>
      <c r="G333" s="11">
        <f t="shared" si="85"/>
        <v>-9.1847265221878214</v>
      </c>
      <c r="H333" s="10">
        <f t="shared" si="81"/>
        <v>-212</v>
      </c>
      <c r="I333" s="25">
        <f t="shared" si="82"/>
        <v>-5.680600214362272</v>
      </c>
      <c r="J333" s="9">
        <f t="shared" si="83"/>
        <v>-54</v>
      </c>
      <c r="K333" s="11">
        <f t="shared" si="84"/>
        <v>-1.5109121432568551</v>
      </c>
      <c r="L333" s="9"/>
    </row>
    <row r="334" spans="1:12" x14ac:dyDescent="0.25">
      <c r="A334" s="3" t="s">
        <v>200</v>
      </c>
      <c r="B334" s="9">
        <v>3681</v>
      </c>
      <c r="C334" s="9">
        <v>3848</v>
      </c>
      <c r="D334" s="9">
        <v>3582</v>
      </c>
      <c r="E334" s="9">
        <v>3781</v>
      </c>
      <c r="F334" s="10">
        <f t="shared" si="80"/>
        <v>100</v>
      </c>
      <c r="G334" s="11">
        <f t="shared" si="85"/>
        <v>2.7166530834012494</v>
      </c>
      <c r="H334" s="10">
        <f t="shared" si="81"/>
        <v>-67</v>
      </c>
      <c r="I334" s="25">
        <f t="shared" si="82"/>
        <v>-1.7411642411642412</v>
      </c>
      <c r="J334" s="9">
        <f t="shared" si="83"/>
        <v>199</v>
      </c>
      <c r="K334" s="11">
        <f t="shared" si="84"/>
        <v>5.5555555555555554</v>
      </c>
      <c r="L334" s="9"/>
    </row>
    <row r="335" spans="1:12" x14ac:dyDescent="0.25">
      <c r="A335" s="3" t="s">
        <v>201</v>
      </c>
      <c r="B335" s="9">
        <v>7103</v>
      </c>
      <c r="C335" s="9">
        <v>6891</v>
      </c>
      <c r="D335" s="9">
        <v>6650</v>
      </c>
      <c r="E335" s="9">
        <v>6614</v>
      </c>
      <c r="F335" s="10">
        <f t="shared" si="80"/>
        <v>-489</v>
      </c>
      <c r="G335" s="11">
        <f t="shared" si="85"/>
        <v>-6.8844150359003233</v>
      </c>
      <c r="H335" s="10">
        <f t="shared" si="81"/>
        <v>-277</v>
      </c>
      <c r="I335" s="25">
        <f t="shared" si="82"/>
        <v>-4.0197358873893485</v>
      </c>
      <c r="J335" s="9">
        <f t="shared" si="83"/>
        <v>-36</v>
      </c>
      <c r="K335" s="11">
        <f t="shared" si="84"/>
        <v>-0.54135338345864659</v>
      </c>
      <c r="L335" s="9"/>
    </row>
    <row r="336" spans="1:12" x14ac:dyDescent="0.25">
      <c r="A336" s="3" t="s">
        <v>202</v>
      </c>
      <c r="B336" s="9">
        <v>2957</v>
      </c>
      <c r="C336" s="9">
        <v>2563</v>
      </c>
      <c r="D336" s="9">
        <v>2308</v>
      </c>
      <c r="E336" s="9">
        <v>2150</v>
      </c>
      <c r="F336" s="10">
        <f t="shared" si="80"/>
        <v>-807</v>
      </c>
      <c r="G336" s="11">
        <f t="shared" si="85"/>
        <v>-27.291173486641867</v>
      </c>
      <c r="H336" s="10">
        <f t="shared" si="81"/>
        <v>-413</v>
      </c>
      <c r="I336" s="25">
        <f t="shared" si="82"/>
        <v>-16.113928989465471</v>
      </c>
      <c r="J336" s="9">
        <f t="shared" si="83"/>
        <v>-158</v>
      </c>
      <c r="K336" s="11">
        <f t="shared" si="84"/>
        <v>-6.8457538994800702</v>
      </c>
      <c r="L336" s="9"/>
    </row>
    <row r="337" spans="1:12" x14ac:dyDescent="0.25">
      <c r="A337" s="3" t="s">
        <v>203</v>
      </c>
      <c r="B337" s="9">
        <v>606</v>
      </c>
      <c r="C337" s="9">
        <v>665</v>
      </c>
      <c r="D337" s="9">
        <v>698</v>
      </c>
      <c r="E337" s="9">
        <v>636</v>
      </c>
      <c r="F337" s="10">
        <f t="shared" si="80"/>
        <v>30</v>
      </c>
      <c r="G337" s="11">
        <f t="shared" si="85"/>
        <v>4.9504950495049505</v>
      </c>
      <c r="H337" s="10">
        <f t="shared" si="81"/>
        <v>-29</v>
      </c>
      <c r="I337" s="25">
        <f t="shared" si="82"/>
        <v>-4.3609022556390977</v>
      </c>
      <c r="J337" s="9">
        <f t="shared" si="83"/>
        <v>-62</v>
      </c>
      <c r="K337" s="11">
        <f t="shared" si="84"/>
        <v>-8.8825214899713476</v>
      </c>
      <c r="L337" s="9"/>
    </row>
    <row r="338" spans="1:12" x14ac:dyDescent="0.25">
      <c r="B338" s="12" t="s">
        <v>15</v>
      </c>
      <c r="C338" s="12" t="s">
        <v>15</v>
      </c>
      <c r="D338" s="12" t="s">
        <v>15</v>
      </c>
      <c r="E338" s="12" t="s">
        <v>15</v>
      </c>
      <c r="F338" s="12" t="s">
        <v>15</v>
      </c>
      <c r="G338" s="12" t="s">
        <v>15</v>
      </c>
      <c r="H338" s="13" t="s">
        <v>15</v>
      </c>
      <c r="I338" s="13" t="s">
        <v>15</v>
      </c>
      <c r="J338" s="12" t="s">
        <v>15</v>
      </c>
      <c r="K338" s="12" t="s">
        <v>15</v>
      </c>
      <c r="L338" s="9"/>
    </row>
    <row r="339" spans="1:12" x14ac:dyDescent="0.25">
      <c r="A339" s="3" t="s">
        <v>131</v>
      </c>
      <c r="B339" s="9">
        <v>124888</v>
      </c>
      <c r="C339" s="9">
        <v>127759</v>
      </c>
      <c r="D339" s="9">
        <v>127264</v>
      </c>
      <c r="E339" s="9">
        <v>127022</v>
      </c>
      <c r="F339" s="10">
        <f>SUM(E339-B339)</f>
        <v>2134</v>
      </c>
      <c r="G339" s="11">
        <f>SUM(F339/B339*100)</f>
        <v>1.7087310229966051</v>
      </c>
      <c r="H339" s="10">
        <f t="shared" ref="H339" si="86">SUM(E339-C339)</f>
        <v>-737</v>
      </c>
      <c r="I339" s="25">
        <f>SUM(H339/C339*100)</f>
        <v>-0.57686738311978014</v>
      </c>
      <c r="J339" s="9">
        <f>E339-D339</f>
        <v>-242</v>
      </c>
      <c r="K339" s="11">
        <f>SUM(J339/D339*100)</f>
        <v>-0.19015589640432487</v>
      </c>
      <c r="L339" s="9"/>
    </row>
    <row r="340" spans="1:12" x14ac:dyDescent="0.25">
      <c r="C340" s="9"/>
      <c r="L340" s="9"/>
    </row>
    <row r="341" spans="1:12" x14ac:dyDescent="0.25">
      <c r="A341" s="41"/>
      <c r="B341" s="41"/>
      <c r="C341" s="41"/>
      <c r="D341" s="41"/>
      <c r="E341" s="41"/>
      <c r="F341" s="41"/>
      <c r="G341" s="41"/>
      <c r="H341" s="41"/>
      <c r="L341" s="9"/>
    </row>
    <row r="342" spans="1:12" x14ac:dyDescent="0.25">
      <c r="A342" s="41"/>
      <c r="B342" s="41"/>
      <c r="C342" s="41"/>
      <c r="D342" s="41"/>
      <c r="E342" s="41"/>
      <c r="F342" s="41"/>
      <c r="G342" s="41"/>
      <c r="H342" s="41"/>
      <c r="L342" s="9"/>
    </row>
    <row r="343" spans="1:12" x14ac:dyDescent="0.25">
      <c r="A343" s="24"/>
      <c r="B343" s="24"/>
      <c r="C343" s="24"/>
      <c r="D343" s="24"/>
      <c r="E343" s="24"/>
      <c r="F343" s="24"/>
      <c r="G343" s="24"/>
      <c r="H343" s="24"/>
      <c r="L343" s="9"/>
    </row>
    <row r="344" spans="1:12" x14ac:dyDescent="0.25">
      <c r="A344" s="2" t="s">
        <v>204</v>
      </c>
      <c r="B344" s="2"/>
      <c r="L344" s="9"/>
    </row>
    <row r="345" spans="1:12" x14ac:dyDescent="0.25">
      <c r="L345" s="9"/>
    </row>
    <row r="346" spans="1:12" x14ac:dyDescent="0.25">
      <c r="A346" s="3" t="s">
        <v>205</v>
      </c>
      <c r="B346" s="9">
        <v>485</v>
      </c>
      <c r="C346" s="9">
        <v>483</v>
      </c>
      <c r="D346" s="9">
        <v>477</v>
      </c>
      <c r="E346" s="9">
        <v>522</v>
      </c>
      <c r="F346" s="10">
        <f>SUM(E346-B346)</f>
        <v>37</v>
      </c>
      <c r="G346" s="11">
        <f>SUM(F346/B346*100)</f>
        <v>7.6288659793814437</v>
      </c>
      <c r="H346" s="10">
        <f t="shared" ref="H346" si="87">SUM(E346-C346)</f>
        <v>39</v>
      </c>
      <c r="I346" s="25">
        <f>SUM(H346/C346*100)</f>
        <v>8.0745341614906838</v>
      </c>
      <c r="J346" s="9">
        <f>E346-D346</f>
        <v>45</v>
      </c>
      <c r="K346" s="11">
        <f>SUM(J346/D346*100)</f>
        <v>9.433962264150944</v>
      </c>
      <c r="L346" s="9"/>
    </row>
    <row r="347" spans="1:12" x14ac:dyDescent="0.25">
      <c r="B347" s="12" t="s">
        <v>15</v>
      </c>
      <c r="C347" s="12" t="s">
        <v>15</v>
      </c>
      <c r="D347" s="12" t="s">
        <v>15</v>
      </c>
      <c r="E347" s="12" t="s">
        <v>15</v>
      </c>
      <c r="F347" s="12" t="s">
        <v>15</v>
      </c>
      <c r="G347" s="12" t="s">
        <v>15</v>
      </c>
      <c r="H347" s="13" t="s">
        <v>15</v>
      </c>
      <c r="I347" s="13" t="s">
        <v>15</v>
      </c>
      <c r="J347" s="12" t="s">
        <v>15</v>
      </c>
      <c r="K347" s="12" t="s">
        <v>15</v>
      </c>
      <c r="L347" s="9"/>
    </row>
    <row r="348" spans="1:12" x14ac:dyDescent="0.25">
      <c r="A348" s="3" t="s">
        <v>131</v>
      </c>
      <c r="B348" s="9">
        <v>485</v>
      </c>
      <c r="C348" s="9">
        <v>483</v>
      </c>
      <c r="D348" s="9">
        <v>477</v>
      </c>
      <c r="E348" s="9">
        <v>522</v>
      </c>
      <c r="F348" s="10">
        <f>SUM(E348-B348)</f>
        <v>37</v>
      </c>
      <c r="G348" s="11">
        <f>SUM(F348/B348*100)</f>
        <v>7.6288659793814437</v>
      </c>
      <c r="H348" s="10">
        <f t="shared" ref="H348" si="88">SUM(E348-C348)</f>
        <v>39</v>
      </c>
      <c r="I348" s="25">
        <f>SUM(H348/C348*100)</f>
        <v>8.0745341614906838</v>
      </c>
      <c r="J348" s="9">
        <f>E348-D348</f>
        <v>45</v>
      </c>
      <c r="K348" s="11">
        <f>SUM(J348/D348*100)</f>
        <v>9.433962264150944</v>
      </c>
      <c r="L348" s="9"/>
    </row>
    <row r="349" spans="1:12" x14ac:dyDescent="0.25">
      <c r="C349" s="9"/>
      <c r="D349" s="9"/>
      <c r="E349" s="9"/>
      <c r="F349" s="9"/>
      <c r="G349" s="9"/>
      <c r="H349" s="10"/>
      <c r="I349" s="25"/>
      <c r="J349" s="25"/>
      <c r="K349" s="25"/>
      <c r="L349" s="9"/>
    </row>
    <row r="350" spans="1:12" x14ac:dyDescent="0.25">
      <c r="B350" s="5" t="s">
        <v>0</v>
      </c>
      <c r="C350" s="5" t="s">
        <v>0</v>
      </c>
      <c r="D350" s="5" t="s">
        <v>0</v>
      </c>
      <c r="E350" s="5" t="s">
        <v>0</v>
      </c>
      <c r="F350" s="5" t="s">
        <v>1</v>
      </c>
      <c r="G350" s="5" t="s">
        <v>1</v>
      </c>
      <c r="H350" s="5" t="s">
        <v>2</v>
      </c>
      <c r="I350" s="5" t="s">
        <v>2</v>
      </c>
      <c r="J350" s="5" t="s">
        <v>3</v>
      </c>
      <c r="K350" s="5" t="s">
        <v>3</v>
      </c>
      <c r="L350" s="9"/>
    </row>
    <row r="351" spans="1:12" x14ac:dyDescent="0.25">
      <c r="A351" s="2" t="s">
        <v>206</v>
      </c>
      <c r="B351" s="8" t="s">
        <v>4</v>
      </c>
      <c r="C351" s="8" t="s">
        <v>5</v>
      </c>
      <c r="D351" s="8" t="s">
        <v>6</v>
      </c>
      <c r="E351" s="8" t="s">
        <v>7</v>
      </c>
      <c r="F351" s="8" t="s">
        <v>8</v>
      </c>
      <c r="G351" s="8" t="s">
        <v>9</v>
      </c>
      <c r="H351" s="8" t="s">
        <v>10</v>
      </c>
      <c r="I351" s="8" t="s">
        <v>9</v>
      </c>
      <c r="J351" s="8" t="s">
        <v>10</v>
      </c>
      <c r="K351" s="8" t="s">
        <v>9</v>
      </c>
      <c r="L351" s="9"/>
    </row>
    <row r="352" spans="1:12" x14ac:dyDescent="0.25">
      <c r="A352" s="2"/>
      <c r="B352" s="2"/>
      <c r="C352" s="9"/>
      <c r="D352" s="9"/>
      <c r="E352" s="9"/>
      <c r="F352" s="9"/>
      <c r="G352" s="9"/>
      <c r="H352" s="10"/>
      <c r="L352" s="9"/>
    </row>
    <row r="353" spans="1:12" x14ac:dyDescent="0.25">
      <c r="A353" s="3" t="s">
        <v>207</v>
      </c>
      <c r="B353" s="9">
        <v>5128</v>
      </c>
      <c r="C353" s="9">
        <v>5238</v>
      </c>
      <c r="D353" s="9">
        <v>5010</v>
      </c>
      <c r="E353" s="9">
        <v>4763</v>
      </c>
      <c r="F353" s="10">
        <f t="shared" ref="F353:F362" si="89">SUM(E353-B353)</f>
        <v>-365</v>
      </c>
      <c r="G353" s="11">
        <f t="shared" ref="G353:G360" si="90">SUM(F353/B353*100)</f>
        <v>-7.117784711388456</v>
      </c>
      <c r="H353" s="10">
        <f t="shared" ref="H353:H362" si="91">SUM(E353-C353)</f>
        <v>-475</v>
      </c>
      <c r="I353" s="25">
        <f t="shared" ref="I353:I362" si="92">SUM(H353/C353*100)</f>
        <v>-9.0683466972126769</v>
      </c>
      <c r="J353" s="9">
        <f t="shared" ref="J353:J362" si="93">E353-D353</f>
        <v>-247</v>
      </c>
      <c r="K353" s="11">
        <f t="shared" ref="K353:K362" si="94">SUM(J353/D353*100)</f>
        <v>-4.9301397205588824</v>
      </c>
      <c r="L353" s="9"/>
    </row>
    <row r="354" spans="1:12" x14ac:dyDescent="0.25">
      <c r="A354" s="3" t="s">
        <v>208</v>
      </c>
      <c r="B354" s="9">
        <v>737</v>
      </c>
      <c r="C354" s="9">
        <v>733</v>
      </c>
      <c r="D354" s="9">
        <v>714</v>
      </c>
      <c r="E354" s="9">
        <v>716</v>
      </c>
      <c r="F354" s="10">
        <f t="shared" si="89"/>
        <v>-21</v>
      </c>
      <c r="G354" s="11">
        <f t="shared" si="90"/>
        <v>-2.8493894165535956</v>
      </c>
      <c r="H354" s="10">
        <f t="shared" si="91"/>
        <v>-17</v>
      </c>
      <c r="I354" s="25">
        <f t="shared" si="92"/>
        <v>-2.3192360163710775</v>
      </c>
      <c r="J354" s="9">
        <f t="shared" si="93"/>
        <v>2</v>
      </c>
      <c r="K354" s="11">
        <f t="shared" si="94"/>
        <v>0.28011204481792717</v>
      </c>
      <c r="L354" s="9"/>
    </row>
    <row r="355" spans="1:12" x14ac:dyDescent="0.25">
      <c r="A355" s="3" t="s">
        <v>209</v>
      </c>
      <c r="B355" s="9">
        <v>3574</v>
      </c>
      <c r="C355" s="9">
        <v>3751</v>
      </c>
      <c r="D355" s="9">
        <v>3592</v>
      </c>
      <c r="E355" s="9">
        <v>3410</v>
      </c>
      <c r="F355" s="10">
        <f t="shared" si="89"/>
        <v>-164</v>
      </c>
      <c r="G355" s="11">
        <f t="shared" si="90"/>
        <v>-4.5886961387800778</v>
      </c>
      <c r="H355" s="10">
        <f t="shared" si="91"/>
        <v>-341</v>
      </c>
      <c r="I355" s="25">
        <f t="shared" si="92"/>
        <v>-9.0909090909090917</v>
      </c>
      <c r="J355" s="9">
        <f t="shared" si="93"/>
        <v>-182</v>
      </c>
      <c r="K355" s="11">
        <f t="shared" si="94"/>
        <v>-5.0668151447661476</v>
      </c>
      <c r="L355" s="9"/>
    </row>
    <row r="356" spans="1:12" x14ac:dyDescent="0.25">
      <c r="A356" s="3" t="s">
        <v>210</v>
      </c>
      <c r="B356" s="9">
        <v>42</v>
      </c>
      <c r="C356" s="9">
        <v>43</v>
      </c>
      <c r="D356" s="9">
        <v>42</v>
      </c>
      <c r="E356" s="9">
        <v>46</v>
      </c>
      <c r="F356" s="10">
        <f t="shared" si="89"/>
        <v>4</v>
      </c>
      <c r="G356" s="11">
        <f t="shared" si="90"/>
        <v>9.5238095238095237</v>
      </c>
      <c r="H356" s="10">
        <f t="shared" si="91"/>
        <v>3</v>
      </c>
      <c r="I356" s="25">
        <f t="shared" si="92"/>
        <v>6.9767441860465116</v>
      </c>
      <c r="J356" s="9">
        <f t="shared" si="93"/>
        <v>4</v>
      </c>
      <c r="K356" s="11">
        <f t="shared" si="94"/>
        <v>9.5238095238095237</v>
      </c>
      <c r="L356" s="9"/>
    </row>
    <row r="357" spans="1:12" x14ac:dyDescent="0.25">
      <c r="A357" s="3" t="s">
        <v>211</v>
      </c>
      <c r="B357" s="9">
        <v>565</v>
      </c>
      <c r="C357" s="9">
        <v>504</v>
      </c>
      <c r="D357" s="9">
        <v>456</v>
      </c>
      <c r="E357" s="9">
        <v>391</v>
      </c>
      <c r="F357" s="10">
        <f t="shared" si="89"/>
        <v>-174</v>
      </c>
      <c r="G357" s="11">
        <f t="shared" si="90"/>
        <v>-30.796460176991154</v>
      </c>
      <c r="H357" s="10">
        <f t="shared" si="91"/>
        <v>-113</v>
      </c>
      <c r="I357" s="25">
        <f t="shared" si="92"/>
        <v>-22.420634920634921</v>
      </c>
      <c r="J357" s="9">
        <f t="shared" si="93"/>
        <v>-65</v>
      </c>
      <c r="K357" s="11">
        <f t="shared" si="94"/>
        <v>-14.254385964912281</v>
      </c>
      <c r="L357" s="9"/>
    </row>
    <row r="358" spans="1:12" x14ac:dyDescent="0.25">
      <c r="A358" s="3" t="s">
        <v>212</v>
      </c>
      <c r="B358" s="9">
        <v>210</v>
      </c>
      <c r="C358" s="9">
        <v>207</v>
      </c>
      <c r="D358" s="9">
        <v>206</v>
      </c>
      <c r="E358" s="9">
        <v>200</v>
      </c>
      <c r="F358" s="10">
        <f t="shared" si="89"/>
        <v>-10</v>
      </c>
      <c r="G358" s="11">
        <f t="shared" si="90"/>
        <v>-4.7619047619047619</v>
      </c>
      <c r="H358" s="10">
        <f t="shared" si="91"/>
        <v>-7</v>
      </c>
      <c r="I358" s="25">
        <f t="shared" si="92"/>
        <v>-3.3816425120772946</v>
      </c>
      <c r="J358" s="9">
        <f t="shared" si="93"/>
        <v>-6</v>
      </c>
      <c r="K358" s="11">
        <f t="shared" si="94"/>
        <v>-2.912621359223301</v>
      </c>
      <c r="L358" s="9"/>
    </row>
    <row r="359" spans="1:12" x14ac:dyDescent="0.25">
      <c r="A359" s="3" t="s">
        <v>213</v>
      </c>
      <c r="B359" s="9">
        <v>775</v>
      </c>
      <c r="C359" s="9">
        <v>785</v>
      </c>
      <c r="D359" s="9">
        <v>855</v>
      </c>
      <c r="E359" s="9">
        <v>922</v>
      </c>
      <c r="F359" s="10">
        <f t="shared" si="89"/>
        <v>147</v>
      </c>
      <c r="G359" s="11">
        <f t="shared" si="90"/>
        <v>18.967741935483868</v>
      </c>
      <c r="H359" s="10">
        <f t="shared" si="91"/>
        <v>137</v>
      </c>
      <c r="I359" s="25">
        <f t="shared" si="92"/>
        <v>17.452229299363058</v>
      </c>
      <c r="J359" s="9">
        <f t="shared" si="93"/>
        <v>67</v>
      </c>
      <c r="K359" s="11">
        <f t="shared" si="94"/>
        <v>7.8362573099415203</v>
      </c>
      <c r="L359" s="9"/>
    </row>
    <row r="360" spans="1:12" x14ac:dyDescent="0.25">
      <c r="A360" s="3" t="s">
        <v>208</v>
      </c>
      <c r="B360" s="9">
        <v>425</v>
      </c>
      <c r="C360" s="9">
        <v>422</v>
      </c>
      <c r="D360" s="9">
        <v>449</v>
      </c>
      <c r="E360" s="9">
        <v>474</v>
      </c>
      <c r="F360" s="10">
        <f t="shared" si="89"/>
        <v>49</v>
      </c>
      <c r="G360" s="11">
        <f t="shared" si="90"/>
        <v>11.529411764705882</v>
      </c>
      <c r="H360" s="10">
        <f t="shared" si="91"/>
        <v>52</v>
      </c>
      <c r="I360" s="25">
        <f t="shared" si="92"/>
        <v>12.322274881516588</v>
      </c>
      <c r="J360" s="9">
        <f t="shared" si="93"/>
        <v>25</v>
      </c>
      <c r="K360" s="11">
        <f t="shared" si="94"/>
        <v>5.56792873051225</v>
      </c>
      <c r="L360" s="9"/>
    </row>
    <row r="361" spans="1:12" x14ac:dyDescent="0.25">
      <c r="A361" s="3" t="s">
        <v>214</v>
      </c>
      <c r="B361" s="9">
        <v>0</v>
      </c>
      <c r="C361" s="9">
        <v>40</v>
      </c>
      <c r="D361" s="9">
        <v>101</v>
      </c>
      <c r="E361" s="9">
        <v>161</v>
      </c>
      <c r="F361" s="10">
        <f t="shared" si="89"/>
        <v>161</v>
      </c>
      <c r="G361" s="11">
        <v>100</v>
      </c>
      <c r="H361" s="10">
        <f t="shared" si="91"/>
        <v>121</v>
      </c>
      <c r="I361" s="25">
        <f t="shared" si="92"/>
        <v>302.5</v>
      </c>
      <c r="J361" s="9">
        <f t="shared" si="93"/>
        <v>60</v>
      </c>
      <c r="K361" s="11">
        <f t="shared" si="94"/>
        <v>59.405940594059402</v>
      </c>
      <c r="L361" s="9"/>
    </row>
    <row r="362" spans="1:12" x14ac:dyDescent="0.25">
      <c r="A362" s="3" t="s">
        <v>209</v>
      </c>
      <c r="B362" s="9">
        <v>350</v>
      </c>
      <c r="C362" s="9">
        <v>323</v>
      </c>
      <c r="D362" s="9">
        <v>305</v>
      </c>
      <c r="E362" s="9">
        <v>287</v>
      </c>
      <c r="F362" s="10">
        <f t="shared" si="89"/>
        <v>-63</v>
      </c>
      <c r="G362" s="11">
        <f>SUM(F362/B362*100)</f>
        <v>-18</v>
      </c>
      <c r="H362" s="10">
        <f t="shared" si="91"/>
        <v>-36</v>
      </c>
      <c r="I362" s="25">
        <f t="shared" si="92"/>
        <v>-11.145510835913312</v>
      </c>
      <c r="J362" s="9">
        <f t="shared" si="93"/>
        <v>-18</v>
      </c>
      <c r="K362" s="11">
        <f t="shared" si="94"/>
        <v>-5.9016393442622954</v>
      </c>
      <c r="L362" s="9"/>
    </row>
    <row r="363" spans="1:12" x14ac:dyDescent="0.25">
      <c r="C363" s="9"/>
      <c r="D363" s="9"/>
      <c r="E363" s="9"/>
      <c r="F363" s="9"/>
      <c r="G363" s="9"/>
      <c r="H363" s="10"/>
      <c r="I363" s="25"/>
      <c r="J363" s="25"/>
      <c r="K363" s="25"/>
      <c r="L363" s="9"/>
    </row>
    <row r="364" spans="1:12" x14ac:dyDescent="0.25">
      <c r="A364" s="3" t="s">
        <v>215</v>
      </c>
      <c r="B364" s="9">
        <v>3084</v>
      </c>
      <c r="C364" s="9">
        <v>3304</v>
      </c>
      <c r="D364" s="9">
        <v>3391</v>
      </c>
      <c r="E364" s="9">
        <v>3456</v>
      </c>
      <c r="F364" s="10">
        <f t="shared" ref="F364:F368" si="95">SUM(E364-B364)</f>
        <v>372</v>
      </c>
      <c r="G364" s="11">
        <f>SUM(F364/B364*100)</f>
        <v>12.062256809338521</v>
      </c>
      <c r="H364" s="10">
        <f t="shared" ref="H364:H368" si="96">SUM(E364-C364)</f>
        <v>152</v>
      </c>
      <c r="I364" s="25">
        <f>SUM(H364/C364*100)</f>
        <v>4.6004842615012107</v>
      </c>
      <c r="J364" s="9">
        <f t="shared" ref="J364:J368" si="97">E364-D364</f>
        <v>65</v>
      </c>
      <c r="K364" s="11">
        <f t="shared" ref="K364:K368" si="98">SUM(J364/D364*100)</f>
        <v>1.9168386906517252</v>
      </c>
      <c r="L364" s="9"/>
    </row>
    <row r="365" spans="1:12" x14ac:dyDescent="0.25">
      <c r="A365" s="3" t="s">
        <v>208</v>
      </c>
      <c r="B365" s="9">
        <v>582</v>
      </c>
      <c r="C365" s="9">
        <v>663</v>
      </c>
      <c r="D365" s="9">
        <v>730</v>
      </c>
      <c r="E365" s="9">
        <v>807</v>
      </c>
      <c r="F365" s="10">
        <f t="shared" si="95"/>
        <v>225</v>
      </c>
      <c r="G365" s="11">
        <f>SUM(F365/B365*100)</f>
        <v>38.659793814432994</v>
      </c>
      <c r="H365" s="10">
        <f t="shared" si="96"/>
        <v>144</v>
      </c>
      <c r="I365" s="25">
        <f>SUM(H365/C365*100)</f>
        <v>21.719457013574662</v>
      </c>
      <c r="J365" s="9">
        <f t="shared" si="97"/>
        <v>77</v>
      </c>
      <c r="K365" s="11">
        <f t="shared" si="98"/>
        <v>10.547945205479452</v>
      </c>
      <c r="L365" s="9"/>
    </row>
    <row r="366" spans="1:12" x14ac:dyDescent="0.25">
      <c r="A366" s="3" t="s">
        <v>214</v>
      </c>
      <c r="B366" s="9">
        <v>416</v>
      </c>
      <c r="C366" s="9">
        <v>416</v>
      </c>
      <c r="D366" s="9">
        <v>415</v>
      </c>
      <c r="E366" s="9">
        <v>414</v>
      </c>
      <c r="F366" s="10">
        <f t="shared" si="95"/>
        <v>-2</v>
      </c>
      <c r="G366" s="11">
        <f>SUM(F366/B366*100)</f>
        <v>-0.48076923076923078</v>
      </c>
      <c r="H366" s="10">
        <f t="shared" si="96"/>
        <v>-2</v>
      </c>
      <c r="I366" s="25">
        <f>SUM(H366/C366*100)</f>
        <v>-0.48076923076923078</v>
      </c>
      <c r="J366" s="9">
        <f t="shared" si="97"/>
        <v>-1</v>
      </c>
      <c r="K366" s="11">
        <f t="shared" si="98"/>
        <v>-0.24096385542168677</v>
      </c>
      <c r="L366" s="9"/>
    </row>
    <row r="367" spans="1:12" x14ac:dyDescent="0.25">
      <c r="A367" s="3" t="s">
        <v>209</v>
      </c>
      <c r="B367" s="9">
        <v>1648</v>
      </c>
      <c r="C367" s="9">
        <v>1782</v>
      </c>
      <c r="D367" s="9">
        <v>1792</v>
      </c>
      <c r="E367" s="9">
        <v>1789</v>
      </c>
      <c r="F367" s="10">
        <f t="shared" si="95"/>
        <v>141</v>
      </c>
      <c r="G367" s="11">
        <f>SUM(F367/B367*100)</f>
        <v>8.5558252427184467</v>
      </c>
      <c r="H367" s="10">
        <f t="shared" si="96"/>
        <v>7</v>
      </c>
      <c r="I367" s="25">
        <f>SUM(H367/C367*100)</f>
        <v>0.39281705948372619</v>
      </c>
      <c r="J367" s="9">
        <f t="shared" si="97"/>
        <v>-3</v>
      </c>
      <c r="K367" s="11">
        <f t="shared" si="98"/>
        <v>-0.16741071428571427</v>
      </c>
      <c r="L367" s="9"/>
    </row>
    <row r="368" spans="1:12" x14ac:dyDescent="0.25">
      <c r="A368" s="3" t="s">
        <v>211</v>
      </c>
      <c r="B368" s="9">
        <v>438</v>
      </c>
      <c r="C368" s="9">
        <v>443</v>
      </c>
      <c r="D368" s="9">
        <v>454</v>
      </c>
      <c r="E368" s="9">
        <v>446</v>
      </c>
      <c r="F368" s="10">
        <f t="shared" si="95"/>
        <v>8</v>
      </c>
      <c r="G368" s="11">
        <f>SUM(F368/B368*100)</f>
        <v>1.8264840182648401</v>
      </c>
      <c r="H368" s="10">
        <f t="shared" si="96"/>
        <v>3</v>
      </c>
      <c r="I368" s="25">
        <f>SUM(H368/C368*100)</f>
        <v>0.67720090293453727</v>
      </c>
      <c r="J368" s="9">
        <f t="shared" si="97"/>
        <v>-8</v>
      </c>
      <c r="K368" s="11">
        <f t="shared" si="98"/>
        <v>-1.7621145374449341</v>
      </c>
      <c r="L368" s="9"/>
    </row>
    <row r="369" spans="1:12" x14ac:dyDescent="0.25">
      <c r="C369" s="9"/>
      <c r="D369" s="9"/>
      <c r="E369" s="9"/>
      <c r="F369" s="9"/>
      <c r="G369" s="9"/>
      <c r="H369" s="10"/>
      <c r="I369" s="25"/>
      <c r="J369" s="25"/>
      <c r="K369" s="25"/>
      <c r="L369" s="9"/>
    </row>
    <row r="370" spans="1:12" x14ac:dyDescent="0.25">
      <c r="A370" s="3" t="s">
        <v>216</v>
      </c>
      <c r="B370" s="9">
        <v>5611</v>
      </c>
      <c r="C370" s="9">
        <v>5758</v>
      </c>
      <c r="D370" s="9">
        <v>5319</v>
      </c>
      <c r="E370" s="9">
        <v>5044</v>
      </c>
      <c r="F370" s="10">
        <f t="shared" ref="F370:F373" si="99">SUM(E370-B370)</f>
        <v>-567</v>
      </c>
      <c r="G370" s="11">
        <f>SUM(F370/B370*100)</f>
        <v>-10.105150597041526</v>
      </c>
      <c r="H370" s="10">
        <f t="shared" ref="H370:H373" si="100">SUM(E370-C370)</f>
        <v>-714</v>
      </c>
      <c r="I370" s="25">
        <f>SUM(H370/C370*100)</f>
        <v>-12.400138937130949</v>
      </c>
      <c r="J370" s="9">
        <f t="shared" ref="J370:J373" si="101">E370-D370</f>
        <v>-275</v>
      </c>
      <c r="K370" s="11">
        <f t="shared" ref="K370:K373" si="102">SUM(J370/D370*100)</f>
        <v>-5.1701447640533935</v>
      </c>
      <c r="L370" s="9"/>
    </row>
    <row r="371" spans="1:12" x14ac:dyDescent="0.25">
      <c r="A371" s="3" t="s">
        <v>208</v>
      </c>
      <c r="B371" s="9">
        <v>979</v>
      </c>
      <c r="C371" s="9">
        <v>962</v>
      </c>
      <c r="D371" s="9">
        <v>972</v>
      </c>
      <c r="E371" s="9">
        <v>966</v>
      </c>
      <c r="F371" s="10">
        <f t="shared" si="99"/>
        <v>-13</v>
      </c>
      <c r="G371" s="11">
        <f>SUM(F371/B371*100)</f>
        <v>-1.3278855975485189</v>
      </c>
      <c r="H371" s="10">
        <f t="shared" si="100"/>
        <v>4</v>
      </c>
      <c r="I371" s="25">
        <f>SUM(H371/C371*100)</f>
        <v>0.41580041580041582</v>
      </c>
      <c r="J371" s="9">
        <f t="shared" si="101"/>
        <v>-6</v>
      </c>
      <c r="K371" s="11">
        <f t="shared" si="102"/>
        <v>-0.61728395061728392</v>
      </c>
      <c r="L371" s="9"/>
    </row>
    <row r="372" spans="1:12" x14ac:dyDescent="0.25">
      <c r="A372" s="3" t="s">
        <v>214</v>
      </c>
      <c r="B372" s="9">
        <v>418</v>
      </c>
      <c r="C372" s="9">
        <v>422</v>
      </c>
      <c r="D372" s="9">
        <v>419</v>
      </c>
      <c r="E372" s="9">
        <v>422</v>
      </c>
      <c r="F372" s="10">
        <f t="shared" si="99"/>
        <v>4</v>
      </c>
      <c r="G372" s="11">
        <f>SUM(F372/B372*100)</f>
        <v>0.9569377990430622</v>
      </c>
      <c r="H372" s="10">
        <f t="shared" si="100"/>
        <v>0</v>
      </c>
      <c r="I372" s="25">
        <f>SUM(H372/C372*100)</f>
        <v>0</v>
      </c>
      <c r="J372" s="9">
        <f t="shared" si="101"/>
        <v>3</v>
      </c>
      <c r="K372" s="11">
        <f t="shared" si="102"/>
        <v>0.71599045346062051</v>
      </c>
      <c r="L372" s="9"/>
    </row>
    <row r="373" spans="1:12" x14ac:dyDescent="0.25">
      <c r="A373" s="3" t="s">
        <v>209</v>
      </c>
      <c r="B373" s="9">
        <v>4214</v>
      </c>
      <c r="C373" s="9">
        <v>4374</v>
      </c>
      <c r="D373" s="9">
        <v>3928</v>
      </c>
      <c r="E373" s="9">
        <v>3656</v>
      </c>
      <c r="F373" s="10">
        <f t="shared" si="99"/>
        <v>-558</v>
      </c>
      <c r="G373" s="11">
        <f>SUM(F373/B373*100)</f>
        <v>-13.241575700047461</v>
      </c>
      <c r="H373" s="10">
        <f t="shared" si="100"/>
        <v>-718</v>
      </c>
      <c r="I373" s="25">
        <f>SUM(H373/C373*100)</f>
        <v>-16.415180612711477</v>
      </c>
      <c r="J373" s="9">
        <f t="shared" si="101"/>
        <v>-272</v>
      </c>
      <c r="K373" s="11">
        <f t="shared" si="102"/>
        <v>-6.9246435845213856</v>
      </c>
      <c r="L373" s="9"/>
    </row>
    <row r="374" spans="1:12" x14ac:dyDescent="0.25">
      <c r="C374" s="9"/>
      <c r="D374" s="9"/>
      <c r="E374" s="9"/>
      <c r="F374" s="9"/>
      <c r="G374" s="9"/>
      <c r="H374" s="10"/>
      <c r="I374" s="25"/>
      <c r="J374" s="25"/>
      <c r="K374" s="25"/>
      <c r="L374" s="9"/>
    </row>
    <row r="375" spans="1:12" x14ac:dyDescent="0.25">
      <c r="A375" s="3" t="s">
        <v>217</v>
      </c>
      <c r="B375" s="9">
        <v>3439</v>
      </c>
      <c r="C375" s="9">
        <v>3463</v>
      </c>
      <c r="D375" s="9">
        <v>3491</v>
      </c>
      <c r="E375" s="9">
        <v>3616</v>
      </c>
      <c r="F375" s="10">
        <f t="shared" ref="F375:F394" si="103">SUM(E375-B375)</f>
        <v>177</v>
      </c>
      <c r="G375" s="11">
        <f t="shared" ref="G375:G382" si="104">SUM(F375/B375*100)</f>
        <v>5.1468450130851995</v>
      </c>
      <c r="H375" s="10">
        <f t="shared" ref="H375:H394" si="105">SUM(E375-C375)</f>
        <v>153</v>
      </c>
      <c r="I375" s="25">
        <f t="shared" ref="I375:I382" si="106">SUM(H375/C375*100)</f>
        <v>4.4181345654057171</v>
      </c>
      <c r="J375" s="9">
        <f t="shared" ref="J375:J394" si="107">E375-D375</f>
        <v>125</v>
      </c>
      <c r="K375" s="11">
        <f t="shared" ref="K375:K394" si="108">SUM(J375/D375*100)</f>
        <v>3.5806359209395588</v>
      </c>
      <c r="L375" s="9"/>
    </row>
    <row r="376" spans="1:12" x14ac:dyDescent="0.25">
      <c r="A376" s="3" t="s">
        <v>208</v>
      </c>
      <c r="B376" s="9">
        <v>860</v>
      </c>
      <c r="C376" s="9">
        <v>857</v>
      </c>
      <c r="D376" s="9">
        <v>873</v>
      </c>
      <c r="E376" s="9">
        <v>896</v>
      </c>
      <c r="F376" s="10">
        <f t="shared" si="103"/>
        <v>36</v>
      </c>
      <c r="G376" s="11">
        <f t="shared" si="104"/>
        <v>4.1860465116279073</v>
      </c>
      <c r="H376" s="10">
        <f t="shared" si="105"/>
        <v>39</v>
      </c>
      <c r="I376" s="25">
        <f t="shared" si="106"/>
        <v>4.5507584597432906</v>
      </c>
      <c r="J376" s="9">
        <f t="shared" si="107"/>
        <v>23</v>
      </c>
      <c r="K376" s="11">
        <f t="shared" si="108"/>
        <v>2.6345933562428407</v>
      </c>
      <c r="L376" s="9"/>
    </row>
    <row r="377" spans="1:12" x14ac:dyDescent="0.25">
      <c r="A377" s="3" t="s">
        <v>214</v>
      </c>
      <c r="B377" s="9">
        <v>411</v>
      </c>
      <c r="C377" s="9">
        <v>420</v>
      </c>
      <c r="D377" s="9">
        <v>420</v>
      </c>
      <c r="E377" s="9">
        <v>422</v>
      </c>
      <c r="F377" s="10">
        <f t="shared" si="103"/>
        <v>11</v>
      </c>
      <c r="G377" s="11">
        <f t="shared" si="104"/>
        <v>2.6763990267639901</v>
      </c>
      <c r="H377" s="10">
        <f t="shared" si="105"/>
        <v>2</v>
      </c>
      <c r="I377" s="25">
        <f t="shared" si="106"/>
        <v>0.47619047619047622</v>
      </c>
      <c r="J377" s="9">
        <f t="shared" si="107"/>
        <v>2</v>
      </c>
      <c r="K377" s="11">
        <f t="shared" si="108"/>
        <v>0.47619047619047622</v>
      </c>
      <c r="L377" s="9"/>
    </row>
    <row r="378" spans="1:12" x14ac:dyDescent="0.25">
      <c r="A378" s="3" t="s">
        <v>209</v>
      </c>
      <c r="B378" s="9">
        <v>2029</v>
      </c>
      <c r="C378" s="9">
        <v>2042</v>
      </c>
      <c r="D378" s="9">
        <v>2045</v>
      </c>
      <c r="E378" s="9">
        <v>2144</v>
      </c>
      <c r="F378" s="10">
        <f t="shared" si="103"/>
        <v>115</v>
      </c>
      <c r="G378" s="11">
        <f t="shared" si="104"/>
        <v>5.6678166584524394</v>
      </c>
      <c r="H378" s="10">
        <f t="shared" si="105"/>
        <v>102</v>
      </c>
      <c r="I378" s="25">
        <f t="shared" si="106"/>
        <v>4.9951028403525957</v>
      </c>
      <c r="J378" s="9">
        <f t="shared" si="107"/>
        <v>99</v>
      </c>
      <c r="K378" s="11">
        <f t="shared" si="108"/>
        <v>4.8410757946210268</v>
      </c>
      <c r="L378" s="9"/>
    </row>
    <row r="379" spans="1:12" x14ac:dyDescent="0.25">
      <c r="A379" s="3" t="s">
        <v>212</v>
      </c>
      <c r="B379" s="9">
        <v>129</v>
      </c>
      <c r="C379" s="9">
        <v>131</v>
      </c>
      <c r="D379" s="9">
        <v>140</v>
      </c>
      <c r="E379" s="9">
        <v>142</v>
      </c>
      <c r="F379" s="10">
        <f t="shared" si="103"/>
        <v>13</v>
      </c>
      <c r="G379" s="11">
        <f t="shared" si="104"/>
        <v>10.077519379844961</v>
      </c>
      <c r="H379" s="10">
        <f t="shared" si="105"/>
        <v>11</v>
      </c>
      <c r="I379" s="25">
        <f t="shared" si="106"/>
        <v>8.3969465648854964</v>
      </c>
      <c r="J379" s="9">
        <f t="shared" si="107"/>
        <v>2</v>
      </c>
      <c r="K379" s="11">
        <f t="shared" si="108"/>
        <v>1.4285714285714286</v>
      </c>
      <c r="L379" s="9"/>
    </row>
    <row r="380" spans="1:12" x14ac:dyDescent="0.25">
      <c r="A380" s="3" t="s">
        <v>218</v>
      </c>
      <c r="B380" s="9">
        <v>10</v>
      </c>
      <c r="C380" s="9">
        <v>13</v>
      </c>
      <c r="D380" s="9">
        <v>13</v>
      </c>
      <c r="E380" s="9">
        <v>12</v>
      </c>
      <c r="F380" s="10">
        <f t="shared" si="103"/>
        <v>2</v>
      </c>
      <c r="G380" s="11">
        <f t="shared" si="104"/>
        <v>20</v>
      </c>
      <c r="H380" s="10">
        <f t="shared" si="105"/>
        <v>-1</v>
      </c>
      <c r="I380" s="25">
        <f t="shared" si="106"/>
        <v>-7.6923076923076925</v>
      </c>
      <c r="J380" s="9">
        <f t="shared" si="107"/>
        <v>-1</v>
      </c>
      <c r="K380" s="11">
        <f t="shared" si="108"/>
        <v>-7.6923076923076925</v>
      </c>
      <c r="L380" s="9"/>
    </row>
    <row r="381" spans="1:12" x14ac:dyDescent="0.25">
      <c r="A381" s="3" t="s">
        <v>219</v>
      </c>
      <c r="B381" s="9">
        <v>75</v>
      </c>
      <c r="C381" s="9">
        <v>185</v>
      </c>
      <c r="D381" s="9">
        <v>330</v>
      </c>
      <c r="E381" s="9">
        <v>484</v>
      </c>
      <c r="F381" s="10">
        <f t="shared" si="103"/>
        <v>409</v>
      </c>
      <c r="G381" s="11">
        <f t="shared" si="104"/>
        <v>545.33333333333326</v>
      </c>
      <c r="H381" s="10">
        <f t="shared" si="105"/>
        <v>299</v>
      </c>
      <c r="I381" s="25">
        <f t="shared" si="106"/>
        <v>161.62162162162161</v>
      </c>
      <c r="J381" s="9">
        <f t="shared" si="107"/>
        <v>154</v>
      </c>
      <c r="K381" s="11">
        <f t="shared" si="108"/>
        <v>46.666666666666664</v>
      </c>
      <c r="L381" s="9"/>
    </row>
    <row r="382" spans="1:12" x14ac:dyDescent="0.25">
      <c r="A382" s="19" t="s">
        <v>220</v>
      </c>
      <c r="B382" s="9">
        <v>221</v>
      </c>
      <c r="C382" s="9">
        <v>222</v>
      </c>
      <c r="D382" s="9">
        <v>242</v>
      </c>
      <c r="E382" s="9">
        <v>287</v>
      </c>
      <c r="F382" s="10">
        <f t="shared" si="103"/>
        <v>66</v>
      </c>
      <c r="G382" s="11">
        <f t="shared" si="104"/>
        <v>29.864253393665159</v>
      </c>
      <c r="H382" s="10">
        <f t="shared" si="105"/>
        <v>65</v>
      </c>
      <c r="I382" s="25">
        <f t="shared" si="106"/>
        <v>29.27927927927928</v>
      </c>
      <c r="J382" s="9">
        <f t="shared" si="107"/>
        <v>45</v>
      </c>
      <c r="K382" s="11">
        <f t="shared" si="108"/>
        <v>18.595041322314049</v>
      </c>
      <c r="L382" s="9"/>
    </row>
    <row r="383" spans="1:12" s="19" customFormat="1" x14ac:dyDescent="0.25">
      <c r="A383" s="19" t="s">
        <v>221</v>
      </c>
      <c r="B383" s="9">
        <v>0</v>
      </c>
      <c r="C383" s="35">
        <v>0</v>
      </c>
      <c r="D383" s="35">
        <v>27</v>
      </c>
      <c r="E383" s="9">
        <v>62</v>
      </c>
      <c r="F383" s="10">
        <f t="shared" si="103"/>
        <v>62</v>
      </c>
      <c r="G383" s="11">
        <v>100</v>
      </c>
      <c r="H383" s="10">
        <f t="shared" si="105"/>
        <v>62</v>
      </c>
      <c r="I383" s="25">
        <v>100</v>
      </c>
      <c r="J383" s="9">
        <f t="shared" si="107"/>
        <v>35</v>
      </c>
      <c r="K383" s="11">
        <f t="shared" si="108"/>
        <v>129.62962962962962</v>
      </c>
      <c r="L383" s="9"/>
    </row>
    <row r="384" spans="1:12" s="19" customFormat="1" x14ac:dyDescent="0.25">
      <c r="A384" s="19" t="s">
        <v>208</v>
      </c>
      <c r="B384" s="9">
        <v>221</v>
      </c>
      <c r="C384" s="35">
        <v>222</v>
      </c>
      <c r="D384" s="35">
        <v>215</v>
      </c>
      <c r="E384" s="9">
        <v>225</v>
      </c>
      <c r="F384" s="10">
        <f t="shared" si="103"/>
        <v>4</v>
      </c>
      <c r="G384" s="11">
        <f t="shared" ref="G384:G394" si="109">SUM(F384/B384*100)</f>
        <v>1.809954751131222</v>
      </c>
      <c r="H384" s="10">
        <f t="shared" si="105"/>
        <v>3</v>
      </c>
      <c r="I384" s="25">
        <f t="shared" ref="I384:I394" si="110">SUM(H384/C384*100)</f>
        <v>1.3513513513513513</v>
      </c>
      <c r="J384" s="9">
        <f t="shared" si="107"/>
        <v>10</v>
      </c>
      <c r="K384" s="11">
        <f t="shared" si="108"/>
        <v>4.6511627906976747</v>
      </c>
      <c r="L384" s="9"/>
    </row>
    <row r="385" spans="1:12" s="39" customFormat="1" x14ac:dyDescent="0.25">
      <c r="A385" s="39" t="s">
        <v>222</v>
      </c>
      <c r="B385" s="9">
        <v>194</v>
      </c>
      <c r="C385" s="35">
        <v>197</v>
      </c>
      <c r="D385" s="35">
        <v>195</v>
      </c>
      <c r="E385" s="9">
        <v>199</v>
      </c>
      <c r="F385" s="10">
        <f t="shared" si="103"/>
        <v>5</v>
      </c>
      <c r="G385" s="11">
        <f t="shared" si="109"/>
        <v>2.5773195876288657</v>
      </c>
      <c r="H385" s="10">
        <f t="shared" si="105"/>
        <v>2</v>
      </c>
      <c r="I385" s="25">
        <f t="shared" si="110"/>
        <v>1.015228426395939</v>
      </c>
      <c r="J385" s="9">
        <f t="shared" si="107"/>
        <v>4</v>
      </c>
      <c r="K385" s="11">
        <f t="shared" si="108"/>
        <v>2.0512820512820511</v>
      </c>
      <c r="L385" s="9"/>
    </row>
    <row r="386" spans="1:12" x14ac:dyDescent="0.25">
      <c r="A386" s="3" t="s">
        <v>223</v>
      </c>
      <c r="B386" s="9">
        <v>88</v>
      </c>
      <c r="C386" s="9">
        <v>113</v>
      </c>
      <c r="D386" s="9">
        <v>96</v>
      </c>
      <c r="E386" s="9">
        <v>125</v>
      </c>
      <c r="F386" s="10">
        <f t="shared" si="103"/>
        <v>37</v>
      </c>
      <c r="G386" s="11">
        <f t="shared" si="109"/>
        <v>42.045454545454547</v>
      </c>
      <c r="H386" s="10">
        <f t="shared" si="105"/>
        <v>12</v>
      </c>
      <c r="I386" s="25">
        <f t="shared" si="110"/>
        <v>10.619469026548673</v>
      </c>
      <c r="J386" s="9">
        <f t="shared" si="107"/>
        <v>29</v>
      </c>
      <c r="K386" s="11">
        <f t="shared" si="108"/>
        <v>30.208333333333332</v>
      </c>
      <c r="L386" s="9"/>
    </row>
    <row r="387" spans="1:12" x14ac:dyDescent="0.25">
      <c r="A387" s="3" t="s">
        <v>209</v>
      </c>
      <c r="B387" s="9">
        <v>88</v>
      </c>
      <c r="C387" s="9">
        <v>113</v>
      </c>
      <c r="D387" s="9">
        <v>96</v>
      </c>
      <c r="E387" s="9">
        <v>85</v>
      </c>
      <c r="F387" s="10">
        <f t="shared" si="103"/>
        <v>-3</v>
      </c>
      <c r="G387" s="11">
        <f t="shared" si="109"/>
        <v>-3.4090909090909087</v>
      </c>
      <c r="H387" s="10">
        <f t="shared" si="105"/>
        <v>-28</v>
      </c>
      <c r="I387" s="25">
        <f t="shared" si="110"/>
        <v>-24.778761061946902</v>
      </c>
      <c r="J387" s="9">
        <f t="shared" si="107"/>
        <v>-11</v>
      </c>
      <c r="K387" s="11">
        <f t="shared" si="108"/>
        <v>-11.458333333333332</v>
      </c>
      <c r="L387" s="9"/>
    </row>
    <row r="388" spans="1:12" x14ac:dyDescent="0.25">
      <c r="A388" s="3" t="s">
        <v>208</v>
      </c>
      <c r="B388" s="9">
        <v>0</v>
      </c>
      <c r="C388" s="9">
        <v>0</v>
      </c>
      <c r="D388" s="9">
        <v>0</v>
      </c>
      <c r="E388" s="9">
        <v>40</v>
      </c>
      <c r="F388" s="10">
        <f t="shared" si="103"/>
        <v>40</v>
      </c>
      <c r="G388" s="11">
        <v>100</v>
      </c>
      <c r="H388" s="10">
        <f t="shared" si="105"/>
        <v>40</v>
      </c>
      <c r="I388" s="25">
        <v>100</v>
      </c>
      <c r="J388" s="9">
        <f t="shared" si="107"/>
        <v>40</v>
      </c>
      <c r="K388" s="11">
        <v>100</v>
      </c>
      <c r="L388" s="9"/>
    </row>
    <row r="389" spans="1:12" x14ac:dyDescent="0.25">
      <c r="A389" s="3" t="s">
        <v>224</v>
      </c>
      <c r="B389" s="9">
        <v>358</v>
      </c>
      <c r="C389" s="9">
        <v>358</v>
      </c>
      <c r="D389" s="9">
        <v>364</v>
      </c>
      <c r="E389" s="9">
        <v>355</v>
      </c>
      <c r="F389" s="10">
        <f t="shared" si="103"/>
        <v>-3</v>
      </c>
      <c r="G389" s="11">
        <f t="shared" si="109"/>
        <v>-0.83798882681564246</v>
      </c>
      <c r="H389" s="10">
        <f t="shared" si="105"/>
        <v>-3</v>
      </c>
      <c r="I389" s="25">
        <f t="shared" si="110"/>
        <v>-0.83798882681564246</v>
      </c>
      <c r="J389" s="9">
        <f t="shared" si="107"/>
        <v>-9</v>
      </c>
      <c r="K389" s="11">
        <f t="shared" si="108"/>
        <v>-2.4725274725274726</v>
      </c>
      <c r="L389" s="9"/>
    </row>
    <row r="390" spans="1:12" x14ac:dyDescent="0.25">
      <c r="A390" s="3" t="s">
        <v>225</v>
      </c>
      <c r="B390" s="9">
        <v>30</v>
      </c>
      <c r="C390" s="9">
        <v>60</v>
      </c>
      <c r="D390" s="9">
        <v>120</v>
      </c>
      <c r="E390" s="9">
        <v>171</v>
      </c>
      <c r="F390" s="10">
        <f t="shared" si="103"/>
        <v>141</v>
      </c>
      <c r="G390" s="11">
        <f t="shared" si="109"/>
        <v>470</v>
      </c>
      <c r="H390" s="10">
        <f t="shared" si="105"/>
        <v>111</v>
      </c>
      <c r="I390" s="25">
        <f t="shared" si="110"/>
        <v>185</v>
      </c>
      <c r="J390" s="9">
        <f t="shared" si="107"/>
        <v>51</v>
      </c>
      <c r="K390" s="11">
        <f t="shared" si="108"/>
        <v>42.5</v>
      </c>
      <c r="L390" s="9"/>
    </row>
    <row r="391" spans="1:12" x14ac:dyDescent="0.25">
      <c r="A391" s="3" t="s">
        <v>226</v>
      </c>
      <c r="B391" s="9">
        <v>3393</v>
      </c>
      <c r="C391" s="9">
        <v>3377</v>
      </c>
      <c r="D391" s="9">
        <v>3291</v>
      </c>
      <c r="E391" s="9">
        <v>3214</v>
      </c>
      <c r="F391" s="10">
        <f t="shared" si="103"/>
        <v>-179</v>
      </c>
      <c r="G391" s="11">
        <f t="shared" si="109"/>
        <v>-5.2755673445328615</v>
      </c>
      <c r="H391" s="10">
        <f t="shared" si="105"/>
        <v>-163</v>
      </c>
      <c r="I391" s="25">
        <f t="shared" si="110"/>
        <v>-4.8267693218833285</v>
      </c>
      <c r="J391" s="9">
        <f t="shared" si="107"/>
        <v>-77</v>
      </c>
      <c r="K391" s="11">
        <f t="shared" si="108"/>
        <v>-2.3397143725311453</v>
      </c>
      <c r="L391" s="9"/>
    </row>
    <row r="392" spans="1:12" x14ac:dyDescent="0.25">
      <c r="A392" s="3" t="s">
        <v>208</v>
      </c>
      <c r="B392" s="9">
        <v>954</v>
      </c>
      <c r="C392" s="9">
        <v>931</v>
      </c>
      <c r="D392" s="9">
        <v>935</v>
      </c>
      <c r="E392" s="9">
        <v>944</v>
      </c>
      <c r="F392" s="10">
        <f t="shared" si="103"/>
        <v>-10</v>
      </c>
      <c r="G392" s="11">
        <f t="shared" si="109"/>
        <v>-1.0482180293501049</v>
      </c>
      <c r="H392" s="10">
        <f t="shared" si="105"/>
        <v>13</v>
      </c>
      <c r="I392" s="25">
        <f t="shared" si="110"/>
        <v>1.3963480128893664</v>
      </c>
      <c r="J392" s="9">
        <f t="shared" si="107"/>
        <v>9</v>
      </c>
      <c r="K392" s="11">
        <f t="shared" si="108"/>
        <v>0.96256684491978617</v>
      </c>
      <c r="L392" s="9"/>
    </row>
    <row r="393" spans="1:12" x14ac:dyDescent="0.25">
      <c r="A393" s="3" t="s">
        <v>209</v>
      </c>
      <c r="B393" s="9">
        <v>2212</v>
      </c>
      <c r="C393" s="9">
        <v>2209</v>
      </c>
      <c r="D393" s="9">
        <v>2078</v>
      </c>
      <c r="E393" s="9">
        <v>1961</v>
      </c>
      <c r="F393" s="10">
        <f t="shared" si="103"/>
        <v>-251</v>
      </c>
      <c r="G393" s="11">
        <f t="shared" si="109"/>
        <v>-11.347197106690778</v>
      </c>
      <c r="H393" s="10">
        <f t="shared" si="105"/>
        <v>-248</v>
      </c>
      <c r="I393" s="25">
        <f t="shared" si="110"/>
        <v>-11.226799456767768</v>
      </c>
      <c r="J393" s="9">
        <f t="shared" si="107"/>
        <v>-117</v>
      </c>
      <c r="K393" s="11">
        <f t="shared" si="108"/>
        <v>-5.63041385948027</v>
      </c>
      <c r="L393" s="9"/>
    </row>
    <row r="394" spans="1:12" x14ac:dyDescent="0.25">
      <c r="A394" s="3" t="s">
        <v>212</v>
      </c>
      <c r="B394" s="9">
        <v>227</v>
      </c>
      <c r="C394" s="9">
        <v>237</v>
      </c>
      <c r="D394" s="9">
        <v>278</v>
      </c>
      <c r="E394" s="9">
        <v>309</v>
      </c>
      <c r="F394" s="10">
        <f t="shared" si="103"/>
        <v>82</v>
      </c>
      <c r="G394" s="11">
        <f t="shared" si="109"/>
        <v>36.12334801762114</v>
      </c>
      <c r="H394" s="10">
        <f t="shared" si="105"/>
        <v>72</v>
      </c>
      <c r="I394" s="25">
        <f t="shared" si="110"/>
        <v>30.37974683544304</v>
      </c>
      <c r="J394" s="9">
        <f t="shared" si="107"/>
        <v>31</v>
      </c>
      <c r="K394" s="11">
        <f t="shared" si="108"/>
        <v>11.151079136690647</v>
      </c>
      <c r="L394" s="9"/>
    </row>
    <row r="395" spans="1:12" x14ac:dyDescent="0.25">
      <c r="C395" s="9"/>
      <c r="D395" s="9"/>
      <c r="E395" s="9"/>
      <c r="F395" s="9"/>
      <c r="G395" s="9"/>
      <c r="H395" s="10"/>
      <c r="I395" s="25"/>
      <c r="J395" s="25"/>
      <c r="K395" s="25"/>
      <c r="L395" s="9"/>
    </row>
    <row r="396" spans="1:12" x14ac:dyDescent="0.25">
      <c r="A396" s="3" t="s">
        <v>227</v>
      </c>
      <c r="B396" s="9">
        <v>2299</v>
      </c>
      <c r="C396" s="9">
        <v>2308</v>
      </c>
      <c r="D396" s="9">
        <v>2351</v>
      </c>
      <c r="E396" s="9">
        <v>2501</v>
      </c>
      <c r="F396" s="10">
        <f t="shared" ref="F396:F399" si="111">SUM(E396-B396)</f>
        <v>202</v>
      </c>
      <c r="G396" s="11">
        <f>SUM(F396/B396*100)</f>
        <v>8.7864288821226619</v>
      </c>
      <c r="H396" s="10">
        <f t="shared" ref="H396:H399" si="112">SUM(E396-C396)</f>
        <v>193</v>
      </c>
      <c r="I396" s="25">
        <f>SUM(H396/C396*100)</f>
        <v>8.3622183708838822</v>
      </c>
      <c r="J396" s="9">
        <f t="shared" ref="J396:J399" si="113">E396-D396</f>
        <v>150</v>
      </c>
      <c r="K396" s="11">
        <f t="shared" ref="K396:K399" si="114">SUM(J396/D396*100)</f>
        <v>6.3802637175669936</v>
      </c>
      <c r="L396" s="9"/>
    </row>
    <row r="397" spans="1:12" x14ac:dyDescent="0.25">
      <c r="A397" s="3" t="s">
        <v>208</v>
      </c>
      <c r="B397" s="9">
        <v>892</v>
      </c>
      <c r="C397" s="9">
        <v>905</v>
      </c>
      <c r="D397" s="9">
        <v>923</v>
      </c>
      <c r="E397" s="9">
        <v>943</v>
      </c>
      <c r="F397" s="10">
        <f t="shared" si="111"/>
        <v>51</v>
      </c>
      <c r="G397" s="11">
        <f>SUM(F397/B397*100)</f>
        <v>5.7174887892376685</v>
      </c>
      <c r="H397" s="10">
        <f t="shared" si="112"/>
        <v>38</v>
      </c>
      <c r="I397" s="25">
        <f>SUM(H397/C397*100)</f>
        <v>4.1988950276243093</v>
      </c>
      <c r="J397" s="9">
        <f t="shared" si="113"/>
        <v>20</v>
      </c>
      <c r="K397" s="11">
        <f t="shared" si="114"/>
        <v>2.1668472372697725</v>
      </c>
      <c r="L397" s="9"/>
    </row>
    <row r="398" spans="1:12" x14ac:dyDescent="0.25">
      <c r="A398" s="3" t="s">
        <v>209</v>
      </c>
      <c r="B398" s="9">
        <v>1290</v>
      </c>
      <c r="C398" s="9">
        <v>1288</v>
      </c>
      <c r="D398" s="9">
        <v>1320</v>
      </c>
      <c r="E398" s="9">
        <v>1446</v>
      </c>
      <c r="F398" s="10">
        <f t="shared" si="111"/>
        <v>156</v>
      </c>
      <c r="G398" s="11">
        <f>SUM(F398/B398*100)</f>
        <v>12.093023255813954</v>
      </c>
      <c r="H398" s="10">
        <f t="shared" si="112"/>
        <v>158</v>
      </c>
      <c r="I398" s="25">
        <f>SUM(H398/C398*100)</f>
        <v>12.267080745341614</v>
      </c>
      <c r="J398" s="9">
        <f t="shared" si="113"/>
        <v>126</v>
      </c>
      <c r="K398" s="11">
        <f t="shared" si="114"/>
        <v>9.5454545454545467</v>
      </c>
      <c r="L398" s="9"/>
    </row>
    <row r="399" spans="1:12" x14ac:dyDescent="0.25">
      <c r="A399" s="3" t="s">
        <v>212</v>
      </c>
      <c r="B399" s="9">
        <v>117</v>
      </c>
      <c r="C399" s="9">
        <v>115</v>
      </c>
      <c r="D399" s="9">
        <v>108</v>
      </c>
      <c r="E399" s="9">
        <v>112</v>
      </c>
      <c r="F399" s="10">
        <f t="shared" si="111"/>
        <v>-5</v>
      </c>
      <c r="G399" s="11">
        <f>SUM(F399/B399*100)</f>
        <v>-4.2735042735042734</v>
      </c>
      <c r="H399" s="10">
        <f t="shared" si="112"/>
        <v>-3</v>
      </c>
      <c r="I399" s="25">
        <f>SUM(H399/C399*100)</f>
        <v>-2.6086956521739131</v>
      </c>
      <c r="J399" s="9">
        <f t="shared" si="113"/>
        <v>4</v>
      </c>
      <c r="K399" s="11">
        <f t="shared" si="114"/>
        <v>3.7037037037037033</v>
      </c>
      <c r="L399" s="9"/>
    </row>
    <row r="400" spans="1:12" x14ac:dyDescent="0.25">
      <c r="C400" s="9"/>
      <c r="D400" s="9"/>
      <c r="E400" s="9"/>
      <c r="F400" s="9"/>
      <c r="G400" s="9"/>
      <c r="H400" s="10"/>
      <c r="I400" s="25"/>
      <c r="J400" s="25"/>
      <c r="K400" s="25"/>
      <c r="L400" s="9"/>
    </row>
    <row r="401" spans="1:12" x14ac:dyDescent="0.25">
      <c r="A401" s="3" t="s">
        <v>228</v>
      </c>
      <c r="B401" s="9">
        <v>2329</v>
      </c>
      <c r="C401" s="9">
        <v>2456</v>
      </c>
      <c r="D401" s="9">
        <v>2294</v>
      </c>
      <c r="E401" s="9">
        <v>2273</v>
      </c>
      <c r="F401" s="10">
        <f t="shared" ref="F401:F405" si="115">SUM(E401-B401)</f>
        <v>-56</v>
      </c>
      <c r="G401" s="11">
        <f>SUM(F401/B401*100)</f>
        <v>-2.4044654358093602</v>
      </c>
      <c r="H401" s="10">
        <f t="shared" ref="H401:H405" si="116">SUM(E401-C401)</f>
        <v>-183</v>
      </c>
      <c r="I401" s="25">
        <f>SUM(H401/C401*100)</f>
        <v>-7.4511400651465802</v>
      </c>
      <c r="J401" s="9">
        <f t="shared" ref="J401:J405" si="117">E401-D401</f>
        <v>-21</v>
      </c>
      <c r="K401" s="11">
        <f t="shared" ref="K401:K405" si="118">SUM(J401/D401*100)</f>
        <v>-0.9154315605928508</v>
      </c>
      <c r="L401" s="9"/>
    </row>
    <row r="402" spans="1:12" x14ac:dyDescent="0.25">
      <c r="A402" s="3" t="s">
        <v>208</v>
      </c>
      <c r="B402" s="9">
        <v>945</v>
      </c>
      <c r="C402" s="9">
        <v>943</v>
      </c>
      <c r="D402" s="9">
        <v>935</v>
      </c>
      <c r="E402" s="9">
        <v>935</v>
      </c>
      <c r="F402" s="10">
        <f t="shared" si="115"/>
        <v>-10</v>
      </c>
      <c r="G402" s="11">
        <f>SUM(F402/B402*100)</f>
        <v>-1.0582010582010581</v>
      </c>
      <c r="H402" s="10">
        <f t="shared" si="116"/>
        <v>-8</v>
      </c>
      <c r="I402" s="25">
        <f>SUM(H402/C402*100)</f>
        <v>-0.84835630965005315</v>
      </c>
      <c r="J402" s="9">
        <f t="shared" si="117"/>
        <v>0</v>
      </c>
      <c r="K402" s="11">
        <f t="shared" si="118"/>
        <v>0</v>
      </c>
      <c r="L402" s="9"/>
    </row>
    <row r="403" spans="1:12" x14ac:dyDescent="0.25">
      <c r="A403" s="3" t="s">
        <v>229</v>
      </c>
      <c r="B403" s="9">
        <v>861</v>
      </c>
      <c r="C403" s="9">
        <v>995</v>
      </c>
      <c r="D403" s="9">
        <v>886</v>
      </c>
      <c r="E403" s="9">
        <v>894</v>
      </c>
      <c r="F403" s="10">
        <f t="shared" si="115"/>
        <v>33</v>
      </c>
      <c r="G403" s="11">
        <f>SUM(F403/B403*100)</f>
        <v>3.8327526132404177</v>
      </c>
      <c r="H403" s="10">
        <f t="shared" si="116"/>
        <v>-101</v>
      </c>
      <c r="I403" s="25">
        <f>SUM(H403/C403*100)</f>
        <v>-10.150753768844222</v>
      </c>
      <c r="J403" s="9">
        <f t="shared" si="117"/>
        <v>8</v>
      </c>
      <c r="K403" s="11">
        <f t="shared" si="118"/>
        <v>0.90293453724604955</v>
      </c>
      <c r="L403" s="9"/>
    </row>
    <row r="404" spans="1:12" x14ac:dyDescent="0.25">
      <c r="A404" s="3" t="s">
        <v>211</v>
      </c>
      <c r="B404" s="9">
        <v>392</v>
      </c>
      <c r="C404" s="9">
        <v>382</v>
      </c>
      <c r="D404" s="9">
        <v>337</v>
      </c>
      <c r="E404" s="9">
        <v>312</v>
      </c>
      <c r="F404" s="10">
        <f t="shared" si="115"/>
        <v>-80</v>
      </c>
      <c r="G404" s="11">
        <f>SUM(F404/B404*100)</f>
        <v>-20.408163265306122</v>
      </c>
      <c r="H404" s="10">
        <f t="shared" si="116"/>
        <v>-70</v>
      </c>
      <c r="I404" s="25">
        <f>SUM(H404/C404*100)</f>
        <v>-18.32460732984293</v>
      </c>
      <c r="J404" s="9">
        <f t="shared" si="117"/>
        <v>-25</v>
      </c>
      <c r="K404" s="11">
        <f t="shared" si="118"/>
        <v>-7.4183976261127587</v>
      </c>
      <c r="L404" s="9"/>
    </row>
    <row r="405" spans="1:12" x14ac:dyDescent="0.25">
      <c r="A405" s="3" t="s">
        <v>212</v>
      </c>
      <c r="B405" s="9">
        <v>131</v>
      </c>
      <c r="C405" s="9">
        <v>136</v>
      </c>
      <c r="D405" s="9">
        <v>136</v>
      </c>
      <c r="E405" s="9">
        <v>132</v>
      </c>
      <c r="F405" s="10">
        <f t="shared" si="115"/>
        <v>1</v>
      </c>
      <c r="G405" s="11">
        <f>SUM(F405/B405*100)</f>
        <v>0.76335877862595414</v>
      </c>
      <c r="H405" s="10">
        <f t="shared" si="116"/>
        <v>-4</v>
      </c>
      <c r="I405" s="25">
        <f>SUM(H405/C405*100)</f>
        <v>-2.9411764705882351</v>
      </c>
      <c r="J405" s="9">
        <f t="shared" si="117"/>
        <v>-4</v>
      </c>
      <c r="K405" s="11">
        <f t="shared" si="118"/>
        <v>-2.9411764705882351</v>
      </c>
      <c r="L405" s="9"/>
    </row>
    <row r="406" spans="1:12" ht="11.25" customHeight="1" x14ac:dyDescent="0.25">
      <c r="C406" s="9"/>
      <c r="D406" s="9"/>
      <c r="E406" s="9"/>
      <c r="F406" s="9"/>
      <c r="G406" s="9"/>
      <c r="H406" s="10"/>
      <c r="I406" s="25"/>
      <c r="J406" s="25"/>
      <c r="K406" s="25"/>
      <c r="L406" s="9"/>
    </row>
    <row r="407" spans="1:12" x14ac:dyDescent="0.25">
      <c r="A407" s="3" t="s">
        <v>230</v>
      </c>
      <c r="C407" s="9"/>
      <c r="D407" s="9"/>
      <c r="E407" s="9"/>
      <c r="F407" s="9"/>
      <c r="G407" s="9"/>
      <c r="H407" s="10"/>
      <c r="I407" s="25"/>
      <c r="J407" s="25"/>
      <c r="K407" s="25"/>
      <c r="L407" s="9"/>
    </row>
    <row r="408" spans="1:12" x14ac:dyDescent="0.25">
      <c r="A408" s="3" t="s">
        <v>208</v>
      </c>
      <c r="B408" s="9">
        <v>6894</v>
      </c>
      <c r="C408" s="9">
        <v>7080</v>
      </c>
      <c r="D408" s="9">
        <v>7391</v>
      </c>
      <c r="E408" s="9">
        <v>7800</v>
      </c>
      <c r="F408" s="10">
        <f t="shared" ref="F408:F415" si="119">SUM(E408-B408)</f>
        <v>906</v>
      </c>
      <c r="G408" s="11">
        <f t="shared" ref="G408:G413" si="120">SUM(F408/B408*100)</f>
        <v>13.141862489120976</v>
      </c>
      <c r="H408" s="10">
        <f t="shared" ref="H408:H415" si="121">SUM(E408-C408)</f>
        <v>720</v>
      </c>
      <c r="I408" s="25">
        <f t="shared" ref="I408:I413" si="122">SUM(H408/C408*100)</f>
        <v>10.16949152542373</v>
      </c>
      <c r="J408" s="9">
        <f t="shared" ref="J408:J415" si="123">E408-D408</f>
        <v>409</v>
      </c>
      <c r="K408" s="11">
        <f t="shared" ref="K408:K415" si="124">SUM(J408/D408*100)</f>
        <v>5.5337572723582733</v>
      </c>
      <c r="L408" s="9"/>
    </row>
    <row r="409" spans="1:12" x14ac:dyDescent="0.25">
      <c r="A409" s="3" t="s">
        <v>214</v>
      </c>
      <c r="B409" s="9">
        <v>1245</v>
      </c>
      <c r="C409" s="9">
        <v>1298</v>
      </c>
      <c r="D409" s="9">
        <v>1355</v>
      </c>
      <c r="E409" s="9">
        <v>1419</v>
      </c>
      <c r="F409" s="10">
        <f t="shared" si="119"/>
        <v>174</v>
      </c>
      <c r="G409" s="11">
        <f t="shared" si="120"/>
        <v>13.975903614457833</v>
      </c>
      <c r="H409" s="10">
        <f t="shared" si="121"/>
        <v>121</v>
      </c>
      <c r="I409" s="25">
        <f t="shared" si="122"/>
        <v>9.3220338983050848</v>
      </c>
      <c r="J409" s="9">
        <f t="shared" si="123"/>
        <v>64</v>
      </c>
      <c r="K409" s="11">
        <f t="shared" si="124"/>
        <v>4.7232472324723247</v>
      </c>
      <c r="L409" s="9"/>
    </row>
    <row r="410" spans="1:12" x14ac:dyDescent="0.25">
      <c r="A410" s="3" t="s">
        <v>229</v>
      </c>
      <c r="B410" s="9">
        <v>16624</v>
      </c>
      <c r="C410" s="9">
        <v>17235</v>
      </c>
      <c r="D410" s="9">
        <v>16406</v>
      </c>
      <c r="E410" s="9">
        <v>16067</v>
      </c>
      <c r="F410" s="10">
        <f t="shared" si="119"/>
        <v>-557</v>
      </c>
      <c r="G410" s="11">
        <f t="shared" si="120"/>
        <v>-3.3505774783445621</v>
      </c>
      <c r="H410" s="10">
        <f t="shared" si="121"/>
        <v>-1168</v>
      </c>
      <c r="I410" s="25">
        <f t="shared" si="122"/>
        <v>-6.7769074557586313</v>
      </c>
      <c r="J410" s="9">
        <f t="shared" si="123"/>
        <v>-339</v>
      </c>
      <c r="K410" s="11">
        <f t="shared" si="124"/>
        <v>-2.0663172010240158</v>
      </c>
      <c r="L410" s="9"/>
    </row>
    <row r="411" spans="1:12" x14ac:dyDescent="0.25">
      <c r="A411" s="3" t="s">
        <v>210</v>
      </c>
      <c r="B411" s="9">
        <v>42</v>
      </c>
      <c r="C411" s="9">
        <v>43</v>
      </c>
      <c r="D411" s="9">
        <v>42</v>
      </c>
      <c r="E411" s="9">
        <v>46</v>
      </c>
      <c r="F411" s="10">
        <f t="shared" si="119"/>
        <v>4</v>
      </c>
      <c r="G411" s="11">
        <f t="shared" si="120"/>
        <v>9.5238095238095237</v>
      </c>
      <c r="H411" s="10">
        <f t="shared" si="121"/>
        <v>3</v>
      </c>
      <c r="I411" s="25">
        <f t="shared" si="122"/>
        <v>6.9767441860465116</v>
      </c>
      <c r="J411" s="9">
        <f t="shared" si="123"/>
        <v>4</v>
      </c>
      <c r="K411" s="11">
        <f t="shared" si="124"/>
        <v>9.5238095238095237</v>
      </c>
      <c r="L411" s="9"/>
    </row>
    <row r="412" spans="1:12" x14ac:dyDescent="0.25">
      <c r="A412" s="3" t="s">
        <v>218</v>
      </c>
      <c r="B412" s="9">
        <v>10</v>
      </c>
      <c r="C412" s="9">
        <v>13</v>
      </c>
      <c r="D412" s="9">
        <v>13</v>
      </c>
      <c r="E412" s="9">
        <v>12</v>
      </c>
      <c r="F412" s="10">
        <f t="shared" si="119"/>
        <v>2</v>
      </c>
      <c r="G412" s="11">
        <f t="shared" si="120"/>
        <v>20</v>
      </c>
      <c r="H412" s="10">
        <f t="shared" si="121"/>
        <v>-1</v>
      </c>
      <c r="I412" s="25">
        <f t="shared" si="122"/>
        <v>-7.6923076923076925</v>
      </c>
      <c r="J412" s="9">
        <f t="shared" si="123"/>
        <v>-1</v>
      </c>
      <c r="K412" s="11">
        <f t="shared" si="124"/>
        <v>-7.6923076923076925</v>
      </c>
      <c r="L412" s="9"/>
    </row>
    <row r="413" spans="1:12" x14ac:dyDescent="0.25">
      <c r="A413" s="3" t="s">
        <v>211</v>
      </c>
      <c r="B413" s="9">
        <v>1395</v>
      </c>
      <c r="C413" s="9">
        <v>1329</v>
      </c>
      <c r="D413" s="9">
        <v>1247</v>
      </c>
      <c r="E413" s="9">
        <v>1149</v>
      </c>
      <c r="F413" s="10">
        <f t="shared" si="119"/>
        <v>-246</v>
      </c>
      <c r="G413" s="11">
        <f t="shared" si="120"/>
        <v>-17.634408602150536</v>
      </c>
      <c r="H413" s="10">
        <f t="shared" si="121"/>
        <v>-180</v>
      </c>
      <c r="I413" s="25">
        <f t="shared" si="122"/>
        <v>-13.544018058690746</v>
      </c>
      <c r="J413" s="9">
        <f t="shared" si="123"/>
        <v>-98</v>
      </c>
      <c r="K413" s="11">
        <f t="shared" si="124"/>
        <v>-7.8588612670408979</v>
      </c>
      <c r="L413" s="9"/>
    </row>
    <row r="414" spans="1:12" x14ac:dyDescent="0.25">
      <c r="A414" s="19" t="s">
        <v>221</v>
      </c>
      <c r="B414" s="9">
        <v>0</v>
      </c>
      <c r="C414" s="9">
        <v>0</v>
      </c>
      <c r="D414" s="9">
        <v>27</v>
      </c>
      <c r="E414" s="9">
        <v>62</v>
      </c>
      <c r="F414" s="10">
        <f t="shared" si="119"/>
        <v>62</v>
      </c>
      <c r="G414" s="11">
        <v>100</v>
      </c>
      <c r="H414" s="10">
        <f t="shared" si="121"/>
        <v>62</v>
      </c>
      <c r="I414" s="25">
        <v>100</v>
      </c>
      <c r="J414" s="9">
        <f t="shared" si="123"/>
        <v>35</v>
      </c>
      <c r="K414" s="11">
        <f t="shared" si="124"/>
        <v>129.62962962962962</v>
      </c>
      <c r="L414" s="9"/>
    </row>
    <row r="415" spans="1:12" x14ac:dyDescent="0.25">
      <c r="A415" s="3" t="s">
        <v>212</v>
      </c>
      <c r="B415" s="9">
        <v>814</v>
      </c>
      <c r="C415" s="9">
        <v>826</v>
      </c>
      <c r="D415" s="9">
        <v>868</v>
      </c>
      <c r="E415" s="9">
        <v>895</v>
      </c>
      <c r="F415" s="10">
        <f t="shared" si="119"/>
        <v>81</v>
      </c>
      <c r="G415" s="11">
        <f>SUM(F415/B415*100)</f>
        <v>9.950859950859952</v>
      </c>
      <c r="H415" s="10">
        <f t="shared" si="121"/>
        <v>69</v>
      </c>
      <c r="I415" s="25">
        <f>SUM(H415/C415*100)</f>
        <v>8.3535108958837778</v>
      </c>
      <c r="J415" s="9">
        <f t="shared" si="123"/>
        <v>27</v>
      </c>
      <c r="K415" s="11">
        <f t="shared" si="124"/>
        <v>3.1105990783410138</v>
      </c>
      <c r="L415" s="9"/>
    </row>
    <row r="416" spans="1:12" x14ac:dyDescent="0.25">
      <c r="B416" s="12" t="s">
        <v>15</v>
      </c>
      <c r="C416" s="12" t="s">
        <v>15</v>
      </c>
      <c r="D416" s="12" t="s">
        <v>15</v>
      </c>
      <c r="E416" s="12" t="s">
        <v>15</v>
      </c>
      <c r="F416" s="12" t="s">
        <v>15</v>
      </c>
      <c r="G416" s="12" t="s">
        <v>15</v>
      </c>
      <c r="H416" s="13" t="s">
        <v>15</v>
      </c>
      <c r="I416" s="13" t="s">
        <v>15</v>
      </c>
      <c r="J416" s="12" t="s">
        <v>15</v>
      </c>
      <c r="K416" s="12" t="s">
        <v>15</v>
      </c>
      <c r="L416" s="9"/>
    </row>
    <row r="417" spans="1:12" x14ac:dyDescent="0.25">
      <c r="A417" s="3" t="s">
        <v>131</v>
      </c>
      <c r="B417" s="9">
        <v>27024</v>
      </c>
      <c r="C417" s="9">
        <v>27824</v>
      </c>
      <c r="D417" s="9">
        <v>27349</v>
      </c>
      <c r="E417" s="9">
        <v>27450</v>
      </c>
      <c r="F417" s="10">
        <f>SUM(E417-B417)</f>
        <v>426</v>
      </c>
      <c r="G417" s="11">
        <f>SUM(F417/B417*100)</f>
        <v>1.5763765541740675</v>
      </c>
      <c r="H417" s="10">
        <f t="shared" ref="H417" si="125">SUM(E417-C417)</f>
        <v>-374</v>
      </c>
      <c r="I417" s="25">
        <f>SUM(H417/C417*100)</f>
        <v>-1.3441633122484187</v>
      </c>
      <c r="J417" s="9">
        <f>E417-D417</f>
        <v>101</v>
      </c>
      <c r="K417" s="11">
        <f>SUM(J417/D417*100)</f>
        <v>0.36930052287103732</v>
      </c>
      <c r="L417" s="9"/>
    </row>
    <row r="418" spans="1:12" x14ac:dyDescent="0.25">
      <c r="C418" s="9"/>
      <c r="D418" s="9"/>
      <c r="E418" s="9"/>
      <c r="F418" s="9"/>
      <c r="G418" s="9"/>
      <c r="H418" s="10"/>
      <c r="I418" s="25"/>
      <c r="J418" s="25"/>
      <c r="K418" s="25"/>
      <c r="L418" s="9"/>
    </row>
    <row r="419" spans="1:12" ht="12.75" customHeight="1" x14ac:dyDescent="0.25">
      <c r="A419" s="2" t="s">
        <v>231</v>
      </c>
      <c r="B419" s="2"/>
      <c r="C419" s="9"/>
      <c r="D419" s="9"/>
      <c r="E419" s="9"/>
      <c r="F419" s="9"/>
      <c r="G419" s="9"/>
      <c r="H419" s="10"/>
      <c r="I419" s="25"/>
      <c r="J419" s="25"/>
      <c r="K419" s="25"/>
      <c r="L419" s="9"/>
    </row>
    <row r="420" spans="1:12" x14ac:dyDescent="0.25">
      <c r="A420" s="2"/>
      <c r="B420" s="2"/>
      <c r="C420" s="9"/>
      <c r="D420" s="9"/>
      <c r="E420" s="9"/>
      <c r="F420" s="9"/>
      <c r="G420" s="9"/>
      <c r="H420" s="10"/>
      <c r="I420" s="25"/>
      <c r="J420" s="25"/>
      <c r="K420" s="25"/>
      <c r="L420" s="9"/>
    </row>
    <row r="421" spans="1:12" x14ac:dyDescent="0.25">
      <c r="A421" s="3" t="s">
        <v>232</v>
      </c>
      <c r="B421" s="9">
        <v>1596</v>
      </c>
      <c r="C421" s="9">
        <v>1586</v>
      </c>
      <c r="D421" s="9">
        <v>1610</v>
      </c>
      <c r="E421" s="9">
        <v>1667</v>
      </c>
      <c r="F421" s="10">
        <f t="shared" ref="F421:F425" si="126">SUM(E421-B421)</f>
        <v>71</v>
      </c>
      <c r="G421" s="11">
        <f>SUM(F421/B421*100)</f>
        <v>4.4486215538847116</v>
      </c>
      <c r="H421" s="10">
        <f t="shared" ref="H421:H425" si="127">SUM(E421-C421)</f>
        <v>81</v>
      </c>
      <c r="I421" s="25">
        <f>SUM(H421/C421*100)</f>
        <v>5.1071878940731397</v>
      </c>
      <c r="J421" s="9">
        <f t="shared" ref="J421:J425" si="128">E421-D421</f>
        <v>57</v>
      </c>
      <c r="K421" s="11">
        <f t="shared" ref="K421:K425" si="129">SUM(J421/D421*100)</f>
        <v>3.5403726708074532</v>
      </c>
      <c r="L421" s="9"/>
    </row>
    <row r="422" spans="1:12" x14ac:dyDescent="0.25">
      <c r="A422" s="3" t="s">
        <v>208</v>
      </c>
      <c r="B422" s="9">
        <v>766</v>
      </c>
      <c r="C422" s="9">
        <v>730</v>
      </c>
      <c r="D422" s="9">
        <v>733</v>
      </c>
      <c r="E422" s="9">
        <v>789</v>
      </c>
      <c r="F422" s="10">
        <f t="shared" si="126"/>
        <v>23</v>
      </c>
      <c r="G422" s="11">
        <f>SUM(F422/B422*100)</f>
        <v>3.0026109660574414</v>
      </c>
      <c r="H422" s="10">
        <f t="shared" si="127"/>
        <v>59</v>
      </c>
      <c r="I422" s="25">
        <f>SUM(H422/C422*100)</f>
        <v>8.0821917808219172</v>
      </c>
      <c r="J422" s="9">
        <f t="shared" si="128"/>
        <v>56</v>
      </c>
      <c r="K422" s="11">
        <f t="shared" si="129"/>
        <v>7.6398362892223739</v>
      </c>
      <c r="L422" s="9"/>
    </row>
    <row r="423" spans="1:12" x14ac:dyDescent="0.25">
      <c r="A423" s="3" t="s">
        <v>209</v>
      </c>
      <c r="B423" s="9">
        <v>830</v>
      </c>
      <c r="C423" s="9">
        <v>856</v>
      </c>
      <c r="D423" s="9">
        <v>877</v>
      </c>
      <c r="E423" s="9">
        <v>878</v>
      </c>
      <c r="F423" s="10">
        <f t="shared" si="126"/>
        <v>48</v>
      </c>
      <c r="G423" s="11">
        <f>SUM(F423/B423*100)</f>
        <v>5.7831325301204819</v>
      </c>
      <c r="H423" s="10">
        <f t="shared" si="127"/>
        <v>22</v>
      </c>
      <c r="I423" s="25">
        <f>SUM(H423/C423*100)</f>
        <v>2.570093457943925</v>
      </c>
      <c r="J423" s="9">
        <f t="shared" si="128"/>
        <v>1</v>
      </c>
      <c r="K423" s="11">
        <f t="shared" si="129"/>
        <v>0.11402508551881414</v>
      </c>
      <c r="L423" s="9"/>
    </row>
    <row r="424" spans="1:12" s="19" customFormat="1" x14ac:dyDescent="0.25">
      <c r="A424" s="19" t="s">
        <v>233</v>
      </c>
      <c r="B424" s="9">
        <v>1653</v>
      </c>
      <c r="C424" s="35">
        <v>1880</v>
      </c>
      <c r="D424" s="35">
        <v>2026</v>
      </c>
      <c r="E424" s="9">
        <v>2196</v>
      </c>
      <c r="F424" s="10">
        <f t="shared" si="126"/>
        <v>543</v>
      </c>
      <c r="G424" s="11">
        <f>SUM(F424/B424*100)</f>
        <v>32.849364791288565</v>
      </c>
      <c r="H424" s="10">
        <f t="shared" si="127"/>
        <v>316</v>
      </c>
      <c r="I424" s="34">
        <f>SUM(H424/C424*100)</f>
        <v>16.808510638297872</v>
      </c>
      <c r="J424" s="9">
        <f t="shared" si="128"/>
        <v>170</v>
      </c>
      <c r="K424" s="11">
        <f t="shared" si="129"/>
        <v>8.3909180651530111</v>
      </c>
      <c r="L424" s="9"/>
    </row>
    <row r="425" spans="1:12" x14ac:dyDescent="0.25">
      <c r="A425" s="3" t="s">
        <v>234</v>
      </c>
      <c r="B425" s="9">
        <v>255</v>
      </c>
      <c r="C425" s="9">
        <v>258</v>
      </c>
      <c r="D425" s="9">
        <v>260</v>
      </c>
      <c r="E425" s="9">
        <v>267</v>
      </c>
      <c r="F425" s="10">
        <f t="shared" si="126"/>
        <v>12</v>
      </c>
      <c r="G425" s="11">
        <f>SUM(F425/B425*100)</f>
        <v>4.7058823529411766</v>
      </c>
      <c r="H425" s="10">
        <f t="shared" si="127"/>
        <v>9</v>
      </c>
      <c r="I425" s="25">
        <f>SUM(H425/C425*100)</f>
        <v>3.4883720930232558</v>
      </c>
      <c r="J425" s="9">
        <f t="shared" si="128"/>
        <v>7</v>
      </c>
      <c r="K425" s="11">
        <f t="shared" si="129"/>
        <v>2.6923076923076925</v>
      </c>
      <c r="L425" s="9"/>
    </row>
    <row r="426" spans="1:12" x14ac:dyDescent="0.25">
      <c r="B426" s="12" t="s">
        <v>15</v>
      </c>
      <c r="C426" s="12" t="s">
        <v>15</v>
      </c>
      <c r="D426" s="12" t="s">
        <v>15</v>
      </c>
      <c r="E426" s="12" t="s">
        <v>15</v>
      </c>
      <c r="F426" s="12" t="s">
        <v>15</v>
      </c>
      <c r="G426" s="12" t="s">
        <v>15</v>
      </c>
      <c r="H426" s="13" t="s">
        <v>15</v>
      </c>
      <c r="I426" s="13" t="s">
        <v>15</v>
      </c>
      <c r="J426" s="12" t="s">
        <v>15</v>
      </c>
      <c r="K426" s="12" t="s">
        <v>15</v>
      </c>
      <c r="L426" s="9"/>
    </row>
    <row r="427" spans="1:12" x14ac:dyDescent="0.25">
      <c r="A427" s="3" t="s">
        <v>131</v>
      </c>
      <c r="B427" s="9">
        <v>3504</v>
      </c>
      <c r="C427" s="9">
        <v>3724</v>
      </c>
      <c r="D427" s="9">
        <v>3896</v>
      </c>
      <c r="E427" s="9">
        <v>4130</v>
      </c>
      <c r="F427" s="10">
        <f>SUM(E427-B427)</f>
        <v>626</v>
      </c>
      <c r="G427" s="11">
        <f>SUM(F427/B427*100)</f>
        <v>17.865296803652971</v>
      </c>
      <c r="H427" s="10">
        <f t="shared" ref="H427" si="130">SUM(E427-C427)</f>
        <v>406</v>
      </c>
      <c r="I427" s="25">
        <f>SUM(H427/C427*100)</f>
        <v>10.902255639097744</v>
      </c>
      <c r="J427" s="9">
        <f t="shared" ref="J427" si="131">E427-D427</f>
        <v>234</v>
      </c>
      <c r="K427" s="11">
        <f t="shared" ref="K427" si="132">SUM(J427/D427*100)</f>
        <v>6.0061601642710478</v>
      </c>
      <c r="L427" s="9"/>
    </row>
    <row r="428" spans="1:12" x14ac:dyDescent="0.25">
      <c r="B428" s="9"/>
      <c r="C428" s="9"/>
      <c r="D428" s="9"/>
      <c r="E428" s="9"/>
      <c r="F428" s="10"/>
      <c r="G428" s="11"/>
      <c r="H428" s="10"/>
      <c r="I428" s="25"/>
      <c r="J428" s="25"/>
      <c r="K428" s="25"/>
      <c r="L428" s="9"/>
    </row>
  </sheetData>
  <mergeCells count="5">
    <mergeCell ref="A58:I58"/>
    <mergeCell ref="A59:I59"/>
    <mergeCell ref="A61:I61"/>
    <mergeCell ref="A341:H341"/>
    <mergeCell ref="A342:H342"/>
  </mergeCells>
  <printOptions horizontalCentered="1"/>
  <pageMargins left="0.25" right="0.25" top="0.5" bottom="0.4" header="0.75" footer="0.25"/>
  <pageSetup scale="70" pageOrder="overThenDown" orientation="landscape" r:id="rId1"/>
  <headerFooter alignWithMargins="0">
    <oddFooter>&amp;L&amp;9Texas Higher Education Coordinating Board  10/11/11&amp;R&amp;9Page &amp;P</oddFooter>
  </headerFooter>
  <rowBreaks count="5" manualBreakCount="5">
    <brk id="61" max="16383" man="1"/>
    <brk id="105" max="16383" man="1"/>
    <brk id="198" max="16383" man="1"/>
    <brk id="294" max="16383" man="1"/>
    <brk id="349" max="16383" man="1"/>
  </rowBreaks>
  <ignoredErrors>
    <ignoredError sqref="B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Fall 2023 Certified Enrollment</vt:lpstr>
      <vt:lpstr>'Fall 2023 Certified Enrollment'!Print_Area</vt:lpstr>
      <vt:lpstr>'Fall 2023 Certified Enrollment'!Print_Titles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Higher Education Enrollments - Fall 2023</dc:title>
  <dc:subject>Higher Education Enrollment</dc:subject>
  <dc:creator>Educational Data Center</dc:creator>
  <cp:keywords>Enrollment, Texas Higher Education</cp:keywords>
  <cp:lastModifiedBy>King, Clifford</cp:lastModifiedBy>
  <dcterms:created xsi:type="dcterms:W3CDTF">2024-04-22T12:13:27Z</dcterms:created>
  <dcterms:modified xsi:type="dcterms:W3CDTF">2024-04-22T20:31:02Z</dcterms:modified>
</cp:coreProperties>
</file>