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drawings/drawing6.xml" ContentType="application/vnd.openxmlformats-officedocument.drawing+xml"/>
  <Override PartName="/xl/comments6.xml" ContentType="application/vnd.openxmlformats-officedocument.spreadsheetml.comments+xml"/>
  <Override PartName="/xl/drawings/drawing7.xml" ContentType="application/vnd.openxmlformats-officedocument.drawing+xml"/>
  <Override PartName="/xl/comments7.xml" ContentType="application/vnd.openxmlformats-officedocument.spreadsheetml.comments+xml"/>
  <Override PartName="/xl/drawings/drawing8.xml" ContentType="application/vnd.openxmlformats-officedocument.drawing+xml"/>
  <Override PartName="/xl/comments8.xml" ContentType="application/vnd.openxmlformats-officedocument.spreadsheetml.comments+xml"/>
  <Override PartName="/xl/drawings/drawing9.xml" ContentType="application/vnd.openxmlformats-officedocument.drawing+xml"/>
  <Override PartName="/xl/comments9.xml" ContentType="application/vnd.openxmlformats-officedocument.spreadsheetml.comments+xml"/>
  <Override PartName="/xl/drawings/drawing10.xml" ContentType="application/vnd.openxmlformats-officedocument.drawing+xml"/>
  <Override PartName="/xl/comments10.xml" ContentType="application/vnd.openxmlformats-officedocument.spreadsheetml.comments+xml"/>
  <Override PartName="/xl/drawings/drawing11.xml" ContentType="application/vnd.openxmlformats-officedocument.drawing+xml"/>
  <Override PartName="/xl/comments11.xml" ContentType="application/vnd.openxmlformats-officedocument.spreadsheetml.comments+xml"/>
  <Override PartName="/xl/drawings/drawing12.xml" ContentType="application/vnd.openxmlformats-officedocument.drawing+xml"/>
  <Override PartName="/xl/comments1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APP\PA\PAForum\Web Publications\FINANCE\Sources and Uses\2018\"/>
    </mc:Choice>
  </mc:AlternateContent>
  <bookViews>
    <workbookView xWindow="75" yWindow="15" windowWidth="18090" windowHeight="3600" tabRatio="847"/>
  </bookViews>
  <sheets>
    <sheet name="Index" sheetId="60" r:id="rId1"/>
    <sheet name="Acad Space Model" sheetId="61" r:id="rId2"/>
    <sheet name="Almanac" sheetId="56" r:id="rId3"/>
    <sheet name="Accountability" sheetId="57" r:id="rId4"/>
    <sheet name="List" sheetId="50" r:id="rId5"/>
    <sheet name="Summary" sheetId="59" r:id="rId6"/>
    <sheet name="LIT" sheetId="1" r:id="rId7"/>
    <sheet name="LSCO" sheetId="5" r:id="rId8"/>
    <sheet name="LSCPA" sheetId="6" r:id="rId9"/>
    <sheet name="TSTCH" sheetId="7" r:id="rId10"/>
    <sheet name="TSTCWT" sheetId="8" r:id="rId11"/>
    <sheet name="TSTCM" sheetId="9" r:id="rId12"/>
    <sheet name="TSTCW" sheetId="10" r:id="rId13"/>
    <sheet name="TSTCNT" sheetId="63" r:id="rId14"/>
    <sheet name="TSTCFB" sheetId="64" r:id="rId15"/>
    <sheet name="TSTCS" sheetId="11" r:id="rId16"/>
    <sheet name="Input" sheetId="2" r:id="rId17"/>
    <sheet name="Names" sheetId="4" r:id="rId18"/>
    <sheet name="FTSE" sheetId="58" r:id="rId19"/>
    <sheet name="Balancing" sheetId="62" r:id="rId20"/>
    <sheet name="Summary (2)" sheetId="54" r:id="rId21"/>
  </sheets>
  <externalReferences>
    <externalReference r:id="rId22"/>
    <externalReference r:id="rId23"/>
    <externalReference r:id="rId24"/>
    <externalReference r:id="rId25"/>
    <externalReference r:id="rId26"/>
    <externalReference r:id="rId27"/>
    <externalReference r:id="rId28"/>
  </externalReferences>
  <definedNames>
    <definedName name="_Order1" hidden="1">255</definedName>
    <definedName name="_Order2" hidden="1">255</definedName>
    <definedName name="_Sort" localSheetId="3" hidden="1">#REF!</definedName>
    <definedName name="_Sort" localSheetId="2" hidden="1">#REF!</definedName>
    <definedName name="_Sort" localSheetId="19" hidden="1">#REF!</definedName>
    <definedName name="_Sort" localSheetId="0" hidden="1">#REF!</definedName>
    <definedName name="_Sort" localSheetId="16" hidden="1">#REF!</definedName>
    <definedName name="_Sort" localSheetId="4" hidden="1">#REF!</definedName>
    <definedName name="_Sort" localSheetId="7" hidden="1">#REF!</definedName>
    <definedName name="_Sort" localSheetId="8" hidden="1">#REF!</definedName>
    <definedName name="_Sort" localSheetId="5" hidden="1">#REF!</definedName>
    <definedName name="_Sort" localSheetId="20" hidden="1">#REF!</definedName>
    <definedName name="_Sort" localSheetId="14" hidden="1">#REF!</definedName>
    <definedName name="_Sort" localSheetId="9" hidden="1">#REF!</definedName>
    <definedName name="_Sort" localSheetId="11" hidden="1">#REF!</definedName>
    <definedName name="_Sort" localSheetId="13" hidden="1">#REF!</definedName>
    <definedName name="_Sort" localSheetId="15" hidden="1">#REF!</definedName>
    <definedName name="_Sort" localSheetId="12" hidden="1">#REF!</definedName>
    <definedName name="_Sort" localSheetId="10" hidden="1">#REF!</definedName>
    <definedName name="_Sort" hidden="1">#REF!</definedName>
    <definedName name="AMTLU" localSheetId="3">[1]Names!$B$11:$I$69</definedName>
    <definedName name="AMTLU" localSheetId="2">[1]Names!$B$11:$I$69</definedName>
    <definedName name="AMTLU" localSheetId="19">[2]Names!$B$11:$I$69</definedName>
    <definedName name="AMTLU" localSheetId="18">[3]Names!$B$11:$I$69</definedName>
    <definedName name="AMTLU" localSheetId="0">[4]Names!$B$11:$I$69</definedName>
    <definedName name="AMTLU">Names!$B$11:$J$71</definedName>
    <definedName name="FTSELU">[2]FTSE!$C$8:$S$46</definedName>
    <definedName name="_xlnm.Print_Area" localSheetId="1">[5]FY92!$A$1</definedName>
    <definedName name="_xlnm.Print_Area" localSheetId="19">[5]FY92!$A$1</definedName>
    <definedName name="_xlnm.Print_Area" localSheetId="18">[5]FY92!$A$1</definedName>
    <definedName name="_xlnm.Print_Area" localSheetId="0">[5]FY92!$A$1</definedName>
    <definedName name="_xlnm.Print_Area" localSheetId="6">LIT!$B$1:$O$59</definedName>
    <definedName name="_xlnm.Print_Area" localSheetId="7">LSCO!$B$1:$O$59</definedName>
    <definedName name="_xlnm.Print_Area" localSheetId="8">LSCPA!$B$1:$O$59</definedName>
    <definedName name="_xlnm.Print_Area" localSheetId="5">Summary!$B$1:$O$539</definedName>
    <definedName name="_xlnm.Print_Area" localSheetId="20">'Summary (2)'!$B$1:$O$59</definedName>
    <definedName name="_xlnm.Print_Area" localSheetId="14">TSTCFB!$B$1:$O$59</definedName>
    <definedName name="_xlnm.Print_Area" localSheetId="9">TSTCH!$B$1:$O$59</definedName>
    <definedName name="_xlnm.Print_Area" localSheetId="11">TSTCM!$B$1:$O$59</definedName>
    <definedName name="_xlnm.Print_Area" localSheetId="13">TSTCNT!$B$1:$O$59</definedName>
    <definedName name="_xlnm.Print_Area" localSheetId="15">TSTCS!$B$1:$O$59</definedName>
    <definedName name="_xlnm.Print_Area" localSheetId="12">TSTCW!$B$1:$O$59</definedName>
    <definedName name="_xlnm.Print_Area" localSheetId="10">TSTCWT!$B$1:$O$59</definedName>
    <definedName name="_xlnm.Print_Area">[6]FY92!$A$1</definedName>
    <definedName name="Z_1FFC368C_FAAC_4C27_917C_33EB7F20D079_.wvu.PrintTitles" hidden="1">[7]Midwestern!$A$1:$B$65536,[7]Midwestern!$A$1:$IV$7</definedName>
    <definedName name="Z_390E69FE_30BF_46A8_BB03_D0C9901EA0FB_.wvu.PrintTitles" hidden="1">[7]Midwestern!$A$1:$B$65536,[7]Midwestern!$A$1:$IV$7</definedName>
    <definedName name="Z_4AC09102_7151_4BC1_97EC_C57915589D6D_.wvu.PrintTitles" hidden="1">[7]Midwestern!$A$1:$B$65536,[7]Midwestern!$A$1:$IV$7</definedName>
    <definedName name="Z_59C042EE_7BE0_46D7_83D3_48C0860AA9B7_.wvu.PrintTitles" hidden="1">[7]Midwestern!$A$1:$B$65536,[7]Midwestern!$A$1:$IV$7</definedName>
    <definedName name="Z_5DB122DC_76B1_4E56_B2C5_DC5B34D3FE31_.wvu.PrintTitles" hidden="1">[7]Midwestern!$A$1:$B$65536,[7]Midwestern!$A$1:$IV$7</definedName>
    <definedName name="Z_7E968537_F35A_46C0_AAAE_B8F2523DE409_.wvu.PrintTitles" hidden="1">[7]Midwestern!$A$1:$B$65536,[7]Midwestern!$A$1:$IV$7</definedName>
    <definedName name="Z_999D944D_85B2_4CAE_97DA_DC2EB4BF0AB0_.wvu.PrintTitles" hidden="1">[7]Midwestern!$A$1:$B$65536,[7]Midwestern!$A$1:$IV$7</definedName>
    <definedName name="Z_9A9AF875_8B7A_4EA5_9837_BF2AFF98C487_.wvu.PrintTitles" hidden="1">[7]Midwestern!$A$1:$B$65536,[7]Midwestern!$A$1:$IV$7</definedName>
    <definedName name="Z_C63CB8F7_18C4_4A70_94EC_26C8D6B5C80F_.wvu.PrintTitles" hidden="1">[7]Midwestern!$A$1:$B$65536,[7]Midwestern!$A$1:$IV$7</definedName>
    <definedName name="Z_D8EE2E15_379C_4027_9083_08D90932B4E1_.wvu.PrintTitles" hidden="1">[7]Midwestern!$A$1:$B$65536,[7]Midwestern!$A$1:$IV$7</definedName>
  </definedNames>
  <calcPr calcId="162913"/>
</workbook>
</file>

<file path=xl/calcChain.xml><?xml version="1.0" encoding="utf-8"?>
<calcChain xmlns="http://schemas.openxmlformats.org/spreadsheetml/2006/main">
  <c r="O46" i="11" l="1"/>
  <c r="O46" i="64"/>
  <c r="O46" i="63"/>
  <c r="O46" i="10"/>
  <c r="O46" i="9"/>
  <c r="O46" i="8"/>
  <c r="O46" i="7"/>
  <c r="O46" i="6"/>
  <c r="O46" i="5"/>
  <c r="O46" i="1"/>
  <c r="G89" i="4" l="1"/>
  <c r="L68" i="64"/>
  <c r="L68" i="63"/>
  <c r="F46" i="64"/>
  <c r="G46" i="64"/>
  <c r="G394" i="59"/>
  <c r="H46" i="64"/>
  <c r="I46" i="64"/>
  <c r="I394" i="59"/>
  <c r="J46" i="64"/>
  <c r="K46" i="64"/>
  <c r="F47" i="64"/>
  <c r="G47" i="64"/>
  <c r="H47" i="64"/>
  <c r="H405" i="59"/>
  <c r="I47" i="64"/>
  <c r="I405" i="59"/>
  <c r="J47" i="64"/>
  <c r="J405" i="59"/>
  <c r="K47" i="64"/>
  <c r="F48" i="64"/>
  <c r="G48" i="64"/>
  <c r="G416" i="59"/>
  <c r="H48" i="64"/>
  <c r="I48" i="64"/>
  <c r="J48" i="64"/>
  <c r="J416" i="59"/>
  <c r="K48" i="64"/>
  <c r="K416" i="59"/>
  <c r="L48" i="64"/>
  <c r="L416" i="59"/>
  <c r="F49" i="64"/>
  <c r="F427" i="59"/>
  <c r="G49" i="64"/>
  <c r="G427" i="59"/>
  <c r="H49" i="64"/>
  <c r="H427" i="59"/>
  <c r="I49" i="64"/>
  <c r="I427" i="59"/>
  <c r="J49" i="64"/>
  <c r="K49" i="64"/>
  <c r="K427" i="59"/>
  <c r="L49" i="64"/>
  <c r="L427" i="59"/>
  <c r="F50" i="64"/>
  <c r="G50" i="64"/>
  <c r="H50" i="64"/>
  <c r="H438" i="59"/>
  <c r="I50" i="64"/>
  <c r="J50" i="64"/>
  <c r="J438" i="59"/>
  <c r="K50" i="64"/>
  <c r="F51" i="64"/>
  <c r="G51" i="64"/>
  <c r="G449" i="59"/>
  <c r="H51" i="64"/>
  <c r="I51" i="64"/>
  <c r="I449" i="59"/>
  <c r="J51" i="64"/>
  <c r="J449" i="59"/>
  <c r="K51" i="64"/>
  <c r="K449" i="59"/>
  <c r="F52" i="64"/>
  <c r="G52" i="64"/>
  <c r="H52" i="64"/>
  <c r="H460" i="59"/>
  <c r="I52" i="64"/>
  <c r="I460" i="59"/>
  <c r="J52" i="64"/>
  <c r="J460" i="59"/>
  <c r="K52" i="64"/>
  <c r="K460" i="59"/>
  <c r="F53" i="64"/>
  <c r="G53" i="64"/>
  <c r="H53" i="64"/>
  <c r="H471" i="59"/>
  <c r="I53" i="64"/>
  <c r="J53" i="64"/>
  <c r="J471" i="59"/>
  <c r="K53" i="64"/>
  <c r="K471" i="59"/>
  <c r="F54" i="64"/>
  <c r="F482" i="59"/>
  <c r="G54" i="64"/>
  <c r="G482" i="59"/>
  <c r="H54" i="64"/>
  <c r="H482" i="59"/>
  <c r="I54" i="64"/>
  <c r="I482" i="59"/>
  <c r="J54" i="64"/>
  <c r="J482" i="59"/>
  <c r="K54" i="64"/>
  <c r="F55" i="64"/>
  <c r="G55" i="64"/>
  <c r="G493" i="59"/>
  <c r="H55" i="64"/>
  <c r="H493" i="59"/>
  <c r="I55" i="64"/>
  <c r="J55" i="64"/>
  <c r="J493" i="59"/>
  <c r="K55" i="64"/>
  <c r="K493" i="59"/>
  <c r="F56" i="64"/>
  <c r="G56" i="64"/>
  <c r="G504" i="59"/>
  <c r="H56" i="64"/>
  <c r="H504" i="59"/>
  <c r="I56" i="64"/>
  <c r="I504" i="59"/>
  <c r="J56" i="64"/>
  <c r="J504" i="59"/>
  <c r="K56" i="64"/>
  <c r="K504" i="59"/>
  <c r="F57" i="64"/>
  <c r="G57" i="64"/>
  <c r="H57" i="64"/>
  <c r="H515" i="59"/>
  <c r="I57" i="64"/>
  <c r="J57" i="64"/>
  <c r="J515" i="59"/>
  <c r="K57" i="64"/>
  <c r="K515" i="59"/>
  <c r="F58" i="64"/>
  <c r="G58" i="64"/>
  <c r="H58" i="64"/>
  <c r="I58" i="64"/>
  <c r="I526" i="59"/>
  <c r="J58" i="64"/>
  <c r="J526" i="59"/>
  <c r="K58" i="64"/>
  <c r="K526" i="59"/>
  <c r="F22" i="64"/>
  <c r="F140" i="59"/>
  <c r="G22" i="64"/>
  <c r="H22" i="64"/>
  <c r="H140" i="59"/>
  <c r="I22" i="64"/>
  <c r="J22" i="64"/>
  <c r="J140" i="59"/>
  <c r="K22" i="64"/>
  <c r="F23" i="64"/>
  <c r="G23" i="64"/>
  <c r="G151" i="59"/>
  <c r="H23" i="64"/>
  <c r="H151" i="59"/>
  <c r="I23" i="64"/>
  <c r="I151" i="59"/>
  <c r="J23" i="64"/>
  <c r="K23" i="64"/>
  <c r="K151" i="59"/>
  <c r="F24" i="64"/>
  <c r="F162" i="59"/>
  <c r="G24" i="64"/>
  <c r="H24" i="64"/>
  <c r="I24" i="64"/>
  <c r="I162" i="59"/>
  <c r="J24" i="64"/>
  <c r="J162" i="59"/>
  <c r="K24" i="64"/>
  <c r="F25" i="64"/>
  <c r="F173" i="59"/>
  <c r="G25" i="64"/>
  <c r="G173" i="59"/>
  <c r="H25" i="64"/>
  <c r="I25" i="64"/>
  <c r="J25" i="64"/>
  <c r="J173" i="59"/>
  <c r="K25" i="64"/>
  <c r="K173" i="59"/>
  <c r="F26" i="64"/>
  <c r="G26" i="64"/>
  <c r="H26" i="64"/>
  <c r="I26" i="64"/>
  <c r="J26" i="64"/>
  <c r="K26" i="64"/>
  <c r="L26" i="64"/>
  <c r="L184" i="59"/>
  <c r="H184" i="59"/>
  <c r="F27" i="64"/>
  <c r="G27" i="64"/>
  <c r="G195" i="59"/>
  <c r="H27" i="64"/>
  <c r="H195" i="59"/>
  <c r="I27" i="64"/>
  <c r="I195" i="59"/>
  <c r="J27" i="64"/>
  <c r="K27" i="64"/>
  <c r="K195" i="59"/>
  <c r="F28" i="64"/>
  <c r="G28" i="64"/>
  <c r="H28" i="64"/>
  <c r="I28" i="64"/>
  <c r="I206" i="59"/>
  <c r="J28" i="64"/>
  <c r="J206" i="59"/>
  <c r="K28" i="64"/>
  <c r="F29" i="64"/>
  <c r="G29" i="64"/>
  <c r="H29" i="64"/>
  <c r="H217" i="59"/>
  <c r="I29" i="64"/>
  <c r="J29" i="64"/>
  <c r="J217" i="59"/>
  <c r="K29" i="64"/>
  <c r="F30" i="64"/>
  <c r="G30" i="64"/>
  <c r="H30" i="64"/>
  <c r="I30" i="64"/>
  <c r="J30" i="64"/>
  <c r="K30" i="64"/>
  <c r="L30" i="64"/>
  <c r="L228" i="59"/>
  <c r="J228" i="59"/>
  <c r="K228" i="59"/>
  <c r="F31" i="64"/>
  <c r="F239" i="59"/>
  <c r="G31" i="64"/>
  <c r="G239" i="59"/>
  <c r="H31" i="64"/>
  <c r="H239" i="59"/>
  <c r="I31" i="64"/>
  <c r="J31" i="64"/>
  <c r="K31" i="64"/>
  <c r="K239" i="59"/>
  <c r="F32" i="64"/>
  <c r="G32" i="64"/>
  <c r="G250" i="59"/>
  <c r="H32" i="64"/>
  <c r="H250" i="59"/>
  <c r="I32" i="64"/>
  <c r="J32" i="64"/>
  <c r="J250" i="59"/>
  <c r="K32" i="64"/>
  <c r="F33" i="64"/>
  <c r="G33" i="64"/>
  <c r="H33" i="64"/>
  <c r="H261" i="59"/>
  <c r="I33" i="64"/>
  <c r="I261" i="59"/>
  <c r="J33" i="64"/>
  <c r="J261" i="59"/>
  <c r="K33" i="64"/>
  <c r="F34" i="64"/>
  <c r="G34" i="64"/>
  <c r="H34" i="64"/>
  <c r="I34" i="64"/>
  <c r="J34" i="64"/>
  <c r="K34" i="64"/>
  <c r="L34" i="64"/>
  <c r="L272" i="59"/>
  <c r="J272" i="59"/>
  <c r="K272" i="59"/>
  <c r="F35" i="64"/>
  <c r="G35" i="64"/>
  <c r="G283" i="59"/>
  <c r="H35" i="64"/>
  <c r="H283" i="59"/>
  <c r="I35" i="64"/>
  <c r="J35" i="64"/>
  <c r="K35" i="64"/>
  <c r="K283" i="59"/>
  <c r="F36" i="64"/>
  <c r="G36" i="64"/>
  <c r="H36" i="64"/>
  <c r="H294" i="59"/>
  <c r="I36" i="64"/>
  <c r="J36" i="64"/>
  <c r="J294" i="59"/>
  <c r="K36" i="64"/>
  <c r="F37" i="64"/>
  <c r="G37" i="64"/>
  <c r="H37" i="64"/>
  <c r="H305" i="59"/>
  <c r="I37" i="64"/>
  <c r="I305" i="59"/>
  <c r="J37" i="64"/>
  <c r="J305" i="59"/>
  <c r="K37" i="64"/>
  <c r="K305" i="59"/>
  <c r="F38" i="64"/>
  <c r="G38" i="64"/>
  <c r="H38" i="64"/>
  <c r="I38" i="64"/>
  <c r="I316" i="59"/>
  <c r="J38" i="64"/>
  <c r="J316" i="59"/>
  <c r="K38" i="64"/>
  <c r="K316" i="59"/>
  <c r="F39" i="64"/>
  <c r="F327" i="59"/>
  <c r="G39" i="64"/>
  <c r="H39" i="64"/>
  <c r="I39" i="64"/>
  <c r="J39" i="64"/>
  <c r="J327" i="59"/>
  <c r="K39" i="64"/>
  <c r="F40" i="64"/>
  <c r="F338" i="59"/>
  <c r="G40" i="64"/>
  <c r="G338" i="59"/>
  <c r="H40" i="64"/>
  <c r="H338" i="59"/>
  <c r="I40" i="64"/>
  <c r="J40" i="64"/>
  <c r="K40" i="64"/>
  <c r="K338" i="59"/>
  <c r="F41" i="64"/>
  <c r="G41" i="64"/>
  <c r="G349" i="59"/>
  <c r="H41" i="64"/>
  <c r="H349" i="59"/>
  <c r="I41" i="64"/>
  <c r="I349" i="59"/>
  <c r="J41" i="64"/>
  <c r="J349" i="59"/>
  <c r="K41" i="64"/>
  <c r="F42" i="64"/>
  <c r="G42" i="64"/>
  <c r="H42" i="64"/>
  <c r="H360" i="59"/>
  <c r="I42" i="64"/>
  <c r="I360" i="59"/>
  <c r="J42" i="64"/>
  <c r="K42" i="64"/>
  <c r="K360" i="59"/>
  <c r="L8" i="64"/>
  <c r="K9" i="64"/>
  <c r="D14" i="50"/>
  <c r="K12" i="64"/>
  <c r="K50" i="59"/>
  <c r="L13" i="64"/>
  <c r="E14" i="50"/>
  <c r="K13" i="64"/>
  <c r="AB13" i="64"/>
  <c r="L14" i="64"/>
  <c r="F14" i="50"/>
  <c r="K14" i="64"/>
  <c r="AB14" i="64"/>
  <c r="L15" i="64"/>
  <c r="L16" i="64"/>
  <c r="K16" i="64"/>
  <c r="AB16" i="64"/>
  <c r="L18" i="64"/>
  <c r="L116" i="59"/>
  <c r="L19" i="64"/>
  <c r="F46" i="63"/>
  <c r="F393" i="59"/>
  <c r="G46" i="63"/>
  <c r="H46" i="63"/>
  <c r="H393" i="59"/>
  <c r="I46" i="63"/>
  <c r="J46" i="63"/>
  <c r="J393" i="59"/>
  <c r="K46" i="63"/>
  <c r="F47" i="63"/>
  <c r="F404" i="59"/>
  <c r="G47" i="63"/>
  <c r="G404" i="59"/>
  <c r="H47" i="63"/>
  <c r="I47" i="63"/>
  <c r="J47" i="63"/>
  <c r="K47" i="63"/>
  <c r="F48" i="63"/>
  <c r="F415" i="59"/>
  <c r="G48" i="63"/>
  <c r="H48" i="63"/>
  <c r="I48" i="63"/>
  <c r="J48" i="63"/>
  <c r="J415" i="59"/>
  <c r="K48" i="63"/>
  <c r="K415" i="59"/>
  <c r="F49" i="63"/>
  <c r="G49" i="63"/>
  <c r="H49" i="63"/>
  <c r="I49" i="63"/>
  <c r="I426" i="59"/>
  <c r="J49" i="63"/>
  <c r="J426" i="59"/>
  <c r="K49" i="63"/>
  <c r="K426" i="59"/>
  <c r="F50" i="63"/>
  <c r="G50" i="63"/>
  <c r="H50" i="63"/>
  <c r="H437" i="59"/>
  <c r="I50" i="63"/>
  <c r="I437" i="59"/>
  <c r="J50" i="63"/>
  <c r="K50" i="63"/>
  <c r="F51" i="63"/>
  <c r="G51" i="63"/>
  <c r="G448" i="59"/>
  <c r="H51" i="63"/>
  <c r="H448" i="59"/>
  <c r="I51" i="63"/>
  <c r="J51" i="63"/>
  <c r="J448" i="59"/>
  <c r="K51" i="63"/>
  <c r="K448" i="59"/>
  <c r="F52" i="63"/>
  <c r="G52" i="63"/>
  <c r="H52" i="63"/>
  <c r="I52" i="63"/>
  <c r="J52" i="63"/>
  <c r="J459" i="59"/>
  <c r="K52" i="63"/>
  <c r="K459" i="59"/>
  <c r="F53" i="63"/>
  <c r="G53" i="63"/>
  <c r="H53" i="63"/>
  <c r="H470" i="59"/>
  <c r="I53" i="63"/>
  <c r="J53" i="63"/>
  <c r="K53" i="63"/>
  <c r="K470" i="59"/>
  <c r="F54" i="63"/>
  <c r="F481" i="59"/>
  <c r="G54" i="63"/>
  <c r="G481" i="59"/>
  <c r="H54" i="63"/>
  <c r="I54" i="63"/>
  <c r="J54" i="63"/>
  <c r="J481" i="59"/>
  <c r="K54" i="63"/>
  <c r="K481" i="59"/>
  <c r="F55" i="63"/>
  <c r="G55" i="63"/>
  <c r="G492" i="59"/>
  <c r="H55" i="63"/>
  <c r="H492" i="59"/>
  <c r="I55" i="63"/>
  <c r="J55" i="63"/>
  <c r="K55" i="63"/>
  <c r="F56" i="63"/>
  <c r="G56" i="63"/>
  <c r="H56" i="63"/>
  <c r="H503" i="59"/>
  <c r="I56" i="63"/>
  <c r="I503" i="59"/>
  <c r="J56" i="63"/>
  <c r="K56" i="63"/>
  <c r="F57" i="63"/>
  <c r="G57" i="63"/>
  <c r="H57" i="63"/>
  <c r="H514" i="59"/>
  <c r="I57" i="63"/>
  <c r="I514" i="59"/>
  <c r="J57" i="63"/>
  <c r="J514" i="59"/>
  <c r="K57" i="63"/>
  <c r="K514" i="59"/>
  <c r="F58" i="63"/>
  <c r="G58" i="63"/>
  <c r="H58" i="63"/>
  <c r="I58" i="63"/>
  <c r="I525" i="59"/>
  <c r="J58" i="63"/>
  <c r="J525" i="59"/>
  <c r="K58" i="63"/>
  <c r="K525" i="59"/>
  <c r="F22" i="63"/>
  <c r="G22" i="63"/>
  <c r="G139" i="59"/>
  <c r="H22" i="63"/>
  <c r="H139" i="59"/>
  <c r="I22" i="63"/>
  <c r="I139" i="59"/>
  <c r="J22" i="63"/>
  <c r="K22" i="63"/>
  <c r="F23" i="63"/>
  <c r="G23" i="63"/>
  <c r="H23" i="63"/>
  <c r="H150" i="59"/>
  <c r="I23" i="63"/>
  <c r="I150" i="59"/>
  <c r="J23" i="63"/>
  <c r="J150" i="59"/>
  <c r="K23" i="63"/>
  <c r="K150" i="59"/>
  <c r="F24" i="63"/>
  <c r="G24" i="63"/>
  <c r="H24" i="63"/>
  <c r="H161" i="59"/>
  <c r="I24" i="63"/>
  <c r="J24" i="63"/>
  <c r="J161" i="59"/>
  <c r="K24" i="63"/>
  <c r="F25" i="63"/>
  <c r="G25" i="63"/>
  <c r="H25" i="63"/>
  <c r="I25" i="63"/>
  <c r="I172" i="59"/>
  <c r="J25" i="63"/>
  <c r="J172" i="59"/>
  <c r="K25" i="63"/>
  <c r="K172" i="59"/>
  <c r="F26" i="63"/>
  <c r="F183" i="59"/>
  <c r="G26" i="63"/>
  <c r="H26" i="63"/>
  <c r="I26" i="63"/>
  <c r="J26" i="63"/>
  <c r="K26" i="63"/>
  <c r="K183" i="59"/>
  <c r="F27" i="63"/>
  <c r="F194" i="59"/>
  <c r="G27" i="63"/>
  <c r="H27" i="63"/>
  <c r="I27" i="63"/>
  <c r="J27" i="63"/>
  <c r="K27" i="63"/>
  <c r="F28" i="63"/>
  <c r="G28" i="63"/>
  <c r="G205" i="59"/>
  <c r="H28" i="63"/>
  <c r="H205" i="59"/>
  <c r="I28" i="63"/>
  <c r="I205" i="59"/>
  <c r="J28" i="63"/>
  <c r="J205" i="59"/>
  <c r="K28" i="63"/>
  <c r="F29" i="63"/>
  <c r="G29" i="63"/>
  <c r="G216" i="59"/>
  <c r="H29" i="63"/>
  <c r="H216" i="59"/>
  <c r="I29" i="63"/>
  <c r="J29" i="63"/>
  <c r="J216" i="59"/>
  <c r="K29" i="63"/>
  <c r="K216" i="59"/>
  <c r="F30" i="63"/>
  <c r="G30" i="63"/>
  <c r="H30" i="63"/>
  <c r="H227" i="59"/>
  <c r="I30" i="63"/>
  <c r="J30" i="63"/>
  <c r="J227" i="59"/>
  <c r="K30" i="63"/>
  <c r="K227" i="59"/>
  <c r="F31" i="63"/>
  <c r="G31" i="63"/>
  <c r="G238" i="59"/>
  <c r="H31" i="63"/>
  <c r="I31" i="63"/>
  <c r="I238" i="59"/>
  <c r="J31" i="63"/>
  <c r="K31" i="63"/>
  <c r="F32" i="63"/>
  <c r="G32" i="63"/>
  <c r="G249" i="59"/>
  <c r="H32" i="63"/>
  <c r="H249" i="59"/>
  <c r="I32" i="63"/>
  <c r="J32" i="63"/>
  <c r="J249" i="59"/>
  <c r="K32" i="63"/>
  <c r="F33" i="63"/>
  <c r="G33" i="63"/>
  <c r="H33" i="63"/>
  <c r="H260" i="59"/>
  <c r="I33" i="63"/>
  <c r="I260" i="59"/>
  <c r="J33" i="63"/>
  <c r="J260" i="59"/>
  <c r="K33" i="63"/>
  <c r="K260" i="59"/>
  <c r="F34" i="63"/>
  <c r="G34" i="63"/>
  <c r="G271" i="59"/>
  <c r="H34" i="63"/>
  <c r="I34" i="63"/>
  <c r="I271" i="59"/>
  <c r="J34" i="63"/>
  <c r="K34" i="63"/>
  <c r="F35" i="63"/>
  <c r="G35" i="63"/>
  <c r="H35" i="63"/>
  <c r="H282" i="59"/>
  <c r="I35" i="63"/>
  <c r="J35" i="63"/>
  <c r="J282" i="59"/>
  <c r="K35" i="63"/>
  <c r="K282" i="59"/>
  <c r="F36" i="63"/>
  <c r="F293" i="59"/>
  <c r="G36" i="63"/>
  <c r="H36" i="63"/>
  <c r="H293" i="59"/>
  <c r="I36" i="63"/>
  <c r="I293" i="59"/>
  <c r="J36" i="63"/>
  <c r="K36" i="63"/>
  <c r="F37" i="63"/>
  <c r="F304" i="59"/>
  <c r="G37" i="63"/>
  <c r="G304" i="59"/>
  <c r="H37" i="63"/>
  <c r="H304" i="59"/>
  <c r="I37" i="63"/>
  <c r="I304" i="59"/>
  <c r="J37" i="63"/>
  <c r="J304" i="59"/>
  <c r="K37" i="63"/>
  <c r="F38" i="63"/>
  <c r="G38" i="63"/>
  <c r="H38" i="63"/>
  <c r="H315" i="59"/>
  <c r="I38" i="63"/>
  <c r="I315" i="59"/>
  <c r="J38" i="63"/>
  <c r="K38" i="63"/>
  <c r="K315" i="59"/>
  <c r="F39" i="63"/>
  <c r="G39" i="63"/>
  <c r="H39" i="63"/>
  <c r="I39" i="63"/>
  <c r="I326" i="59"/>
  <c r="J39" i="63"/>
  <c r="K39" i="63"/>
  <c r="F40" i="63"/>
  <c r="G40" i="63"/>
  <c r="H40" i="63"/>
  <c r="I40" i="63"/>
  <c r="J40" i="63"/>
  <c r="K40" i="63"/>
  <c r="L40" i="63"/>
  <c r="L337" i="59"/>
  <c r="G337" i="59"/>
  <c r="J337" i="59"/>
  <c r="K337" i="59"/>
  <c r="F41" i="63"/>
  <c r="G41" i="63"/>
  <c r="G348" i="59"/>
  <c r="H41" i="63"/>
  <c r="H348" i="59"/>
  <c r="I41" i="63"/>
  <c r="J41" i="63"/>
  <c r="K41" i="63"/>
  <c r="K348" i="59"/>
  <c r="F42" i="63"/>
  <c r="G42" i="63"/>
  <c r="H42" i="63"/>
  <c r="H359" i="59"/>
  <c r="I42" i="63"/>
  <c r="I359" i="59"/>
  <c r="J42" i="63"/>
  <c r="J359" i="59"/>
  <c r="K42" i="63"/>
  <c r="L8" i="63"/>
  <c r="K9" i="63"/>
  <c r="K12" i="63"/>
  <c r="L13" i="63"/>
  <c r="K13" i="63"/>
  <c r="L14" i="63"/>
  <c r="K14" i="63"/>
  <c r="L15" i="63"/>
  <c r="L16" i="63"/>
  <c r="K16" i="63"/>
  <c r="L18" i="63"/>
  <c r="L19" i="63"/>
  <c r="G228" i="59"/>
  <c r="G305" i="59"/>
  <c r="F305" i="59"/>
  <c r="K438" i="59"/>
  <c r="I438" i="59"/>
  <c r="G438" i="59"/>
  <c r="H526" i="59"/>
  <c r="G526" i="59"/>
  <c r="G515" i="59"/>
  <c r="F515" i="59"/>
  <c r="F504" i="59"/>
  <c r="I493" i="59"/>
  <c r="K482" i="59"/>
  <c r="G471" i="59"/>
  <c r="F471" i="59"/>
  <c r="F460" i="59"/>
  <c r="H449" i="59"/>
  <c r="J427" i="59"/>
  <c r="O48" i="64"/>
  <c r="O416" i="59"/>
  <c r="I416" i="59"/>
  <c r="H416" i="59"/>
  <c r="F416" i="59"/>
  <c r="G405" i="59"/>
  <c r="K394" i="59"/>
  <c r="P44" i="64"/>
  <c r="P382" i="59"/>
  <c r="J360" i="59"/>
  <c r="G360" i="59"/>
  <c r="F360" i="59"/>
  <c r="K349" i="59"/>
  <c r="F349" i="59"/>
  <c r="J338" i="59"/>
  <c r="I338" i="59"/>
  <c r="K327" i="59"/>
  <c r="I327" i="59"/>
  <c r="H327" i="59"/>
  <c r="G327" i="59"/>
  <c r="H316" i="59"/>
  <c r="G316" i="59"/>
  <c r="F316" i="59"/>
  <c r="K294" i="59"/>
  <c r="I294" i="59"/>
  <c r="G294" i="59"/>
  <c r="J283" i="59"/>
  <c r="I283" i="59"/>
  <c r="I272" i="59"/>
  <c r="H272" i="59"/>
  <c r="G272" i="59"/>
  <c r="K261" i="59"/>
  <c r="G261" i="59"/>
  <c r="F261" i="59"/>
  <c r="K250" i="59"/>
  <c r="I250" i="59"/>
  <c r="F250" i="59"/>
  <c r="J239" i="59"/>
  <c r="I239" i="59"/>
  <c r="I228" i="59"/>
  <c r="H228" i="59"/>
  <c r="K217" i="59"/>
  <c r="G217" i="59"/>
  <c r="F217" i="59"/>
  <c r="K206" i="59"/>
  <c r="G206" i="59"/>
  <c r="F206" i="59"/>
  <c r="K184" i="59"/>
  <c r="I184" i="59"/>
  <c r="G184" i="59"/>
  <c r="I173" i="59"/>
  <c r="H173" i="59"/>
  <c r="K162" i="59"/>
  <c r="G162" i="59"/>
  <c r="J151" i="59"/>
  <c r="K140" i="59"/>
  <c r="I140" i="59"/>
  <c r="G140" i="59"/>
  <c r="L83" i="59"/>
  <c r="L61" i="59"/>
  <c r="K61" i="59"/>
  <c r="J437" i="59"/>
  <c r="G437" i="59"/>
  <c r="F59" i="63"/>
  <c r="H525" i="59"/>
  <c r="G525" i="59"/>
  <c r="F525" i="59"/>
  <c r="G514" i="59"/>
  <c r="F514" i="59"/>
  <c r="K503" i="59"/>
  <c r="J503" i="59"/>
  <c r="F503" i="59"/>
  <c r="K492" i="59"/>
  <c r="J492" i="59"/>
  <c r="I492" i="59"/>
  <c r="I481" i="59"/>
  <c r="H481" i="59"/>
  <c r="J470" i="59"/>
  <c r="I470" i="59"/>
  <c r="G470" i="59"/>
  <c r="I459" i="59"/>
  <c r="H459" i="59"/>
  <c r="F459" i="59"/>
  <c r="I448" i="59"/>
  <c r="H426" i="59"/>
  <c r="G426" i="59"/>
  <c r="F426" i="59"/>
  <c r="O48" i="63"/>
  <c r="O415" i="59"/>
  <c r="H415" i="59"/>
  <c r="G415" i="59"/>
  <c r="K404" i="59"/>
  <c r="J404" i="59"/>
  <c r="I404" i="59"/>
  <c r="K393" i="59"/>
  <c r="I393" i="59"/>
  <c r="P44" i="63"/>
  <c r="P381" i="59"/>
  <c r="K359" i="59"/>
  <c r="F359" i="59"/>
  <c r="J348" i="59"/>
  <c r="I348" i="59"/>
  <c r="I337" i="59"/>
  <c r="H337" i="59"/>
  <c r="F337" i="59"/>
  <c r="K326" i="59"/>
  <c r="J326" i="59"/>
  <c r="H326" i="59"/>
  <c r="G326" i="59"/>
  <c r="J315" i="59"/>
  <c r="G315" i="59"/>
  <c r="F315" i="59"/>
  <c r="K304" i="59"/>
  <c r="K293" i="59"/>
  <c r="J293" i="59"/>
  <c r="G293" i="59"/>
  <c r="I282" i="59"/>
  <c r="G282" i="59"/>
  <c r="F282" i="59"/>
  <c r="K271" i="59"/>
  <c r="J271" i="59"/>
  <c r="H271" i="59"/>
  <c r="F271" i="59"/>
  <c r="G260" i="59"/>
  <c r="K249" i="59"/>
  <c r="I249" i="59"/>
  <c r="K238" i="59"/>
  <c r="J238" i="59"/>
  <c r="H238" i="59"/>
  <c r="I227" i="59"/>
  <c r="G227" i="59"/>
  <c r="F227" i="59"/>
  <c r="I216" i="59"/>
  <c r="F216" i="59"/>
  <c r="K205" i="59"/>
  <c r="K194" i="59"/>
  <c r="J194" i="59"/>
  <c r="I194" i="59"/>
  <c r="J183" i="59"/>
  <c r="I183" i="59"/>
  <c r="H183" i="59"/>
  <c r="H172" i="59"/>
  <c r="G172" i="59"/>
  <c r="I161" i="59"/>
  <c r="F161" i="59"/>
  <c r="F139" i="59"/>
  <c r="L126" i="59"/>
  <c r="L115" i="59"/>
  <c r="L93" i="59"/>
  <c r="K49" i="59"/>
  <c r="K26" i="59"/>
  <c r="F34" i="8"/>
  <c r="G34" i="8"/>
  <c r="H34" i="8"/>
  <c r="I34" i="8"/>
  <c r="J34" i="8"/>
  <c r="K34" i="8"/>
  <c r="L34" i="8"/>
  <c r="F273" i="59"/>
  <c r="G273" i="59"/>
  <c r="H273" i="59"/>
  <c r="I273" i="59"/>
  <c r="J273" i="59"/>
  <c r="K273" i="59"/>
  <c r="L273" i="59"/>
  <c r="B16" i="59"/>
  <c r="B15" i="59"/>
  <c r="B17" i="59"/>
  <c r="B14" i="59"/>
  <c r="B13" i="59"/>
  <c r="B12" i="59"/>
  <c r="B11" i="59"/>
  <c r="B10" i="59"/>
  <c r="B9" i="59"/>
  <c r="B8" i="59"/>
  <c r="L13" i="50"/>
  <c r="K13" i="50"/>
  <c r="H13" i="50"/>
  <c r="D13" i="50"/>
  <c r="L14" i="50"/>
  <c r="K14" i="50"/>
  <c r="H14" i="50"/>
  <c r="G14" i="50"/>
  <c r="B14" i="57"/>
  <c r="B13" i="57"/>
  <c r="D18" i="56"/>
  <c r="L8" i="11"/>
  <c r="L13" i="11"/>
  <c r="E15" i="50"/>
  <c r="L14" i="11"/>
  <c r="K14" i="11"/>
  <c r="L15" i="11"/>
  <c r="L16" i="11"/>
  <c r="C14" i="56"/>
  <c r="C16" i="56"/>
  <c r="C15" i="56"/>
  <c r="E14" i="61"/>
  <c r="G15" i="61"/>
  <c r="F15" i="61"/>
  <c r="G14" i="61"/>
  <c r="F14" i="61"/>
  <c r="J10" i="60"/>
  <c r="J11" i="60"/>
  <c r="J12" i="60"/>
  <c r="J13" i="60"/>
  <c r="J14" i="60"/>
  <c r="J15" i="60"/>
  <c r="J16" i="60"/>
  <c r="J17" i="60"/>
  <c r="J18" i="60"/>
  <c r="I18" i="60"/>
  <c r="H18" i="60"/>
  <c r="I17" i="60"/>
  <c r="H17" i="60"/>
  <c r="I16" i="60"/>
  <c r="H16" i="60"/>
  <c r="I15" i="60"/>
  <c r="H15" i="60"/>
  <c r="I14" i="60"/>
  <c r="H14" i="60"/>
  <c r="L68" i="10"/>
  <c r="F46" i="10"/>
  <c r="F392" i="59"/>
  <c r="G46" i="10"/>
  <c r="G392" i="59"/>
  <c r="H46" i="10"/>
  <c r="I46" i="10"/>
  <c r="J46" i="10"/>
  <c r="J392" i="59"/>
  <c r="K46" i="10"/>
  <c r="F47" i="10"/>
  <c r="G47" i="10"/>
  <c r="H47" i="10"/>
  <c r="H403" i="59"/>
  <c r="I47" i="10"/>
  <c r="I403" i="59"/>
  <c r="J47" i="10"/>
  <c r="J403" i="59"/>
  <c r="K47" i="10"/>
  <c r="F48" i="10"/>
  <c r="G48" i="10"/>
  <c r="H48" i="10"/>
  <c r="I48" i="10"/>
  <c r="I414" i="59"/>
  <c r="J48" i="10"/>
  <c r="J414" i="59"/>
  <c r="K48" i="10"/>
  <c r="K414" i="59"/>
  <c r="F49" i="10"/>
  <c r="G49" i="10"/>
  <c r="H49" i="10"/>
  <c r="I49" i="10"/>
  <c r="J49" i="10"/>
  <c r="K49" i="10"/>
  <c r="K425" i="59"/>
  <c r="L49" i="10"/>
  <c r="L425" i="59"/>
  <c r="F50" i="10"/>
  <c r="G50" i="10"/>
  <c r="H50" i="10"/>
  <c r="I50" i="10"/>
  <c r="J50" i="10"/>
  <c r="K50" i="10"/>
  <c r="F51" i="10"/>
  <c r="G51" i="10"/>
  <c r="G447" i="59"/>
  <c r="H51" i="10"/>
  <c r="I51" i="10"/>
  <c r="J51" i="10"/>
  <c r="J447" i="59"/>
  <c r="K51" i="10"/>
  <c r="F52" i="10"/>
  <c r="G52" i="10"/>
  <c r="H52" i="10"/>
  <c r="H458" i="59"/>
  <c r="I52" i="10"/>
  <c r="I458" i="59"/>
  <c r="J52" i="10"/>
  <c r="K52" i="10"/>
  <c r="F53" i="10"/>
  <c r="G53" i="10"/>
  <c r="G469" i="59"/>
  <c r="H53" i="10"/>
  <c r="I53" i="10"/>
  <c r="J53" i="10"/>
  <c r="K53" i="10"/>
  <c r="K469" i="59"/>
  <c r="F54" i="10"/>
  <c r="G54" i="10"/>
  <c r="H54" i="10"/>
  <c r="H480" i="59"/>
  <c r="I54" i="10"/>
  <c r="I480" i="59"/>
  <c r="J54" i="10"/>
  <c r="K54" i="10"/>
  <c r="F55" i="10"/>
  <c r="G55" i="10"/>
  <c r="G491" i="59"/>
  <c r="H55" i="10"/>
  <c r="H491" i="59"/>
  <c r="I55" i="10"/>
  <c r="I491" i="59"/>
  <c r="J55" i="10"/>
  <c r="J491" i="59"/>
  <c r="K55" i="10"/>
  <c r="K491" i="59"/>
  <c r="F56" i="10"/>
  <c r="G56" i="10"/>
  <c r="H56" i="10"/>
  <c r="I56" i="10"/>
  <c r="I502" i="59"/>
  <c r="J56" i="10"/>
  <c r="J502" i="59"/>
  <c r="K56" i="10"/>
  <c r="K502" i="59"/>
  <c r="F57" i="10"/>
  <c r="G57" i="10"/>
  <c r="G513" i="59"/>
  <c r="H57" i="10"/>
  <c r="H513" i="59"/>
  <c r="I57" i="10"/>
  <c r="J57" i="10"/>
  <c r="K57" i="10"/>
  <c r="F58" i="10"/>
  <c r="G58" i="10"/>
  <c r="H58" i="10"/>
  <c r="I58" i="10"/>
  <c r="I524" i="59"/>
  <c r="J58" i="10"/>
  <c r="K58" i="10"/>
  <c r="F22" i="10"/>
  <c r="G22" i="10"/>
  <c r="H22" i="10"/>
  <c r="I22" i="10"/>
  <c r="J22" i="10"/>
  <c r="K22" i="10"/>
  <c r="K138" i="59"/>
  <c r="F23" i="10"/>
  <c r="G23" i="10"/>
  <c r="H23" i="10"/>
  <c r="I23" i="10"/>
  <c r="J23" i="10"/>
  <c r="K23" i="10"/>
  <c r="F24" i="10"/>
  <c r="G24" i="10"/>
  <c r="G160" i="59"/>
  <c r="H24" i="10"/>
  <c r="I24" i="10"/>
  <c r="J24" i="10"/>
  <c r="K24" i="10"/>
  <c r="F25" i="10"/>
  <c r="G25" i="10"/>
  <c r="H25" i="10"/>
  <c r="H171" i="59"/>
  <c r="I25" i="10"/>
  <c r="I171" i="59"/>
  <c r="J25" i="10"/>
  <c r="K25" i="10"/>
  <c r="F26" i="10"/>
  <c r="G26" i="10"/>
  <c r="H26" i="10"/>
  <c r="I26" i="10"/>
  <c r="J26" i="10"/>
  <c r="J182" i="59"/>
  <c r="K26" i="10"/>
  <c r="F27" i="10"/>
  <c r="G27" i="10"/>
  <c r="H27" i="10"/>
  <c r="H193" i="59"/>
  <c r="I27" i="10"/>
  <c r="I193" i="59"/>
  <c r="J27" i="10"/>
  <c r="K27" i="10"/>
  <c r="F28" i="10"/>
  <c r="G28" i="10"/>
  <c r="H28" i="10"/>
  <c r="I28" i="10"/>
  <c r="J28" i="10"/>
  <c r="J204" i="59"/>
  <c r="K28" i="10"/>
  <c r="K204" i="59"/>
  <c r="F29" i="10"/>
  <c r="G29" i="10"/>
  <c r="H29" i="10"/>
  <c r="I29" i="10"/>
  <c r="I215" i="59"/>
  <c r="J29" i="10"/>
  <c r="K29" i="10"/>
  <c r="K215" i="59"/>
  <c r="F30" i="10"/>
  <c r="G30" i="10"/>
  <c r="H30" i="10"/>
  <c r="I30" i="10"/>
  <c r="J30" i="10"/>
  <c r="K30" i="10"/>
  <c r="F31" i="10"/>
  <c r="G31" i="10"/>
  <c r="G237" i="59"/>
  <c r="H31" i="10"/>
  <c r="I31" i="10"/>
  <c r="J31" i="10"/>
  <c r="J237" i="59"/>
  <c r="K31" i="10"/>
  <c r="F32" i="10"/>
  <c r="G32" i="10"/>
  <c r="G248" i="59"/>
  <c r="H32" i="10"/>
  <c r="I32" i="10"/>
  <c r="J32" i="10"/>
  <c r="K32" i="10"/>
  <c r="K248" i="59"/>
  <c r="F33" i="10"/>
  <c r="G33" i="10"/>
  <c r="G259" i="59"/>
  <c r="H33" i="10"/>
  <c r="H259" i="59"/>
  <c r="I33" i="10"/>
  <c r="J33" i="10"/>
  <c r="K33" i="10"/>
  <c r="F34" i="10"/>
  <c r="G34" i="10"/>
  <c r="H34" i="10"/>
  <c r="H270" i="59"/>
  <c r="I34" i="10"/>
  <c r="I270" i="59"/>
  <c r="J34" i="10"/>
  <c r="J270" i="59"/>
  <c r="K34" i="10"/>
  <c r="K270" i="59"/>
  <c r="F35" i="10"/>
  <c r="G35" i="10"/>
  <c r="H35" i="10"/>
  <c r="I35" i="10"/>
  <c r="I281" i="59"/>
  <c r="J35" i="10"/>
  <c r="J281" i="59"/>
  <c r="K35" i="10"/>
  <c r="K281" i="59"/>
  <c r="F36" i="10"/>
  <c r="G36" i="10"/>
  <c r="H36" i="10"/>
  <c r="I36" i="10"/>
  <c r="J36" i="10"/>
  <c r="K36" i="10"/>
  <c r="K292" i="59"/>
  <c r="F37" i="10"/>
  <c r="G37" i="10"/>
  <c r="H37" i="10"/>
  <c r="H303" i="59"/>
  <c r="I37" i="10"/>
  <c r="J37" i="10"/>
  <c r="J303" i="59"/>
  <c r="K37" i="10"/>
  <c r="F38" i="10"/>
  <c r="G38" i="10"/>
  <c r="H38" i="10"/>
  <c r="I38" i="10"/>
  <c r="J38" i="10"/>
  <c r="K38" i="10"/>
  <c r="L38" i="10"/>
  <c r="L314" i="59"/>
  <c r="I314" i="59"/>
  <c r="J314" i="59"/>
  <c r="K314" i="59"/>
  <c r="F39" i="10"/>
  <c r="G39" i="10"/>
  <c r="H39" i="10"/>
  <c r="I39" i="10"/>
  <c r="J39" i="10"/>
  <c r="K39" i="10"/>
  <c r="F40" i="10"/>
  <c r="G40" i="10"/>
  <c r="G336" i="59"/>
  <c r="H40" i="10"/>
  <c r="H336" i="59"/>
  <c r="I40" i="10"/>
  <c r="J40" i="10"/>
  <c r="J336" i="59"/>
  <c r="K40" i="10"/>
  <c r="F41" i="10"/>
  <c r="G41" i="10"/>
  <c r="G347" i="59"/>
  <c r="H41" i="10"/>
  <c r="H347" i="59"/>
  <c r="I41" i="10"/>
  <c r="I347" i="59"/>
  <c r="J41" i="10"/>
  <c r="K41" i="10"/>
  <c r="F42" i="10"/>
  <c r="G42" i="10"/>
  <c r="H42" i="10"/>
  <c r="I42" i="10"/>
  <c r="I358" i="59"/>
  <c r="J42" i="10"/>
  <c r="J358" i="59"/>
  <c r="K42" i="10"/>
  <c r="L8" i="10"/>
  <c r="K8" i="10"/>
  <c r="K9" i="10"/>
  <c r="K12" i="10"/>
  <c r="K48" i="59"/>
  <c r="L13" i="10"/>
  <c r="K13" i="10"/>
  <c r="AB13" i="10"/>
  <c r="L14" i="10"/>
  <c r="K14" i="10"/>
  <c r="K70" i="59"/>
  <c r="L15" i="10"/>
  <c r="D13" i="61"/>
  <c r="K15" i="10"/>
  <c r="K81" i="59"/>
  <c r="L16" i="10"/>
  <c r="K16" i="10"/>
  <c r="K92" i="59"/>
  <c r="L18" i="10"/>
  <c r="L114" i="59"/>
  <c r="L19" i="10"/>
  <c r="L12" i="50"/>
  <c r="Z44" i="64"/>
  <c r="AB17" i="64"/>
  <c r="AB12" i="64"/>
  <c r="H10" i="64"/>
  <c r="B6" i="64"/>
  <c r="B3" i="64"/>
  <c r="B2" i="64"/>
  <c r="Z44" i="63"/>
  <c r="AB17" i="63"/>
  <c r="AB12" i="63"/>
  <c r="H10" i="63"/>
  <c r="AB9" i="63"/>
  <c r="B6" i="63"/>
  <c r="B3" i="63"/>
  <c r="B2" i="63"/>
  <c r="K89" i="4"/>
  <c r="K74" i="4"/>
  <c r="K91" i="4"/>
  <c r="K95" i="4"/>
  <c r="G74" i="4"/>
  <c r="G91" i="4"/>
  <c r="G95" i="4"/>
  <c r="J68" i="4"/>
  <c r="J69" i="4"/>
  <c r="D21" i="2"/>
  <c r="E21" i="2"/>
  <c r="J8" i="58"/>
  <c r="J9" i="58"/>
  <c r="J10" i="58"/>
  <c r="J11" i="58"/>
  <c r="J12" i="58"/>
  <c r="J13" i="58"/>
  <c r="J14" i="58"/>
  <c r="J17" i="58"/>
  <c r="A15" i="62"/>
  <c r="L68" i="11"/>
  <c r="L68" i="9"/>
  <c r="L68" i="8"/>
  <c r="L68" i="7"/>
  <c r="L68" i="6"/>
  <c r="L68" i="5"/>
  <c r="B15" i="57"/>
  <c r="B12" i="57"/>
  <c r="B11" i="57"/>
  <c r="B10" i="57"/>
  <c r="B9" i="57"/>
  <c r="B8" i="57"/>
  <c r="B7" i="57"/>
  <c r="C13" i="56"/>
  <c r="C12" i="56"/>
  <c r="C11" i="56"/>
  <c r="C10" i="56"/>
  <c r="C9" i="56"/>
  <c r="C8" i="56"/>
  <c r="C7" i="56"/>
  <c r="L68" i="54"/>
  <c r="L66" i="54"/>
  <c r="L67" i="54"/>
  <c r="L69" i="54"/>
  <c r="L70" i="54" s="1"/>
  <c r="G16" i="61"/>
  <c r="F16" i="61"/>
  <c r="G13" i="61"/>
  <c r="F13" i="61"/>
  <c r="G12" i="61"/>
  <c r="F12" i="61"/>
  <c r="G11" i="61"/>
  <c r="F11" i="61"/>
  <c r="G10" i="61"/>
  <c r="F10" i="61"/>
  <c r="G9" i="61"/>
  <c r="F9" i="61"/>
  <c r="G8" i="61"/>
  <c r="F8" i="61"/>
  <c r="G7" i="61"/>
  <c r="M22" i="2"/>
  <c r="L22" i="2"/>
  <c r="N22" i="2"/>
  <c r="O22" i="2"/>
  <c r="HL22" i="2"/>
  <c r="HM22" i="2"/>
  <c r="HN22" i="2"/>
  <c r="L19" i="11"/>
  <c r="L18" i="11"/>
  <c r="L19" i="9"/>
  <c r="L18" i="9"/>
  <c r="L19" i="8"/>
  <c r="L10" i="50"/>
  <c r="L18" i="8"/>
  <c r="K10" i="50"/>
  <c r="L19" i="7"/>
  <c r="L9" i="50"/>
  <c r="L18" i="7"/>
  <c r="L19" i="6"/>
  <c r="L121" i="59"/>
  <c r="L18" i="6"/>
  <c r="L19" i="5"/>
  <c r="L18" i="5"/>
  <c r="L19" i="1"/>
  <c r="L6" i="50"/>
  <c r="L18" i="1"/>
  <c r="K6" i="50" s="1"/>
  <c r="L68" i="1"/>
  <c r="F7" i="61"/>
  <c r="B20" i="61"/>
  <c r="L122" i="59"/>
  <c r="K8" i="50"/>
  <c r="L110" i="59"/>
  <c r="L119" i="59"/>
  <c r="L8" i="50"/>
  <c r="L125" i="59"/>
  <c r="K9" i="50"/>
  <c r="L111" i="59"/>
  <c r="L113" i="59"/>
  <c r="K15" i="50"/>
  <c r="I13" i="60"/>
  <c r="H13" i="60"/>
  <c r="I12" i="60"/>
  <c r="H12" i="60"/>
  <c r="I11" i="60"/>
  <c r="H11" i="60"/>
  <c r="I10" i="60"/>
  <c r="H10" i="60"/>
  <c r="AB46" i="54"/>
  <c r="Z44" i="54"/>
  <c r="S43" i="54"/>
  <c r="AB42" i="54"/>
  <c r="Z384" i="59"/>
  <c r="AB107" i="59"/>
  <c r="AB52" i="59"/>
  <c r="B6" i="59"/>
  <c r="B3" i="59"/>
  <c r="B2" i="59"/>
  <c r="O48" i="11"/>
  <c r="O413" i="59"/>
  <c r="P44" i="11"/>
  <c r="P379" i="59"/>
  <c r="Z44" i="11"/>
  <c r="O48" i="10"/>
  <c r="O414" i="59"/>
  <c r="P44" i="10"/>
  <c r="P380" i="59"/>
  <c r="Z44" i="10"/>
  <c r="O48" i="9"/>
  <c r="O412" i="59"/>
  <c r="P44" i="9"/>
  <c r="P378" i="59"/>
  <c r="Z44" i="9"/>
  <c r="O48" i="8"/>
  <c r="O417" i="59"/>
  <c r="P44" i="8"/>
  <c r="P383" i="59"/>
  <c r="Z44" i="8"/>
  <c r="O48" i="7"/>
  <c r="O411" i="59"/>
  <c r="P44" i="7"/>
  <c r="P377" i="59"/>
  <c r="Z44" i="7"/>
  <c r="O48" i="6"/>
  <c r="O410" i="59"/>
  <c r="P44" i="6"/>
  <c r="P376" i="59"/>
  <c r="Z44" i="6"/>
  <c r="O48" i="5"/>
  <c r="O409" i="59"/>
  <c r="P44" i="5"/>
  <c r="P375" i="59" s="1"/>
  <c r="P384" i="59" s="1"/>
  <c r="Z44" i="5"/>
  <c r="O48" i="1"/>
  <c r="O408" i="59"/>
  <c r="H17" i="58"/>
  <c r="G17" i="58"/>
  <c r="F17" i="58"/>
  <c r="E17" i="58"/>
  <c r="D17" i="58"/>
  <c r="P44" i="1"/>
  <c r="P374" i="59"/>
  <c r="Z44" i="1"/>
  <c r="K58" i="7"/>
  <c r="K521" i="59"/>
  <c r="J58" i="7"/>
  <c r="J521" i="59"/>
  <c r="I58" i="7"/>
  <c r="I521" i="59"/>
  <c r="H58" i="7"/>
  <c r="H521" i="59"/>
  <c r="G58" i="7"/>
  <c r="G521" i="59"/>
  <c r="F58" i="7"/>
  <c r="F521" i="59"/>
  <c r="K57" i="7"/>
  <c r="K510" i="59"/>
  <c r="J57" i="7"/>
  <c r="J510" i="59"/>
  <c r="I57" i="7"/>
  <c r="I46" i="7"/>
  <c r="I47" i="7"/>
  <c r="I48" i="7"/>
  <c r="I49" i="7"/>
  <c r="I50" i="7"/>
  <c r="I51" i="7"/>
  <c r="I52" i="7"/>
  <c r="I53" i="7"/>
  <c r="I54" i="7"/>
  <c r="I55" i="7"/>
  <c r="I56" i="7"/>
  <c r="I59" i="7"/>
  <c r="I510" i="59"/>
  <c r="H57" i="7"/>
  <c r="H510" i="59"/>
  <c r="G57" i="7"/>
  <c r="G510" i="59"/>
  <c r="F57" i="7"/>
  <c r="F510" i="59"/>
  <c r="K56" i="7"/>
  <c r="K499" i="59"/>
  <c r="J56" i="7"/>
  <c r="J499" i="59"/>
  <c r="I499" i="59"/>
  <c r="H56" i="7"/>
  <c r="H499" i="59"/>
  <c r="G56" i="7"/>
  <c r="G499" i="59"/>
  <c r="F56" i="7"/>
  <c r="F499" i="59"/>
  <c r="K55" i="7"/>
  <c r="K488" i="59"/>
  <c r="J55" i="7"/>
  <c r="J488" i="59"/>
  <c r="I488" i="59"/>
  <c r="H55" i="7"/>
  <c r="H488" i="59"/>
  <c r="G55" i="7"/>
  <c r="G488" i="59"/>
  <c r="F55" i="7"/>
  <c r="F488" i="59"/>
  <c r="K54" i="7"/>
  <c r="F54" i="7"/>
  <c r="G54" i="7"/>
  <c r="H54" i="7"/>
  <c r="J54" i="7"/>
  <c r="L54" i="7"/>
  <c r="L477" i="59"/>
  <c r="K477" i="59"/>
  <c r="J477" i="59"/>
  <c r="I477" i="59"/>
  <c r="H477" i="59"/>
  <c r="G477" i="59"/>
  <c r="F477" i="59"/>
  <c r="K53" i="7"/>
  <c r="K466" i="59"/>
  <c r="J53" i="7"/>
  <c r="J466" i="59"/>
  <c r="I466" i="59"/>
  <c r="H53" i="7"/>
  <c r="H466" i="59"/>
  <c r="G53" i="7"/>
  <c r="G466" i="59"/>
  <c r="F53" i="7"/>
  <c r="F466" i="59"/>
  <c r="K52" i="7"/>
  <c r="K455" i="59"/>
  <c r="J52" i="7"/>
  <c r="J455" i="59"/>
  <c r="I455" i="59"/>
  <c r="H52" i="7"/>
  <c r="H455" i="59"/>
  <c r="G52" i="7"/>
  <c r="G455" i="59"/>
  <c r="F52" i="7"/>
  <c r="F455" i="59"/>
  <c r="K51" i="7"/>
  <c r="K444" i="59"/>
  <c r="J51" i="7"/>
  <c r="J444" i="59"/>
  <c r="I444" i="59"/>
  <c r="H51" i="7"/>
  <c r="H444" i="59"/>
  <c r="G51" i="7"/>
  <c r="G444" i="59"/>
  <c r="F51" i="7"/>
  <c r="F444" i="59"/>
  <c r="K50" i="7"/>
  <c r="K433" i="59"/>
  <c r="J50" i="7"/>
  <c r="J433" i="59"/>
  <c r="I433" i="59"/>
  <c r="H50" i="7"/>
  <c r="H433" i="59"/>
  <c r="G50" i="7"/>
  <c r="G433" i="59"/>
  <c r="F50" i="7"/>
  <c r="F433" i="59"/>
  <c r="K49" i="7"/>
  <c r="K422" i="59"/>
  <c r="J49" i="7"/>
  <c r="J422" i="59"/>
  <c r="I422" i="59"/>
  <c r="H49" i="7"/>
  <c r="H422" i="59"/>
  <c r="G49" i="7"/>
  <c r="G422" i="59"/>
  <c r="F49" i="7"/>
  <c r="F422" i="59"/>
  <c r="K48" i="7"/>
  <c r="K411" i="59"/>
  <c r="J48" i="7"/>
  <c r="J46" i="7"/>
  <c r="J47" i="7"/>
  <c r="J59" i="7"/>
  <c r="I411" i="59"/>
  <c r="H48" i="7"/>
  <c r="H411" i="59"/>
  <c r="G48" i="7"/>
  <c r="G411" i="59"/>
  <c r="F48" i="7"/>
  <c r="F411" i="59"/>
  <c r="K47" i="7"/>
  <c r="K400" i="59"/>
  <c r="J400" i="59"/>
  <c r="I400" i="59"/>
  <c r="H47" i="7"/>
  <c r="H400" i="59"/>
  <c r="G47" i="7"/>
  <c r="G400" i="59"/>
  <c r="F47" i="7"/>
  <c r="F400" i="59"/>
  <c r="K46" i="7"/>
  <c r="K59" i="7"/>
  <c r="K389" i="59"/>
  <c r="J389" i="59"/>
  <c r="I389" i="59"/>
  <c r="H46" i="7"/>
  <c r="G46" i="7"/>
  <c r="G389" i="59"/>
  <c r="F46" i="7"/>
  <c r="L46" i="7"/>
  <c r="L389" i="59"/>
  <c r="F389" i="59"/>
  <c r="K42" i="7"/>
  <c r="K355" i="59"/>
  <c r="J42" i="7"/>
  <c r="J355" i="59"/>
  <c r="I42" i="7"/>
  <c r="I355" i="59"/>
  <c r="H42" i="7"/>
  <c r="H355" i="59"/>
  <c r="G42" i="7"/>
  <c r="G355" i="59"/>
  <c r="F42" i="7"/>
  <c r="K41" i="7"/>
  <c r="K344" i="59"/>
  <c r="J41" i="7"/>
  <c r="J344" i="59"/>
  <c r="I41" i="7"/>
  <c r="I344" i="59"/>
  <c r="H41" i="7"/>
  <c r="H344" i="59"/>
  <c r="G41" i="7"/>
  <c r="F41" i="7"/>
  <c r="L41" i="7"/>
  <c r="L344" i="59"/>
  <c r="G344" i="59"/>
  <c r="F344" i="59"/>
  <c r="K40" i="7"/>
  <c r="K333" i="59"/>
  <c r="J40" i="7"/>
  <c r="J333" i="59"/>
  <c r="I40" i="7"/>
  <c r="I333" i="59"/>
  <c r="H40" i="7"/>
  <c r="H333" i="59"/>
  <c r="G40" i="7"/>
  <c r="G333" i="59"/>
  <c r="F40" i="7"/>
  <c r="K39" i="7"/>
  <c r="K322" i="59"/>
  <c r="J39" i="7"/>
  <c r="J322" i="59"/>
  <c r="I39" i="7"/>
  <c r="I322" i="59"/>
  <c r="H39" i="7"/>
  <c r="G39" i="7"/>
  <c r="G322" i="59"/>
  <c r="F39" i="7"/>
  <c r="F322" i="59"/>
  <c r="K38" i="7"/>
  <c r="K311" i="59"/>
  <c r="J38" i="7"/>
  <c r="J311" i="59"/>
  <c r="I38" i="7"/>
  <c r="I311" i="59"/>
  <c r="H38" i="7"/>
  <c r="H311" i="59"/>
  <c r="G38" i="7"/>
  <c r="G311" i="59"/>
  <c r="F38" i="7"/>
  <c r="K37" i="7"/>
  <c r="K300" i="59"/>
  <c r="J37" i="7"/>
  <c r="J300" i="59"/>
  <c r="I37" i="7"/>
  <c r="I300" i="59"/>
  <c r="H37" i="7"/>
  <c r="G37" i="7"/>
  <c r="G300" i="59"/>
  <c r="F37" i="7"/>
  <c r="F300" i="59"/>
  <c r="K36" i="7"/>
  <c r="K289" i="59"/>
  <c r="J36" i="7"/>
  <c r="J289" i="59"/>
  <c r="I36" i="7"/>
  <c r="I289" i="59"/>
  <c r="H36" i="7"/>
  <c r="H289" i="59"/>
  <c r="G36" i="7"/>
  <c r="G289" i="59"/>
  <c r="F36" i="7"/>
  <c r="K35" i="7"/>
  <c r="K278" i="59"/>
  <c r="J35" i="7"/>
  <c r="J278" i="59"/>
  <c r="I35" i="7"/>
  <c r="I278" i="59"/>
  <c r="H35" i="7"/>
  <c r="H278" i="59"/>
  <c r="G35" i="7"/>
  <c r="G278" i="59"/>
  <c r="F35" i="7"/>
  <c r="F278" i="59"/>
  <c r="K34" i="7"/>
  <c r="K267" i="59"/>
  <c r="J34" i="7"/>
  <c r="J267" i="59"/>
  <c r="I34" i="7"/>
  <c r="I267" i="59"/>
  <c r="H34" i="7"/>
  <c r="H267" i="59"/>
  <c r="G34" i="7"/>
  <c r="G267" i="59"/>
  <c r="F34" i="7"/>
  <c r="K33" i="7"/>
  <c r="K256" i="59"/>
  <c r="J33" i="7"/>
  <c r="J256" i="59"/>
  <c r="I33" i="7"/>
  <c r="I256" i="59"/>
  <c r="H33" i="7"/>
  <c r="H256" i="59"/>
  <c r="G33" i="7"/>
  <c r="G22" i="7"/>
  <c r="G23" i="7"/>
  <c r="G24" i="7"/>
  <c r="G25" i="7"/>
  <c r="G26" i="7"/>
  <c r="G27" i="7"/>
  <c r="G28" i="7"/>
  <c r="G29" i="7"/>
  <c r="G30" i="7"/>
  <c r="G31" i="7"/>
  <c r="G32" i="7"/>
  <c r="G43" i="7"/>
  <c r="G256" i="59"/>
  <c r="F33" i="7"/>
  <c r="F256" i="59"/>
  <c r="K32" i="7"/>
  <c r="K245" i="59"/>
  <c r="J32" i="7"/>
  <c r="J245" i="59"/>
  <c r="I32" i="7"/>
  <c r="I245" i="59"/>
  <c r="H32" i="7"/>
  <c r="H245" i="59"/>
  <c r="G245" i="59"/>
  <c r="F32" i="7"/>
  <c r="K31" i="7"/>
  <c r="K234" i="59"/>
  <c r="J31" i="7"/>
  <c r="J234" i="59"/>
  <c r="I31" i="7"/>
  <c r="I234" i="59"/>
  <c r="H31" i="7"/>
  <c r="G234" i="59"/>
  <c r="F31" i="7"/>
  <c r="F234" i="59"/>
  <c r="K30" i="7"/>
  <c r="K223" i="59"/>
  <c r="J30" i="7"/>
  <c r="J223" i="59"/>
  <c r="I30" i="7"/>
  <c r="I223" i="59"/>
  <c r="H30" i="7"/>
  <c r="H223" i="59"/>
  <c r="G223" i="59"/>
  <c r="F30" i="7"/>
  <c r="K29" i="7"/>
  <c r="K212" i="59"/>
  <c r="J29" i="7"/>
  <c r="J212" i="59"/>
  <c r="I29" i="7"/>
  <c r="I212" i="59"/>
  <c r="H29" i="7"/>
  <c r="G212" i="59"/>
  <c r="F29" i="7"/>
  <c r="F212" i="59"/>
  <c r="K28" i="7"/>
  <c r="K201" i="59"/>
  <c r="J28" i="7"/>
  <c r="J201" i="59"/>
  <c r="I28" i="7"/>
  <c r="I201" i="59"/>
  <c r="H28" i="7"/>
  <c r="H201" i="59"/>
  <c r="G201" i="59"/>
  <c r="F28" i="7"/>
  <c r="K27" i="7"/>
  <c r="K190" i="59"/>
  <c r="J27" i="7"/>
  <c r="J190" i="59"/>
  <c r="I27" i="7"/>
  <c r="I190" i="59"/>
  <c r="H27" i="7"/>
  <c r="G190" i="59"/>
  <c r="F27" i="7"/>
  <c r="F190" i="59"/>
  <c r="K26" i="7"/>
  <c r="K179" i="59"/>
  <c r="J26" i="7"/>
  <c r="J179" i="59"/>
  <c r="I26" i="7"/>
  <c r="I179" i="59"/>
  <c r="H26" i="7"/>
  <c r="H179" i="59"/>
  <c r="G179" i="59"/>
  <c r="F26" i="7"/>
  <c r="F179" i="59"/>
  <c r="K25" i="7"/>
  <c r="K168" i="59"/>
  <c r="J25" i="7"/>
  <c r="J168" i="59"/>
  <c r="I25" i="7"/>
  <c r="I168" i="59"/>
  <c r="H25" i="7"/>
  <c r="G168" i="59"/>
  <c r="F25" i="7"/>
  <c r="F168" i="59"/>
  <c r="K24" i="7"/>
  <c r="K157" i="59"/>
  <c r="J24" i="7"/>
  <c r="J157" i="59"/>
  <c r="I24" i="7"/>
  <c r="I157" i="59"/>
  <c r="H24" i="7"/>
  <c r="H157" i="59"/>
  <c r="G157" i="59"/>
  <c r="F24" i="7"/>
  <c r="K23" i="7"/>
  <c r="K146" i="59"/>
  <c r="J23" i="7"/>
  <c r="J146" i="59"/>
  <c r="I23" i="7"/>
  <c r="I146" i="59"/>
  <c r="H23" i="7"/>
  <c r="G146" i="59"/>
  <c r="F23" i="7"/>
  <c r="F146" i="59"/>
  <c r="K22" i="7"/>
  <c r="K135" i="59"/>
  <c r="J22" i="7"/>
  <c r="I22" i="7"/>
  <c r="I135" i="59"/>
  <c r="H22" i="7"/>
  <c r="H135" i="59"/>
  <c r="G135" i="59"/>
  <c r="F22" i="7"/>
  <c r="F135" i="59"/>
  <c r="L16" i="7"/>
  <c r="L15" i="7"/>
  <c r="L14" i="7"/>
  <c r="K14" i="7"/>
  <c r="L13" i="7"/>
  <c r="K12" i="7"/>
  <c r="K45" i="59"/>
  <c r="K9" i="7"/>
  <c r="K22" i="59"/>
  <c r="L8" i="7"/>
  <c r="L11" i="59"/>
  <c r="K58" i="6"/>
  <c r="K520" i="59"/>
  <c r="K528" i="59" s="1"/>
  <c r="J58" i="6"/>
  <c r="J520" i="59"/>
  <c r="I58" i="6"/>
  <c r="I520" i="59"/>
  <c r="H58" i="6"/>
  <c r="H520" i="59"/>
  <c r="G58" i="6"/>
  <c r="F58" i="6"/>
  <c r="L58" i="6" s="1"/>
  <c r="L520" i="59" s="1"/>
  <c r="K57" i="6"/>
  <c r="K509" i="59" s="1"/>
  <c r="J57" i="6"/>
  <c r="J509" i="59" s="1"/>
  <c r="I57" i="6"/>
  <c r="H57" i="6"/>
  <c r="H509" i="59"/>
  <c r="G57" i="6"/>
  <c r="G509" i="59" s="1"/>
  <c r="F57" i="6"/>
  <c r="F509" i="59" s="1"/>
  <c r="K56" i="6"/>
  <c r="K498" i="59" s="1"/>
  <c r="J56" i="6"/>
  <c r="J498" i="59"/>
  <c r="J506" i="59" s="1"/>
  <c r="I56" i="6"/>
  <c r="I498" i="59"/>
  <c r="H56" i="6"/>
  <c r="H498" i="59" s="1"/>
  <c r="G56" i="6"/>
  <c r="G498" i="59" s="1"/>
  <c r="G506" i="59" s="1"/>
  <c r="F56" i="6"/>
  <c r="L56" i="6"/>
  <c r="L498" i="59" s="1"/>
  <c r="F498" i="59"/>
  <c r="K55" i="6"/>
  <c r="K487" i="59" s="1"/>
  <c r="K495" i="59" s="1"/>
  <c r="J55" i="6"/>
  <c r="J487" i="59" s="1"/>
  <c r="I55" i="6"/>
  <c r="I487" i="59"/>
  <c r="H55" i="6"/>
  <c r="H487" i="59"/>
  <c r="G55" i="6"/>
  <c r="G487" i="59"/>
  <c r="F55" i="6"/>
  <c r="F487" i="59" s="1"/>
  <c r="K54" i="6"/>
  <c r="K476" i="59"/>
  <c r="K484" i="59" s="1"/>
  <c r="J54" i="6"/>
  <c r="J476" i="59"/>
  <c r="I54" i="6"/>
  <c r="I476" i="59"/>
  <c r="H54" i="6"/>
  <c r="H476" i="59"/>
  <c r="G54" i="6"/>
  <c r="F54" i="6"/>
  <c r="L54" i="6" s="1"/>
  <c r="L476" i="59" s="1"/>
  <c r="K53" i="6"/>
  <c r="K465" i="59" s="1"/>
  <c r="K473" i="59" s="1"/>
  <c r="J53" i="6"/>
  <c r="J465" i="59" s="1"/>
  <c r="I53" i="6"/>
  <c r="H53" i="6"/>
  <c r="H465" i="59"/>
  <c r="G53" i="6"/>
  <c r="G465" i="59"/>
  <c r="F53" i="6"/>
  <c r="F465" i="59"/>
  <c r="K52" i="6"/>
  <c r="K454" i="59"/>
  <c r="J52" i="6"/>
  <c r="J454" i="59"/>
  <c r="I52" i="6"/>
  <c r="I454" i="59"/>
  <c r="H52" i="6"/>
  <c r="H454" i="59"/>
  <c r="G52" i="6"/>
  <c r="G454" i="59"/>
  <c r="F52" i="6"/>
  <c r="F454" i="59"/>
  <c r="K51" i="6"/>
  <c r="K443" i="59"/>
  <c r="J51" i="6"/>
  <c r="J443" i="59"/>
  <c r="I51" i="6"/>
  <c r="I443" i="59"/>
  <c r="H51" i="6"/>
  <c r="H443" i="59"/>
  <c r="H451" i="59" s="1"/>
  <c r="G51" i="6"/>
  <c r="G443" i="59"/>
  <c r="F51" i="6"/>
  <c r="F443" i="59"/>
  <c r="K50" i="6"/>
  <c r="K432" i="59"/>
  <c r="J50" i="6"/>
  <c r="J46" i="6"/>
  <c r="J59" i="6" s="1"/>
  <c r="J47" i="6"/>
  <c r="J48" i="6"/>
  <c r="J49" i="6"/>
  <c r="J432" i="59"/>
  <c r="I50" i="6"/>
  <c r="I432" i="59" s="1"/>
  <c r="H50" i="6"/>
  <c r="H59" i="6" s="1"/>
  <c r="G50" i="6"/>
  <c r="F50" i="6"/>
  <c r="F432" i="59"/>
  <c r="K49" i="6"/>
  <c r="K421" i="59"/>
  <c r="J421" i="59"/>
  <c r="I49" i="6"/>
  <c r="L49" i="6" s="1"/>
  <c r="L421" i="59" s="1"/>
  <c r="H49" i="6"/>
  <c r="H421" i="59"/>
  <c r="G49" i="6"/>
  <c r="G421" i="59"/>
  <c r="F49" i="6"/>
  <c r="F421" i="59"/>
  <c r="K48" i="6"/>
  <c r="K410" i="59"/>
  <c r="J410" i="59"/>
  <c r="I48" i="6"/>
  <c r="I410" i="59" s="1"/>
  <c r="H48" i="6"/>
  <c r="H410" i="59" s="1"/>
  <c r="H418" i="59" s="1"/>
  <c r="G48" i="6"/>
  <c r="F48" i="6"/>
  <c r="F410" i="59"/>
  <c r="F418" i="59" s="1"/>
  <c r="K47" i="6"/>
  <c r="K399" i="59"/>
  <c r="J399" i="59"/>
  <c r="I47" i="6"/>
  <c r="I399" i="59" s="1"/>
  <c r="H47" i="6"/>
  <c r="H399" i="59" s="1"/>
  <c r="G47" i="6"/>
  <c r="L47" i="6" s="1"/>
  <c r="L399" i="59" s="1"/>
  <c r="F47" i="6"/>
  <c r="F399" i="59" s="1"/>
  <c r="F407" i="59" s="1"/>
  <c r="K46" i="6"/>
  <c r="K388" i="59" s="1"/>
  <c r="I46" i="6"/>
  <c r="I388" i="59"/>
  <c r="H46" i="6"/>
  <c r="G46" i="6"/>
  <c r="F46" i="6"/>
  <c r="K42" i="6"/>
  <c r="K354" i="59"/>
  <c r="J42" i="6"/>
  <c r="J354" i="59"/>
  <c r="I42" i="6"/>
  <c r="H42" i="6"/>
  <c r="H354" i="59" s="1"/>
  <c r="H362" i="59" s="1"/>
  <c r="G42" i="6"/>
  <c r="G354" i="59" s="1"/>
  <c r="F42" i="6"/>
  <c r="F354" i="59" s="1"/>
  <c r="K41" i="6"/>
  <c r="K343" i="59" s="1"/>
  <c r="J41" i="6"/>
  <c r="J343" i="59" s="1"/>
  <c r="I41" i="6"/>
  <c r="I343" i="59" s="1"/>
  <c r="H41" i="6"/>
  <c r="H343" i="59" s="1"/>
  <c r="G41" i="6"/>
  <c r="L41" i="6" s="1"/>
  <c r="L343" i="59" s="1"/>
  <c r="F41" i="6"/>
  <c r="F343" i="59" s="1"/>
  <c r="F351" i="59" s="1"/>
  <c r="K40" i="6"/>
  <c r="K332" i="59"/>
  <c r="J40" i="6"/>
  <c r="J332" i="59"/>
  <c r="I40" i="6"/>
  <c r="L40" i="6" s="1"/>
  <c r="L332" i="59" s="1"/>
  <c r="H40" i="6"/>
  <c r="H332" i="59"/>
  <c r="G40" i="6"/>
  <c r="G332" i="59"/>
  <c r="F40" i="6"/>
  <c r="K39" i="6"/>
  <c r="K321" i="59"/>
  <c r="J39" i="6"/>
  <c r="J321" i="59"/>
  <c r="I39" i="6"/>
  <c r="I321" i="59" s="1"/>
  <c r="I329" i="59" s="1"/>
  <c r="H39" i="6"/>
  <c r="H321" i="59" s="1"/>
  <c r="G39" i="6"/>
  <c r="F39" i="6"/>
  <c r="L39" i="6" s="1"/>
  <c r="L321" i="59" s="1"/>
  <c r="K38" i="6"/>
  <c r="K310" i="59"/>
  <c r="J38" i="6"/>
  <c r="J310" i="59"/>
  <c r="I38" i="6"/>
  <c r="H38" i="6"/>
  <c r="H310" i="59"/>
  <c r="G38" i="6"/>
  <c r="G310" i="59"/>
  <c r="F38" i="6"/>
  <c r="F310" i="59" s="1"/>
  <c r="K37" i="6"/>
  <c r="K299" i="59" s="1"/>
  <c r="J37" i="6"/>
  <c r="J299" i="59"/>
  <c r="I37" i="6"/>
  <c r="I299" i="59"/>
  <c r="H37" i="6"/>
  <c r="H299" i="59" s="1"/>
  <c r="G37" i="6"/>
  <c r="G299" i="59" s="1"/>
  <c r="G307" i="59" s="1"/>
  <c r="F37" i="6"/>
  <c r="L37" i="6"/>
  <c r="L299" i="59" s="1"/>
  <c r="K36" i="6"/>
  <c r="K288" i="59"/>
  <c r="J36" i="6"/>
  <c r="J288" i="59"/>
  <c r="I36" i="6"/>
  <c r="I288" i="59" s="1"/>
  <c r="H36" i="6"/>
  <c r="L36" i="6" s="1"/>
  <c r="L288" i="59" s="1"/>
  <c r="G36" i="6"/>
  <c r="G288" i="59"/>
  <c r="F36" i="6"/>
  <c r="F288" i="59"/>
  <c r="K35" i="6"/>
  <c r="K277" i="59" s="1"/>
  <c r="J35" i="6"/>
  <c r="L35" i="6" s="1"/>
  <c r="L277" i="59" s="1"/>
  <c r="I35" i="6"/>
  <c r="I277" i="59"/>
  <c r="H35" i="6"/>
  <c r="H277" i="59"/>
  <c r="G35" i="6"/>
  <c r="F35" i="6"/>
  <c r="F277" i="59"/>
  <c r="K34" i="6"/>
  <c r="K266" i="59"/>
  <c r="J34" i="6"/>
  <c r="J266" i="59" s="1"/>
  <c r="I34" i="6"/>
  <c r="H34" i="6"/>
  <c r="H266" i="59"/>
  <c r="G34" i="6"/>
  <c r="L34" i="6" s="1"/>
  <c r="L266" i="59" s="1"/>
  <c r="F34" i="6"/>
  <c r="F266" i="59"/>
  <c r="K33" i="6"/>
  <c r="K255" i="59"/>
  <c r="J33" i="6"/>
  <c r="J255" i="59"/>
  <c r="I33" i="6"/>
  <c r="L33" i="6" s="1"/>
  <c r="L255" i="59" s="1"/>
  <c r="H33" i="6"/>
  <c r="H255" i="59"/>
  <c r="G33" i="6"/>
  <c r="G255" i="59"/>
  <c r="F33" i="6"/>
  <c r="F255" i="59"/>
  <c r="K32" i="6"/>
  <c r="K244" i="59" s="1"/>
  <c r="J32" i="6"/>
  <c r="J244" i="59"/>
  <c r="I32" i="6"/>
  <c r="I244" i="59"/>
  <c r="H32" i="6"/>
  <c r="H244" i="59"/>
  <c r="G32" i="6"/>
  <c r="G43" i="6" s="1"/>
  <c r="G365" i="59" s="1"/>
  <c r="F32" i="6"/>
  <c r="F244" i="59"/>
  <c r="K31" i="6"/>
  <c r="K233" i="59"/>
  <c r="J31" i="6"/>
  <c r="J233" i="59"/>
  <c r="I31" i="6"/>
  <c r="I233" i="59" s="1"/>
  <c r="H31" i="6"/>
  <c r="H233" i="59"/>
  <c r="G31" i="6"/>
  <c r="F31" i="6"/>
  <c r="F233" i="59" s="1"/>
  <c r="K30" i="6"/>
  <c r="K222" i="59"/>
  <c r="J30" i="6"/>
  <c r="J222" i="59" s="1"/>
  <c r="I30" i="6"/>
  <c r="H30" i="6"/>
  <c r="H222" i="59"/>
  <c r="G30" i="6"/>
  <c r="G222" i="59"/>
  <c r="F30" i="6"/>
  <c r="F222" i="59" s="1"/>
  <c r="K29" i="6"/>
  <c r="K211" i="59"/>
  <c r="J29" i="6"/>
  <c r="J211" i="59"/>
  <c r="I29" i="6"/>
  <c r="I211" i="59"/>
  <c r="H29" i="6"/>
  <c r="L29" i="6" s="1"/>
  <c r="L211" i="59" s="1"/>
  <c r="G29" i="6"/>
  <c r="G211" i="59"/>
  <c r="F29" i="6"/>
  <c r="F211" i="59"/>
  <c r="K28" i="6"/>
  <c r="K200" i="59"/>
  <c r="J28" i="6"/>
  <c r="L28" i="6" s="1"/>
  <c r="L200" i="59" s="1"/>
  <c r="F28" i="6"/>
  <c r="G28" i="6"/>
  <c r="H28" i="6"/>
  <c r="I28" i="6"/>
  <c r="I200" i="59"/>
  <c r="I208" i="59" s="1"/>
  <c r="H200" i="59"/>
  <c r="G200" i="59"/>
  <c r="F200" i="59"/>
  <c r="K27" i="6"/>
  <c r="K189" i="59"/>
  <c r="J27" i="6"/>
  <c r="J189" i="59"/>
  <c r="I27" i="6"/>
  <c r="AB27" i="6" s="1"/>
  <c r="H27" i="6"/>
  <c r="H189" i="59"/>
  <c r="G27" i="6"/>
  <c r="F27" i="6"/>
  <c r="F189" i="59" s="1"/>
  <c r="K26" i="6"/>
  <c r="K178" i="59"/>
  <c r="K186" i="59" s="1"/>
  <c r="J26" i="6"/>
  <c r="J178" i="59" s="1"/>
  <c r="I26" i="6"/>
  <c r="H26" i="6"/>
  <c r="H178" i="59"/>
  <c r="G26" i="6"/>
  <c r="G178" i="59"/>
  <c r="F26" i="6"/>
  <c r="F43" i="6" s="1"/>
  <c r="F365" i="59" s="1"/>
  <c r="K25" i="6"/>
  <c r="K167" i="59"/>
  <c r="J25" i="6"/>
  <c r="J167" i="59"/>
  <c r="I25" i="6"/>
  <c r="I167" i="59"/>
  <c r="H25" i="6"/>
  <c r="H43" i="6" s="1"/>
  <c r="G25" i="6"/>
  <c r="G167" i="59"/>
  <c r="F25" i="6"/>
  <c r="K24" i="6"/>
  <c r="K156" i="59"/>
  <c r="J24" i="6"/>
  <c r="J156" i="59" s="1"/>
  <c r="I24" i="6"/>
  <c r="I156" i="59" s="1"/>
  <c r="I164" i="59" s="1"/>
  <c r="H24" i="6"/>
  <c r="H156" i="59" s="1"/>
  <c r="H164" i="59" s="1"/>
  <c r="G24" i="6"/>
  <c r="G156" i="59"/>
  <c r="F24" i="6"/>
  <c r="K23" i="6"/>
  <c r="J23" i="6"/>
  <c r="J145" i="59" s="1"/>
  <c r="I23" i="6"/>
  <c r="I145" i="59" s="1"/>
  <c r="H23" i="6"/>
  <c r="H145" i="59"/>
  <c r="G23" i="6"/>
  <c r="G145" i="59" s="1"/>
  <c r="G153" i="59" s="1"/>
  <c r="F23" i="6"/>
  <c r="F145" i="59" s="1"/>
  <c r="K22" i="6"/>
  <c r="K134" i="59" s="1"/>
  <c r="J22" i="6"/>
  <c r="J134" i="59" s="1"/>
  <c r="J43" i="6"/>
  <c r="J365" i="59" s="1"/>
  <c r="I22" i="6"/>
  <c r="I134" i="59" s="1"/>
  <c r="H22" i="6"/>
  <c r="H134" i="59" s="1"/>
  <c r="G22" i="6"/>
  <c r="G134" i="59"/>
  <c r="F22" i="6"/>
  <c r="F134" i="59" s="1"/>
  <c r="F142" i="59" s="1"/>
  <c r="L16" i="6"/>
  <c r="K16" i="6"/>
  <c r="L15" i="6"/>
  <c r="K15" i="6" s="1"/>
  <c r="L14" i="6"/>
  <c r="L66" i="59"/>
  <c r="L74" i="59" s="1"/>
  <c r="L13" i="6"/>
  <c r="L55" i="59"/>
  <c r="K12" i="6"/>
  <c r="K44" i="59"/>
  <c r="K9" i="6"/>
  <c r="L8" i="6"/>
  <c r="L78" i="59"/>
  <c r="D10" i="61"/>
  <c r="L89" i="59"/>
  <c r="E10" i="61"/>
  <c r="K58" i="5"/>
  <c r="K519" i="59"/>
  <c r="J58" i="5"/>
  <c r="J519" i="59"/>
  <c r="I58" i="5"/>
  <c r="I519" i="59" s="1"/>
  <c r="H58" i="5"/>
  <c r="H519" i="59"/>
  <c r="G58" i="5"/>
  <c r="G519" i="59"/>
  <c r="F58" i="5"/>
  <c r="F519" i="59" s="1"/>
  <c r="K57" i="5"/>
  <c r="K508" i="59" s="1"/>
  <c r="J57" i="5"/>
  <c r="J508" i="59" s="1"/>
  <c r="I57" i="5"/>
  <c r="I508" i="59" s="1"/>
  <c r="H57" i="5"/>
  <c r="H508" i="59"/>
  <c r="G57" i="5"/>
  <c r="G508" i="59" s="1"/>
  <c r="F57" i="5"/>
  <c r="F508" i="59" s="1"/>
  <c r="K56" i="5"/>
  <c r="J56" i="5"/>
  <c r="J497" i="59"/>
  <c r="I56" i="5"/>
  <c r="H56" i="5"/>
  <c r="G56" i="5"/>
  <c r="G497" i="59"/>
  <c r="F56" i="5"/>
  <c r="K55" i="5"/>
  <c r="K486" i="59"/>
  <c r="J55" i="5"/>
  <c r="J486" i="59" s="1"/>
  <c r="I55" i="5"/>
  <c r="I486" i="59" s="1"/>
  <c r="H55" i="5"/>
  <c r="H486" i="59" s="1"/>
  <c r="G55" i="5"/>
  <c r="G486" i="59" s="1"/>
  <c r="F55" i="5"/>
  <c r="K54" i="5"/>
  <c r="K475" i="59"/>
  <c r="J54" i="5"/>
  <c r="J475" i="59" s="1"/>
  <c r="J484" i="59" s="1"/>
  <c r="I54" i="5"/>
  <c r="I475" i="59"/>
  <c r="H54" i="5"/>
  <c r="L54" i="5" s="1"/>
  <c r="L475" i="59" s="1"/>
  <c r="G54" i="5"/>
  <c r="G475" i="59"/>
  <c r="F54" i="5"/>
  <c r="F475" i="59" s="1"/>
  <c r="K53" i="5"/>
  <c r="K464" i="59"/>
  <c r="J53" i="5"/>
  <c r="J464" i="59" s="1"/>
  <c r="I53" i="5"/>
  <c r="I464" i="59"/>
  <c r="H53" i="5"/>
  <c r="H464" i="59" s="1"/>
  <c r="G53" i="5"/>
  <c r="G464" i="59"/>
  <c r="F53" i="5"/>
  <c r="L53" i="5" s="1"/>
  <c r="L464" i="59" s="1"/>
  <c r="K52" i="5"/>
  <c r="K453" i="59" s="1"/>
  <c r="J52" i="5"/>
  <c r="J453" i="59" s="1"/>
  <c r="I52" i="5"/>
  <c r="I453" i="59"/>
  <c r="H52" i="5"/>
  <c r="G52" i="5"/>
  <c r="G453" i="59" s="1"/>
  <c r="G462" i="59" s="1"/>
  <c r="F52" i="5"/>
  <c r="K51" i="5"/>
  <c r="K442" i="59" s="1"/>
  <c r="K451" i="59" s="1"/>
  <c r="J51" i="5"/>
  <c r="J442" i="59" s="1"/>
  <c r="J451" i="59" s="1"/>
  <c r="I51" i="5"/>
  <c r="I442" i="59" s="1"/>
  <c r="I451" i="59" s="1"/>
  <c r="H51" i="5"/>
  <c r="H442" i="59"/>
  <c r="G51" i="5"/>
  <c r="G442" i="59" s="1"/>
  <c r="F51" i="5"/>
  <c r="F442" i="59"/>
  <c r="K50" i="5"/>
  <c r="K431" i="59" s="1"/>
  <c r="K440" i="59" s="1"/>
  <c r="J50" i="5"/>
  <c r="J431" i="59"/>
  <c r="I50" i="5"/>
  <c r="I431" i="59" s="1"/>
  <c r="H50" i="5"/>
  <c r="H431" i="59"/>
  <c r="G50" i="5"/>
  <c r="G431" i="59" s="1"/>
  <c r="F50" i="5"/>
  <c r="K49" i="5"/>
  <c r="K420" i="59" s="1"/>
  <c r="K429" i="59" s="1"/>
  <c r="J49" i="5"/>
  <c r="J420" i="59"/>
  <c r="I49" i="5"/>
  <c r="H49" i="5"/>
  <c r="H420" i="59"/>
  <c r="G49" i="5"/>
  <c r="G420" i="59" s="1"/>
  <c r="G429" i="59" s="1"/>
  <c r="F49" i="5"/>
  <c r="F420" i="59"/>
  <c r="K48" i="5"/>
  <c r="J48" i="5"/>
  <c r="J409" i="59" s="1"/>
  <c r="J418" i="59" s="1"/>
  <c r="I48" i="5"/>
  <c r="I409" i="59" s="1"/>
  <c r="H48" i="5"/>
  <c r="H409" i="59"/>
  <c r="G48" i="5"/>
  <c r="G409" i="59" s="1"/>
  <c r="F48" i="5"/>
  <c r="K47" i="5"/>
  <c r="K398" i="59"/>
  <c r="J47" i="5"/>
  <c r="J398" i="59" s="1"/>
  <c r="I47" i="5"/>
  <c r="I398" i="59"/>
  <c r="H47" i="5"/>
  <c r="H398" i="59" s="1"/>
  <c r="G47" i="5"/>
  <c r="G398" i="59"/>
  <c r="F47" i="5"/>
  <c r="F398" i="59"/>
  <c r="K46" i="5"/>
  <c r="K387" i="59" s="1"/>
  <c r="J46" i="5"/>
  <c r="I46" i="5"/>
  <c r="I387" i="59" s="1"/>
  <c r="H46" i="5"/>
  <c r="H387" i="59"/>
  <c r="G46" i="5"/>
  <c r="L46" i="5" s="1"/>
  <c r="F46" i="5"/>
  <c r="F387" i="59"/>
  <c r="K42" i="5"/>
  <c r="K353" i="59" s="1"/>
  <c r="J42" i="5"/>
  <c r="J353" i="59"/>
  <c r="I42" i="5"/>
  <c r="H42" i="5"/>
  <c r="H353" i="59"/>
  <c r="G42" i="5"/>
  <c r="G353" i="59" s="1"/>
  <c r="F42" i="5"/>
  <c r="K41" i="5"/>
  <c r="J41" i="5"/>
  <c r="J342" i="59"/>
  <c r="I41" i="5"/>
  <c r="I342" i="59" s="1"/>
  <c r="H41" i="5"/>
  <c r="H342" i="59"/>
  <c r="G41" i="5"/>
  <c r="F41" i="5"/>
  <c r="F342" i="59"/>
  <c r="K40" i="5"/>
  <c r="K331" i="59" s="1"/>
  <c r="J40" i="5"/>
  <c r="J331" i="59" s="1"/>
  <c r="J340" i="59" s="1"/>
  <c r="I40" i="5"/>
  <c r="H40" i="5"/>
  <c r="H331" i="59" s="1"/>
  <c r="G40" i="5"/>
  <c r="G331" i="59" s="1"/>
  <c r="G340" i="59" s="1"/>
  <c r="F40" i="5"/>
  <c r="K39" i="5"/>
  <c r="K320" i="59"/>
  <c r="J39" i="5"/>
  <c r="J320" i="59" s="1"/>
  <c r="J329" i="59" s="1"/>
  <c r="I39" i="5"/>
  <c r="I320" i="59"/>
  <c r="H39" i="5"/>
  <c r="H320" i="59"/>
  <c r="G39" i="5"/>
  <c r="G320" i="59"/>
  <c r="F39" i="5"/>
  <c r="K38" i="5"/>
  <c r="K309" i="59" s="1"/>
  <c r="K318" i="59" s="1"/>
  <c r="J38" i="5"/>
  <c r="J309" i="59" s="1"/>
  <c r="I38" i="5"/>
  <c r="I309" i="59"/>
  <c r="H38" i="5"/>
  <c r="G38" i="5"/>
  <c r="G309" i="59" s="1"/>
  <c r="F38" i="5"/>
  <c r="F309" i="59" s="1"/>
  <c r="K37" i="5"/>
  <c r="K298" i="59"/>
  <c r="J37" i="5"/>
  <c r="J298" i="59" s="1"/>
  <c r="I37" i="5"/>
  <c r="I298" i="59"/>
  <c r="H37" i="5"/>
  <c r="H298" i="59" s="1"/>
  <c r="G37" i="5"/>
  <c r="G298" i="59"/>
  <c r="F37" i="5"/>
  <c r="K36" i="5"/>
  <c r="K287" i="59"/>
  <c r="J36" i="5"/>
  <c r="J287" i="59" s="1"/>
  <c r="I36" i="5"/>
  <c r="I287" i="59"/>
  <c r="H36" i="5"/>
  <c r="H287" i="59" s="1"/>
  <c r="G36" i="5"/>
  <c r="G287" i="59" s="1"/>
  <c r="G296" i="59" s="1"/>
  <c r="F36" i="5"/>
  <c r="F287" i="59"/>
  <c r="K35" i="5"/>
  <c r="K276" i="59" s="1"/>
  <c r="J35" i="5"/>
  <c r="J276" i="59"/>
  <c r="I35" i="5"/>
  <c r="I276" i="59" s="1"/>
  <c r="H35" i="5"/>
  <c r="H276" i="59"/>
  <c r="G35" i="5"/>
  <c r="G276" i="59" s="1"/>
  <c r="F35" i="5"/>
  <c r="F276" i="59"/>
  <c r="K34" i="5"/>
  <c r="K265" i="59" s="1"/>
  <c r="K274" i="59" s="1"/>
  <c r="J34" i="5"/>
  <c r="J265" i="59"/>
  <c r="I34" i="5"/>
  <c r="I265" i="59"/>
  <c r="H34" i="5"/>
  <c r="H265" i="59"/>
  <c r="G34" i="5"/>
  <c r="G265" i="59" s="1"/>
  <c r="F34" i="5"/>
  <c r="K33" i="5"/>
  <c r="K254" i="59"/>
  <c r="J33" i="5"/>
  <c r="J254" i="59" s="1"/>
  <c r="J263" i="59" s="1"/>
  <c r="I33" i="5"/>
  <c r="I254" i="59" s="1"/>
  <c r="H33" i="5"/>
  <c r="H254" i="59" s="1"/>
  <c r="H263" i="59" s="1"/>
  <c r="G33" i="5"/>
  <c r="G254" i="59"/>
  <c r="F33" i="5"/>
  <c r="L33" i="5" s="1"/>
  <c r="L254" i="59" s="1"/>
  <c r="K32" i="5"/>
  <c r="K243" i="59" s="1"/>
  <c r="J32" i="5"/>
  <c r="J243" i="59"/>
  <c r="I32" i="5"/>
  <c r="I243" i="59"/>
  <c r="H32" i="5"/>
  <c r="G32" i="5"/>
  <c r="L32" i="5" s="1"/>
  <c r="L243" i="59" s="1"/>
  <c r="F32" i="5"/>
  <c r="F243" i="59" s="1"/>
  <c r="K31" i="5"/>
  <c r="K232" i="59" s="1"/>
  <c r="K241" i="59" s="1"/>
  <c r="J31" i="5"/>
  <c r="J232" i="59"/>
  <c r="I31" i="5"/>
  <c r="H31" i="5"/>
  <c r="H232" i="59" s="1"/>
  <c r="H241" i="59" s="1"/>
  <c r="G31" i="5"/>
  <c r="G232" i="59" s="1"/>
  <c r="G241" i="59" s="1"/>
  <c r="F31" i="5"/>
  <c r="K30" i="5"/>
  <c r="K221" i="59" s="1"/>
  <c r="J30" i="5"/>
  <c r="J221" i="59" s="1"/>
  <c r="I30" i="5"/>
  <c r="I221" i="59"/>
  <c r="H30" i="5"/>
  <c r="H221" i="59" s="1"/>
  <c r="H230" i="59" s="1"/>
  <c r="G30" i="5"/>
  <c r="G221" i="59" s="1"/>
  <c r="F30" i="5"/>
  <c r="F221" i="59" s="1"/>
  <c r="K29" i="5"/>
  <c r="K210" i="59"/>
  <c r="J29" i="5"/>
  <c r="J210" i="59"/>
  <c r="I29" i="5"/>
  <c r="I210" i="59"/>
  <c r="H29" i="5"/>
  <c r="H210" i="59" s="1"/>
  <c r="G29" i="5"/>
  <c r="G210" i="59" s="1"/>
  <c r="G219" i="59" s="1"/>
  <c r="F29" i="5"/>
  <c r="K28" i="5"/>
  <c r="K199" i="59"/>
  <c r="J28" i="5"/>
  <c r="J199" i="59" s="1"/>
  <c r="I28" i="5"/>
  <c r="I199" i="59"/>
  <c r="H28" i="5"/>
  <c r="H199" i="59" s="1"/>
  <c r="H208" i="59" s="1"/>
  <c r="G28" i="5"/>
  <c r="G199" i="59"/>
  <c r="F28" i="5"/>
  <c r="F199" i="59" s="1"/>
  <c r="F208" i="59" s="1"/>
  <c r="K27" i="5"/>
  <c r="K188" i="59"/>
  <c r="J27" i="5"/>
  <c r="J188" i="59" s="1"/>
  <c r="J197" i="59" s="1"/>
  <c r="I27" i="5"/>
  <c r="I188" i="59"/>
  <c r="H27" i="5"/>
  <c r="G27" i="5"/>
  <c r="G188" i="59"/>
  <c r="F27" i="5"/>
  <c r="F188" i="59" s="1"/>
  <c r="K26" i="5"/>
  <c r="K177" i="59"/>
  <c r="J26" i="5"/>
  <c r="J177" i="59" s="1"/>
  <c r="I26" i="5"/>
  <c r="I177" i="59" s="1"/>
  <c r="H26" i="5"/>
  <c r="H177" i="59" s="1"/>
  <c r="G26" i="5"/>
  <c r="G177" i="59"/>
  <c r="F26" i="5"/>
  <c r="K25" i="5"/>
  <c r="K166" i="59" s="1"/>
  <c r="K175" i="59" s="1"/>
  <c r="J25" i="5"/>
  <c r="J166" i="59" s="1"/>
  <c r="J175" i="59" s="1"/>
  <c r="I25" i="5"/>
  <c r="I166" i="59"/>
  <c r="H25" i="5"/>
  <c r="G25" i="5"/>
  <c r="G166" i="59"/>
  <c r="F25" i="5"/>
  <c r="K24" i="5"/>
  <c r="K155" i="59" s="1"/>
  <c r="J24" i="5"/>
  <c r="J155" i="59" s="1"/>
  <c r="I24" i="5"/>
  <c r="I155" i="59"/>
  <c r="H24" i="5"/>
  <c r="H155" i="59"/>
  <c r="G24" i="5"/>
  <c r="G155" i="59" s="1"/>
  <c r="F24" i="5"/>
  <c r="K23" i="5"/>
  <c r="K144" i="59"/>
  <c r="J23" i="5"/>
  <c r="J144" i="59"/>
  <c r="I23" i="5"/>
  <c r="I144" i="59" s="1"/>
  <c r="H23" i="5"/>
  <c r="G23" i="5"/>
  <c r="G22" i="5"/>
  <c r="F23" i="5"/>
  <c r="F144" i="59" s="1"/>
  <c r="K22" i="5"/>
  <c r="J22" i="5"/>
  <c r="J43" i="5" s="1"/>
  <c r="I22" i="5"/>
  <c r="I133" i="59" s="1"/>
  <c r="H22" i="5"/>
  <c r="F22" i="5"/>
  <c r="L16" i="5"/>
  <c r="E8" i="61" s="1"/>
  <c r="L15" i="5"/>
  <c r="K15" i="5"/>
  <c r="K76" i="59" s="1"/>
  <c r="D8" i="61"/>
  <c r="L14" i="5"/>
  <c r="F7" i="50"/>
  <c r="L13" i="5"/>
  <c r="K12" i="5"/>
  <c r="K43" i="59"/>
  <c r="K9" i="5"/>
  <c r="K20" i="59"/>
  <c r="L8" i="5"/>
  <c r="L9" i="59" s="1"/>
  <c r="K58" i="11"/>
  <c r="K523" i="59"/>
  <c r="J58" i="11"/>
  <c r="J523" i="59"/>
  <c r="I58" i="11"/>
  <c r="I523" i="59"/>
  <c r="H58" i="11"/>
  <c r="H523" i="59"/>
  <c r="G58" i="11"/>
  <c r="G523" i="59"/>
  <c r="F58" i="11"/>
  <c r="F523" i="59"/>
  <c r="K57" i="11"/>
  <c r="K512" i="59"/>
  <c r="J57" i="11"/>
  <c r="J512" i="59"/>
  <c r="I57" i="11"/>
  <c r="I512" i="59"/>
  <c r="H57" i="11"/>
  <c r="H512" i="59"/>
  <c r="G57" i="11"/>
  <c r="G512" i="59"/>
  <c r="F57" i="11"/>
  <c r="F512" i="59"/>
  <c r="K56" i="11"/>
  <c r="K501" i="59"/>
  <c r="J56" i="11"/>
  <c r="J501" i="59"/>
  <c r="I56" i="11"/>
  <c r="I501" i="59"/>
  <c r="H56" i="11"/>
  <c r="H501" i="59"/>
  <c r="G56" i="11"/>
  <c r="F56" i="11"/>
  <c r="F501" i="59"/>
  <c r="K55" i="11"/>
  <c r="K490" i="59"/>
  <c r="J55" i="11"/>
  <c r="J490" i="59"/>
  <c r="I55" i="11"/>
  <c r="H55" i="11"/>
  <c r="H490" i="59"/>
  <c r="G55" i="11"/>
  <c r="G490" i="59"/>
  <c r="F55" i="11"/>
  <c r="K54" i="11"/>
  <c r="K479" i="59"/>
  <c r="J54" i="11"/>
  <c r="J479" i="59"/>
  <c r="I54" i="11"/>
  <c r="I479" i="59"/>
  <c r="H54" i="11"/>
  <c r="H479" i="59"/>
  <c r="G54" i="11"/>
  <c r="G479" i="59"/>
  <c r="F54" i="11"/>
  <c r="K53" i="11"/>
  <c r="K468" i="59"/>
  <c r="J53" i="11"/>
  <c r="J468" i="59"/>
  <c r="I53" i="11"/>
  <c r="I468" i="59"/>
  <c r="H53" i="11"/>
  <c r="H468" i="59"/>
  <c r="G53" i="11"/>
  <c r="G468" i="59"/>
  <c r="F53" i="11"/>
  <c r="K52" i="11"/>
  <c r="K457" i="59"/>
  <c r="J52" i="11"/>
  <c r="J457" i="59"/>
  <c r="I52" i="11"/>
  <c r="I457" i="59"/>
  <c r="H52" i="11"/>
  <c r="H457" i="59"/>
  <c r="G52" i="11"/>
  <c r="G457" i="59"/>
  <c r="F52" i="11"/>
  <c r="K51" i="11"/>
  <c r="K446" i="59"/>
  <c r="J51" i="11"/>
  <c r="J446" i="59"/>
  <c r="I51" i="11"/>
  <c r="I446" i="59"/>
  <c r="H51" i="11"/>
  <c r="H446" i="59"/>
  <c r="G51" i="11"/>
  <c r="G446" i="59"/>
  <c r="F51" i="11"/>
  <c r="F446" i="59"/>
  <c r="K50" i="11"/>
  <c r="K435" i="59"/>
  <c r="J50" i="11"/>
  <c r="J435" i="59"/>
  <c r="I50" i="11"/>
  <c r="I435" i="59"/>
  <c r="H50" i="11"/>
  <c r="H435" i="59"/>
  <c r="G50" i="11"/>
  <c r="G435" i="59"/>
  <c r="F50" i="11"/>
  <c r="K49" i="11"/>
  <c r="K424" i="59"/>
  <c r="J49" i="11"/>
  <c r="J424" i="59"/>
  <c r="I49" i="11"/>
  <c r="I424" i="59"/>
  <c r="H49" i="11"/>
  <c r="G49" i="11"/>
  <c r="G424" i="59"/>
  <c r="F49" i="11"/>
  <c r="K48" i="11"/>
  <c r="K413" i="59"/>
  <c r="J48" i="11"/>
  <c r="J413" i="59"/>
  <c r="I48" i="11"/>
  <c r="I413" i="59"/>
  <c r="H48" i="11"/>
  <c r="H413" i="59"/>
  <c r="G48" i="11"/>
  <c r="F48" i="11"/>
  <c r="K47" i="11"/>
  <c r="J47" i="11"/>
  <c r="J402" i="59"/>
  <c r="I47" i="11"/>
  <c r="I402" i="59"/>
  <c r="H47" i="11"/>
  <c r="H402" i="59"/>
  <c r="G47" i="11"/>
  <c r="F47" i="11"/>
  <c r="F402" i="59"/>
  <c r="K46" i="11"/>
  <c r="K391" i="59"/>
  <c r="J46" i="11"/>
  <c r="J391" i="59"/>
  <c r="I46" i="11"/>
  <c r="H46" i="11"/>
  <c r="H391" i="59"/>
  <c r="G46" i="11"/>
  <c r="G391" i="59"/>
  <c r="F46" i="11"/>
  <c r="F391" i="59"/>
  <c r="K42" i="11"/>
  <c r="K357" i="59"/>
  <c r="J42" i="11"/>
  <c r="J357" i="59"/>
  <c r="I42" i="11"/>
  <c r="I357" i="59"/>
  <c r="H42" i="11"/>
  <c r="H357" i="59"/>
  <c r="G42" i="11"/>
  <c r="F42" i="11"/>
  <c r="F357" i="59"/>
  <c r="K41" i="11"/>
  <c r="K346" i="59"/>
  <c r="J41" i="11"/>
  <c r="J346" i="59"/>
  <c r="I41" i="11"/>
  <c r="H41" i="11"/>
  <c r="H346" i="59"/>
  <c r="G41" i="11"/>
  <c r="G346" i="59"/>
  <c r="F41" i="11"/>
  <c r="F346" i="59"/>
  <c r="K40" i="11"/>
  <c r="K335" i="59"/>
  <c r="J40" i="11"/>
  <c r="J335" i="59"/>
  <c r="I40" i="11"/>
  <c r="I335" i="59"/>
  <c r="H40" i="11"/>
  <c r="H335" i="59"/>
  <c r="G40" i="11"/>
  <c r="F40" i="11"/>
  <c r="F335" i="59"/>
  <c r="K39" i="11"/>
  <c r="K324" i="59"/>
  <c r="J39" i="11"/>
  <c r="J324" i="59"/>
  <c r="I39" i="11"/>
  <c r="I324" i="59"/>
  <c r="H39" i="11"/>
  <c r="H324" i="59"/>
  <c r="G39" i="11"/>
  <c r="G324" i="59"/>
  <c r="F39" i="11"/>
  <c r="F324" i="59"/>
  <c r="K38" i="11"/>
  <c r="K313" i="59"/>
  <c r="J38" i="11"/>
  <c r="J313" i="59"/>
  <c r="I38" i="11"/>
  <c r="I313" i="59"/>
  <c r="H38" i="11"/>
  <c r="H313" i="59"/>
  <c r="G38" i="11"/>
  <c r="F38" i="11"/>
  <c r="K37" i="11"/>
  <c r="K302" i="59"/>
  <c r="J37" i="11"/>
  <c r="J302" i="59"/>
  <c r="I37" i="11"/>
  <c r="I302" i="59"/>
  <c r="H37" i="11"/>
  <c r="H302" i="59"/>
  <c r="G37" i="11"/>
  <c r="F37" i="11"/>
  <c r="F302" i="59"/>
  <c r="K36" i="11"/>
  <c r="K291" i="59"/>
  <c r="J36" i="11"/>
  <c r="J291" i="59"/>
  <c r="I36" i="11"/>
  <c r="I291" i="59"/>
  <c r="H36" i="11"/>
  <c r="H291" i="59"/>
  <c r="G36" i="11"/>
  <c r="G291" i="59"/>
  <c r="F36" i="11"/>
  <c r="K35" i="11"/>
  <c r="K280" i="59"/>
  <c r="J35" i="11"/>
  <c r="J280" i="59"/>
  <c r="I35" i="11"/>
  <c r="I280" i="59"/>
  <c r="H35" i="11"/>
  <c r="H280" i="59"/>
  <c r="G35" i="11"/>
  <c r="G280" i="59"/>
  <c r="F35" i="11"/>
  <c r="K34" i="11"/>
  <c r="K269" i="59"/>
  <c r="J34" i="11"/>
  <c r="J269" i="59"/>
  <c r="I34" i="11"/>
  <c r="I269" i="59"/>
  <c r="H34" i="11"/>
  <c r="H269" i="59"/>
  <c r="G34" i="11"/>
  <c r="G269" i="59"/>
  <c r="F34" i="11"/>
  <c r="K33" i="11"/>
  <c r="K258" i="59"/>
  <c r="J33" i="11"/>
  <c r="J258" i="59"/>
  <c r="I33" i="11"/>
  <c r="I258" i="59"/>
  <c r="H33" i="11"/>
  <c r="H258" i="59"/>
  <c r="G33" i="11"/>
  <c r="G258" i="59"/>
  <c r="F33" i="11"/>
  <c r="F258" i="59"/>
  <c r="K32" i="11"/>
  <c r="K247" i="59"/>
  <c r="J32" i="11"/>
  <c r="J247" i="59"/>
  <c r="I32" i="11"/>
  <c r="I247" i="59"/>
  <c r="H32" i="11"/>
  <c r="H247" i="59"/>
  <c r="G32" i="11"/>
  <c r="G247" i="59"/>
  <c r="F32" i="11"/>
  <c r="K31" i="11"/>
  <c r="K236" i="59"/>
  <c r="J31" i="11"/>
  <c r="J236" i="59"/>
  <c r="I31" i="11"/>
  <c r="I236" i="59"/>
  <c r="H31" i="11"/>
  <c r="H236" i="59"/>
  <c r="G31" i="11"/>
  <c r="G236" i="59"/>
  <c r="F31" i="11"/>
  <c r="K30" i="11"/>
  <c r="K225" i="59"/>
  <c r="J30" i="11"/>
  <c r="J225" i="59"/>
  <c r="I30" i="11"/>
  <c r="I225" i="59"/>
  <c r="H30" i="11"/>
  <c r="H225" i="59"/>
  <c r="G30" i="11"/>
  <c r="G225" i="59"/>
  <c r="F30" i="11"/>
  <c r="K29" i="11"/>
  <c r="K214" i="59"/>
  <c r="J29" i="11"/>
  <c r="J214" i="59"/>
  <c r="I29" i="11"/>
  <c r="I214" i="59"/>
  <c r="H29" i="11"/>
  <c r="F29" i="11"/>
  <c r="G29" i="11"/>
  <c r="L29" i="11"/>
  <c r="L214" i="59"/>
  <c r="F214" i="59"/>
  <c r="K28" i="11"/>
  <c r="K203" i="59"/>
  <c r="J28" i="11"/>
  <c r="J203" i="59"/>
  <c r="I28" i="11"/>
  <c r="I203" i="59"/>
  <c r="H28" i="11"/>
  <c r="H203" i="59"/>
  <c r="G28" i="11"/>
  <c r="G203" i="59"/>
  <c r="F28" i="11"/>
  <c r="F203" i="59"/>
  <c r="K27" i="11"/>
  <c r="K192" i="59"/>
  <c r="J27" i="11"/>
  <c r="J192" i="59"/>
  <c r="I27" i="11"/>
  <c r="I192" i="59"/>
  <c r="H27" i="11"/>
  <c r="H192" i="59"/>
  <c r="G27" i="11"/>
  <c r="F27" i="11"/>
  <c r="F192" i="59"/>
  <c r="K26" i="11"/>
  <c r="K181" i="59"/>
  <c r="J26" i="11"/>
  <c r="J181" i="59"/>
  <c r="I26" i="11"/>
  <c r="H26" i="11"/>
  <c r="H181" i="59"/>
  <c r="G26" i="11"/>
  <c r="G181" i="59"/>
  <c r="F26" i="11"/>
  <c r="F181" i="59"/>
  <c r="K25" i="11"/>
  <c r="K170" i="59"/>
  <c r="J25" i="11"/>
  <c r="J170" i="59"/>
  <c r="I25" i="11"/>
  <c r="I170" i="59"/>
  <c r="H25" i="11"/>
  <c r="H170" i="59"/>
  <c r="G25" i="11"/>
  <c r="F25" i="11"/>
  <c r="F170" i="59"/>
  <c r="K24" i="11"/>
  <c r="K159" i="59"/>
  <c r="J24" i="11"/>
  <c r="J159" i="59"/>
  <c r="I24" i="11"/>
  <c r="H24" i="11"/>
  <c r="H159" i="59"/>
  <c r="G24" i="11"/>
  <c r="G159" i="59"/>
  <c r="F24" i="11"/>
  <c r="F159" i="59"/>
  <c r="K23" i="11"/>
  <c r="J23" i="11"/>
  <c r="J148" i="59"/>
  <c r="I23" i="11"/>
  <c r="I148" i="59"/>
  <c r="H23" i="11"/>
  <c r="H148" i="59"/>
  <c r="G23" i="11"/>
  <c r="F23" i="11"/>
  <c r="F148" i="59"/>
  <c r="K22" i="11"/>
  <c r="K137" i="59"/>
  <c r="J22" i="11"/>
  <c r="I22" i="11"/>
  <c r="I137" i="59"/>
  <c r="H22" i="11"/>
  <c r="H137" i="59"/>
  <c r="G22" i="11"/>
  <c r="G137" i="59"/>
  <c r="F22" i="11"/>
  <c r="F137" i="59"/>
  <c r="E16" i="61"/>
  <c r="L69" i="59"/>
  <c r="K12" i="11"/>
  <c r="K47" i="59"/>
  <c r="K9" i="11"/>
  <c r="K24" i="59"/>
  <c r="L13" i="59"/>
  <c r="K524" i="59"/>
  <c r="J524" i="59"/>
  <c r="H524" i="59"/>
  <c r="G524" i="59"/>
  <c r="K513" i="59"/>
  <c r="J513" i="59"/>
  <c r="I513" i="59"/>
  <c r="F513" i="59"/>
  <c r="H502" i="59"/>
  <c r="G502" i="59"/>
  <c r="F491" i="59"/>
  <c r="K480" i="59"/>
  <c r="J480" i="59"/>
  <c r="G480" i="59"/>
  <c r="F480" i="59"/>
  <c r="J469" i="59"/>
  <c r="I469" i="59"/>
  <c r="H469" i="59"/>
  <c r="K458" i="59"/>
  <c r="J458" i="59"/>
  <c r="G458" i="59"/>
  <c r="F458" i="59"/>
  <c r="K447" i="59"/>
  <c r="I447" i="59"/>
  <c r="H447" i="59"/>
  <c r="K436" i="59"/>
  <c r="J436" i="59"/>
  <c r="I436" i="59"/>
  <c r="H436" i="59"/>
  <c r="G436" i="59"/>
  <c r="J425" i="59"/>
  <c r="I425" i="59"/>
  <c r="H425" i="59"/>
  <c r="G425" i="59"/>
  <c r="F425" i="59"/>
  <c r="H414" i="59"/>
  <c r="G414" i="59"/>
  <c r="K403" i="59"/>
  <c r="G403" i="59"/>
  <c r="K392" i="59"/>
  <c r="I392" i="59"/>
  <c r="H392" i="59"/>
  <c r="K358" i="59"/>
  <c r="H358" i="59"/>
  <c r="G358" i="59"/>
  <c r="F358" i="59"/>
  <c r="K347" i="59"/>
  <c r="J347" i="59"/>
  <c r="F347" i="59"/>
  <c r="K336" i="59"/>
  <c r="I336" i="59"/>
  <c r="K325" i="59"/>
  <c r="J325" i="59"/>
  <c r="I325" i="59"/>
  <c r="H325" i="59"/>
  <c r="G325" i="59"/>
  <c r="H314" i="59"/>
  <c r="G314" i="59"/>
  <c r="K303" i="59"/>
  <c r="I303" i="59"/>
  <c r="G303" i="59"/>
  <c r="J292" i="59"/>
  <c r="I292" i="59"/>
  <c r="H292" i="59"/>
  <c r="F292" i="59"/>
  <c r="H281" i="59"/>
  <c r="G281" i="59"/>
  <c r="F270" i="59"/>
  <c r="K259" i="59"/>
  <c r="J259" i="59"/>
  <c r="I259" i="59"/>
  <c r="F259" i="59"/>
  <c r="J248" i="59"/>
  <c r="I248" i="59"/>
  <c r="H248" i="59"/>
  <c r="K237" i="59"/>
  <c r="I237" i="59"/>
  <c r="H237" i="59"/>
  <c r="K226" i="59"/>
  <c r="J226" i="59"/>
  <c r="I226" i="59"/>
  <c r="H226" i="59"/>
  <c r="G226" i="59"/>
  <c r="J215" i="59"/>
  <c r="H215" i="59"/>
  <c r="G215" i="59"/>
  <c r="I204" i="59"/>
  <c r="H204" i="59"/>
  <c r="G204" i="59"/>
  <c r="F204" i="59"/>
  <c r="K193" i="59"/>
  <c r="J193" i="59"/>
  <c r="G193" i="59"/>
  <c r="K182" i="59"/>
  <c r="H182" i="59"/>
  <c r="G182" i="59"/>
  <c r="F182" i="59"/>
  <c r="K171" i="59"/>
  <c r="J171" i="59"/>
  <c r="G171" i="59"/>
  <c r="F171" i="59"/>
  <c r="K160" i="59"/>
  <c r="J160" i="59"/>
  <c r="I160" i="59"/>
  <c r="K149" i="59"/>
  <c r="J149" i="59"/>
  <c r="I149" i="59"/>
  <c r="H149" i="59"/>
  <c r="J138" i="59"/>
  <c r="H138" i="59"/>
  <c r="G138" i="59"/>
  <c r="F138" i="59"/>
  <c r="E13" i="61"/>
  <c r="L59" i="59"/>
  <c r="K58" i="9"/>
  <c r="K522" i="59"/>
  <c r="J58" i="9"/>
  <c r="J522" i="59"/>
  <c r="I58" i="9"/>
  <c r="I522" i="59"/>
  <c r="H58" i="9"/>
  <c r="H522" i="59"/>
  <c r="G58" i="9"/>
  <c r="F58" i="9"/>
  <c r="K57" i="9"/>
  <c r="K511" i="59"/>
  <c r="J57" i="9"/>
  <c r="J511" i="59"/>
  <c r="I57" i="9"/>
  <c r="I511" i="59"/>
  <c r="H57" i="9"/>
  <c r="H511" i="59"/>
  <c r="G57" i="9"/>
  <c r="F57" i="9"/>
  <c r="K56" i="9"/>
  <c r="K500" i="59"/>
  <c r="J56" i="9"/>
  <c r="J500" i="59"/>
  <c r="I56" i="9"/>
  <c r="I500" i="59"/>
  <c r="H56" i="9"/>
  <c r="H500" i="59"/>
  <c r="G56" i="9"/>
  <c r="G500" i="59"/>
  <c r="F56" i="9"/>
  <c r="K55" i="9"/>
  <c r="K489" i="59"/>
  <c r="J55" i="9"/>
  <c r="J489" i="59"/>
  <c r="I55" i="9"/>
  <c r="I489" i="59"/>
  <c r="H55" i="9"/>
  <c r="H489" i="59"/>
  <c r="G55" i="9"/>
  <c r="G489" i="59"/>
  <c r="F55" i="9"/>
  <c r="K54" i="9"/>
  <c r="K478" i="59"/>
  <c r="J54" i="9"/>
  <c r="J478" i="59"/>
  <c r="I54" i="9"/>
  <c r="I478" i="59"/>
  <c r="H54" i="9"/>
  <c r="H478" i="59"/>
  <c r="G54" i="9"/>
  <c r="G478" i="59"/>
  <c r="F54" i="9"/>
  <c r="K53" i="9"/>
  <c r="K467" i="59"/>
  <c r="J53" i="9"/>
  <c r="J467" i="59"/>
  <c r="I53" i="9"/>
  <c r="I467" i="59"/>
  <c r="H53" i="9"/>
  <c r="H467" i="59"/>
  <c r="G53" i="9"/>
  <c r="G467" i="59"/>
  <c r="F53" i="9"/>
  <c r="K52" i="9"/>
  <c r="K456" i="59"/>
  <c r="J52" i="9"/>
  <c r="J456" i="59"/>
  <c r="I52" i="9"/>
  <c r="I456" i="59"/>
  <c r="H52" i="9"/>
  <c r="H456" i="59"/>
  <c r="G52" i="9"/>
  <c r="G456" i="59"/>
  <c r="F52" i="9"/>
  <c r="F456" i="59"/>
  <c r="K51" i="9"/>
  <c r="K445" i="59"/>
  <c r="J51" i="9"/>
  <c r="J445" i="59"/>
  <c r="I51" i="9"/>
  <c r="I445" i="59"/>
  <c r="H51" i="9"/>
  <c r="H445" i="59"/>
  <c r="G51" i="9"/>
  <c r="G445" i="59"/>
  <c r="F51" i="9"/>
  <c r="K50" i="9"/>
  <c r="K434" i="59"/>
  <c r="J50" i="9"/>
  <c r="J434" i="59"/>
  <c r="I50" i="9"/>
  <c r="I434" i="59"/>
  <c r="H50" i="9"/>
  <c r="H434" i="59"/>
  <c r="G50" i="9"/>
  <c r="G434" i="59"/>
  <c r="F50" i="9"/>
  <c r="F434" i="59"/>
  <c r="K49" i="9"/>
  <c r="K423" i="59"/>
  <c r="J49" i="9"/>
  <c r="J423" i="59"/>
  <c r="I49" i="9"/>
  <c r="I423" i="59"/>
  <c r="H49" i="9"/>
  <c r="G49" i="9"/>
  <c r="F49" i="9"/>
  <c r="F423" i="59"/>
  <c r="K48" i="9"/>
  <c r="K412" i="59"/>
  <c r="J48" i="9"/>
  <c r="J412" i="59"/>
  <c r="I48" i="9"/>
  <c r="I412" i="59"/>
  <c r="H48" i="9"/>
  <c r="H412" i="59"/>
  <c r="G48" i="9"/>
  <c r="G412" i="59"/>
  <c r="F48" i="9"/>
  <c r="F412" i="59"/>
  <c r="K47" i="9"/>
  <c r="K401" i="59"/>
  <c r="J47" i="9"/>
  <c r="J401" i="59"/>
  <c r="I47" i="9"/>
  <c r="I46" i="9"/>
  <c r="I59" i="9"/>
  <c r="H47" i="9"/>
  <c r="H401" i="59"/>
  <c r="G47" i="9"/>
  <c r="G401" i="59"/>
  <c r="F47" i="9"/>
  <c r="F401" i="59"/>
  <c r="K46" i="9"/>
  <c r="K390" i="59"/>
  <c r="J46" i="9"/>
  <c r="J390" i="59"/>
  <c r="I390" i="59"/>
  <c r="H46" i="9"/>
  <c r="H390" i="59"/>
  <c r="G46" i="9"/>
  <c r="G390" i="59"/>
  <c r="F46" i="9"/>
  <c r="F390" i="59"/>
  <c r="K42" i="9"/>
  <c r="K356" i="59"/>
  <c r="J42" i="9"/>
  <c r="J356" i="59"/>
  <c r="I42" i="9"/>
  <c r="I356" i="59"/>
  <c r="H42" i="9"/>
  <c r="H356" i="59"/>
  <c r="G42" i="9"/>
  <c r="G356" i="59"/>
  <c r="F42" i="9"/>
  <c r="F356" i="59"/>
  <c r="K41" i="9"/>
  <c r="K345" i="59"/>
  <c r="J41" i="9"/>
  <c r="J345" i="59"/>
  <c r="I41" i="9"/>
  <c r="I345" i="59"/>
  <c r="H41" i="9"/>
  <c r="H345" i="59"/>
  <c r="G41" i="9"/>
  <c r="G345" i="59"/>
  <c r="F41" i="9"/>
  <c r="K40" i="9"/>
  <c r="K334" i="59"/>
  <c r="J40" i="9"/>
  <c r="J334" i="59"/>
  <c r="I40" i="9"/>
  <c r="I334" i="59"/>
  <c r="H40" i="9"/>
  <c r="H334" i="59"/>
  <c r="G40" i="9"/>
  <c r="G334" i="59"/>
  <c r="F40" i="9"/>
  <c r="K39" i="9"/>
  <c r="K323" i="59"/>
  <c r="J39" i="9"/>
  <c r="J323" i="59"/>
  <c r="I39" i="9"/>
  <c r="I323" i="59"/>
  <c r="H39" i="9"/>
  <c r="H323" i="59"/>
  <c r="G39" i="9"/>
  <c r="G323" i="59"/>
  <c r="F39" i="9"/>
  <c r="K38" i="9"/>
  <c r="K312" i="59"/>
  <c r="J38" i="9"/>
  <c r="J312" i="59"/>
  <c r="I38" i="9"/>
  <c r="I312" i="59"/>
  <c r="H38" i="9"/>
  <c r="H312" i="59"/>
  <c r="G38" i="9"/>
  <c r="G312" i="59"/>
  <c r="F38" i="9"/>
  <c r="F312" i="59"/>
  <c r="K37" i="9"/>
  <c r="K301" i="59"/>
  <c r="J37" i="9"/>
  <c r="J301" i="59"/>
  <c r="I37" i="9"/>
  <c r="I301" i="59"/>
  <c r="H37" i="9"/>
  <c r="H301" i="59"/>
  <c r="G37" i="9"/>
  <c r="F37" i="9"/>
  <c r="F301" i="59"/>
  <c r="K36" i="9"/>
  <c r="K290" i="59"/>
  <c r="J36" i="9"/>
  <c r="J290" i="59"/>
  <c r="I36" i="9"/>
  <c r="I290" i="59"/>
  <c r="H36" i="9"/>
  <c r="H290" i="59"/>
  <c r="G36" i="9"/>
  <c r="F36" i="9"/>
  <c r="F290" i="59"/>
  <c r="K35" i="9"/>
  <c r="K279" i="59"/>
  <c r="J35" i="9"/>
  <c r="J279" i="59"/>
  <c r="I35" i="9"/>
  <c r="I279" i="59"/>
  <c r="H35" i="9"/>
  <c r="H279" i="59"/>
  <c r="G35" i="9"/>
  <c r="F35" i="9"/>
  <c r="F279" i="59"/>
  <c r="K34" i="9"/>
  <c r="K268" i="59"/>
  <c r="J34" i="9"/>
  <c r="J268" i="59"/>
  <c r="I34" i="9"/>
  <c r="I268" i="59"/>
  <c r="H34" i="9"/>
  <c r="H268" i="59"/>
  <c r="G34" i="9"/>
  <c r="F34" i="9"/>
  <c r="F268" i="59"/>
  <c r="K33" i="9"/>
  <c r="K257" i="59"/>
  <c r="J33" i="9"/>
  <c r="J257" i="59"/>
  <c r="I33" i="9"/>
  <c r="I257" i="59"/>
  <c r="H33" i="9"/>
  <c r="H257" i="59"/>
  <c r="G33" i="9"/>
  <c r="F33" i="9"/>
  <c r="F257" i="59"/>
  <c r="K32" i="9"/>
  <c r="K246" i="59"/>
  <c r="J32" i="9"/>
  <c r="J246" i="59"/>
  <c r="I32" i="9"/>
  <c r="I246" i="59"/>
  <c r="H32" i="9"/>
  <c r="H246" i="59"/>
  <c r="G32" i="9"/>
  <c r="G246" i="59"/>
  <c r="F32" i="9"/>
  <c r="F246" i="59"/>
  <c r="K31" i="9"/>
  <c r="K235" i="59"/>
  <c r="J31" i="9"/>
  <c r="J235" i="59"/>
  <c r="I31" i="9"/>
  <c r="I235" i="59"/>
  <c r="H31" i="9"/>
  <c r="H235" i="59"/>
  <c r="G31" i="9"/>
  <c r="F31" i="9"/>
  <c r="K30" i="9"/>
  <c r="K224" i="59"/>
  <c r="J30" i="9"/>
  <c r="J224" i="59"/>
  <c r="I30" i="9"/>
  <c r="F30" i="9"/>
  <c r="G30" i="9"/>
  <c r="H30" i="9"/>
  <c r="L30" i="9"/>
  <c r="L224" i="59"/>
  <c r="I224" i="59"/>
  <c r="H224" i="59"/>
  <c r="F224" i="59"/>
  <c r="K29" i="9"/>
  <c r="K213" i="59"/>
  <c r="J29" i="9"/>
  <c r="J213" i="59"/>
  <c r="I29" i="9"/>
  <c r="I213" i="59"/>
  <c r="H29" i="9"/>
  <c r="H213" i="59"/>
  <c r="G29" i="9"/>
  <c r="G213" i="59"/>
  <c r="F29" i="9"/>
  <c r="K28" i="9"/>
  <c r="K202" i="59"/>
  <c r="J28" i="9"/>
  <c r="J202" i="59"/>
  <c r="I28" i="9"/>
  <c r="I202" i="59"/>
  <c r="H28" i="9"/>
  <c r="H202" i="59"/>
  <c r="G28" i="9"/>
  <c r="G202" i="59"/>
  <c r="F28" i="9"/>
  <c r="F202" i="59"/>
  <c r="K27" i="9"/>
  <c r="K191" i="59"/>
  <c r="J27" i="9"/>
  <c r="J191" i="59"/>
  <c r="I27" i="9"/>
  <c r="I191" i="59"/>
  <c r="H27" i="9"/>
  <c r="H191" i="59"/>
  <c r="G27" i="9"/>
  <c r="G191" i="59"/>
  <c r="F27" i="9"/>
  <c r="K26" i="9"/>
  <c r="K180" i="59"/>
  <c r="J26" i="9"/>
  <c r="J180" i="59"/>
  <c r="I26" i="9"/>
  <c r="I180" i="59"/>
  <c r="H26" i="9"/>
  <c r="H180" i="59"/>
  <c r="G26" i="9"/>
  <c r="G180" i="59"/>
  <c r="F26" i="9"/>
  <c r="K25" i="9"/>
  <c r="K169" i="59"/>
  <c r="J25" i="9"/>
  <c r="J169" i="59"/>
  <c r="I25" i="9"/>
  <c r="I169" i="59"/>
  <c r="H25" i="9"/>
  <c r="H169" i="59"/>
  <c r="G25" i="9"/>
  <c r="G169" i="59"/>
  <c r="F25" i="9"/>
  <c r="F169" i="59"/>
  <c r="K24" i="9"/>
  <c r="K158" i="59"/>
  <c r="J24" i="9"/>
  <c r="J158" i="59"/>
  <c r="I24" i="9"/>
  <c r="I158" i="59"/>
  <c r="H24" i="9"/>
  <c r="H158" i="59"/>
  <c r="G24" i="9"/>
  <c r="G158" i="59"/>
  <c r="F24" i="9"/>
  <c r="K23" i="9"/>
  <c r="K147" i="59"/>
  <c r="J23" i="9"/>
  <c r="J147" i="59"/>
  <c r="I23" i="9"/>
  <c r="I147" i="59"/>
  <c r="H23" i="9"/>
  <c r="H147" i="59"/>
  <c r="G23" i="9"/>
  <c r="G147" i="59"/>
  <c r="F23" i="9"/>
  <c r="F147" i="59"/>
  <c r="K22" i="9"/>
  <c r="K136" i="59"/>
  <c r="J22" i="9"/>
  <c r="J136" i="59"/>
  <c r="I22" i="9"/>
  <c r="H22" i="9"/>
  <c r="G22" i="9"/>
  <c r="G136" i="59"/>
  <c r="F22" i="9"/>
  <c r="F136" i="59"/>
  <c r="L16" i="9"/>
  <c r="E12" i="61"/>
  <c r="L15" i="9"/>
  <c r="D12" i="61"/>
  <c r="L14" i="9"/>
  <c r="K14" i="9"/>
  <c r="L68" i="59"/>
  <c r="L13" i="9"/>
  <c r="E11" i="50"/>
  <c r="K12" i="9"/>
  <c r="K46" i="59"/>
  <c r="K9" i="9"/>
  <c r="K23" i="59"/>
  <c r="L8" i="9"/>
  <c r="K58" i="8"/>
  <c r="K527" i="59"/>
  <c r="J58" i="8"/>
  <c r="J527" i="59"/>
  <c r="I58" i="8"/>
  <c r="I527" i="59"/>
  <c r="H58" i="8"/>
  <c r="H527" i="59"/>
  <c r="G58" i="8"/>
  <c r="F58" i="8"/>
  <c r="F527" i="59"/>
  <c r="K57" i="8"/>
  <c r="K516" i="59"/>
  <c r="J57" i="8"/>
  <c r="J516" i="59"/>
  <c r="I57" i="8"/>
  <c r="F57" i="8"/>
  <c r="G57" i="8"/>
  <c r="H57" i="8"/>
  <c r="L57" i="8"/>
  <c r="L516" i="59"/>
  <c r="H516" i="59"/>
  <c r="G516" i="59"/>
  <c r="F516" i="59"/>
  <c r="K56" i="8"/>
  <c r="K505" i="59"/>
  <c r="J56" i="8"/>
  <c r="J505" i="59"/>
  <c r="I56" i="8"/>
  <c r="I505" i="59"/>
  <c r="H56" i="8"/>
  <c r="H505" i="59"/>
  <c r="G56" i="8"/>
  <c r="G505" i="59"/>
  <c r="F56" i="8"/>
  <c r="F505" i="59"/>
  <c r="K55" i="8"/>
  <c r="K494" i="59"/>
  <c r="J55" i="8"/>
  <c r="J494" i="59"/>
  <c r="I55" i="8"/>
  <c r="I494" i="59"/>
  <c r="H55" i="8"/>
  <c r="H494" i="59"/>
  <c r="G55" i="8"/>
  <c r="G494" i="59"/>
  <c r="F55" i="8"/>
  <c r="K54" i="8"/>
  <c r="K483" i="59"/>
  <c r="J54" i="8"/>
  <c r="J483" i="59"/>
  <c r="I54" i="8"/>
  <c r="F54" i="8"/>
  <c r="G54" i="8"/>
  <c r="H54" i="8"/>
  <c r="L54" i="8"/>
  <c r="L483" i="59"/>
  <c r="H483" i="59"/>
  <c r="G483" i="59"/>
  <c r="F483" i="59"/>
  <c r="K53" i="8"/>
  <c r="K472" i="59"/>
  <c r="J53" i="8"/>
  <c r="J472" i="59"/>
  <c r="I53" i="8"/>
  <c r="I472" i="59"/>
  <c r="H53" i="8"/>
  <c r="H472" i="59"/>
  <c r="G53" i="8"/>
  <c r="G472" i="59"/>
  <c r="F53" i="8"/>
  <c r="F472" i="59"/>
  <c r="K52" i="8"/>
  <c r="K461" i="59"/>
  <c r="J52" i="8"/>
  <c r="J461" i="59"/>
  <c r="I52" i="8"/>
  <c r="I461" i="59"/>
  <c r="H52" i="8"/>
  <c r="H461" i="59"/>
  <c r="G52" i="8"/>
  <c r="G461" i="59"/>
  <c r="F52" i="8"/>
  <c r="F461" i="59"/>
  <c r="K51" i="8"/>
  <c r="K450" i="59"/>
  <c r="J51" i="8"/>
  <c r="J450" i="59"/>
  <c r="I51" i="8"/>
  <c r="I450" i="59"/>
  <c r="H51" i="8"/>
  <c r="H450" i="59"/>
  <c r="G51" i="8"/>
  <c r="F51" i="8"/>
  <c r="K50" i="8"/>
  <c r="K439" i="59"/>
  <c r="J50" i="8"/>
  <c r="J439" i="59"/>
  <c r="I50" i="8"/>
  <c r="I439" i="59"/>
  <c r="H50" i="8"/>
  <c r="H439" i="59"/>
  <c r="G50" i="8"/>
  <c r="G439" i="59"/>
  <c r="F50" i="8"/>
  <c r="F439" i="59"/>
  <c r="K49" i="8"/>
  <c r="K428" i="59"/>
  <c r="J49" i="8"/>
  <c r="J428" i="59"/>
  <c r="I49" i="8"/>
  <c r="I428" i="59"/>
  <c r="H49" i="8"/>
  <c r="H428" i="59"/>
  <c r="G49" i="8"/>
  <c r="G428" i="59"/>
  <c r="F49" i="8"/>
  <c r="K48" i="8"/>
  <c r="K417" i="59"/>
  <c r="J48" i="8"/>
  <c r="J417" i="59"/>
  <c r="I48" i="8"/>
  <c r="I417" i="59"/>
  <c r="H48" i="8"/>
  <c r="H417" i="59"/>
  <c r="G48" i="8"/>
  <c r="G417" i="59"/>
  <c r="F48" i="8"/>
  <c r="L48" i="8"/>
  <c r="L417" i="59"/>
  <c r="F417" i="59"/>
  <c r="K47" i="8"/>
  <c r="K406" i="59"/>
  <c r="J47" i="8"/>
  <c r="J406" i="59"/>
  <c r="I47" i="8"/>
  <c r="I406" i="59"/>
  <c r="H47" i="8"/>
  <c r="H406" i="59"/>
  <c r="G47" i="8"/>
  <c r="G406" i="59"/>
  <c r="F47" i="8"/>
  <c r="F406" i="59"/>
  <c r="K46" i="8"/>
  <c r="K395" i="59"/>
  <c r="J46" i="8"/>
  <c r="J395" i="59"/>
  <c r="I46" i="8"/>
  <c r="I395" i="59"/>
  <c r="H46" i="8"/>
  <c r="H59" i="8"/>
  <c r="G46" i="8"/>
  <c r="G395" i="59"/>
  <c r="F46" i="8"/>
  <c r="F395" i="59"/>
  <c r="K42" i="8"/>
  <c r="K361" i="59"/>
  <c r="J42" i="8"/>
  <c r="J361" i="59"/>
  <c r="I42" i="8"/>
  <c r="I361" i="59"/>
  <c r="H42" i="8"/>
  <c r="H361" i="59"/>
  <c r="G42" i="8"/>
  <c r="G361" i="59"/>
  <c r="F42" i="8"/>
  <c r="K41" i="8"/>
  <c r="K350" i="59"/>
  <c r="J41" i="8"/>
  <c r="J350" i="59"/>
  <c r="I41" i="8"/>
  <c r="I350" i="59"/>
  <c r="H41" i="8"/>
  <c r="H350" i="59"/>
  <c r="G41" i="8"/>
  <c r="G350" i="59"/>
  <c r="F41" i="8"/>
  <c r="F350" i="59"/>
  <c r="K40" i="8"/>
  <c r="K339" i="59"/>
  <c r="J40" i="8"/>
  <c r="J339" i="59"/>
  <c r="I40" i="8"/>
  <c r="I339" i="59"/>
  <c r="H40" i="8"/>
  <c r="H339" i="59"/>
  <c r="G40" i="8"/>
  <c r="F40" i="8"/>
  <c r="L40" i="8"/>
  <c r="L339" i="59"/>
  <c r="G339" i="59"/>
  <c r="K39" i="8"/>
  <c r="K328" i="59"/>
  <c r="J39" i="8"/>
  <c r="J328" i="59"/>
  <c r="I39" i="8"/>
  <c r="I328" i="59"/>
  <c r="H39" i="8"/>
  <c r="H328" i="59"/>
  <c r="G39" i="8"/>
  <c r="G328" i="59"/>
  <c r="F39" i="8"/>
  <c r="K38" i="8"/>
  <c r="K317" i="59"/>
  <c r="J38" i="8"/>
  <c r="J317" i="59"/>
  <c r="I38" i="8"/>
  <c r="I317" i="59"/>
  <c r="H38" i="8"/>
  <c r="H317" i="59"/>
  <c r="G38" i="8"/>
  <c r="G317" i="59"/>
  <c r="F38" i="8"/>
  <c r="F317" i="59"/>
  <c r="K37" i="8"/>
  <c r="K306" i="59"/>
  <c r="J37" i="8"/>
  <c r="J306" i="59"/>
  <c r="I37" i="8"/>
  <c r="I306" i="59"/>
  <c r="H37" i="8"/>
  <c r="H306" i="59"/>
  <c r="G37" i="8"/>
  <c r="G306" i="59"/>
  <c r="F37" i="8"/>
  <c r="F306" i="59"/>
  <c r="K36" i="8"/>
  <c r="K295" i="59"/>
  <c r="J36" i="8"/>
  <c r="J295" i="59"/>
  <c r="I36" i="8"/>
  <c r="I295" i="59"/>
  <c r="H36" i="8"/>
  <c r="H295" i="59"/>
  <c r="G36" i="8"/>
  <c r="G295" i="59"/>
  <c r="F36" i="8"/>
  <c r="F295" i="59"/>
  <c r="K35" i="8"/>
  <c r="K284" i="59"/>
  <c r="J35" i="8"/>
  <c r="J284" i="59"/>
  <c r="I35" i="8"/>
  <c r="I284" i="59"/>
  <c r="H35" i="8"/>
  <c r="H284" i="59"/>
  <c r="G35" i="8"/>
  <c r="G284" i="59"/>
  <c r="F35" i="8"/>
  <c r="F284" i="59"/>
  <c r="K33" i="8"/>
  <c r="K262" i="59"/>
  <c r="J33" i="8"/>
  <c r="J262" i="59"/>
  <c r="I33" i="8"/>
  <c r="I262" i="59"/>
  <c r="H33" i="8"/>
  <c r="H262" i="59"/>
  <c r="G33" i="8"/>
  <c r="G262" i="59"/>
  <c r="F33" i="8"/>
  <c r="K32" i="8"/>
  <c r="K251" i="59"/>
  <c r="J32" i="8"/>
  <c r="J251" i="59"/>
  <c r="I32" i="8"/>
  <c r="I251" i="59"/>
  <c r="H32" i="8"/>
  <c r="H251" i="59"/>
  <c r="G32" i="8"/>
  <c r="G251" i="59"/>
  <c r="F32" i="8"/>
  <c r="F251" i="59"/>
  <c r="K31" i="8"/>
  <c r="K240" i="59"/>
  <c r="J31" i="8"/>
  <c r="J240" i="59"/>
  <c r="I31" i="8"/>
  <c r="I240" i="59"/>
  <c r="H31" i="8"/>
  <c r="H240" i="59"/>
  <c r="G31" i="8"/>
  <c r="G240" i="59"/>
  <c r="F31" i="8"/>
  <c r="K30" i="8"/>
  <c r="K229" i="59"/>
  <c r="J30" i="8"/>
  <c r="J229" i="59"/>
  <c r="I30" i="8"/>
  <c r="F30" i="8"/>
  <c r="G30" i="8"/>
  <c r="H30" i="8"/>
  <c r="L30" i="8"/>
  <c r="L229" i="59"/>
  <c r="H229" i="59"/>
  <c r="G229" i="59"/>
  <c r="K29" i="8"/>
  <c r="K218" i="59"/>
  <c r="J29" i="8"/>
  <c r="J218" i="59"/>
  <c r="I29" i="8"/>
  <c r="I218" i="59"/>
  <c r="H29" i="8"/>
  <c r="H218" i="59"/>
  <c r="G29" i="8"/>
  <c r="G218" i="59"/>
  <c r="F29" i="8"/>
  <c r="K28" i="8"/>
  <c r="F28" i="8"/>
  <c r="G28" i="8"/>
  <c r="H28" i="8"/>
  <c r="I28" i="8"/>
  <c r="J28" i="8"/>
  <c r="L28" i="8"/>
  <c r="L207" i="59"/>
  <c r="J207" i="59"/>
  <c r="I207" i="59"/>
  <c r="H207" i="59"/>
  <c r="G207" i="59"/>
  <c r="F207" i="59"/>
  <c r="K27" i="8"/>
  <c r="K196" i="59"/>
  <c r="J27" i="8"/>
  <c r="J196" i="59"/>
  <c r="I27" i="8"/>
  <c r="I196" i="59"/>
  <c r="H27" i="8"/>
  <c r="H196" i="59"/>
  <c r="G27" i="8"/>
  <c r="G196" i="59"/>
  <c r="F27" i="8"/>
  <c r="K26" i="8"/>
  <c r="K185" i="59"/>
  <c r="J26" i="8"/>
  <c r="J185" i="59"/>
  <c r="I26" i="8"/>
  <c r="I185" i="59"/>
  <c r="H26" i="8"/>
  <c r="H185" i="59"/>
  <c r="G26" i="8"/>
  <c r="G185" i="59"/>
  <c r="F26" i="8"/>
  <c r="K25" i="8"/>
  <c r="K174" i="59"/>
  <c r="J25" i="8"/>
  <c r="J174" i="59"/>
  <c r="I25" i="8"/>
  <c r="I174" i="59"/>
  <c r="H25" i="8"/>
  <c r="F25" i="8"/>
  <c r="G25" i="8"/>
  <c r="L25" i="8"/>
  <c r="L174" i="59"/>
  <c r="H174" i="59"/>
  <c r="G174" i="59"/>
  <c r="F174" i="59"/>
  <c r="K24" i="8"/>
  <c r="K163" i="59"/>
  <c r="J24" i="8"/>
  <c r="J163" i="59"/>
  <c r="I24" i="8"/>
  <c r="I163" i="59"/>
  <c r="H24" i="8"/>
  <c r="H163" i="59"/>
  <c r="G24" i="8"/>
  <c r="F24" i="8"/>
  <c r="K23" i="8"/>
  <c r="K152" i="59"/>
  <c r="J23" i="8"/>
  <c r="J152" i="59"/>
  <c r="I23" i="8"/>
  <c r="I152" i="59"/>
  <c r="H23" i="8"/>
  <c r="H22" i="8"/>
  <c r="H43" i="8"/>
  <c r="G23" i="8"/>
  <c r="G152" i="59"/>
  <c r="F23" i="8"/>
  <c r="F152" i="59"/>
  <c r="K22" i="8"/>
  <c r="J22" i="8"/>
  <c r="I22" i="8"/>
  <c r="I141" i="59"/>
  <c r="H141" i="59"/>
  <c r="G22" i="8"/>
  <c r="G141" i="59"/>
  <c r="F22" i="8"/>
  <c r="L16" i="8"/>
  <c r="E11" i="61"/>
  <c r="L15" i="8"/>
  <c r="D11" i="61"/>
  <c r="K15" i="8"/>
  <c r="K84" i="59"/>
  <c r="L14" i="8"/>
  <c r="K14" i="8"/>
  <c r="L13" i="8"/>
  <c r="K12" i="8"/>
  <c r="K51" i="59"/>
  <c r="K9" i="8"/>
  <c r="L8" i="8"/>
  <c r="L52" i="7"/>
  <c r="L455" i="59"/>
  <c r="L33" i="7"/>
  <c r="L256" i="59"/>
  <c r="L25" i="7"/>
  <c r="L168" i="59"/>
  <c r="L55" i="6"/>
  <c r="L487" i="59" s="1"/>
  <c r="K14" i="6"/>
  <c r="AB14" i="6"/>
  <c r="K66" i="59"/>
  <c r="K8" i="6"/>
  <c r="K10" i="59"/>
  <c r="H10" i="11"/>
  <c r="H10" i="10"/>
  <c r="H10" i="9"/>
  <c r="H10" i="8"/>
  <c r="K43" i="7"/>
  <c r="K366" i="59"/>
  <c r="K16" i="7"/>
  <c r="K89" i="59"/>
  <c r="K15" i="7"/>
  <c r="K78" i="59"/>
  <c r="H10" i="7"/>
  <c r="K8" i="7"/>
  <c r="K11" i="59"/>
  <c r="K13" i="6"/>
  <c r="K55" i="59" s="1"/>
  <c r="H10" i="6"/>
  <c r="H10" i="5"/>
  <c r="K46" i="1"/>
  <c r="K386" i="59" s="1"/>
  <c r="K33" i="1"/>
  <c r="K253" i="59"/>
  <c r="K30" i="1"/>
  <c r="K220" i="59"/>
  <c r="I22" i="1"/>
  <c r="K8" i="5"/>
  <c r="AB8" i="5" s="1"/>
  <c r="L84" i="59"/>
  <c r="L95" i="59"/>
  <c r="K8" i="8"/>
  <c r="K17" i="59"/>
  <c r="L17" i="59"/>
  <c r="K141" i="59"/>
  <c r="L79" i="59"/>
  <c r="H136" i="59"/>
  <c r="F235" i="59"/>
  <c r="F345" i="59"/>
  <c r="F522" i="59"/>
  <c r="J137" i="59"/>
  <c r="F313" i="59"/>
  <c r="F424" i="59"/>
  <c r="F490" i="59"/>
  <c r="L57" i="11"/>
  <c r="L512" i="59"/>
  <c r="G133" i="59"/>
  <c r="K10" i="7"/>
  <c r="AB11" i="7"/>
  <c r="F262" i="59"/>
  <c r="L41" i="8"/>
  <c r="L350" i="59"/>
  <c r="K16" i="9"/>
  <c r="K90" i="59"/>
  <c r="L90" i="59"/>
  <c r="F248" i="59"/>
  <c r="F336" i="59"/>
  <c r="L76" i="59"/>
  <c r="K13" i="9"/>
  <c r="L57" i="59"/>
  <c r="L14" i="59"/>
  <c r="L70" i="59"/>
  <c r="K13" i="8"/>
  <c r="L62" i="59"/>
  <c r="F163" i="59"/>
  <c r="F229" i="59"/>
  <c r="F339" i="59"/>
  <c r="F450" i="59"/>
  <c r="K8" i="9"/>
  <c r="AB8" i="9"/>
  <c r="G224" i="59"/>
  <c r="L38" i="9"/>
  <c r="L312" i="59"/>
  <c r="G423" i="59"/>
  <c r="G511" i="59"/>
  <c r="L81" i="59"/>
  <c r="F149" i="59"/>
  <c r="F215" i="59"/>
  <c r="F281" i="59"/>
  <c r="F303" i="59"/>
  <c r="F414" i="59"/>
  <c r="F502" i="59"/>
  <c r="K16" i="11"/>
  <c r="K91" i="59"/>
  <c r="L91" i="59"/>
  <c r="G214" i="59"/>
  <c r="L37" i="11"/>
  <c r="L302" i="59"/>
  <c r="G302" i="59"/>
  <c r="G413" i="59"/>
  <c r="G501" i="59"/>
  <c r="F133" i="59"/>
  <c r="H497" i="59"/>
  <c r="K8" i="11"/>
  <c r="K10" i="11"/>
  <c r="K35" i="59"/>
  <c r="L52" i="9"/>
  <c r="L456" i="59"/>
  <c r="K58" i="1"/>
  <c r="K518" i="59"/>
  <c r="K57" i="1"/>
  <c r="K507" i="59"/>
  <c r="K56" i="1"/>
  <c r="K496" i="59"/>
  <c r="K55" i="1"/>
  <c r="K485" i="59"/>
  <c r="K54" i="1"/>
  <c r="K474" i="59"/>
  <c r="K53" i="1"/>
  <c r="K463" i="59"/>
  <c r="K52" i="1"/>
  <c r="K452" i="59"/>
  <c r="K51" i="1"/>
  <c r="K441" i="59"/>
  <c r="K50" i="1"/>
  <c r="K430" i="59"/>
  <c r="K49" i="1"/>
  <c r="K419" i="59"/>
  <c r="K48" i="1"/>
  <c r="K408" i="59"/>
  <c r="K47" i="1"/>
  <c r="K397" i="59"/>
  <c r="K9" i="59"/>
  <c r="K14" i="59"/>
  <c r="K12" i="59"/>
  <c r="K42" i="1"/>
  <c r="K352" i="59" s="1"/>
  <c r="K41" i="1"/>
  <c r="L41" i="1" s="1"/>
  <c r="L341" i="59" s="1"/>
  <c r="K40" i="1"/>
  <c r="K330" i="59" s="1"/>
  <c r="K39" i="1"/>
  <c r="K319" i="59" s="1"/>
  <c r="K38" i="1"/>
  <c r="K308" i="59"/>
  <c r="K37" i="1"/>
  <c r="K297" i="59" s="1"/>
  <c r="K36" i="1"/>
  <c r="K286" i="59"/>
  <c r="K35" i="1"/>
  <c r="K275" i="59"/>
  <c r="K34" i="1"/>
  <c r="K264" i="59"/>
  <c r="K32" i="1"/>
  <c r="K242" i="59" s="1"/>
  <c r="K31" i="1"/>
  <c r="K231" i="59"/>
  <c r="K29" i="1"/>
  <c r="K209" i="59"/>
  <c r="K28" i="1"/>
  <c r="K198" i="59"/>
  <c r="K27" i="1"/>
  <c r="K43" i="1" s="1"/>
  <c r="K26" i="1"/>
  <c r="K176" i="59"/>
  <c r="K25" i="1"/>
  <c r="K165" i="59"/>
  <c r="K24" i="1"/>
  <c r="K154" i="59"/>
  <c r="J24" i="1"/>
  <c r="J43" i="1" s="1"/>
  <c r="I24" i="1"/>
  <c r="I154" i="59"/>
  <c r="H24" i="1"/>
  <c r="H154" i="59"/>
  <c r="G24" i="1"/>
  <c r="F24" i="1"/>
  <c r="F154" i="59"/>
  <c r="K23" i="1"/>
  <c r="K143" i="59"/>
  <c r="J23" i="1"/>
  <c r="J143" i="59" s="1"/>
  <c r="I23" i="1"/>
  <c r="I143" i="59" s="1"/>
  <c r="H23" i="1"/>
  <c r="H143" i="59"/>
  <c r="G23" i="1"/>
  <c r="G143" i="59"/>
  <c r="F23" i="1"/>
  <c r="F143" i="59" s="1"/>
  <c r="K22" i="1"/>
  <c r="K132" i="59" s="1"/>
  <c r="J22" i="1"/>
  <c r="J132" i="59"/>
  <c r="H22" i="1"/>
  <c r="H132" i="59"/>
  <c r="G22" i="1"/>
  <c r="G132" i="59" s="1"/>
  <c r="F22" i="1"/>
  <c r="L16" i="1"/>
  <c r="L86" i="59"/>
  <c r="L15" i="1"/>
  <c r="D7" i="61" s="1"/>
  <c r="L14" i="1"/>
  <c r="F6" i="50"/>
  <c r="L64" i="59"/>
  <c r="L13" i="1"/>
  <c r="K13" i="1" s="1"/>
  <c r="L8" i="1"/>
  <c r="K12" i="1"/>
  <c r="K9" i="1"/>
  <c r="C17" i="57"/>
  <c r="A22" i="2"/>
  <c r="B12" i="50"/>
  <c r="B11" i="50"/>
  <c r="B10" i="50"/>
  <c r="B9" i="50"/>
  <c r="B8" i="50"/>
  <c r="B7" i="50"/>
  <c r="B6" i="50"/>
  <c r="B15" i="50"/>
  <c r="B17" i="50"/>
  <c r="K66" i="54"/>
  <c r="J66" i="54"/>
  <c r="I66" i="54"/>
  <c r="H66" i="54"/>
  <c r="G66" i="54"/>
  <c r="F66" i="54"/>
  <c r="S59" i="54"/>
  <c r="AB59" i="54"/>
  <c r="O28" i="54"/>
  <c r="N28" i="54"/>
  <c r="AB27" i="54"/>
  <c r="AB26" i="54"/>
  <c r="AB25" i="54"/>
  <c r="AB24" i="54"/>
  <c r="AB23" i="54"/>
  <c r="AB22" i="54"/>
  <c r="AB17" i="54"/>
  <c r="S17" i="54"/>
  <c r="AB16" i="54"/>
  <c r="AB15" i="54"/>
  <c r="AB14" i="54"/>
  <c r="AB13" i="54"/>
  <c r="AB12" i="54"/>
  <c r="H10" i="54"/>
  <c r="AB11" i="54"/>
  <c r="AB9" i="54"/>
  <c r="AB8" i="54"/>
  <c r="B6" i="54"/>
  <c r="B3" i="54"/>
  <c r="B2" i="54"/>
  <c r="AB43" i="54"/>
  <c r="F20" i="54"/>
  <c r="AB17" i="11"/>
  <c r="AB12" i="11"/>
  <c r="B6" i="11"/>
  <c r="B3" i="11"/>
  <c r="B2" i="11"/>
  <c r="AB17" i="10"/>
  <c r="AB12" i="10"/>
  <c r="B6" i="10"/>
  <c r="B3" i="10"/>
  <c r="B2" i="10"/>
  <c r="AB17" i="9"/>
  <c r="AB12" i="9"/>
  <c r="B6" i="9"/>
  <c r="B3" i="9"/>
  <c r="B2" i="9"/>
  <c r="AB17" i="8"/>
  <c r="AB12" i="8"/>
  <c r="B6" i="8"/>
  <c r="B3" i="8"/>
  <c r="B2" i="8"/>
  <c r="AB17" i="7"/>
  <c r="AB12" i="7"/>
  <c r="B6" i="7"/>
  <c r="B3" i="7"/>
  <c r="B2" i="7"/>
  <c r="AB17" i="6"/>
  <c r="AB12" i="6"/>
  <c r="B6" i="6"/>
  <c r="B3" i="6"/>
  <c r="B2" i="6"/>
  <c r="AB17" i="5"/>
  <c r="AB12" i="5"/>
  <c r="B6" i="5"/>
  <c r="B3" i="5"/>
  <c r="B2" i="5"/>
  <c r="J41" i="1"/>
  <c r="J341" i="59" s="1"/>
  <c r="I41" i="1"/>
  <c r="I341" i="59" s="1"/>
  <c r="H41" i="1"/>
  <c r="H341" i="59"/>
  <c r="G41" i="1"/>
  <c r="G341" i="59"/>
  <c r="F41" i="1"/>
  <c r="J40" i="1"/>
  <c r="J330" i="59"/>
  <c r="I40" i="1"/>
  <c r="I330" i="59"/>
  <c r="H40" i="1"/>
  <c r="L40" i="1" s="1"/>
  <c r="L330" i="59" s="1"/>
  <c r="G40" i="1"/>
  <c r="F40" i="1"/>
  <c r="J39" i="1"/>
  <c r="J319" i="59"/>
  <c r="I39" i="1"/>
  <c r="I319" i="59"/>
  <c r="H39" i="1"/>
  <c r="H43" i="1" s="1"/>
  <c r="G39" i="1"/>
  <c r="G319" i="59"/>
  <c r="F39" i="1"/>
  <c r="J38" i="1"/>
  <c r="J308" i="59" s="1"/>
  <c r="I38" i="1"/>
  <c r="I308" i="59"/>
  <c r="H38" i="1"/>
  <c r="H308" i="59"/>
  <c r="G38" i="1"/>
  <c r="G308" i="59" s="1"/>
  <c r="F38" i="1"/>
  <c r="F308" i="59" s="1"/>
  <c r="J37" i="1"/>
  <c r="J297" i="59"/>
  <c r="I37" i="1"/>
  <c r="I297" i="59"/>
  <c r="H37" i="1"/>
  <c r="G37" i="1"/>
  <c r="G297" i="59"/>
  <c r="F37" i="1"/>
  <c r="F297" i="59"/>
  <c r="J36" i="1"/>
  <c r="J286" i="59" s="1"/>
  <c r="I36" i="1"/>
  <c r="I286" i="59" s="1"/>
  <c r="H36" i="1"/>
  <c r="H286" i="59"/>
  <c r="G36" i="1"/>
  <c r="G286" i="59"/>
  <c r="F36" i="1"/>
  <c r="F286" i="59" s="1"/>
  <c r="F296" i="59" s="1"/>
  <c r="J58" i="1"/>
  <c r="J518" i="59"/>
  <c r="I58" i="1"/>
  <c r="I518" i="59" s="1"/>
  <c r="H58" i="1"/>
  <c r="H518" i="59" s="1"/>
  <c r="H528" i="59" s="1"/>
  <c r="G58" i="1"/>
  <c r="G518" i="59"/>
  <c r="F58" i="1"/>
  <c r="F518" i="59"/>
  <c r="J57" i="1"/>
  <c r="J507" i="59"/>
  <c r="I57" i="1"/>
  <c r="I507" i="59" s="1"/>
  <c r="H57" i="1"/>
  <c r="H507" i="59"/>
  <c r="G57" i="1"/>
  <c r="F57" i="1"/>
  <c r="F507" i="59" s="1"/>
  <c r="J56" i="1"/>
  <c r="J496" i="59"/>
  <c r="I56" i="1"/>
  <c r="I496" i="59"/>
  <c r="H56" i="1"/>
  <c r="L56" i="1" s="1"/>
  <c r="L496" i="59" s="1"/>
  <c r="G56" i="1"/>
  <c r="G496" i="59"/>
  <c r="F56" i="1"/>
  <c r="J55" i="1"/>
  <c r="J485" i="59" s="1"/>
  <c r="I55" i="1"/>
  <c r="I485" i="59"/>
  <c r="H55" i="1"/>
  <c r="H485" i="59" s="1"/>
  <c r="G55" i="1"/>
  <c r="G485" i="59" s="1"/>
  <c r="F55" i="1"/>
  <c r="J54" i="1"/>
  <c r="J474" i="59"/>
  <c r="I54" i="1"/>
  <c r="L54" i="1" s="1"/>
  <c r="L474" i="59" s="1"/>
  <c r="H54" i="1"/>
  <c r="H474" i="59"/>
  <c r="G54" i="1"/>
  <c r="G474" i="59"/>
  <c r="F54" i="1"/>
  <c r="F474" i="59"/>
  <c r="J53" i="1"/>
  <c r="L53" i="1" s="1"/>
  <c r="L463" i="59" s="1"/>
  <c r="I53" i="1"/>
  <c r="I463" i="59"/>
  <c r="H53" i="1"/>
  <c r="H463" i="59"/>
  <c r="G53" i="1"/>
  <c r="F53" i="1"/>
  <c r="F463" i="59"/>
  <c r="J52" i="1"/>
  <c r="I52" i="1"/>
  <c r="I452" i="59"/>
  <c r="H52" i="1"/>
  <c r="H452" i="59"/>
  <c r="G52" i="1"/>
  <c r="G452" i="59"/>
  <c r="F52" i="1"/>
  <c r="L52" i="1" s="1"/>
  <c r="L452" i="59" s="1"/>
  <c r="J51" i="1"/>
  <c r="J441" i="59"/>
  <c r="I51" i="1"/>
  <c r="I441" i="59"/>
  <c r="H51" i="1"/>
  <c r="H441" i="59"/>
  <c r="G51" i="1"/>
  <c r="G441" i="59" s="1"/>
  <c r="F51" i="1"/>
  <c r="F441" i="59" s="1"/>
  <c r="F451" i="59" s="1"/>
  <c r="J50" i="1"/>
  <c r="J430" i="59" s="1"/>
  <c r="J440" i="59" s="1"/>
  <c r="I50" i="1"/>
  <c r="I430" i="59" s="1"/>
  <c r="H50" i="1"/>
  <c r="H430" i="59"/>
  <c r="G50" i="1"/>
  <c r="G430" i="59" s="1"/>
  <c r="F50" i="1"/>
  <c r="J49" i="1"/>
  <c r="J419" i="59"/>
  <c r="I49" i="1"/>
  <c r="I419" i="59"/>
  <c r="H49" i="1"/>
  <c r="H59" i="1" s="1"/>
  <c r="G49" i="1"/>
  <c r="G419" i="59"/>
  <c r="F49" i="1"/>
  <c r="F419" i="59"/>
  <c r="J48" i="1"/>
  <c r="J408" i="59"/>
  <c r="I48" i="1"/>
  <c r="I59" i="1" s="1"/>
  <c r="H48" i="1"/>
  <c r="H408" i="59"/>
  <c r="G48" i="1"/>
  <c r="G408" i="59"/>
  <c r="F48" i="1"/>
  <c r="J47" i="1"/>
  <c r="J397" i="59"/>
  <c r="I47" i="1"/>
  <c r="I397" i="59" s="1"/>
  <c r="H47" i="1"/>
  <c r="H397" i="59" s="1"/>
  <c r="G47" i="1"/>
  <c r="F47" i="1"/>
  <c r="J46" i="1"/>
  <c r="J386" i="59"/>
  <c r="I46" i="1"/>
  <c r="I386" i="59" s="1"/>
  <c r="H46" i="1"/>
  <c r="H386" i="59"/>
  <c r="G46" i="1"/>
  <c r="G59" i="1" s="1"/>
  <c r="F46" i="1"/>
  <c r="J42" i="1"/>
  <c r="J352" i="59"/>
  <c r="I42" i="1"/>
  <c r="I352" i="59"/>
  <c r="H42" i="1"/>
  <c r="H352" i="59"/>
  <c r="G42" i="1"/>
  <c r="L42" i="1" s="1"/>
  <c r="F42" i="1"/>
  <c r="J35" i="1"/>
  <c r="J275" i="59" s="1"/>
  <c r="I35" i="1"/>
  <c r="I275" i="59" s="1"/>
  <c r="H35" i="1"/>
  <c r="H275" i="59"/>
  <c r="H285" i="59" s="1"/>
  <c r="G35" i="1"/>
  <c r="G275" i="59" s="1"/>
  <c r="F35" i="1"/>
  <c r="F275" i="59" s="1"/>
  <c r="J34" i="1"/>
  <c r="J264" i="59" s="1"/>
  <c r="I34" i="1"/>
  <c r="I264" i="59"/>
  <c r="H34" i="1"/>
  <c r="H264" i="59" s="1"/>
  <c r="G34" i="1"/>
  <c r="F34" i="1"/>
  <c r="F264" i="59"/>
  <c r="J33" i="1"/>
  <c r="J253" i="59"/>
  <c r="I33" i="1"/>
  <c r="I43" i="1" s="1"/>
  <c r="H33" i="1"/>
  <c r="H253" i="59"/>
  <c r="G33" i="1"/>
  <c r="G253" i="59"/>
  <c r="F33" i="1"/>
  <c r="J32" i="1"/>
  <c r="J242" i="59"/>
  <c r="J252" i="59" s="1"/>
  <c r="I32" i="1"/>
  <c r="I242" i="59" s="1"/>
  <c r="I252" i="59" s="1"/>
  <c r="H32" i="1"/>
  <c r="H242" i="59" s="1"/>
  <c r="G32" i="1"/>
  <c r="G242" i="59" s="1"/>
  <c r="F32" i="1"/>
  <c r="F242" i="59"/>
  <c r="J31" i="1"/>
  <c r="J231" i="59" s="1"/>
  <c r="J241" i="59" s="1"/>
  <c r="I31" i="1"/>
  <c r="I231" i="59" s="1"/>
  <c r="H31" i="1"/>
  <c r="G31" i="1"/>
  <c r="G231" i="59"/>
  <c r="F31" i="1"/>
  <c r="L31" i="1" s="1"/>
  <c r="L231" i="59" s="1"/>
  <c r="J30" i="1"/>
  <c r="J220" i="59"/>
  <c r="I30" i="1"/>
  <c r="I220" i="59"/>
  <c r="H30" i="1"/>
  <c r="H220" i="59"/>
  <c r="G30" i="1"/>
  <c r="L30" i="1" s="1"/>
  <c r="L220" i="59" s="1"/>
  <c r="F30" i="1"/>
  <c r="J29" i="1"/>
  <c r="J209" i="59" s="1"/>
  <c r="J219" i="59" s="1"/>
  <c r="I29" i="1"/>
  <c r="I209" i="59" s="1"/>
  <c r="I219" i="59" s="1"/>
  <c r="H29" i="1"/>
  <c r="F29" i="1"/>
  <c r="L29" i="1" s="1"/>
  <c r="L209" i="59" s="1"/>
  <c r="G29" i="1"/>
  <c r="H209" i="59"/>
  <c r="G209" i="59"/>
  <c r="J28" i="1"/>
  <c r="J198" i="59"/>
  <c r="I28" i="1"/>
  <c r="I198" i="59"/>
  <c r="H28" i="1"/>
  <c r="H198" i="59"/>
  <c r="G28" i="1"/>
  <c r="G198" i="59" s="1"/>
  <c r="G208" i="59" s="1"/>
  <c r="F28" i="1"/>
  <c r="F198" i="59"/>
  <c r="J27" i="1"/>
  <c r="J187" i="59"/>
  <c r="I27" i="1"/>
  <c r="I187" i="59"/>
  <c r="H27" i="1"/>
  <c r="H187" i="59" s="1"/>
  <c r="G27" i="1"/>
  <c r="G187" i="59"/>
  <c r="F27" i="1"/>
  <c r="J26" i="1"/>
  <c r="J176" i="59" s="1"/>
  <c r="I26" i="1"/>
  <c r="I176" i="59"/>
  <c r="H26" i="1"/>
  <c r="H176" i="59" s="1"/>
  <c r="G26" i="1"/>
  <c r="F26" i="1"/>
  <c r="F176" i="59" s="1"/>
  <c r="J25" i="1"/>
  <c r="I25" i="1"/>
  <c r="I165" i="59" s="1"/>
  <c r="I175" i="59" s="1"/>
  <c r="H25" i="1"/>
  <c r="H165" i="59"/>
  <c r="G25" i="1"/>
  <c r="G165" i="59"/>
  <c r="F25" i="1"/>
  <c r="F220" i="59"/>
  <c r="F397" i="59"/>
  <c r="F485" i="59"/>
  <c r="F330" i="59"/>
  <c r="G59" i="7"/>
  <c r="G532" i="59"/>
  <c r="F8" i="50"/>
  <c r="H9" i="50"/>
  <c r="F11" i="50"/>
  <c r="H11" i="50"/>
  <c r="F12" i="50"/>
  <c r="F15" i="50"/>
  <c r="H15" i="50"/>
  <c r="AB9" i="5"/>
  <c r="G7" i="50"/>
  <c r="E8" i="50"/>
  <c r="AB9" i="7"/>
  <c r="D9" i="50"/>
  <c r="G9" i="50"/>
  <c r="E10" i="50"/>
  <c r="G10" i="50"/>
  <c r="AB9" i="9"/>
  <c r="E12" i="50"/>
  <c r="G12" i="50"/>
  <c r="AB9" i="11"/>
  <c r="D15" i="50"/>
  <c r="AB8" i="8"/>
  <c r="B3" i="1"/>
  <c r="B2" i="1"/>
  <c r="B6" i="1"/>
  <c r="A40" i="2"/>
  <c r="AB8" i="6"/>
  <c r="AB15" i="7"/>
  <c r="AB16" i="11"/>
  <c r="AB16" i="10"/>
  <c r="AB14" i="10"/>
  <c r="AB16" i="9"/>
  <c r="AB17" i="1"/>
  <c r="K14" i="1"/>
  <c r="K64" i="59" s="1"/>
  <c r="AB12" i="1"/>
  <c r="C9" i="50"/>
  <c r="H10" i="1"/>
  <c r="AB14" i="8"/>
  <c r="K73" i="59"/>
  <c r="K66" i="7"/>
  <c r="K532" i="59"/>
  <c r="K67" i="59"/>
  <c r="AB14" i="7"/>
  <c r="I43" i="7"/>
  <c r="I66" i="7"/>
  <c r="I532" i="59"/>
  <c r="G366" i="59"/>
  <c r="G66" i="7"/>
  <c r="L120" i="59"/>
  <c r="L7" i="50"/>
  <c r="F9" i="50"/>
  <c r="G386" i="59"/>
  <c r="L35" i="7"/>
  <c r="L278" i="59"/>
  <c r="H243" i="59"/>
  <c r="L42" i="6"/>
  <c r="L354" i="59"/>
  <c r="I354" i="59"/>
  <c r="G410" i="59"/>
  <c r="L48" i="6"/>
  <c r="L410" i="59" s="1"/>
  <c r="L29" i="7"/>
  <c r="L212" i="59"/>
  <c r="H212" i="59"/>
  <c r="H214" i="59"/>
  <c r="L49" i="8"/>
  <c r="L428" i="59"/>
  <c r="L27" i="6"/>
  <c r="L189" i="59" s="1"/>
  <c r="G189" i="59"/>
  <c r="L42" i="7"/>
  <c r="F355" i="59"/>
  <c r="I515" i="59"/>
  <c r="L57" i="64"/>
  <c r="L515" i="59"/>
  <c r="L50" i="1"/>
  <c r="L430" i="59"/>
  <c r="L35" i="5"/>
  <c r="L276" i="59" s="1"/>
  <c r="L31" i="8"/>
  <c r="L240" i="59"/>
  <c r="L49" i="9"/>
  <c r="L423" i="59"/>
  <c r="L29" i="5"/>
  <c r="L210" i="59" s="1"/>
  <c r="F210" i="59"/>
  <c r="F232" i="59"/>
  <c r="G388" i="59"/>
  <c r="L56" i="59"/>
  <c r="L17" i="7"/>
  <c r="K71" i="59"/>
  <c r="AB14" i="63"/>
  <c r="L56" i="64"/>
  <c r="L504" i="59"/>
  <c r="F59" i="7"/>
  <c r="F532" i="59"/>
  <c r="D11" i="50"/>
  <c r="H10" i="50"/>
  <c r="K59" i="6"/>
  <c r="K10" i="9"/>
  <c r="C11" i="50"/>
  <c r="G11" i="50"/>
  <c r="I11" i="50"/>
  <c r="L23" i="7"/>
  <c r="L146" i="59"/>
  <c r="L47" i="9"/>
  <c r="L401" i="59"/>
  <c r="L27" i="7"/>
  <c r="L190" i="59"/>
  <c r="K207" i="59"/>
  <c r="K208" i="59"/>
  <c r="I229" i="59"/>
  <c r="I483" i="59"/>
  <c r="L17" i="9"/>
  <c r="L12" i="59"/>
  <c r="L46" i="9"/>
  <c r="I401" i="59"/>
  <c r="L55" i="11"/>
  <c r="L490" i="59"/>
  <c r="I490" i="59"/>
  <c r="H133" i="59"/>
  <c r="G144" i="59"/>
  <c r="F166" i="59"/>
  <c r="F265" i="59"/>
  <c r="F353" i="59"/>
  <c r="J387" i="59"/>
  <c r="F453" i="59"/>
  <c r="L17" i="6"/>
  <c r="L10" i="59"/>
  <c r="F167" i="59"/>
  <c r="F299" i="59"/>
  <c r="H388" i="59"/>
  <c r="L67" i="59"/>
  <c r="L65" i="59"/>
  <c r="L71" i="59"/>
  <c r="L72" i="59"/>
  <c r="L73" i="59"/>
  <c r="H43" i="7"/>
  <c r="H146" i="59"/>
  <c r="L32" i="7"/>
  <c r="L245" i="59"/>
  <c r="F245" i="59"/>
  <c r="J411" i="59"/>
  <c r="K94" i="59"/>
  <c r="F13" i="50"/>
  <c r="H66" i="8"/>
  <c r="AB9" i="6"/>
  <c r="K21" i="59"/>
  <c r="L31" i="6"/>
  <c r="L233" i="59" s="1"/>
  <c r="G233" i="59"/>
  <c r="L34" i="7"/>
  <c r="L267" i="59"/>
  <c r="F267" i="59"/>
  <c r="L42" i="9"/>
  <c r="L356" i="59"/>
  <c r="L40" i="7"/>
  <c r="L333" i="59"/>
  <c r="F333" i="59"/>
  <c r="AB15" i="8"/>
  <c r="K59" i="59"/>
  <c r="L27" i="9"/>
  <c r="L191" i="59"/>
  <c r="F409" i="59"/>
  <c r="F497" i="59"/>
  <c r="L23" i="63"/>
  <c r="AB23" i="63"/>
  <c r="G150" i="59"/>
  <c r="L52" i="63"/>
  <c r="L459" i="59"/>
  <c r="G459" i="59"/>
  <c r="L27" i="64"/>
  <c r="L195" i="59"/>
  <c r="F195" i="59"/>
  <c r="E9" i="50"/>
  <c r="I9" i="50"/>
  <c r="L28" i="1"/>
  <c r="L198" i="59"/>
  <c r="K10" i="6"/>
  <c r="K17" i="6" s="1"/>
  <c r="K99" i="59" s="1"/>
  <c r="K13" i="7"/>
  <c r="K16" i="8"/>
  <c r="L51" i="8"/>
  <c r="L450" i="59"/>
  <c r="L39" i="9"/>
  <c r="L323" i="59"/>
  <c r="L53" i="11"/>
  <c r="L468" i="59"/>
  <c r="K145" i="59"/>
  <c r="L38" i="6"/>
  <c r="L310" i="59"/>
  <c r="I310" i="59"/>
  <c r="L24" i="7"/>
  <c r="F157" i="59"/>
  <c r="L39" i="7"/>
  <c r="L322" i="59"/>
  <c r="H322" i="59"/>
  <c r="K93" i="59"/>
  <c r="AB16" i="63"/>
  <c r="F326" i="59"/>
  <c r="L39" i="63"/>
  <c r="L326" i="59"/>
  <c r="L31" i="63"/>
  <c r="L238" i="59"/>
  <c r="F238" i="59"/>
  <c r="L150" i="59"/>
  <c r="F150" i="59"/>
  <c r="F151" i="59"/>
  <c r="K15" i="64"/>
  <c r="K83" i="59"/>
  <c r="D15" i="61"/>
  <c r="I217" i="59"/>
  <c r="L29" i="64"/>
  <c r="L217" i="59"/>
  <c r="I266" i="59"/>
  <c r="L123" i="59"/>
  <c r="L11" i="50"/>
  <c r="K14" i="5"/>
  <c r="L128" i="59"/>
  <c r="L127" i="59"/>
  <c r="K497" i="59"/>
  <c r="F332" i="59"/>
  <c r="F331" i="59"/>
  <c r="F334" i="59"/>
  <c r="L31" i="7"/>
  <c r="L234" i="59"/>
  <c r="H234" i="59"/>
  <c r="L55" i="64"/>
  <c r="L493" i="59"/>
  <c r="L51" i="64"/>
  <c r="L449" i="59"/>
  <c r="L42" i="8"/>
  <c r="L361" i="59"/>
  <c r="L51" i="5"/>
  <c r="L442" i="59" s="1"/>
  <c r="J141" i="59"/>
  <c r="J43" i="8"/>
  <c r="K43" i="8"/>
  <c r="G9" i="57"/>
  <c r="F494" i="59"/>
  <c r="L55" i="8"/>
  <c r="L494" i="59"/>
  <c r="L48" i="11"/>
  <c r="L413" i="59"/>
  <c r="F413" i="59"/>
  <c r="G432" i="59"/>
  <c r="L53" i="6"/>
  <c r="L465" i="59" s="1"/>
  <c r="I465" i="59"/>
  <c r="I473" i="59" s="1"/>
  <c r="I471" i="59"/>
  <c r="L37" i="7"/>
  <c r="L300" i="59"/>
  <c r="H300" i="59"/>
  <c r="K8" i="64"/>
  <c r="L16" i="59"/>
  <c r="L35" i="64"/>
  <c r="L283" i="59"/>
  <c r="F283" i="59"/>
  <c r="H206" i="59"/>
  <c r="L28" i="64"/>
  <c r="L206" i="59"/>
  <c r="L23" i="64"/>
  <c r="L151" i="59"/>
  <c r="F408" i="59"/>
  <c r="K33" i="59"/>
  <c r="K15" i="9"/>
  <c r="F240" i="59"/>
  <c r="L31" i="11"/>
  <c r="L236" i="59"/>
  <c r="L39" i="11"/>
  <c r="L324" i="59"/>
  <c r="L39" i="5"/>
  <c r="L320" i="59" s="1"/>
  <c r="F320" i="59"/>
  <c r="L50" i="5"/>
  <c r="L431" i="59"/>
  <c r="F431" i="59"/>
  <c r="F440" i="59" s="1"/>
  <c r="L24" i="6"/>
  <c r="L156" i="59" s="1"/>
  <c r="F156" i="59"/>
  <c r="I178" i="59"/>
  <c r="F388" i="59"/>
  <c r="K12" i="50"/>
  <c r="G292" i="59"/>
  <c r="L36" i="10"/>
  <c r="L292" i="59"/>
  <c r="L58" i="8"/>
  <c r="L527" i="59"/>
  <c r="L49" i="11"/>
  <c r="L424" i="59"/>
  <c r="G321" i="59"/>
  <c r="L52" i="6"/>
  <c r="L454" i="59" s="1"/>
  <c r="L57" i="6"/>
  <c r="L509" i="59" s="1"/>
  <c r="I509" i="59"/>
  <c r="I516" i="59"/>
  <c r="J195" i="59"/>
  <c r="L58" i="11"/>
  <c r="L523" i="59"/>
  <c r="I222" i="59"/>
  <c r="I230" i="59"/>
  <c r="L51" i="6"/>
  <c r="L443" i="59" s="1"/>
  <c r="J43" i="7"/>
  <c r="J135" i="59"/>
  <c r="AB25" i="7"/>
  <c r="H168" i="59"/>
  <c r="L28" i="7"/>
  <c r="L201" i="59"/>
  <c r="F201" i="59"/>
  <c r="L36" i="7"/>
  <c r="L289" i="59"/>
  <c r="F289" i="59"/>
  <c r="L37" i="10"/>
  <c r="L303" i="59"/>
  <c r="L29" i="10"/>
  <c r="L215" i="59"/>
  <c r="AB13" i="63"/>
  <c r="K60" i="59"/>
  <c r="L32" i="63"/>
  <c r="L249" i="59"/>
  <c r="F249" i="59"/>
  <c r="L24" i="63"/>
  <c r="L161" i="59"/>
  <c r="G161" i="59"/>
  <c r="L36" i="64"/>
  <c r="L294" i="59"/>
  <c r="F294" i="59"/>
  <c r="L22" i="11"/>
  <c r="L137" i="59"/>
  <c r="G277" i="59"/>
  <c r="G476" i="59"/>
  <c r="G520" i="59"/>
  <c r="L42" i="10"/>
  <c r="L358" i="59"/>
  <c r="L33" i="10"/>
  <c r="L259" i="59"/>
  <c r="L60" i="59"/>
  <c r="E13" i="50"/>
  <c r="L37" i="64"/>
  <c r="L305" i="59"/>
  <c r="L57" i="10"/>
  <c r="L513" i="59"/>
  <c r="L22" i="63"/>
  <c r="L55" i="63"/>
  <c r="L492" i="59"/>
  <c r="L51" i="63"/>
  <c r="L448" i="59"/>
  <c r="F448" i="59"/>
  <c r="K59" i="64"/>
  <c r="K43" i="64"/>
  <c r="K66" i="64"/>
  <c r="AB27" i="7"/>
  <c r="H190" i="59"/>
  <c r="H194" i="59"/>
  <c r="L30" i="7"/>
  <c r="L223" i="59"/>
  <c r="F223" i="59"/>
  <c r="L38" i="7"/>
  <c r="L311" i="59"/>
  <c r="F311" i="59"/>
  <c r="H59" i="7"/>
  <c r="H66" i="7"/>
  <c r="H389" i="59"/>
  <c r="L56" i="10"/>
  <c r="L502" i="59"/>
  <c r="L48" i="10"/>
  <c r="L414" i="59"/>
  <c r="L50" i="63"/>
  <c r="L437" i="59"/>
  <c r="L53" i="10"/>
  <c r="L469" i="59"/>
  <c r="L48" i="63"/>
  <c r="L415" i="59"/>
  <c r="L33" i="64"/>
  <c r="L261" i="59"/>
  <c r="G59" i="64"/>
  <c r="G537" i="59"/>
  <c r="L47" i="7"/>
  <c r="L48" i="7"/>
  <c r="L411" i="59"/>
  <c r="L49" i="7"/>
  <c r="L422" i="59"/>
  <c r="L50" i="7"/>
  <c r="L433" i="59"/>
  <c r="L51" i="7"/>
  <c r="L444" i="59"/>
  <c r="L53" i="7"/>
  <c r="L466" i="59"/>
  <c r="L55" i="7"/>
  <c r="L488" i="59"/>
  <c r="L56" i="7"/>
  <c r="L499" i="59"/>
  <c r="L57" i="7"/>
  <c r="L510" i="59"/>
  <c r="L58" i="7"/>
  <c r="L521" i="59"/>
  <c r="L26" i="10"/>
  <c r="L182" i="59"/>
  <c r="L54" i="10"/>
  <c r="L480" i="59"/>
  <c r="I59" i="10"/>
  <c r="L17" i="64"/>
  <c r="S17" i="64"/>
  <c r="L38" i="64"/>
  <c r="L316" i="59"/>
  <c r="L23" i="11"/>
  <c r="AB23" i="11"/>
  <c r="I159" i="59"/>
  <c r="I43" i="11"/>
  <c r="I368" i="59"/>
  <c r="G192" i="59"/>
  <c r="L27" i="11"/>
  <c r="L192" i="59"/>
  <c r="F291" i="59"/>
  <c r="L36" i="11"/>
  <c r="L291" i="59"/>
  <c r="L80" i="59"/>
  <c r="G15" i="50"/>
  <c r="K15" i="11"/>
  <c r="I346" i="59"/>
  <c r="L41" i="11"/>
  <c r="L346" i="59"/>
  <c r="I391" i="59"/>
  <c r="L46" i="11"/>
  <c r="I59" i="11"/>
  <c r="F435" i="59"/>
  <c r="L50" i="11"/>
  <c r="L435" i="59"/>
  <c r="F59" i="11"/>
  <c r="K69" i="59"/>
  <c r="AB14" i="11"/>
  <c r="K148" i="59"/>
  <c r="K153" i="59"/>
  <c r="K43" i="11"/>
  <c r="J43" i="11"/>
  <c r="J368" i="59"/>
  <c r="I181" i="59"/>
  <c r="I182" i="59"/>
  <c r="L30" i="11"/>
  <c r="L225" i="59"/>
  <c r="F43" i="11"/>
  <c r="F368" i="59"/>
  <c r="F225" i="59"/>
  <c r="F226" i="59"/>
  <c r="F228" i="59"/>
  <c r="C15" i="50"/>
  <c r="AB11" i="11"/>
  <c r="G313" i="59"/>
  <c r="L38" i="11"/>
  <c r="L313" i="59"/>
  <c r="J59" i="11"/>
  <c r="H424" i="59"/>
  <c r="H59" i="11"/>
  <c r="F457" i="59"/>
  <c r="L52" i="11"/>
  <c r="L457" i="59"/>
  <c r="F479" i="59"/>
  <c r="L54" i="11"/>
  <c r="L479" i="59"/>
  <c r="L17" i="11"/>
  <c r="G335" i="59"/>
  <c r="L40" i="11"/>
  <c r="L335" i="59"/>
  <c r="K402" i="59"/>
  <c r="K405" i="59"/>
  <c r="K407" i="59"/>
  <c r="K59" i="11"/>
  <c r="G148" i="59"/>
  <c r="L148" i="59"/>
  <c r="G43" i="11"/>
  <c r="G368" i="59"/>
  <c r="L28" i="11"/>
  <c r="L203" i="59"/>
  <c r="D16" i="61"/>
  <c r="G170" i="59"/>
  <c r="G175" i="59"/>
  <c r="L25" i="11"/>
  <c r="L170" i="59"/>
  <c r="L26" i="11"/>
  <c r="L181" i="59"/>
  <c r="F269" i="59"/>
  <c r="L34" i="11"/>
  <c r="L269" i="59"/>
  <c r="G357" i="59"/>
  <c r="G359" i="59"/>
  <c r="L42" i="11"/>
  <c r="L357" i="59"/>
  <c r="F247" i="59"/>
  <c r="L32" i="11"/>
  <c r="L247" i="59"/>
  <c r="H43" i="11"/>
  <c r="L35" i="11"/>
  <c r="L280" i="59"/>
  <c r="G402" i="59"/>
  <c r="L47" i="11"/>
  <c r="L402" i="59"/>
  <c r="G59" i="11"/>
  <c r="L56" i="11"/>
  <c r="L501" i="59"/>
  <c r="AB8" i="11"/>
  <c r="L51" i="11"/>
  <c r="L446" i="59"/>
  <c r="L24" i="11"/>
  <c r="L159" i="59"/>
  <c r="L58" i="59"/>
  <c r="L33" i="11"/>
  <c r="L258" i="59"/>
  <c r="F236" i="59"/>
  <c r="F237" i="59"/>
  <c r="F280" i="59"/>
  <c r="F468" i="59"/>
  <c r="K13" i="59"/>
  <c r="K13" i="11"/>
  <c r="K17" i="11"/>
  <c r="K102" i="59"/>
  <c r="L15" i="50"/>
  <c r="L124" i="59"/>
  <c r="L129" i="59"/>
  <c r="AB129" i="59" s="1"/>
  <c r="K88" i="59"/>
  <c r="AB16" i="6"/>
  <c r="S17" i="6"/>
  <c r="L99" i="59"/>
  <c r="E7" i="56"/>
  <c r="E9" i="61"/>
  <c r="L77" i="59"/>
  <c r="AB42" i="6"/>
  <c r="AB11" i="6"/>
  <c r="H8" i="50"/>
  <c r="L22" i="6"/>
  <c r="AB22" i="6"/>
  <c r="G8" i="50"/>
  <c r="G13" i="50"/>
  <c r="L23" i="6"/>
  <c r="L145" i="59"/>
  <c r="L88" i="59"/>
  <c r="D8" i="50"/>
  <c r="L58" i="5"/>
  <c r="L519" i="59"/>
  <c r="K133" i="59"/>
  <c r="K139" i="59"/>
  <c r="K10" i="5"/>
  <c r="L57" i="5"/>
  <c r="L508" i="59" s="1"/>
  <c r="K7" i="50"/>
  <c r="L109" i="59"/>
  <c r="AB15" i="5"/>
  <c r="D7" i="50"/>
  <c r="F526" i="59"/>
  <c r="L58" i="64"/>
  <c r="L526" i="59"/>
  <c r="J59" i="64"/>
  <c r="J394" i="59"/>
  <c r="L31" i="64"/>
  <c r="L239" i="59"/>
  <c r="F43" i="64"/>
  <c r="L22" i="64"/>
  <c r="AB22" i="64"/>
  <c r="F438" i="59"/>
  <c r="L50" i="64"/>
  <c r="L438" i="59"/>
  <c r="H59" i="64"/>
  <c r="L32" i="64"/>
  <c r="L250" i="59"/>
  <c r="G43" i="64"/>
  <c r="L24" i="64"/>
  <c r="L162" i="59"/>
  <c r="I59" i="64"/>
  <c r="L52" i="64"/>
  <c r="L460" i="59"/>
  <c r="AB23" i="64"/>
  <c r="E15" i="56"/>
  <c r="L42" i="64"/>
  <c r="L360" i="59"/>
  <c r="J43" i="64"/>
  <c r="J184" i="59"/>
  <c r="L47" i="64"/>
  <c r="L405" i="59"/>
  <c r="H43" i="64"/>
  <c r="L46" i="64"/>
  <c r="AB46" i="64"/>
  <c r="AB59" i="64"/>
  <c r="H162" i="59"/>
  <c r="I43" i="64"/>
  <c r="L53" i="64"/>
  <c r="L471" i="59"/>
  <c r="K27" i="59"/>
  <c r="L94" i="59"/>
  <c r="F449" i="59"/>
  <c r="G460" i="59"/>
  <c r="F405" i="59"/>
  <c r="F59" i="64"/>
  <c r="L39" i="64"/>
  <c r="L327" i="59"/>
  <c r="L40" i="64"/>
  <c r="L338" i="59"/>
  <c r="AB9" i="64"/>
  <c r="AB26" i="64"/>
  <c r="E15" i="61"/>
  <c r="K10" i="64"/>
  <c r="F184" i="59"/>
  <c r="F394" i="59"/>
  <c r="L41" i="64"/>
  <c r="L349" i="59"/>
  <c r="L25" i="64"/>
  <c r="L173" i="59"/>
  <c r="F272" i="59"/>
  <c r="F493" i="59"/>
  <c r="L54" i="64"/>
  <c r="L482" i="59"/>
  <c r="AB24" i="64"/>
  <c r="K296" i="59"/>
  <c r="H394" i="59"/>
  <c r="G59" i="63"/>
  <c r="G393" i="59"/>
  <c r="F536" i="59"/>
  <c r="F348" i="59"/>
  <c r="L41" i="63"/>
  <c r="L348" i="59"/>
  <c r="H59" i="63"/>
  <c r="H404" i="59"/>
  <c r="J59" i="63"/>
  <c r="L56" i="63"/>
  <c r="L503" i="59"/>
  <c r="I59" i="63"/>
  <c r="I415" i="59"/>
  <c r="L139" i="59"/>
  <c r="L42" i="63"/>
  <c r="L359" i="59"/>
  <c r="L33" i="63"/>
  <c r="L260" i="59"/>
  <c r="F260" i="59"/>
  <c r="L28" i="63"/>
  <c r="L205" i="59"/>
  <c r="L47" i="63"/>
  <c r="L404" i="59"/>
  <c r="K43" i="63"/>
  <c r="K8" i="63"/>
  <c r="L15" i="59"/>
  <c r="L17" i="63"/>
  <c r="L29" i="63"/>
  <c r="L216" i="59"/>
  <c r="L57" i="63"/>
  <c r="L514" i="59"/>
  <c r="F470" i="59"/>
  <c r="L53" i="63"/>
  <c r="L470" i="59"/>
  <c r="K15" i="63"/>
  <c r="D14" i="61"/>
  <c r="L82" i="59"/>
  <c r="G183" i="59"/>
  <c r="G43" i="63"/>
  <c r="K437" i="59"/>
  <c r="K59" i="63"/>
  <c r="L38" i="63"/>
  <c r="L315" i="59"/>
  <c r="L34" i="63"/>
  <c r="L271" i="59"/>
  <c r="F172" i="59"/>
  <c r="L25" i="63"/>
  <c r="L172" i="59"/>
  <c r="J43" i="63"/>
  <c r="L35" i="63"/>
  <c r="L282" i="59"/>
  <c r="L30" i="63"/>
  <c r="L227" i="59"/>
  <c r="H43" i="63"/>
  <c r="L58" i="63"/>
  <c r="L525" i="59"/>
  <c r="L49" i="63"/>
  <c r="L426" i="59"/>
  <c r="G484" i="59"/>
  <c r="F492" i="59"/>
  <c r="F489" i="59"/>
  <c r="G503" i="59"/>
  <c r="L26" i="63"/>
  <c r="L183" i="59"/>
  <c r="L54" i="63"/>
  <c r="L481" i="59"/>
  <c r="L46" i="63"/>
  <c r="AB46" i="63"/>
  <c r="AB59" i="63"/>
  <c r="D22" i="2"/>
  <c r="F205" i="59"/>
  <c r="I43" i="63"/>
  <c r="F43" i="63"/>
  <c r="F437" i="59"/>
  <c r="L27" i="63"/>
  <c r="L194" i="59"/>
  <c r="K72" i="59"/>
  <c r="K161" i="59"/>
  <c r="J528" i="59"/>
  <c r="J139" i="59"/>
  <c r="G194" i="59"/>
  <c r="L37" i="63"/>
  <c r="L304" i="59"/>
  <c r="L36" i="63"/>
  <c r="L293" i="59"/>
  <c r="AB22" i="63"/>
  <c r="L58" i="10"/>
  <c r="L524" i="59"/>
  <c r="F524" i="59"/>
  <c r="L40" i="10"/>
  <c r="L336" i="59"/>
  <c r="L35" i="10"/>
  <c r="L281" i="59"/>
  <c r="L31" i="10"/>
  <c r="L237" i="59"/>
  <c r="L22" i="10"/>
  <c r="F43" i="10"/>
  <c r="K59" i="10"/>
  <c r="I535" i="59"/>
  <c r="J59" i="10"/>
  <c r="G149" i="59"/>
  <c r="G43" i="10"/>
  <c r="F436" i="59"/>
  <c r="L50" i="10"/>
  <c r="L436" i="59"/>
  <c r="H59" i="10"/>
  <c r="K43" i="10"/>
  <c r="F314" i="59"/>
  <c r="L41" i="10"/>
  <c r="L347" i="59"/>
  <c r="L32" i="10"/>
  <c r="L248" i="59"/>
  <c r="L27" i="10"/>
  <c r="L193" i="59"/>
  <c r="H160" i="59"/>
  <c r="H43" i="10"/>
  <c r="L23" i="10"/>
  <c r="L55" i="10"/>
  <c r="L491" i="59"/>
  <c r="F447" i="59"/>
  <c r="L51" i="10"/>
  <c r="L447" i="59"/>
  <c r="L46" i="10"/>
  <c r="L92" i="59"/>
  <c r="L17" i="10"/>
  <c r="H12" i="50"/>
  <c r="K10" i="10"/>
  <c r="L34" i="10"/>
  <c r="L270" i="59"/>
  <c r="AB26" i="10"/>
  <c r="L25" i="10"/>
  <c r="AB25" i="10"/>
  <c r="I43" i="10"/>
  <c r="L52" i="10"/>
  <c r="L458" i="59"/>
  <c r="L47" i="10"/>
  <c r="L403" i="59"/>
  <c r="AB9" i="10"/>
  <c r="K25" i="59"/>
  <c r="D12" i="50"/>
  <c r="J43" i="10"/>
  <c r="F325" i="59"/>
  <c r="L39" i="10"/>
  <c r="L325" i="59"/>
  <c r="L30" i="10"/>
  <c r="L226" i="59"/>
  <c r="L28" i="10"/>
  <c r="L204" i="59"/>
  <c r="L171" i="59"/>
  <c r="AB15" i="10"/>
  <c r="AB27" i="10"/>
  <c r="AB8" i="10"/>
  <c r="F160" i="59"/>
  <c r="I138" i="59"/>
  <c r="G270" i="59"/>
  <c r="F403" i="59"/>
  <c r="L24" i="10"/>
  <c r="L160" i="59"/>
  <c r="L67" i="10"/>
  <c r="F59" i="10"/>
  <c r="G59" i="10"/>
  <c r="K219" i="59"/>
  <c r="F469" i="59"/>
  <c r="F193" i="59"/>
  <c r="L390" i="59"/>
  <c r="AB46" i="9"/>
  <c r="AB59" i="9"/>
  <c r="L50" i="9"/>
  <c r="L434" i="59"/>
  <c r="F43" i="9"/>
  <c r="F158" i="59"/>
  <c r="L24" i="9"/>
  <c r="G235" i="59"/>
  <c r="L31" i="9"/>
  <c r="L235" i="59"/>
  <c r="L32" i="9"/>
  <c r="L246" i="59"/>
  <c r="F511" i="59"/>
  <c r="L57" i="9"/>
  <c r="L511" i="59"/>
  <c r="F59" i="9"/>
  <c r="H59" i="9"/>
  <c r="J43" i="9"/>
  <c r="G43" i="9"/>
  <c r="L40" i="9"/>
  <c r="L334" i="59"/>
  <c r="AB42" i="9"/>
  <c r="I533" i="59"/>
  <c r="L48" i="9"/>
  <c r="L412" i="59"/>
  <c r="AB14" i="9"/>
  <c r="K68" i="59"/>
  <c r="L26" i="9"/>
  <c r="L180" i="59"/>
  <c r="F180" i="59"/>
  <c r="G257" i="59"/>
  <c r="G263" i="59"/>
  <c r="L33" i="9"/>
  <c r="L257" i="59"/>
  <c r="H423" i="59"/>
  <c r="L51" i="9"/>
  <c r="L445" i="59"/>
  <c r="F445" i="59"/>
  <c r="G522" i="59"/>
  <c r="L58" i="9"/>
  <c r="L522" i="59"/>
  <c r="K57" i="59"/>
  <c r="AB13" i="9"/>
  <c r="F500" i="59"/>
  <c r="L56" i="9"/>
  <c r="L500" i="59"/>
  <c r="L25" i="9"/>
  <c r="I43" i="9"/>
  <c r="I136" i="59"/>
  <c r="F191" i="59"/>
  <c r="AB27" i="9"/>
  <c r="G268" i="59"/>
  <c r="L34" i="9"/>
  <c r="L268" i="59"/>
  <c r="AB11" i="9"/>
  <c r="K34" i="59"/>
  <c r="F323" i="59"/>
  <c r="L41" i="9"/>
  <c r="L345" i="59"/>
  <c r="G59" i="9"/>
  <c r="L23" i="9"/>
  <c r="L147" i="59"/>
  <c r="F213" i="59"/>
  <c r="L29" i="9"/>
  <c r="L213" i="59"/>
  <c r="L36" i="9"/>
  <c r="L290" i="59"/>
  <c r="G290" i="59"/>
  <c r="J59" i="9"/>
  <c r="F478" i="59"/>
  <c r="L54" i="9"/>
  <c r="L478" i="59"/>
  <c r="L28" i="9"/>
  <c r="L202" i="59"/>
  <c r="H43" i="9"/>
  <c r="L67" i="9"/>
  <c r="L112" i="59"/>
  <c r="L22" i="9"/>
  <c r="L101" i="59"/>
  <c r="G279" i="59"/>
  <c r="L35" i="9"/>
  <c r="L279" i="59"/>
  <c r="K59" i="9"/>
  <c r="F467" i="59"/>
  <c r="L53" i="9"/>
  <c r="L467" i="59"/>
  <c r="K11" i="50"/>
  <c r="AB23" i="9"/>
  <c r="E9" i="56"/>
  <c r="K43" i="9"/>
  <c r="G301" i="59"/>
  <c r="L37" i="9"/>
  <c r="L301" i="59"/>
  <c r="L55" i="9"/>
  <c r="L489" i="59"/>
  <c r="K263" i="59"/>
  <c r="G18" i="61"/>
  <c r="G41" i="61" s="1"/>
  <c r="I462" i="59"/>
  <c r="G43" i="8"/>
  <c r="H44" i="8"/>
  <c r="H383" i="59"/>
  <c r="F361" i="59"/>
  <c r="AB42" i="8"/>
  <c r="L35" i="8"/>
  <c r="L284" i="59"/>
  <c r="L47" i="8"/>
  <c r="L406" i="59"/>
  <c r="F185" i="59"/>
  <c r="L53" i="8"/>
  <c r="L472" i="59"/>
  <c r="L26" i="8"/>
  <c r="L185" i="59"/>
  <c r="K62" i="59"/>
  <c r="AB13" i="8"/>
  <c r="I43" i="8"/>
  <c r="K28" i="59"/>
  <c r="AB9" i="8"/>
  <c r="K10" i="8"/>
  <c r="D10" i="50"/>
  <c r="F196" i="59"/>
  <c r="L27" i="8"/>
  <c r="L196" i="59"/>
  <c r="L67" i="8"/>
  <c r="J59" i="8"/>
  <c r="K59" i="8"/>
  <c r="I318" i="59"/>
  <c r="L37" i="8"/>
  <c r="L306" i="59"/>
  <c r="L38" i="8"/>
  <c r="L317" i="59"/>
  <c r="G527" i="59"/>
  <c r="AB27" i="8"/>
  <c r="H538" i="59"/>
  <c r="L46" i="8"/>
  <c r="L36" i="8"/>
  <c r="L295" i="59"/>
  <c r="F218" i="59"/>
  <c r="L29" i="8"/>
  <c r="L218" i="59"/>
  <c r="L33" i="8"/>
  <c r="L262" i="59"/>
  <c r="F328" i="59"/>
  <c r="L39" i="8"/>
  <c r="L328" i="59"/>
  <c r="F59" i="8"/>
  <c r="L22" i="8"/>
  <c r="F43" i="8"/>
  <c r="F141" i="59"/>
  <c r="G59" i="8"/>
  <c r="H372" i="59"/>
  <c r="L32" i="8"/>
  <c r="L251" i="59"/>
  <c r="L52" i="8"/>
  <c r="L461" i="59"/>
  <c r="L56" i="8"/>
  <c r="L505" i="59"/>
  <c r="L17" i="8"/>
  <c r="F10" i="50"/>
  <c r="L23" i="8"/>
  <c r="L152" i="59"/>
  <c r="AB25" i="8"/>
  <c r="I59" i="8"/>
  <c r="F428" i="59"/>
  <c r="H152" i="59"/>
  <c r="L50" i="8"/>
  <c r="L439" i="59"/>
  <c r="G163" i="59"/>
  <c r="L24" i="8"/>
  <c r="H395" i="59"/>
  <c r="G450" i="59"/>
  <c r="HN24" i="2"/>
  <c r="L117" i="59"/>
  <c r="J362" i="59"/>
  <c r="H366" i="59"/>
  <c r="H44" i="7"/>
  <c r="H377" i="59"/>
  <c r="F8" i="57"/>
  <c r="L355" i="59"/>
  <c r="AB42" i="7"/>
  <c r="J366" i="59"/>
  <c r="G8" i="57"/>
  <c r="AB24" i="7"/>
  <c r="L157" i="59"/>
  <c r="L400" i="59"/>
  <c r="J66" i="7"/>
  <c r="K17" i="7"/>
  <c r="K100" i="59"/>
  <c r="L22" i="7"/>
  <c r="AB22" i="7"/>
  <c r="L67" i="7"/>
  <c r="L26" i="7"/>
  <c r="L179" i="59"/>
  <c r="AB46" i="7"/>
  <c r="AB59" i="7"/>
  <c r="J532" i="59"/>
  <c r="J429" i="59"/>
  <c r="I307" i="59"/>
  <c r="K44" i="7"/>
  <c r="F43" i="7"/>
  <c r="AB16" i="7"/>
  <c r="F429" i="59"/>
  <c r="F18" i="61"/>
  <c r="F23" i="61" s="1"/>
  <c r="AB8" i="7"/>
  <c r="L548" i="59"/>
  <c r="F132" i="59"/>
  <c r="L22" i="1"/>
  <c r="G264" i="59"/>
  <c r="L34" i="1"/>
  <c r="L264" i="59" s="1"/>
  <c r="L55" i="1"/>
  <c r="L485" i="59"/>
  <c r="E6" i="50"/>
  <c r="L53" i="59"/>
  <c r="J452" i="59"/>
  <c r="L58" i="1"/>
  <c r="L518" i="59" s="1"/>
  <c r="H231" i="59"/>
  <c r="F430" i="59"/>
  <c r="F341" i="59"/>
  <c r="G397" i="59"/>
  <c r="L47" i="1"/>
  <c r="L397" i="59"/>
  <c r="L51" i="1"/>
  <c r="L441" i="59" s="1"/>
  <c r="K8" i="1"/>
  <c r="L8" i="59"/>
  <c r="F319" i="59"/>
  <c r="AB9" i="1"/>
  <c r="D6" i="50"/>
  <c r="D16" i="50"/>
  <c r="D37" i="50" s="1"/>
  <c r="K19" i="59"/>
  <c r="AB14" i="1"/>
  <c r="F352" i="59"/>
  <c r="L38" i="1"/>
  <c r="L308" i="59"/>
  <c r="G330" i="59"/>
  <c r="AB22" i="1"/>
  <c r="L25" i="1"/>
  <c r="L165" i="59" s="1"/>
  <c r="F165" i="59"/>
  <c r="F175" i="59" s="1"/>
  <c r="J165" i="59"/>
  <c r="G463" i="59"/>
  <c r="G473" i="59" s="1"/>
  <c r="L57" i="1"/>
  <c r="L507" i="59"/>
  <c r="G507" i="59"/>
  <c r="H297" i="59"/>
  <c r="E7" i="61"/>
  <c r="K16" i="1"/>
  <c r="H6" i="50"/>
  <c r="F253" i="59"/>
  <c r="L33" i="1"/>
  <c r="L253" i="59" s="1"/>
  <c r="L35" i="1"/>
  <c r="L275" i="59"/>
  <c r="I132" i="59"/>
  <c r="F187" i="59"/>
  <c r="F496" i="59"/>
  <c r="L23" i="1"/>
  <c r="L143" i="59" s="1"/>
  <c r="K59" i="1"/>
  <c r="G154" i="59"/>
  <c r="H532" i="59"/>
  <c r="AB26" i="9"/>
  <c r="AB15" i="64"/>
  <c r="K537" i="59"/>
  <c r="AB22" i="11"/>
  <c r="AB14" i="5"/>
  <c r="K65" i="59"/>
  <c r="AB13" i="7"/>
  <c r="K56" i="59"/>
  <c r="K58" i="59"/>
  <c r="F506" i="59"/>
  <c r="AB25" i="64"/>
  <c r="AB42" i="11"/>
  <c r="AB27" i="64"/>
  <c r="K44" i="8"/>
  <c r="K383" i="59"/>
  <c r="K372" i="59"/>
  <c r="D12" i="57"/>
  <c r="S17" i="9"/>
  <c r="K79" i="59"/>
  <c r="AB15" i="9"/>
  <c r="AB23" i="7"/>
  <c r="AB26" i="7"/>
  <c r="AB43" i="7"/>
  <c r="D8" i="57"/>
  <c r="E11" i="56"/>
  <c r="L100" i="59"/>
  <c r="S17" i="7"/>
  <c r="F16" i="50"/>
  <c r="F37" i="50" s="1"/>
  <c r="D14" i="57"/>
  <c r="F274" i="59"/>
  <c r="I366" i="59"/>
  <c r="H8" i="57"/>
  <c r="L67" i="64"/>
  <c r="F66" i="7"/>
  <c r="G528" i="59"/>
  <c r="L105" i="59"/>
  <c r="AB24" i="6"/>
  <c r="I15" i="50"/>
  <c r="AB24" i="63"/>
  <c r="K17" i="9"/>
  <c r="K101" i="59"/>
  <c r="AB23" i="8"/>
  <c r="J372" i="59"/>
  <c r="AB23" i="1"/>
  <c r="L59" i="7"/>
  <c r="S59" i="7"/>
  <c r="AB42" i="63"/>
  <c r="G66" i="64"/>
  <c r="K16" i="59"/>
  <c r="AB8" i="64"/>
  <c r="AB16" i="8"/>
  <c r="K95" i="59"/>
  <c r="AB42" i="10"/>
  <c r="AB27" i="11"/>
  <c r="K66" i="11"/>
  <c r="K534" i="59"/>
  <c r="AB13" i="11"/>
  <c r="H368" i="59"/>
  <c r="H44" i="11"/>
  <c r="H379" i="59"/>
  <c r="AB24" i="11"/>
  <c r="F534" i="59"/>
  <c r="F66" i="11"/>
  <c r="S17" i="11"/>
  <c r="E16" i="56"/>
  <c r="L102" i="59"/>
  <c r="AB26" i="11"/>
  <c r="AB15" i="11"/>
  <c r="K80" i="59"/>
  <c r="L391" i="59"/>
  <c r="L59" i="11"/>
  <c r="L43" i="11"/>
  <c r="H534" i="59"/>
  <c r="H66" i="11"/>
  <c r="AB25" i="11"/>
  <c r="G66" i="11"/>
  <c r="G534" i="59"/>
  <c r="K368" i="59"/>
  <c r="K44" i="11"/>
  <c r="AB46" i="11"/>
  <c r="AB59" i="11"/>
  <c r="J534" i="59"/>
  <c r="J66" i="11"/>
  <c r="L67" i="11"/>
  <c r="I66" i="11"/>
  <c r="I534" i="59"/>
  <c r="AB23" i="6"/>
  <c r="L134" i="59"/>
  <c r="AB11" i="5"/>
  <c r="C7" i="50"/>
  <c r="K31" i="59"/>
  <c r="I371" i="59"/>
  <c r="H14" i="57"/>
  <c r="J371" i="59"/>
  <c r="G14" i="57"/>
  <c r="H537" i="59"/>
  <c r="H66" i="64"/>
  <c r="H396" i="59"/>
  <c r="F66" i="64"/>
  <c r="F537" i="59"/>
  <c r="K371" i="59"/>
  <c r="K44" i="64"/>
  <c r="I537" i="59"/>
  <c r="I66" i="64"/>
  <c r="J537" i="59"/>
  <c r="J66" i="64"/>
  <c r="L394" i="59"/>
  <c r="L59" i="64"/>
  <c r="E14" i="57"/>
  <c r="F14" i="57"/>
  <c r="I14" i="57"/>
  <c r="L140" i="59"/>
  <c r="L43" i="64"/>
  <c r="G371" i="59"/>
  <c r="AB11" i="64"/>
  <c r="C14" i="50"/>
  <c r="I14" i="50"/>
  <c r="K17" i="64"/>
  <c r="K105" i="59"/>
  <c r="K38" i="59"/>
  <c r="AB42" i="64"/>
  <c r="AB43" i="64"/>
  <c r="H44" i="64"/>
  <c r="H382" i="59"/>
  <c r="H371" i="59"/>
  <c r="F371" i="59"/>
  <c r="L43" i="63"/>
  <c r="E13" i="57"/>
  <c r="F370" i="59"/>
  <c r="G13" i="57"/>
  <c r="J370" i="59"/>
  <c r="G370" i="59"/>
  <c r="F13" i="57"/>
  <c r="H13" i="57"/>
  <c r="I370" i="59"/>
  <c r="AB25" i="63"/>
  <c r="F66" i="63"/>
  <c r="L104" i="59"/>
  <c r="S17" i="63"/>
  <c r="O28" i="63"/>
  <c r="E14" i="56"/>
  <c r="D13" i="57"/>
  <c r="AB26" i="63"/>
  <c r="I66" i="63"/>
  <c r="I536" i="59"/>
  <c r="J536" i="59"/>
  <c r="J66" i="63"/>
  <c r="H44" i="63"/>
  <c r="H381" i="59"/>
  <c r="H370" i="59"/>
  <c r="K10" i="63"/>
  <c r="K15" i="59"/>
  <c r="L67" i="63"/>
  <c r="AB8" i="63"/>
  <c r="G66" i="63"/>
  <c r="G536" i="59"/>
  <c r="K66" i="63"/>
  <c r="K536" i="59"/>
  <c r="K44" i="63"/>
  <c r="K370" i="59"/>
  <c r="L59" i="63"/>
  <c r="L393" i="59"/>
  <c r="K82" i="59"/>
  <c r="AB15" i="63"/>
  <c r="H66" i="63"/>
  <c r="H536" i="59"/>
  <c r="AB27" i="63"/>
  <c r="E7" i="57"/>
  <c r="F369" i="59"/>
  <c r="J369" i="59"/>
  <c r="G7" i="57"/>
  <c r="I369" i="59"/>
  <c r="H7" i="57"/>
  <c r="L43" i="10"/>
  <c r="L138" i="59"/>
  <c r="AB22" i="10"/>
  <c r="AB24" i="10"/>
  <c r="L392" i="59"/>
  <c r="L59" i="10"/>
  <c r="G369" i="59"/>
  <c r="F7" i="57"/>
  <c r="G535" i="59"/>
  <c r="G66" i="10"/>
  <c r="L103" i="59"/>
  <c r="D7" i="57"/>
  <c r="E13" i="56"/>
  <c r="S17" i="10"/>
  <c r="F535" i="59"/>
  <c r="F66" i="10"/>
  <c r="J66" i="10"/>
  <c r="J535" i="59"/>
  <c r="AB46" i="10"/>
  <c r="AB59" i="10"/>
  <c r="C12" i="50"/>
  <c r="I12" i="50"/>
  <c r="K17" i="10"/>
  <c r="K103" i="59"/>
  <c r="K36" i="59"/>
  <c r="AB11" i="10"/>
  <c r="L149" i="59"/>
  <c r="AB23" i="10"/>
  <c r="K369" i="59"/>
  <c r="K44" i="10"/>
  <c r="I66" i="10"/>
  <c r="K29" i="59"/>
  <c r="AB29" i="59" s="1"/>
  <c r="H44" i="10"/>
  <c r="H380" i="59"/>
  <c r="H369" i="59"/>
  <c r="H66" i="10"/>
  <c r="H535" i="59"/>
  <c r="K535" i="59"/>
  <c r="K66" i="10"/>
  <c r="K367" i="59"/>
  <c r="K44" i="9"/>
  <c r="K66" i="9"/>
  <c r="K533" i="59"/>
  <c r="J533" i="59"/>
  <c r="J66" i="9"/>
  <c r="H66" i="9"/>
  <c r="H533" i="59"/>
  <c r="F533" i="59"/>
  <c r="F66" i="9"/>
  <c r="F367" i="59"/>
  <c r="E12" i="57"/>
  <c r="F12" i="57"/>
  <c r="G12" i="57"/>
  <c r="H12" i="57"/>
  <c r="I12" i="57"/>
  <c r="H367" i="59"/>
  <c r="H44" i="9"/>
  <c r="H378" i="59"/>
  <c r="I367" i="59"/>
  <c r="L158" i="59"/>
  <c r="AB24" i="9"/>
  <c r="L169" i="59"/>
  <c r="G23" i="61"/>
  <c r="L136" i="59"/>
  <c r="L43" i="9"/>
  <c r="AB22" i="9"/>
  <c r="G533" i="59"/>
  <c r="G66" i="9"/>
  <c r="J367" i="59"/>
  <c r="AB25" i="9"/>
  <c r="L59" i="9"/>
  <c r="G367" i="59"/>
  <c r="I66" i="9"/>
  <c r="I66" i="8"/>
  <c r="I538" i="59"/>
  <c r="E9" i="57"/>
  <c r="F372" i="59"/>
  <c r="AB24" i="8"/>
  <c r="L163" i="59"/>
  <c r="L141" i="59"/>
  <c r="AB22" i="8"/>
  <c r="L43" i="8"/>
  <c r="O28" i="8"/>
  <c r="L59" i="8"/>
  <c r="L395" i="59"/>
  <c r="K39" i="59"/>
  <c r="C10" i="50"/>
  <c r="I10" i="50"/>
  <c r="K17" i="8"/>
  <c r="K106" i="59"/>
  <c r="AB11" i="8"/>
  <c r="F66" i="8"/>
  <c r="F538" i="59"/>
  <c r="AB46" i="8"/>
  <c r="AB59" i="8"/>
  <c r="F9" i="57"/>
  <c r="G372" i="59"/>
  <c r="K538" i="59"/>
  <c r="K66" i="8"/>
  <c r="L106" i="59"/>
  <c r="D9" i="57"/>
  <c r="E12" i="56"/>
  <c r="S17" i="8"/>
  <c r="G66" i="8"/>
  <c r="G538" i="59"/>
  <c r="J538" i="59"/>
  <c r="J66" i="8"/>
  <c r="H9" i="57"/>
  <c r="I372" i="59"/>
  <c r="AB26" i="8"/>
  <c r="L43" i="7"/>
  <c r="L135" i="59"/>
  <c r="E8" i="57"/>
  <c r="I8" i="57"/>
  <c r="F366" i="59"/>
  <c r="F41" i="61"/>
  <c r="K377" i="59"/>
  <c r="N44" i="7"/>
  <c r="L532" i="59"/>
  <c r="K8" i="59"/>
  <c r="AB8" i="1"/>
  <c r="K10" i="1"/>
  <c r="AB25" i="1"/>
  <c r="K529" i="59"/>
  <c r="K86" i="59"/>
  <c r="AB16" i="1"/>
  <c r="L132" i="59"/>
  <c r="L66" i="7"/>
  <c r="L69" i="7"/>
  <c r="L70" i="7"/>
  <c r="E7" i="62"/>
  <c r="AB43" i="63"/>
  <c r="AB43" i="11"/>
  <c r="I13" i="57"/>
  <c r="N44" i="8"/>
  <c r="O395" i="59"/>
  <c r="AB43" i="9"/>
  <c r="L534" i="59"/>
  <c r="S59" i="11"/>
  <c r="L66" i="11"/>
  <c r="L69" i="11"/>
  <c r="L70" i="11"/>
  <c r="E13" i="62"/>
  <c r="K379" i="59"/>
  <c r="N44" i="11"/>
  <c r="S43" i="11"/>
  <c r="F20" i="11"/>
  <c r="L368" i="59"/>
  <c r="O28" i="11"/>
  <c r="L537" i="59"/>
  <c r="L66" i="64"/>
  <c r="L69" i="64"/>
  <c r="L70" i="64"/>
  <c r="E12" i="62"/>
  <c r="S59" i="64"/>
  <c r="K382" i="59"/>
  <c r="N44" i="64"/>
  <c r="L371" i="59"/>
  <c r="S43" i="64"/>
  <c r="O28" i="64"/>
  <c r="N28" i="63"/>
  <c r="O205" i="59"/>
  <c r="K381" i="59"/>
  <c r="N44" i="63"/>
  <c r="K17" i="63"/>
  <c r="K104" i="59"/>
  <c r="K37" i="59"/>
  <c r="C13" i="50"/>
  <c r="I13" i="50"/>
  <c r="AB11" i="63"/>
  <c r="L66" i="63"/>
  <c r="L69" i="63"/>
  <c r="L70" i="63"/>
  <c r="E11" i="62"/>
  <c r="L536" i="59"/>
  <c r="S59" i="63"/>
  <c r="L370" i="59"/>
  <c r="S43" i="63"/>
  <c r="F20" i="63"/>
  <c r="L369" i="59"/>
  <c r="S43" i="10"/>
  <c r="S59" i="10"/>
  <c r="F20" i="10"/>
  <c r="L66" i="10"/>
  <c r="L69" i="10"/>
  <c r="L70" i="10"/>
  <c r="E10" i="62"/>
  <c r="L535" i="59"/>
  <c r="I7" i="57"/>
  <c r="AB43" i="10"/>
  <c r="N44" i="10"/>
  <c r="K380" i="59"/>
  <c r="O28" i="10"/>
  <c r="L533" i="59"/>
  <c r="S59" i="9"/>
  <c r="L66" i="9"/>
  <c r="L69" i="9"/>
  <c r="L70" i="9"/>
  <c r="E9" i="62"/>
  <c r="S43" i="9"/>
  <c r="F20" i="9"/>
  <c r="L367" i="59"/>
  <c r="O28" i="9"/>
  <c r="N44" i="9"/>
  <c r="K378" i="59"/>
  <c r="N28" i="8"/>
  <c r="D8" i="62"/>
  <c r="O207" i="59"/>
  <c r="AB43" i="8"/>
  <c r="I9" i="57"/>
  <c r="O44" i="8"/>
  <c r="O383" i="59"/>
  <c r="N383" i="59"/>
  <c r="L538" i="59"/>
  <c r="S59" i="8"/>
  <c r="L66" i="8"/>
  <c r="L69" i="8"/>
  <c r="L70" i="8"/>
  <c r="E8" i="62"/>
  <c r="S43" i="8"/>
  <c r="L372" i="59"/>
  <c r="N377" i="59"/>
  <c r="O389" i="59"/>
  <c r="O44" i="7"/>
  <c r="O377" i="59"/>
  <c r="L366" i="59"/>
  <c r="O28" i="7"/>
  <c r="S43" i="7"/>
  <c r="F20" i="7"/>
  <c r="C6" i="50"/>
  <c r="AB11" i="1"/>
  <c r="K30" i="59"/>
  <c r="F20" i="8"/>
  <c r="F20" i="64"/>
  <c r="N379" i="59"/>
  <c r="O44" i="11"/>
  <c r="O379" i="59"/>
  <c r="O391" i="59"/>
  <c r="O203" i="59"/>
  <c r="N28" i="11"/>
  <c r="D13" i="62"/>
  <c r="O394" i="59"/>
  <c r="O44" i="64"/>
  <c r="O382" i="59"/>
  <c r="N382" i="59"/>
  <c r="O206" i="59"/>
  <c r="N28" i="64"/>
  <c r="O44" i="63"/>
  <c r="O381" i="59"/>
  <c r="N381" i="59"/>
  <c r="O393" i="59"/>
  <c r="O204" i="59"/>
  <c r="N28" i="10"/>
  <c r="O392" i="59"/>
  <c r="O44" i="10"/>
  <c r="O380" i="59"/>
  <c r="N380" i="59"/>
  <c r="N378" i="59"/>
  <c r="O390" i="59"/>
  <c r="O44" i="9"/>
  <c r="O378" i="59"/>
  <c r="N28" i="9"/>
  <c r="D9" i="62"/>
  <c r="O202" i="59"/>
  <c r="O201" i="59"/>
  <c r="N28" i="7"/>
  <c r="D7" i="62"/>
  <c r="D12" i="62"/>
  <c r="D11" i="62"/>
  <c r="D10" i="62"/>
  <c r="J66" i="6" l="1"/>
  <c r="J531" i="59"/>
  <c r="H531" i="59"/>
  <c r="H66" i="6"/>
  <c r="H365" i="59"/>
  <c r="H44" i="6"/>
  <c r="H376" i="59" s="1"/>
  <c r="AB15" i="6"/>
  <c r="K77" i="59"/>
  <c r="I421" i="59"/>
  <c r="L30" i="6"/>
  <c r="L222" i="59" s="1"/>
  <c r="F59" i="6"/>
  <c r="F340" i="59"/>
  <c r="K43" i="6"/>
  <c r="K66" i="6" s="1"/>
  <c r="K531" i="59"/>
  <c r="I59" i="6"/>
  <c r="J153" i="59"/>
  <c r="K18" i="59"/>
  <c r="AB13" i="6"/>
  <c r="K285" i="59"/>
  <c r="J307" i="59"/>
  <c r="D9" i="61"/>
  <c r="D18" i="61" s="1"/>
  <c r="H167" i="59"/>
  <c r="F178" i="59"/>
  <c r="I189" i="59"/>
  <c r="I197" i="59" s="1"/>
  <c r="H211" i="59"/>
  <c r="G244" i="59"/>
  <c r="I255" i="59"/>
  <c r="G266" i="59"/>
  <c r="G274" i="59" s="1"/>
  <c r="J277" i="59"/>
  <c r="H288" i="59"/>
  <c r="F321" i="59"/>
  <c r="F329" i="59" s="1"/>
  <c r="I332" i="59"/>
  <c r="G343" i="59"/>
  <c r="G399" i="59"/>
  <c r="G407" i="59" s="1"/>
  <c r="H432" i="59"/>
  <c r="H440" i="59" s="1"/>
  <c r="F476" i="59"/>
  <c r="F520" i="59"/>
  <c r="F230" i="59"/>
  <c r="K40" i="59"/>
  <c r="AB41" i="59" s="1"/>
  <c r="L50" i="6"/>
  <c r="L432" i="59" s="1"/>
  <c r="L440" i="59" s="1"/>
  <c r="F362" i="59"/>
  <c r="J351" i="59"/>
  <c r="I142" i="59"/>
  <c r="I186" i="59"/>
  <c r="H219" i="59"/>
  <c r="J462" i="59"/>
  <c r="J517" i="59"/>
  <c r="J200" i="59"/>
  <c r="K32" i="59"/>
  <c r="G197" i="59"/>
  <c r="I274" i="59"/>
  <c r="I296" i="59"/>
  <c r="G329" i="59"/>
  <c r="K517" i="59"/>
  <c r="J388" i="59"/>
  <c r="J396" i="59" s="1"/>
  <c r="C8" i="50"/>
  <c r="I8" i="50" s="1"/>
  <c r="L32" i="6"/>
  <c r="L244" i="59" s="1"/>
  <c r="L18" i="59"/>
  <c r="H296" i="59"/>
  <c r="F528" i="59"/>
  <c r="L25" i="6"/>
  <c r="L517" i="59"/>
  <c r="AB25" i="6"/>
  <c r="L26" i="6"/>
  <c r="L178" i="59" s="1"/>
  <c r="L46" i="6"/>
  <c r="J274" i="59"/>
  <c r="K164" i="59"/>
  <c r="F484" i="59"/>
  <c r="I43" i="6"/>
  <c r="I365" i="59" s="1"/>
  <c r="L67" i="6"/>
  <c r="H142" i="59"/>
  <c r="J230" i="59"/>
  <c r="G418" i="59"/>
  <c r="G517" i="59"/>
  <c r="C16" i="50"/>
  <c r="C37" i="50" s="1"/>
  <c r="G59" i="6"/>
  <c r="L285" i="59"/>
  <c r="H351" i="59"/>
  <c r="K307" i="59"/>
  <c r="E18" i="61"/>
  <c r="E23" i="61" s="1"/>
  <c r="G164" i="59"/>
  <c r="K230" i="59"/>
  <c r="H473" i="59"/>
  <c r="G495" i="59"/>
  <c r="L17" i="5"/>
  <c r="L23" i="5"/>
  <c r="L144" i="59" s="1"/>
  <c r="L38" i="5"/>
  <c r="L309" i="59" s="1"/>
  <c r="K43" i="5"/>
  <c r="I59" i="5"/>
  <c r="L52" i="5"/>
  <c r="L453" i="59" s="1"/>
  <c r="L55" i="5"/>
  <c r="L486" i="59" s="1"/>
  <c r="L495" i="59" s="1"/>
  <c r="I517" i="59"/>
  <c r="K462" i="59"/>
  <c r="L16" i="50"/>
  <c r="I495" i="59"/>
  <c r="L41" i="5"/>
  <c r="L342" i="59" s="1"/>
  <c r="K59" i="5"/>
  <c r="K66" i="5" s="1"/>
  <c r="L26" i="5"/>
  <c r="L177" i="59" s="1"/>
  <c r="L25" i="5"/>
  <c r="L166" i="59" s="1"/>
  <c r="L37" i="5"/>
  <c r="L298" i="59" s="1"/>
  <c r="L40" i="5"/>
  <c r="L331" i="59" s="1"/>
  <c r="F517" i="59"/>
  <c r="G318" i="59"/>
  <c r="I153" i="59"/>
  <c r="L31" i="5"/>
  <c r="L232" i="59" s="1"/>
  <c r="L56" i="5"/>
  <c r="L497" i="59" s="1"/>
  <c r="G43" i="5"/>
  <c r="G364" i="59" s="1"/>
  <c r="L24" i="5"/>
  <c r="L155" i="59" s="1"/>
  <c r="L27" i="5"/>
  <c r="L188" i="59" s="1"/>
  <c r="S17" i="5"/>
  <c r="D11" i="57"/>
  <c r="L98" i="59"/>
  <c r="E8" i="56"/>
  <c r="K44" i="5"/>
  <c r="K364" i="59"/>
  <c r="I530" i="59"/>
  <c r="K530" i="59"/>
  <c r="K539" i="59" s="1"/>
  <c r="G11" i="57"/>
  <c r="J364" i="59"/>
  <c r="L387" i="59"/>
  <c r="E41" i="61"/>
  <c r="AB24" i="5"/>
  <c r="L263" i="59"/>
  <c r="L28" i="5"/>
  <c r="L199" i="59" s="1"/>
  <c r="L208" i="59" s="1"/>
  <c r="L48" i="5"/>
  <c r="L409" i="59" s="1"/>
  <c r="J59" i="5"/>
  <c r="G285" i="59"/>
  <c r="J407" i="59"/>
  <c r="L473" i="59"/>
  <c r="L340" i="59"/>
  <c r="E7" i="50"/>
  <c r="E16" i="50" s="1"/>
  <c r="E37" i="50" s="1"/>
  <c r="K16" i="5"/>
  <c r="J133" i="59"/>
  <c r="J142" i="59" s="1"/>
  <c r="H144" i="59"/>
  <c r="H153" i="59" s="1"/>
  <c r="F155" i="59"/>
  <c r="H166" i="59"/>
  <c r="H175" i="59" s="1"/>
  <c r="F177" i="59"/>
  <c r="H188" i="59"/>
  <c r="I232" i="59"/>
  <c r="G243" i="59"/>
  <c r="G252" i="59" s="1"/>
  <c r="F298" i="59"/>
  <c r="F307" i="59" s="1"/>
  <c r="H309" i="59"/>
  <c r="H318" i="59" s="1"/>
  <c r="I331" i="59"/>
  <c r="I340" i="59" s="1"/>
  <c r="G342" i="59"/>
  <c r="G351" i="59" s="1"/>
  <c r="K342" i="59"/>
  <c r="I353" i="59"/>
  <c r="I362" i="59" s="1"/>
  <c r="G387" i="59"/>
  <c r="G396" i="59" s="1"/>
  <c r="K409" i="59"/>
  <c r="I420" i="59"/>
  <c r="H453" i="59"/>
  <c r="H462" i="59" s="1"/>
  <c r="F464" i="59"/>
  <c r="H475" i="59"/>
  <c r="H484" i="59" s="1"/>
  <c r="F486" i="59"/>
  <c r="F495" i="59" s="1"/>
  <c r="I497" i="59"/>
  <c r="I506" i="59" s="1"/>
  <c r="K16" i="50"/>
  <c r="K37" i="50" s="1"/>
  <c r="F252" i="59"/>
  <c r="F473" i="59"/>
  <c r="L153" i="59"/>
  <c r="L318" i="59"/>
  <c r="L54" i="59"/>
  <c r="L63" i="59" s="1"/>
  <c r="L36" i="5"/>
  <c r="L287" i="59" s="1"/>
  <c r="G59" i="5"/>
  <c r="L49" i="5"/>
  <c r="L420" i="59" s="1"/>
  <c r="J186" i="59"/>
  <c r="J208" i="59"/>
  <c r="G451" i="59"/>
  <c r="H517" i="59"/>
  <c r="I351" i="59"/>
  <c r="K142" i="59"/>
  <c r="K396" i="59"/>
  <c r="L42" i="5"/>
  <c r="L353" i="59" s="1"/>
  <c r="L87" i="59"/>
  <c r="L96" i="59" s="1"/>
  <c r="H7" i="50"/>
  <c r="H16" i="50" s="1"/>
  <c r="H37" i="50" s="1"/>
  <c r="F59" i="5"/>
  <c r="F43" i="5"/>
  <c r="F254" i="59"/>
  <c r="F263" i="59" s="1"/>
  <c r="L241" i="59"/>
  <c r="H274" i="59"/>
  <c r="I285" i="59"/>
  <c r="L506" i="59"/>
  <c r="F153" i="59"/>
  <c r="K329" i="59"/>
  <c r="K13" i="5"/>
  <c r="L47" i="5"/>
  <c r="L398" i="59" s="1"/>
  <c r="L407" i="59" s="1"/>
  <c r="F197" i="59"/>
  <c r="AB26" i="5"/>
  <c r="I43" i="5"/>
  <c r="AB46" i="5"/>
  <c r="AB59" i="5" s="1"/>
  <c r="L22" i="5"/>
  <c r="K74" i="59"/>
  <c r="AB74" i="59" s="1"/>
  <c r="H252" i="59"/>
  <c r="J285" i="59"/>
  <c r="G440" i="59"/>
  <c r="H495" i="59"/>
  <c r="I528" i="59"/>
  <c r="F164" i="59"/>
  <c r="K340" i="59"/>
  <c r="K418" i="59"/>
  <c r="K506" i="59"/>
  <c r="H43" i="5"/>
  <c r="L462" i="59"/>
  <c r="K252" i="59"/>
  <c r="AB27" i="5"/>
  <c r="L451" i="59"/>
  <c r="L528" i="59"/>
  <c r="L30" i="5"/>
  <c r="L221" i="59" s="1"/>
  <c r="L230" i="59" s="1"/>
  <c r="J296" i="59"/>
  <c r="J318" i="59"/>
  <c r="G142" i="59"/>
  <c r="L351" i="59"/>
  <c r="L34" i="5"/>
  <c r="L265" i="59" s="1"/>
  <c r="L274" i="59" s="1"/>
  <c r="AB23" i="5"/>
  <c r="H307" i="59"/>
  <c r="H59" i="5"/>
  <c r="H197" i="59"/>
  <c r="H407" i="59"/>
  <c r="K362" i="59"/>
  <c r="I396" i="59"/>
  <c r="H186" i="59"/>
  <c r="L219" i="59"/>
  <c r="I241" i="59"/>
  <c r="F285" i="59"/>
  <c r="I407" i="59"/>
  <c r="I440" i="59"/>
  <c r="L484" i="59"/>
  <c r="J495" i="59"/>
  <c r="F318" i="59"/>
  <c r="K25" i="50"/>
  <c r="H363" i="59"/>
  <c r="L25" i="50"/>
  <c r="L37" i="50"/>
  <c r="K363" i="59"/>
  <c r="K66" i="1"/>
  <c r="K44" i="1"/>
  <c r="G15" i="57"/>
  <c r="G10" i="57"/>
  <c r="G16" i="57" s="1"/>
  <c r="J363" i="59"/>
  <c r="J373" i="59" s="1"/>
  <c r="I363" i="59"/>
  <c r="H10" i="57"/>
  <c r="H15" i="57"/>
  <c r="AB46" i="1"/>
  <c r="AB59" i="1" s="1"/>
  <c r="AB13" i="1"/>
  <c r="K53" i="59"/>
  <c r="L352" i="59"/>
  <c r="L362" i="59" s="1"/>
  <c r="AB42" i="1"/>
  <c r="G529" i="59"/>
  <c r="H529" i="59"/>
  <c r="H66" i="1"/>
  <c r="I529" i="59"/>
  <c r="I66" i="1"/>
  <c r="L24" i="1"/>
  <c r="L27" i="1"/>
  <c r="L187" i="59" s="1"/>
  <c r="L197" i="59" s="1"/>
  <c r="L37" i="1"/>
  <c r="L297" i="59" s="1"/>
  <c r="L307" i="59" s="1"/>
  <c r="L32" i="1"/>
  <c r="L242" i="59" s="1"/>
  <c r="L252" i="59" s="1"/>
  <c r="G176" i="59"/>
  <c r="G186" i="59" s="1"/>
  <c r="G220" i="59"/>
  <c r="G230" i="59" s="1"/>
  <c r="F231" i="59"/>
  <c r="F241" i="59" s="1"/>
  <c r="I253" i="59"/>
  <c r="I263" i="59" s="1"/>
  <c r="G352" i="59"/>
  <c r="G362" i="59" s="1"/>
  <c r="F386" i="59"/>
  <c r="F396" i="59" s="1"/>
  <c r="I408" i="59"/>
  <c r="I418" i="59" s="1"/>
  <c r="H419" i="59"/>
  <c r="H429" i="59" s="1"/>
  <c r="F452" i="59"/>
  <c r="F462" i="59" s="1"/>
  <c r="J463" i="59"/>
  <c r="J473" i="59" s="1"/>
  <c r="I474" i="59"/>
  <c r="I484" i="59" s="1"/>
  <c r="H496" i="59"/>
  <c r="H506" i="59" s="1"/>
  <c r="H319" i="59"/>
  <c r="H329" i="59" s="1"/>
  <c r="H330" i="59"/>
  <c r="H340" i="59" s="1"/>
  <c r="K42" i="59"/>
  <c r="K52" i="59" s="1"/>
  <c r="L75" i="59"/>
  <c r="L85" i="59" s="1"/>
  <c r="J154" i="59"/>
  <c r="J164" i="59" s="1"/>
  <c r="K187" i="59"/>
  <c r="K197" i="59" s="1"/>
  <c r="K341" i="59"/>
  <c r="K351" i="59" s="1"/>
  <c r="L46" i="1"/>
  <c r="F59" i="1"/>
  <c r="L49" i="1"/>
  <c r="L419" i="59" s="1"/>
  <c r="L429" i="59" s="1"/>
  <c r="L36" i="1"/>
  <c r="L286" i="59" s="1"/>
  <c r="L296" i="59" s="1"/>
  <c r="L48" i="1"/>
  <c r="L408" i="59" s="1"/>
  <c r="L418" i="59" s="1"/>
  <c r="G6" i="50"/>
  <c r="L108" i="59"/>
  <c r="L118" i="59" s="1"/>
  <c r="AB118" i="59" s="1"/>
  <c r="F43" i="1"/>
  <c r="L39" i="1"/>
  <c r="L319" i="59" s="1"/>
  <c r="L329" i="59" s="1"/>
  <c r="K15" i="1"/>
  <c r="F209" i="59"/>
  <c r="F219" i="59" s="1"/>
  <c r="AB18" i="59"/>
  <c r="L26" i="1"/>
  <c r="L176" i="59" s="1"/>
  <c r="L186" i="59" s="1"/>
  <c r="L17" i="1"/>
  <c r="J59" i="1"/>
  <c r="AB27" i="1"/>
  <c r="G43" i="1"/>
  <c r="D41" i="61" l="1"/>
  <c r="D23" i="61"/>
  <c r="G531" i="59"/>
  <c r="G66" i="6"/>
  <c r="F186" i="59"/>
  <c r="AB186" i="59" s="1"/>
  <c r="K44" i="6"/>
  <c r="K365" i="59"/>
  <c r="K373" i="59" s="1"/>
  <c r="K546" i="59" s="1"/>
  <c r="L388" i="59"/>
  <c r="AB46" i="6"/>
  <c r="AB59" i="6" s="1"/>
  <c r="L59" i="6"/>
  <c r="F66" i="6"/>
  <c r="F531" i="59"/>
  <c r="I539" i="59"/>
  <c r="AB153" i="59"/>
  <c r="I429" i="59"/>
  <c r="AB26" i="6"/>
  <c r="AB43" i="6"/>
  <c r="L167" i="59"/>
  <c r="L175" i="59" s="1"/>
  <c r="AB175" i="59" s="1"/>
  <c r="L43" i="6"/>
  <c r="I531" i="59"/>
  <c r="I66" i="6"/>
  <c r="AB362" i="59"/>
  <c r="AB25" i="5"/>
  <c r="AB197" i="59"/>
  <c r="F11" i="57"/>
  <c r="K17" i="5"/>
  <c r="K98" i="59" s="1"/>
  <c r="L67" i="5"/>
  <c r="K54" i="59"/>
  <c r="K63" i="59" s="1"/>
  <c r="AB63" i="59" s="1"/>
  <c r="AB13" i="5"/>
  <c r="L59" i="5"/>
  <c r="H66" i="5"/>
  <c r="H530" i="59"/>
  <c r="H539" i="59" s="1"/>
  <c r="L43" i="5"/>
  <c r="L133" i="59"/>
  <c r="L142" i="59" s="1"/>
  <c r="AB142" i="59" s="1"/>
  <c r="F66" i="5"/>
  <c r="F530" i="59"/>
  <c r="K375" i="59"/>
  <c r="N44" i="5"/>
  <c r="H11" i="57"/>
  <c r="H16" i="57" s="1"/>
  <c r="I364" i="59"/>
  <c r="I373" i="59" s="1"/>
  <c r="I546" i="59" s="1"/>
  <c r="J530" i="59"/>
  <c r="J66" i="5"/>
  <c r="AB22" i="5"/>
  <c r="AB16" i="5"/>
  <c r="K87" i="59"/>
  <c r="K96" i="59" s="1"/>
  <c r="AB96" i="59" s="1"/>
  <c r="F364" i="59"/>
  <c r="E11" i="57"/>
  <c r="I11" i="57" s="1"/>
  <c r="I7" i="50"/>
  <c r="H44" i="5"/>
  <c r="H375" i="59" s="1"/>
  <c r="H364" i="59"/>
  <c r="H373" i="59" s="1"/>
  <c r="G66" i="5"/>
  <c r="G530" i="59"/>
  <c r="G539" i="59" s="1"/>
  <c r="AB42" i="5"/>
  <c r="I66" i="5"/>
  <c r="F10" i="57"/>
  <c r="G363" i="59"/>
  <c r="G373" i="59" s="1"/>
  <c r="F15" i="57"/>
  <c r="K75" i="59"/>
  <c r="K85" i="59" s="1"/>
  <c r="AB85" i="59" s="1"/>
  <c r="AB15" i="1"/>
  <c r="G66" i="1"/>
  <c r="F66" i="1"/>
  <c r="F529" i="59"/>
  <c r="L154" i="59"/>
  <c r="L164" i="59" s="1"/>
  <c r="AB164" i="59" s="1"/>
  <c r="L43" i="1"/>
  <c r="J66" i="1"/>
  <c r="J529" i="59"/>
  <c r="F363" i="59"/>
  <c r="F373" i="59" s="1"/>
  <c r="E10" i="57"/>
  <c r="E15" i="57"/>
  <c r="L59" i="1"/>
  <c r="L386" i="59"/>
  <c r="L396" i="59" s="1"/>
  <c r="AB396" i="59" s="1"/>
  <c r="AB539" i="59" s="1"/>
  <c r="L67" i="1"/>
  <c r="K17" i="1"/>
  <c r="K97" i="59" s="1"/>
  <c r="AB24" i="1"/>
  <c r="AB26" i="1"/>
  <c r="D10" i="57"/>
  <c r="D15" i="57"/>
  <c r="L97" i="59"/>
  <c r="L107" i="59" s="1"/>
  <c r="S107" i="59" s="1"/>
  <c r="E10" i="56"/>
  <c r="E17" i="56" s="1"/>
  <c r="E38" i="56" s="1"/>
  <c r="S17" i="1"/>
  <c r="K374" i="59"/>
  <c r="N44" i="1"/>
  <c r="H44" i="1"/>
  <c r="H374" i="59" s="1"/>
  <c r="I6" i="50"/>
  <c r="G16" i="50"/>
  <c r="G37" i="50" s="1"/>
  <c r="K376" i="59" l="1"/>
  <c r="N44" i="6"/>
  <c r="K384" i="59"/>
  <c r="O28" i="6"/>
  <c r="L365" i="59"/>
  <c r="S43" i="6"/>
  <c r="F20" i="6" s="1"/>
  <c r="L66" i="6"/>
  <c r="L69" i="6" s="1"/>
  <c r="L70" i="6" s="1"/>
  <c r="E6" i="62" s="1"/>
  <c r="L531" i="59"/>
  <c r="S59" i="6"/>
  <c r="H546" i="59"/>
  <c r="H384" i="59"/>
  <c r="G546" i="59"/>
  <c r="J539" i="59"/>
  <c r="J546" i="59" s="1"/>
  <c r="K107" i="59"/>
  <c r="AB373" i="59"/>
  <c r="L364" i="59"/>
  <c r="S43" i="5"/>
  <c r="O28" i="5"/>
  <c r="I16" i="50"/>
  <c r="F539" i="59"/>
  <c r="F546" i="59" s="1"/>
  <c r="AB43" i="5"/>
  <c r="S59" i="5"/>
  <c r="L66" i="5"/>
  <c r="L69" i="5" s="1"/>
  <c r="L70" i="5" s="1"/>
  <c r="E5" i="62" s="1"/>
  <c r="L530" i="59"/>
  <c r="O387" i="59"/>
  <c r="N375" i="59"/>
  <c r="O44" i="5"/>
  <c r="O375" i="59" s="1"/>
  <c r="AB43" i="1"/>
  <c r="I37" i="50"/>
  <c r="I15" i="57"/>
  <c r="L363" i="59"/>
  <c r="L373" i="59" s="1"/>
  <c r="S373" i="59" s="1"/>
  <c r="S43" i="1"/>
  <c r="D16" i="57"/>
  <c r="I10" i="57"/>
  <c r="O44" i="1"/>
  <c r="O374" i="59" s="1"/>
  <c r="N374" i="59"/>
  <c r="O386" i="59"/>
  <c r="O28" i="1"/>
  <c r="L66" i="1"/>
  <c r="L69" i="1" s="1"/>
  <c r="L70" i="1" s="1"/>
  <c r="E4" i="62" s="1"/>
  <c r="S59" i="1"/>
  <c r="F20" i="1" s="1"/>
  <c r="L529" i="59"/>
  <c r="F16" i="57"/>
  <c r="E16" i="57"/>
  <c r="L547" i="59"/>
  <c r="N376" i="59" l="1"/>
  <c r="N384" i="59" s="1"/>
  <c r="O388" i="59"/>
  <c r="O396" i="59" s="1"/>
  <c r="O44" i="6"/>
  <c r="O376" i="59" s="1"/>
  <c r="N28" i="6"/>
  <c r="D6" i="62" s="1"/>
  <c r="O200" i="59"/>
  <c r="L539" i="59"/>
  <c r="S539" i="59" s="1"/>
  <c r="N28" i="5"/>
  <c r="D5" i="62" s="1"/>
  <c r="O199" i="59"/>
  <c r="I16" i="57"/>
  <c r="F20" i="5"/>
  <c r="N28" i="1"/>
  <c r="D4" i="62" s="1"/>
  <c r="O198" i="59"/>
  <c r="O208" i="59" s="1"/>
  <c r="I25" i="50"/>
  <c r="L546" i="59" l="1"/>
  <c r="L549" i="59" s="1"/>
  <c r="L550" i="59" s="1"/>
</calcChain>
</file>

<file path=xl/comments1.xml><?xml version="1.0" encoding="utf-8"?>
<comments xmlns="http://schemas.openxmlformats.org/spreadsheetml/2006/main">
  <authors>
    <author>..</author>
  </authors>
  <commentList>
    <comment ref="O407" authorId="0" shapeId="0">
      <text>
        <r>
          <rPr>
            <b/>
            <sz val="9"/>
            <color indexed="81"/>
            <rFont val="Tahoma"/>
            <family val="2"/>
          </rPr>
          <t>..:</t>
        </r>
        <r>
          <rPr>
            <sz val="9"/>
            <color indexed="81"/>
            <rFont val="Tahoma"/>
            <family val="2"/>
          </rPr>
          <t xml:space="preserve">
Tenure/Tenure Track Fall Faculty FTE.</t>
        </r>
      </text>
    </comment>
  </commentList>
</comments>
</file>

<file path=xl/comments10.xml><?xml version="1.0" encoding="utf-8"?>
<comments xmlns="http://schemas.openxmlformats.org/spreadsheetml/2006/main">
  <authors>
    <author>..</author>
  </authors>
  <commentList>
    <comment ref="O47" authorId="0" shapeId="0">
      <text>
        <r>
          <rPr>
            <b/>
            <sz val="9"/>
            <color indexed="81"/>
            <rFont val="Tahoma"/>
            <family val="2"/>
          </rPr>
          <t>..:</t>
        </r>
        <r>
          <rPr>
            <sz val="9"/>
            <color indexed="81"/>
            <rFont val="Tahoma"/>
            <family val="2"/>
          </rPr>
          <t xml:space="preserve">
Tenure/Tenure Track Fall Faculty FTE.</t>
        </r>
      </text>
    </comment>
  </commentList>
</comments>
</file>

<file path=xl/comments11.xml><?xml version="1.0" encoding="utf-8"?>
<comments xmlns="http://schemas.openxmlformats.org/spreadsheetml/2006/main">
  <authors>
    <author>..</author>
  </authors>
  <commentList>
    <comment ref="O47" authorId="0" shapeId="0">
      <text>
        <r>
          <rPr>
            <b/>
            <sz val="9"/>
            <color indexed="81"/>
            <rFont val="Tahoma"/>
            <family val="2"/>
          </rPr>
          <t>..:</t>
        </r>
        <r>
          <rPr>
            <sz val="9"/>
            <color indexed="81"/>
            <rFont val="Tahoma"/>
            <family val="2"/>
          </rPr>
          <t xml:space="preserve">
Tenure/Tenure Track Fall Faculty FTE.</t>
        </r>
      </text>
    </comment>
  </commentList>
</comments>
</file>

<file path=xl/comments12.xml><?xml version="1.0" encoding="utf-8"?>
<comments xmlns="http://schemas.openxmlformats.org/spreadsheetml/2006/main">
  <authors>
    <author>..</author>
  </authors>
  <commentList>
    <comment ref="O47" authorId="0" shapeId="0">
      <text>
        <r>
          <rPr>
            <b/>
            <sz val="9"/>
            <color indexed="81"/>
            <rFont val="Tahoma"/>
            <family val="2"/>
          </rPr>
          <t>..:</t>
        </r>
        <r>
          <rPr>
            <sz val="9"/>
            <color indexed="81"/>
            <rFont val="Tahoma"/>
            <family val="2"/>
          </rPr>
          <t xml:space="preserve">
Tenure/Tenure Track Fall Faculty FTE.</t>
        </r>
      </text>
    </comment>
  </commentList>
</comments>
</file>

<file path=xl/comments2.xml><?xml version="1.0" encoding="utf-8"?>
<comments xmlns="http://schemas.openxmlformats.org/spreadsheetml/2006/main">
  <authors>
    <author>..</author>
  </authors>
  <commentList>
    <comment ref="O47" authorId="0" shapeId="0">
      <text>
        <r>
          <rPr>
            <b/>
            <sz val="9"/>
            <color indexed="81"/>
            <rFont val="Tahoma"/>
            <family val="2"/>
          </rPr>
          <t>..:</t>
        </r>
        <r>
          <rPr>
            <sz val="9"/>
            <color indexed="81"/>
            <rFont val="Tahoma"/>
            <family val="2"/>
          </rPr>
          <t xml:space="preserve">
Tenure/Tenure Track Fall Faculty FTE.</t>
        </r>
      </text>
    </comment>
  </commentList>
</comments>
</file>

<file path=xl/comments3.xml><?xml version="1.0" encoding="utf-8"?>
<comments xmlns="http://schemas.openxmlformats.org/spreadsheetml/2006/main">
  <authors>
    <author>..</author>
  </authors>
  <commentList>
    <comment ref="O47" authorId="0" shapeId="0">
      <text>
        <r>
          <rPr>
            <b/>
            <sz val="9"/>
            <color indexed="81"/>
            <rFont val="Tahoma"/>
            <family val="2"/>
          </rPr>
          <t>..:</t>
        </r>
        <r>
          <rPr>
            <sz val="9"/>
            <color indexed="81"/>
            <rFont val="Tahoma"/>
            <family val="2"/>
          </rPr>
          <t xml:space="preserve">
Tenure/Tenure Track Fall Faculty FTE.</t>
        </r>
      </text>
    </comment>
  </commentList>
</comments>
</file>

<file path=xl/comments4.xml><?xml version="1.0" encoding="utf-8"?>
<comments xmlns="http://schemas.openxmlformats.org/spreadsheetml/2006/main">
  <authors>
    <author>..</author>
  </authors>
  <commentList>
    <comment ref="O47" authorId="0" shapeId="0">
      <text>
        <r>
          <rPr>
            <b/>
            <sz val="9"/>
            <color indexed="81"/>
            <rFont val="Tahoma"/>
            <family val="2"/>
          </rPr>
          <t>..:</t>
        </r>
        <r>
          <rPr>
            <sz val="9"/>
            <color indexed="81"/>
            <rFont val="Tahoma"/>
            <family val="2"/>
          </rPr>
          <t xml:space="preserve">
Tenure/Tenure Track Fall Faculty FTE.</t>
        </r>
      </text>
    </comment>
  </commentList>
</comments>
</file>

<file path=xl/comments5.xml><?xml version="1.0" encoding="utf-8"?>
<comments xmlns="http://schemas.openxmlformats.org/spreadsheetml/2006/main">
  <authors>
    <author>..</author>
  </authors>
  <commentList>
    <comment ref="O47" authorId="0" shapeId="0">
      <text>
        <r>
          <rPr>
            <b/>
            <sz val="9"/>
            <color indexed="81"/>
            <rFont val="Tahoma"/>
            <family val="2"/>
          </rPr>
          <t>..:</t>
        </r>
        <r>
          <rPr>
            <sz val="9"/>
            <color indexed="81"/>
            <rFont val="Tahoma"/>
            <family val="2"/>
          </rPr>
          <t xml:space="preserve">
Tenure/Tenure Track Fall Faculty FTE.</t>
        </r>
      </text>
    </comment>
  </commentList>
</comments>
</file>

<file path=xl/comments6.xml><?xml version="1.0" encoding="utf-8"?>
<comments xmlns="http://schemas.openxmlformats.org/spreadsheetml/2006/main">
  <authors>
    <author>..</author>
  </authors>
  <commentList>
    <comment ref="O47" authorId="0" shapeId="0">
      <text>
        <r>
          <rPr>
            <b/>
            <sz val="9"/>
            <color indexed="81"/>
            <rFont val="Tahoma"/>
            <family val="2"/>
          </rPr>
          <t>..:</t>
        </r>
        <r>
          <rPr>
            <sz val="9"/>
            <color indexed="81"/>
            <rFont val="Tahoma"/>
            <family val="2"/>
          </rPr>
          <t xml:space="preserve">
Tenure/Tenure Track Fall Faculty FTE.</t>
        </r>
      </text>
    </comment>
  </commentList>
</comments>
</file>

<file path=xl/comments7.xml><?xml version="1.0" encoding="utf-8"?>
<comments xmlns="http://schemas.openxmlformats.org/spreadsheetml/2006/main">
  <authors>
    <author>..</author>
  </authors>
  <commentList>
    <comment ref="O47" authorId="0" shapeId="0">
      <text>
        <r>
          <rPr>
            <b/>
            <sz val="9"/>
            <color indexed="81"/>
            <rFont val="Tahoma"/>
            <family val="2"/>
          </rPr>
          <t>..:</t>
        </r>
        <r>
          <rPr>
            <sz val="9"/>
            <color indexed="81"/>
            <rFont val="Tahoma"/>
            <family val="2"/>
          </rPr>
          <t xml:space="preserve">
Tenure/Tenure Track Fall Faculty FTE.</t>
        </r>
      </text>
    </comment>
  </commentList>
</comments>
</file>

<file path=xl/comments8.xml><?xml version="1.0" encoding="utf-8"?>
<comments xmlns="http://schemas.openxmlformats.org/spreadsheetml/2006/main">
  <authors>
    <author>..</author>
  </authors>
  <commentList>
    <comment ref="O47" authorId="0" shapeId="0">
      <text>
        <r>
          <rPr>
            <b/>
            <sz val="9"/>
            <color indexed="81"/>
            <rFont val="Tahoma"/>
            <family val="2"/>
          </rPr>
          <t>..:</t>
        </r>
        <r>
          <rPr>
            <sz val="9"/>
            <color indexed="81"/>
            <rFont val="Tahoma"/>
            <family val="2"/>
          </rPr>
          <t xml:space="preserve">
Tenure/Tenure Track Fall Faculty FTE.</t>
        </r>
      </text>
    </comment>
  </commentList>
</comments>
</file>

<file path=xl/comments9.xml><?xml version="1.0" encoding="utf-8"?>
<comments xmlns="http://schemas.openxmlformats.org/spreadsheetml/2006/main">
  <authors>
    <author>..</author>
  </authors>
  <commentList>
    <comment ref="O47" authorId="0" shapeId="0">
      <text>
        <r>
          <rPr>
            <b/>
            <sz val="9"/>
            <color indexed="81"/>
            <rFont val="Tahoma"/>
            <family val="2"/>
          </rPr>
          <t>..:</t>
        </r>
        <r>
          <rPr>
            <sz val="9"/>
            <color indexed="81"/>
            <rFont val="Tahoma"/>
            <family val="2"/>
          </rPr>
          <t xml:space="preserve">
Tenure/Tenure Track Fall Faculty FTE.</t>
        </r>
      </text>
    </comment>
  </commentList>
</comments>
</file>

<file path=xl/sharedStrings.xml><?xml version="1.0" encoding="utf-8"?>
<sst xmlns="http://schemas.openxmlformats.org/spreadsheetml/2006/main" count="2177" uniqueCount="699">
  <si>
    <t>Zoom % should be at 75%.</t>
  </si>
  <si>
    <t>Summary of R &amp; D Expenditures</t>
  </si>
  <si>
    <t>Overall Total</t>
  </si>
  <si>
    <t>Defined For Survey</t>
  </si>
  <si>
    <t>R &amp; D Expenses as defined for the Research Expenditure Survey</t>
  </si>
  <si>
    <t>Difference</t>
  </si>
  <si>
    <r>
      <t xml:space="preserve">R &amp; D Expenses </t>
    </r>
    <r>
      <rPr>
        <b/>
        <sz val="10"/>
        <rFont val="Arial"/>
        <family val="2"/>
      </rPr>
      <t>not</t>
    </r>
    <r>
      <rPr>
        <sz val="10"/>
        <rFont val="Arial"/>
        <family val="2"/>
      </rPr>
      <t xml:space="preserve"> meeting the narrow definition of R &amp; D used in the Research Expenditures Survey</t>
    </r>
  </si>
  <si>
    <t>Total Expenses for R &amp; D as reported on the Statement of Revenues, Expenses and Changes in Net Assets</t>
  </si>
  <si>
    <t>Other Research-related Equipment Expenditures (noncurrent fund expenditures, etc. - do not include R &amp; D plant expenses or construction)</t>
  </si>
  <si>
    <t>Indirect Costs associated with Expenses for R &amp; D as defined for this survey</t>
  </si>
  <si>
    <t>Capital Outlay for research equipment (do not include R &amp; D plant expenses or construction)</t>
  </si>
  <si>
    <t>Expenditures for conduct of R &amp; D made by institution's research foundation or 501© corporation on behalf of the institution and not report in institution AFR, including indirect costs not reported above</t>
  </si>
  <si>
    <t>Total R &amp; D Expenditures</t>
  </si>
  <si>
    <t>R &amp; D Expenditures By Funding Source</t>
  </si>
  <si>
    <t>Federal</t>
  </si>
  <si>
    <t>State Appropriations</t>
  </si>
  <si>
    <t>State Contracts/Grants</t>
  </si>
  <si>
    <t>Institution Resources</t>
  </si>
  <si>
    <t>Total</t>
  </si>
  <si>
    <t>Agricultural Sciences</t>
  </si>
  <si>
    <t>Biological and Other Life Sciences</t>
  </si>
  <si>
    <t>Computer Science</t>
  </si>
  <si>
    <t>Engineering</t>
  </si>
  <si>
    <t>Environmental Sciences</t>
  </si>
  <si>
    <t>Mathematical Sciences</t>
  </si>
  <si>
    <t>Medical Sciences</t>
  </si>
  <si>
    <t>Physical Sciences</t>
  </si>
  <si>
    <t>Psychology</t>
  </si>
  <si>
    <t>Social Sciences</t>
  </si>
  <si>
    <t>Other Sciences not classified above</t>
  </si>
  <si>
    <t>Arts and Humanities</t>
  </si>
  <si>
    <t>Business Administration</t>
  </si>
  <si>
    <t>Education</t>
  </si>
  <si>
    <t>Law</t>
  </si>
  <si>
    <t>Field of Study - Future Use 1</t>
  </si>
  <si>
    <t>Field of Study - Future Use 2</t>
  </si>
  <si>
    <t>Field of Study - Future Use 3</t>
  </si>
  <si>
    <t>Field of Study - Future Use 4</t>
  </si>
  <si>
    <t>Field of Study - Future Use 5</t>
  </si>
  <si>
    <t>Other Non-Science Activities</t>
  </si>
  <si>
    <t>Total R &amp; D Expenditures By Funding Source</t>
  </si>
  <si>
    <t>R &amp; D Expenditures - Select Areas of Special Interest</t>
  </si>
  <si>
    <t>Aerospace Technology</t>
  </si>
  <si>
    <t>Biotechnology</t>
  </si>
  <si>
    <t>Cancer Research</t>
  </si>
  <si>
    <t>Energy</t>
  </si>
  <si>
    <t>Manufacturing Technology</t>
  </si>
  <si>
    <t>Materials Science</t>
  </si>
  <si>
    <t>Microelectronics and Computer Technology</t>
  </si>
  <si>
    <t>Water Resources</t>
  </si>
  <si>
    <t>Univ Special Interest - Future Use 1</t>
  </si>
  <si>
    <t>Univ Special Interest - Future Use 2</t>
  </si>
  <si>
    <t>Univ Special Interest - Future Use 3</t>
  </si>
  <si>
    <t>Univ Special Interest - Future Use 4</t>
  </si>
  <si>
    <t>Univ Special Interest - Future Use 5</t>
  </si>
  <si>
    <t>Total R &amp; D Expenditures - Select Areas of Special Interest</t>
  </si>
  <si>
    <t xml:space="preserve"> </t>
  </si>
  <si>
    <t>The University of Texas at Arlington</t>
  </si>
  <si>
    <t>University Institutions:</t>
  </si>
  <si>
    <t>F23</t>
  </si>
  <si>
    <t>F24</t>
  </si>
  <si>
    <t>F25</t>
  </si>
  <si>
    <t>F31</t>
  </si>
  <si>
    <t>F34</t>
  </si>
  <si>
    <t>F35</t>
  </si>
  <si>
    <t>F36</t>
  </si>
  <si>
    <t>F37</t>
  </si>
  <si>
    <t>F38</t>
  </si>
  <si>
    <t>F39</t>
  </si>
  <si>
    <t>F46</t>
  </si>
  <si>
    <t>F47</t>
  </si>
  <si>
    <t>F48</t>
  </si>
  <si>
    <t>F49</t>
  </si>
  <si>
    <t>F50</t>
  </si>
  <si>
    <t>F51</t>
  </si>
  <si>
    <t>F52</t>
  </si>
  <si>
    <t>F53</t>
  </si>
  <si>
    <t>F54</t>
  </si>
  <si>
    <t>G23</t>
  </si>
  <si>
    <t>G24</t>
  </si>
  <si>
    <t>G25</t>
  </si>
  <si>
    <t>G31</t>
  </si>
  <si>
    <t>G34</t>
  </si>
  <si>
    <t>G35</t>
  </si>
  <si>
    <t>G36</t>
  </si>
  <si>
    <t>G37</t>
  </si>
  <si>
    <t>G38</t>
  </si>
  <si>
    <t>G39</t>
  </si>
  <si>
    <t>G46</t>
  </si>
  <si>
    <t>G47</t>
  </si>
  <si>
    <t>G48</t>
  </si>
  <si>
    <t>G49</t>
  </si>
  <si>
    <t>G50</t>
  </si>
  <si>
    <t>G51</t>
  </si>
  <si>
    <t>G52</t>
  </si>
  <si>
    <t>G53</t>
  </si>
  <si>
    <t>G54</t>
  </si>
  <si>
    <t>H23</t>
  </si>
  <si>
    <t>H24</t>
  </si>
  <si>
    <t>H25</t>
  </si>
  <si>
    <t>H31</t>
  </si>
  <si>
    <t>H34</t>
  </si>
  <si>
    <t>H35</t>
  </si>
  <si>
    <t>H36</t>
  </si>
  <si>
    <t>H37</t>
  </si>
  <si>
    <t>H38</t>
  </si>
  <si>
    <t>H39</t>
  </si>
  <si>
    <t>H46</t>
  </si>
  <si>
    <t>H47</t>
  </si>
  <si>
    <t>H48</t>
  </si>
  <si>
    <t>H49</t>
  </si>
  <si>
    <t>H50</t>
  </si>
  <si>
    <t>H51</t>
  </si>
  <si>
    <t>H52</t>
  </si>
  <si>
    <t>H53</t>
  </si>
  <si>
    <t>H54</t>
  </si>
  <si>
    <t>I23</t>
  </si>
  <si>
    <t>I24</t>
  </si>
  <si>
    <t>I25</t>
  </si>
  <si>
    <t>I31</t>
  </si>
  <si>
    <t>I34</t>
  </si>
  <si>
    <t>I35</t>
  </si>
  <si>
    <t>I36</t>
  </si>
  <si>
    <t>I37</t>
  </si>
  <si>
    <t>I38</t>
  </si>
  <si>
    <t>I39</t>
  </si>
  <si>
    <t>I46</t>
  </si>
  <si>
    <t>I47</t>
  </si>
  <si>
    <t>I48</t>
  </si>
  <si>
    <t>I49</t>
  </si>
  <si>
    <t>I50</t>
  </si>
  <si>
    <t>I51</t>
  </si>
  <si>
    <t>I52</t>
  </si>
  <si>
    <t>I53</t>
  </si>
  <si>
    <t>I54</t>
  </si>
  <si>
    <t>J23</t>
  </si>
  <si>
    <t>J24</t>
  </si>
  <si>
    <t>J25</t>
  </si>
  <si>
    <t>J31</t>
  </si>
  <si>
    <t>J34</t>
  </si>
  <si>
    <t>J35</t>
  </si>
  <si>
    <t>J36</t>
  </si>
  <si>
    <t>J37</t>
  </si>
  <si>
    <t>J38</t>
  </si>
  <si>
    <t>J39</t>
  </si>
  <si>
    <t>J46</t>
  </si>
  <si>
    <t>J47</t>
  </si>
  <si>
    <t>J48</t>
  </si>
  <si>
    <t>J49</t>
  </si>
  <si>
    <t>J50</t>
  </si>
  <si>
    <t>J51</t>
  </si>
  <si>
    <t>J52</t>
  </si>
  <si>
    <t>J53</t>
  </si>
  <si>
    <t>J54</t>
  </si>
  <si>
    <t>K12</t>
  </si>
  <si>
    <t>K23</t>
  </si>
  <si>
    <t>K24</t>
  </si>
  <si>
    <t>K25</t>
  </si>
  <si>
    <t>K31</t>
  </si>
  <si>
    <t>K34</t>
  </si>
  <si>
    <t>K35</t>
  </si>
  <si>
    <t>K36</t>
  </si>
  <si>
    <t>K37</t>
  </si>
  <si>
    <t>K38</t>
  </si>
  <si>
    <t>K39</t>
  </si>
  <si>
    <t>K46</t>
  </si>
  <si>
    <t>K47</t>
  </si>
  <si>
    <t>K48</t>
  </si>
  <si>
    <t>K49</t>
  </si>
  <si>
    <t>K50</t>
  </si>
  <si>
    <t>K51</t>
  </si>
  <si>
    <t>K52</t>
  </si>
  <si>
    <t>K53</t>
  </si>
  <si>
    <t>K54</t>
  </si>
  <si>
    <t>L13</t>
  </si>
  <si>
    <t>L14</t>
  </si>
  <si>
    <t>ARL</t>
  </si>
  <si>
    <t>AUS</t>
  </si>
  <si>
    <t>The University of Texas at Dallas</t>
  </si>
  <si>
    <t>DAL</t>
  </si>
  <si>
    <t>The University of Texas at El Paso</t>
  </si>
  <si>
    <t>E-P</t>
  </si>
  <si>
    <t>The University of Texas of the Permian Basin</t>
  </si>
  <si>
    <t>P-B</t>
  </si>
  <si>
    <t>The University of Texas at San Antonio</t>
  </si>
  <si>
    <t>S-A</t>
  </si>
  <si>
    <t>The University of Texas at Tyler</t>
  </si>
  <si>
    <t>TYL</t>
  </si>
  <si>
    <t>Texas A&amp;M University</t>
  </si>
  <si>
    <t>TAMU</t>
  </si>
  <si>
    <t>Texas A&amp;M University at Galveston</t>
  </si>
  <si>
    <t>TAMUG</t>
  </si>
  <si>
    <t>PVAMU</t>
  </si>
  <si>
    <t>Tarleton State University</t>
  </si>
  <si>
    <t>TARLST</t>
  </si>
  <si>
    <t>Texas A&amp;M University - Corpus Christi</t>
  </si>
  <si>
    <t>TAMUCC</t>
  </si>
  <si>
    <t>Texas A&amp;M University - Kingsville</t>
  </si>
  <si>
    <t>TAMUK</t>
  </si>
  <si>
    <t>Texas A&amp;M International University</t>
  </si>
  <si>
    <t>TAMIU</t>
  </si>
  <si>
    <t>West Texas A&amp;M University</t>
  </si>
  <si>
    <t>WTAMU</t>
  </si>
  <si>
    <t>Texas A&amp;M University - Commerce</t>
  </si>
  <si>
    <t>TAMUC</t>
  </si>
  <si>
    <t>TAMUT</t>
  </si>
  <si>
    <t>Texas A&amp;M University - Central Texas</t>
  </si>
  <si>
    <t>TAMUCT</t>
  </si>
  <si>
    <t>Texas A&amp;M University - San Antonio</t>
  </si>
  <si>
    <t>TAMUSA</t>
  </si>
  <si>
    <t>University of Houston</t>
  </si>
  <si>
    <t>UH</t>
  </si>
  <si>
    <t>University of Houston - Clear Lake</t>
  </si>
  <si>
    <t>UHCL</t>
  </si>
  <si>
    <t>UHD</t>
  </si>
  <si>
    <t>UHV</t>
  </si>
  <si>
    <t xml:space="preserve">Lamar University </t>
  </si>
  <si>
    <t>LU</t>
  </si>
  <si>
    <t>Sam Houston State University</t>
  </si>
  <si>
    <t>SHSU</t>
  </si>
  <si>
    <t>TXST</t>
  </si>
  <si>
    <t>Sul Ross State University</t>
  </si>
  <si>
    <t>SRSU</t>
  </si>
  <si>
    <t>Texas Tech University</t>
  </si>
  <si>
    <t>TTU</t>
  </si>
  <si>
    <t>Angelo State University</t>
  </si>
  <si>
    <t>ASU</t>
  </si>
  <si>
    <t>University of North Texas</t>
  </si>
  <si>
    <t>UNT</t>
  </si>
  <si>
    <t>University of North Texas at Dallas</t>
  </si>
  <si>
    <t>UNTD</t>
  </si>
  <si>
    <t>Midwestern State University</t>
  </si>
  <si>
    <t>MidWST</t>
  </si>
  <si>
    <t>Stephen F. Austin State University</t>
  </si>
  <si>
    <t>SFA</t>
  </si>
  <si>
    <t>Texas Southern University</t>
  </si>
  <si>
    <t>TSU</t>
  </si>
  <si>
    <t>Texas Woman's University</t>
  </si>
  <si>
    <t>TWU</t>
  </si>
  <si>
    <t>Lamar/TSTC</t>
  </si>
  <si>
    <t>Lamar Institute of Technology</t>
  </si>
  <si>
    <t>LIT</t>
  </si>
  <si>
    <t>Lamar State College - Orange</t>
  </si>
  <si>
    <t>LSCO</t>
  </si>
  <si>
    <t>Lamar State College - Port Arthur</t>
  </si>
  <si>
    <t>LSCPA</t>
  </si>
  <si>
    <t>Texas State Technical College - Harlingen</t>
  </si>
  <si>
    <t>TSTCH</t>
  </si>
  <si>
    <t>Texas State Technical College – West Texas</t>
  </si>
  <si>
    <t>Texas State Technical College - Marshall</t>
  </si>
  <si>
    <t>TSTCM</t>
  </si>
  <si>
    <t>Texas State Technical College - Waco</t>
  </si>
  <si>
    <t>TSTCW</t>
  </si>
  <si>
    <t>Date Input Area for Complete Report</t>
  </si>
  <si>
    <t>Checksum</t>
  </si>
  <si>
    <t>FICE</t>
  </si>
  <si>
    <t>K9</t>
  </si>
  <si>
    <t>L8</t>
  </si>
  <si>
    <t>L15</t>
  </si>
  <si>
    <t>L16</t>
  </si>
  <si>
    <t>F22</t>
  </si>
  <si>
    <t>G22</t>
  </si>
  <si>
    <t>H22</t>
  </si>
  <si>
    <t>I22</t>
  </si>
  <si>
    <t>J22</t>
  </si>
  <si>
    <t>K22</t>
  </si>
  <si>
    <t>F26</t>
  </si>
  <si>
    <t>G26</t>
  </si>
  <si>
    <t>H26</t>
  </si>
  <si>
    <t>I26</t>
  </si>
  <si>
    <t>J26</t>
  </si>
  <si>
    <t>K26</t>
  </si>
  <si>
    <t>F27</t>
  </si>
  <si>
    <t>G27</t>
  </si>
  <si>
    <t>H27</t>
  </si>
  <si>
    <t>I27</t>
  </si>
  <si>
    <t>J27</t>
  </si>
  <si>
    <t>K27</t>
  </si>
  <si>
    <t>F28</t>
  </si>
  <si>
    <t>G28</t>
  </si>
  <si>
    <t>H28</t>
  </si>
  <si>
    <t>I28</t>
  </si>
  <si>
    <t>J28</t>
  </si>
  <si>
    <t>K28</t>
  </si>
  <si>
    <t>F29</t>
  </si>
  <si>
    <t>G29</t>
  </si>
  <si>
    <t>H29</t>
  </si>
  <si>
    <t>I29</t>
  </si>
  <si>
    <t>J29</t>
  </si>
  <si>
    <t>K29</t>
  </si>
  <si>
    <t>F30</t>
  </si>
  <si>
    <t>G30</t>
  </si>
  <si>
    <t>H30</t>
  </si>
  <si>
    <t>I30</t>
  </si>
  <si>
    <t>J30</t>
  </si>
  <si>
    <t>K30</t>
  </si>
  <si>
    <t>F32</t>
  </si>
  <si>
    <t>G32</t>
  </si>
  <si>
    <t>H32</t>
  </si>
  <si>
    <t>I32</t>
  </si>
  <si>
    <t>J32</t>
  </si>
  <si>
    <t>K32</t>
  </si>
  <si>
    <t>F33</t>
  </si>
  <si>
    <t>G33</t>
  </si>
  <si>
    <t>H33</t>
  </si>
  <si>
    <t>I33</t>
  </si>
  <si>
    <t>J33</t>
  </si>
  <si>
    <t>K33</t>
  </si>
  <si>
    <t>F40</t>
  </si>
  <si>
    <t>G40</t>
  </si>
  <si>
    <t>H40</t>
  </si>
  <si>
    <t>I40</t>
  </si>
  <si>
    <t>J40</t>
  </si>
  <si>
    <t>K40</t>
  </si>
  <si>
    <t>F55</t>
  </si>
  <si>
    <t>G55</t>
  </si>
  <si>
    <t>H55</t>
  </si>
  <si>
    <t>I55</t>
  </si>
  <si>
    <t>J55</t>
  </si>
  <si>
    <t>K55</t>
  </si>
  <si>
    <t>F56</t>
  </si>
  <si>
    <t>G56</t>
  </si>
  <si>
    <t>H56</t>
  </si>
  <si>
    <t>I56</t>
  </si>
  <si>
    <t>J56</t>
  </si>
  <si>
    <t>K56</t>
  </si>
  <si>
    <t>Statements of Sources and Uses</t>
  </si>
  <si>
    <t>Universities, Health-Related Institutions, Lamar State Colleges, and TSTC</t>
  </si>
  <si>
    <t>File and Tab Naming Conventions/ Authorized Amounts</t>
  </si>
  <si>
    <t>New Additions</t>
  </si>
  <si>
    <t>Institution Name</t>
  </si>
  <si>
    <t>Assigned Excel File</t>
  </si>
  <si>
    <t>Name on Returned File</t>
  </si>
  <si>
    <t>FICE Code</t>
  </si>
  <si>
    <t>30 - Reserved for Summary</t>
  </si>
  <si>
    <t>The University of Texas System</t>
  </si>
  <si>
    <t>UTS</t>
  </si>
  <si>
    <t>Texas A&amp;M University System</t>
  </si>
  <si>
    <t>TAMUS</t>
  </si>
  <si>
    <t>TAR</t>
  </si>
  <si>
    <t>TAES</t>
  </si>
  <si>
    <t>TEES1</t>
  </si>
  <si>
    <t>TEES2</t>
  </si>
  <si>
    <t>TFS</t>
  </si>
  <si>
    <t>TTI</t>
  </si>
  <si>
    <t>TVMDL</t>
  </si>
  <si>
    <t>Texas A&amp;M Research Foundation</t>
  </si>
  <si>
    <t>TAMRF</t>
  </si>
  <si>
    <t>University of Houston System</t>
  </si>
  <si>
    <t>Texas State System</t>
  </si>
  <si>
    <t>TXSTS</t>
  </si>
  <si>
    <t>Texas Tech University System</t>
  </si>
  <si>
    <t>TTUS</t>
  </si>
  <si>
    <t>University of North Texas System</t>
  </si>
  <si>
    <t>UNTS</t>
  </si>
  <si>
    <t>Health-Related Institutions:</t>
  </si>
  <si>
    <t>380 - Reserved for Summary</t>
  </si>
  <si>
    <t>SWM</t>
  </si>
  <si>
    <t>The University of Texas Medical Branch at Galveston</t>
  </si>
  <si>
    <t>MBG</t>
  </si>
  <si>
    <t>The University of Texas Health Science Center at Houston</t>
  </si>
  <si>
    <t>HSH</t>
  </si>
  <si>
    <t>The University of Texas Health Science Center at San Antonio</t>
  </si>
  <si>
    <t>HSSA</t>
  </si>
  <si>
    <t>The University of Texas M.D. Anderson Cancer Center</t>
  </si>
  <si>
    <t>MDA</t>
  </si>
  <si>
    <t>THC</t>
  </si>
  <si>
    <t>Texas A&amp;M University System Health Science Center</t>
  </si>
  <si>
    <t>TAMHSC</t>
  </si>
  <si>
    <t>University of North Texas Health Science Center at Fort Worth</t>
  </si>
  <si>
    <t>UNTHSC</t>
  </si>
  <si>
    <t>Texas Tech University Health Sciences Center</t>
  </si>
  <si>
    <t>TTUHSC</t>
  </si>
  <si>
    <t>Tab Name</t>
  </si>
  <si>
    <t>Number</t>
  </si>
  <si>
    <t>S40</t>
  </si>
  <si>
    <t>S130</t>
  </si>
  <si>
    <t>S230</t>
  </si>
  <si>
    <t>S270</t>
  </si>
  <si>
    <t>S310</t>
  </si>
  <si>
    <t>S330</t>
  </si>
  <si>
    <t>Institution</t>
  </si>
  <si>
    <t/>
  </si>
  <si>
    <t>R &amp; D Not Meeting the Definition of the Research Exp. Survey</t>
  </si>
  <si>
    <t>Capital Outlay for Research</t>
  </si>
  <si>
    <t>Indirect Costs Associated w/ R &amp; D</t>
  </si>
  <si>
    <t>Institution's Research Foundation Expenditures for R &amp; D</t>
  </si>
  <si>
    <t>Texas State Technical College - System</t>
  </si>
  <si>
    <t>TSTCS</t>
  </si>
  <si>
    <t>Statewide Summary - Lamar State Colleges &amp; Texas State Technical Colleges</t>
  </si>
  <si>
    <t>Research Expenditure Survey</t>
  </si>
  <si>
    <t>Almanac Order</t>
  </si>
  <si>
    <t>Year</t>
  </si>
  <si>
    <t>Texas State Tech. College-Marshall</t>
  </si>
  <si>
    <t>Texas State Tech. College-Harlingen</t>
  </si>
  <si>
    <t>Texas State Tech. College Waco</t>
  </si>
  <si>
    <t>Check total dependent upon consolidation being done.</t>
  </si>
  <si>
    <t>Total Research Expenditures</t>
  </si>
  <si>
    <t xml:space="preserve">State </t>
  </si>
  <si>
    <t>Private</t>
  </si>
  <si>
    <t>Institutional</t>
  </si>
  <si>
    <t>Check</t>
  </si>
  <si>
    <t>Check totals are dependent upon consolidation being done.</t>
  </si>
  <si>
    <t>Cents?</t>
  </si>
  <si>
    <t>State Total</t>
  </si>
  <si>
    <t>Pvt. Total</t>
  </si>
  <si>
    <t>Federal &amp; Private</t>
  </si>
  <si>
    <t>ExpendPerFTE</t>
  </si>
  <si>
    <t>To Accountability</t>
  </si>
  <si>
    <t>Sources &amp; Uses</t>
  </si>
  <si>
    <t>ResPercGenRev</t>
  </si>
  <si>
    <t>T/TT Fall Fac FTE</t>
  </si>
  <si>
    <t>As of Fall xxxxx</t>
  </si>
  <si>
    <t>Contact</t>
  </si>
  <si>
    <t>State Approp.</t>
  </si>
  <si>
    <t>Name</t>
  </si>
  <si>
    <t>Phone No.</t>
  </si>
  <si>
    <t>Email</t>
  </si>
  <si>
    <t>P42</t>
  </si>
  <si>
    <t>O92</t>
  </si>
  <si>
    <t>Q92</t>
  </si>
  <si>
    <t>T92</t>
  </si>
  <si>
    <t>Return to Index</t>
  </si>
  <si>
    <t>Texas Technical and State Colleges</t>
  </si>
  <si>
    <t>For Research</t>
  </si>
  <si>
    <t>Academic</t>
  </si>
  <si>
    <t>Technical</t>
  </si>
  <si>
    <t>BAT</t>
  </si>
  <si>
    <t>Continuing</t>
  </si>
  <si>
    <t>FTFE-Annual</t>
  </si>
  <si>
    <t>T/TT Fall Fac FTE teach</t>
  </si>
  <si>
    <t>S&amp;U Ord</t>
  </si>
  <si>
    <t>Fice</t>
  </si>
  <si>
    <t>SCH</t>
  </si>
  <si>
    <t>Ed. CH</t>
  </si>
  <si>
    <t>FTSE*</t>
  </si>
  <si>
    <t>Rounded</t>
  </si>
  <si>
    <t>445566</t>
  </si>
  <si>
    <t xml:space="preserve">     TOTAL</t>
  </si>
  <si>
    <t xml:space="preserve"> *Academic, technical, and BAT semester credit hours divided by 30 plus continuing education contact hours</t>
  </si>
  <si>
    <t xml:space="preserve">  divided by 900. State-funded hours only.</t>
  </si>
  <si>
    <t>System</t>
  </si>
  <si>
    <t>Need Formula</t>
  </si>
  <si>
    <t>Links to Sources &amp; Uses Tabs</t>
  </si>
  <si>
    <t>Accountability</t>
  </si>
  <si>
    <t>Data</t>
  </si>
  <si>
    <t>LIT-TSTC Institutions - Summary</t>
  </si>
  <si>
    <t>Institution Point of Contact for Sources &amp; Uses</t>
  </si>
  <si>
    <t>Phone Number</t>
  </si>
  <si>
    <t>Texas State Tech. College - Harlingen</t>
  </si>
  <si>
    <t>Texas State Tech. College - Marshall</t>
  </si>
  <si>
    <t>Texas State Tech. College - Waco</t>
  </si>
  <si>
    <t>Input Schedules</t>
  </si>
  <si>
    <t xml:space="preserve">FTSE &amp; FTFE </t>
  </si>
  <si>
    <t>Names Schedule</t>
  </si>
  <si>
    <t>Template Input Schedule</t>
  </si>
  <si>
    <t>Output Schedules</t>
  </si>
  <si>
    <t>Research Expenditures</t>
  </si>
  <si>
    <t>Research</t>
  </si>
  <si>
    <t>Click Here</t>
  </si>
  <si>
    <t>Detailed Summary</t>
  </si>
  <si>
    <t>U:tility Survey Ordering</t>
  </si>
  <si>
    <t>Prairie View A&amp;M University</t>
  </si>
  <si>
    <t>Texas A&amp;M University - Texarkana</t>
  </si>
  <si>
    <t>University of Houston - Downtown</t>
  </si>
  <si>
    <t>University of Houston - Victoria</t>
  </si>
  <si>
    <t>Texas State Technical College - West Texas</t>
  </si>
  <si>
    <t>Old Format - No Longer Used</t>
  </si>
  <si>
    <t>L18</t>
  </si>
  <si>
    <t>L19</t>
  </si>
  <si>
    <t>F41</t>
  </si>
  <si>
    <t>G41</t>
  </si>
  <si>
    <t>H41</t>
  </si>
  <si>
    <t>I41</t>
  </si>
  <si>
    <t>J41</t>
  </si>
  <si>
    <t>K41</t>
  </si>
  <si>
    <t>F42</t>
  </si>
  <si>
    <t>G42</t>
  </si>
  <si>
    <t>H42</t>
  </si>
  <si>
    <t>I42</t>
  </si>
  <si>
    <t>J42</t>
  </si>
  <si>
    <t>K42</t>
  </si>
  <si>
    <t>F57</t>
  </si>
  <si>
    <t>G57</t>
  </si>
  <si>
    <t>H57</t>
  </si>
  <si>
    <t>I57</t>
  </si>
  <si>
    <t>J57</t>
  </si>
  <si>
    <t>K57</t>
  </si>
  <si>
    <t>F58</t>
  </si>
  <si>
    <t>G58</t>
  </si>
  <si>
    <t>H58</t>
  </si>
  <si>
    <t>I58</t>
  </si>
  <si>
    <t>J58</t>
  </si>
  <si>
    <t>K58</t>
  </si>
  <si>
    <t>Human Stem Cell - Adult</t>
  </si>
  <si>
    <t>Human Stem Cell - Embryonic</t>
  </si>
  <si>
    <t>Res. Exp.</t>
  </si>
  <si>
    <t>E&amp;G Exp.</t>
  </si>
  <si>
    <t>X61</t>
  </si>
  <si>
    <t>X68</t>
  </si>
  <si>
    <t>HN Final Column</t>
  </si>
  <si>
    <t>Sort Order</t>
  </si>
  <si>
    <t>Source:  Research Expenditure Workbook</t>
  </si>
  <si>
    <t>Source: Sources &amp; Uses</t>
  </si>
  <si>
    <t xml:space="preserve">FICE </t>
  </si>
  <si>
    <t>Institutions</t>
  </si>
  <si>
    <t>501(c)(3)</t>
  </si>
  <si>
    <t>TEES Pass-through</t>
  </si>
  <si>
    <t>Current E &amp; G Expenditures</t>
  </si>
  <si>
    <t>Totals</t>
  </si>
  <si>
    <t>Texas A&amp;M AgriLife Research</t>
  </si>
  <si>
    <t>Texas A&amp;M AgriLife Extension Service</t>
  </si>
  <si>
    <t>Texas A&amp;M Engineering Experiment Station</t>
  </si>
  <si>
    <t>Texas A&amp;M Engineering Extension Service</t>
  </si>
  <si>
    <t>Texas A&amp;M Forest Service</t>
  </si>
  <si>
    <t>Texas A&amp;M Transportation Institute</t>
  </si>
  <si>
    <t>Texas A&amp;M Vet. Medical Diagnostic Laboratory</t>
  </si>
  <si>
    <t xml:space="preserve"> Lamar State Colleges &amp; Texas State Technical Colleges</t>
  </si>
  <si>
    <t>Checked Ok</t>
  </si>
  <si>
    <t>Not used for this sector.</t>
  </si>
  <si>
    <t>UHS</t>
  </si>
  <si>
    <t>Texas State University</t>
  </si>
  <si>
    <t>The University of Texas Southwestern Medical Center</t>
  </si>
  <si>
    <t>TTUHSCEP</t>
  </si>
  <si>
    <t>TSTCWT</t>
  </si>
  <si>
    <t>Balancing Schedule</t>
  </si>
  <si>
    <t>Report</t>
  </si>
  <si>
    <t>Hash Totals</t>
  </si>
  <si>
    <t>TOTAL</t>
  </si>
  <si>
    <t>For Accountability Use; Source Victor</t>
  </si>
  <si>
    <t xml:space="preserve">Source: </t>
  </si>
  <si>
    <t>For Institution Specific Questions, Please Contact the Institution Point of Contact</t>
  </si>
  <si>
    <t>Texas State Tech. College - West TX</t>
  </si>
  <si>
    <t>Almanac</t>
  </si>
  <si>
    <t>Note:  Sort order must be in S&amp;U Order for formula links to work properly.</t>
  </si>
  <si>
    <t>Pass Throughs From TX Eng. Exp. Station</t>
  </si>
  <si>
    <t>Total Research Expenditures As Determined by Research Survey</t>
  </si>
  <si>
    <t xml:space="preserve">Totals to Roland </t>
  </si>
  <si>
    <t>635 - S &amp; U - FY 2015 - TAMRF.xlsx</t>
  </si>
  <si>
    <t>Human Stem Cells - Adult</t>
  </si>
  <si>
    <t>Human Stem Cells - Embryonic</t>
  </si>
  <si>
    <t>Texas A&amp;M Office of Sponsored Research Services</t>
  </si>
  <si>
    <t>TAMSR</t>
  </si>
  <si>
    <t>637 - S &amp; U - FY 2015 - TAMSR.xlsx</t>
  </si>
  <si>
    <t>Texas A&amp;M office of Technology &amp; Commercialization</t>
  </si>
  <si>
    <t>TAMTC</t>
  </si>
  <si>
    <t>639 - S &amp; U - FY 2015 - TAMTC.xlsx</t>
  </si>
  <si>
    <t>The University of Texas Health Science Center at Tyler</t>
  </si>
  <si>
    <t>Total Expenses for R &amp; D as reported on the Schedule of Revenues, Expenses, and Changes in Net Position</t>
  </si>
  <si>
    <t>Research Expenditures Per SRECNP</t>
  </si>
  <si>
    <t>Note:  Copy and paste Column E values to S&amp;U Almanac Tab.  Do not send separately.</t>
  </si>
  <si>
    <t>Private
 For-Profit</t>
  </si>
  <si>
    <t>Private
Non-Profit</t>
  </si>
  <si>
    <t>Expenditures for conduct of R &amp; D made by institution's research foundation or 501© corporation on behalf of the institution and not reported in the institution's AFR, including indirect costs not reported above</t>
  </si>
  <si>
    <t>HEF</t>
  </si>
  <si>
    <t>Higher Education Fund - As Adjusted</t>
  </si>
  <si>
    <t>FY 2017- 2025</t>
  </si>
  <si>
    <t>The University of Texas at Austin -  All Disciplines (A+H+M)</t>
  </si>
  <si>
    <t>The University of Texas at Austin - Academic &amp; Health (A+H)</t>
  </si>
  <si>
    <t>AUS1</t>
  </si>
  <si>
    <t>The University of Texas RGV - All Disciplines (A+H+M)</t>
  </si>
  <si>
    <t>RGV</t>
  </si>
  <si>
    <t>The University of Texas RGV - Academic &amp; Health (A+H)</t>
  </si>
  <si>
    <t>RGV1</t>
  </si>
  <si>
    <t>Texas Tech University Health Sciences Center at El Paso</t>
  </si>
  <si>
    <t>The University of Texas at Austin Medical School (M)</t>
  </si>
  <si>
    <t>AUSM</t>
  </si>
  <si>
    <t>The University of Texas Rio Grande Valley Medical School (M)</t>
  </si>
  <si>
    <t>RGVM</t>
  </si>
  <si>
    <t>The University of Texas at Austin - Medical School &amp; Health Prof (M+H)</t>
  </si>
  <si>
    <t>AUS2</t>
  </si>
  <si>
    <t>501 - S &amp; U - FY 2016 - AUS2.xlsx</t>
  </si>
  <si>
    <t>The University of Texas RGV - Medical School&amp; Health Prof (M+H)</t>
  </si>
  <si>
    <t>RGV2</t>
  </si>
  <si>
    <t>511 - S &amp; U - FY 2016 - RGV2.xlsx</t>
  </si>
  <si>
    <t>The University of Texas at Austin - Academic Only (A)</t>
  </si>
  <si>
    <t>52 - S &amp; U - FY 2016 - AUS2.xlsx</t>
  </si>
  <si>
    <t>The University of Texas RGV - Academic Only (A)</t>
  </si>
  <si>
    <t>93 - S &amp; U - FY 2016 - RGV2.xlsx</t>
  </si>
  <si>
    <t>Texas State Technical College - North Texas</t>
  </si>
  <si>
    <t>Texas State Technical College - Fort Bend</t>
  </si>
  <si>
    <t>TSTCNT</t>
  </si>
  <si>
    <t>TSTCFB</t>
  </si>
  <si>
    <t>Texas State Tech. College - North Texas</t>
  </si>
  <si>
    <t>Texas State Tech. College - Fort Bend</t>
  </si>
  <si>
    <t>Texas State Tech. College - West Tx</t>
  </si>
  <si>
    <t>FY 201x-1x State-Funded Hours by Type</t>
  </si>
  <si>
    <t>10 ok</t>
  </si>
  <si>
    <t>Amount of Total R &amp; D Expenditures your institution received from Sub recipients</t>
  </si>
  <si>
    <t>Amount of Total R &amp; D Expenditures your institution passed through to Sub recipients</t>
  </si>
  <si>
    <t>Amount of Total R &amp; D Expenditures your institution received as a Sub recipient</t>
  </si>
  <si>
    <t>Amount Received From Sub recipients</t>
  </si>
  <si>
    <t>Amount Passed Through To Sub recipients</t>
  </si>
  <si>
    <t>FY 2018 - Year Ended August 31, 2018</t>
  </si>
  <si>
    <t>FY 2018 Summary of Data for Academic Space Model</t>
  </si>
  <si>
    <t>FY 18</t>
  </si>
  <si>
    <t>FY 2018 Summary of Research Expenditures Data to Almanac Publication</t>
  </si>
  <si>
    <t>FY 2018 Summary of Research Expenditures By Source to Accountability System</t>
  </si>
  <si>
    <t>FY 2018 Summary of Research Expenditures</t>
  </si>
  <si>
    <t>For the Year Ended August 31, 2018</t>
  </si>
  <si>
    <t>FY 2018 Research Expenditure Survey</t>
  </si>
  <si>
    <t>FY 2018</t>
  </si>
  <si>
    <t>S40 - S &amp; U - FY 2018 - UTS.xlsx</t>
  </si>
  <si>
    <t>40 - S &amp; U - FY 2018 - ARL.xlsx</t>
  </si>
  <si>
    <t>50 - S &amp; U - FY 2018 - AUS.xlsx</t>
  </si>
  <si>
    <t>51 - S &amp; U - FY 2018 - AUS1.xlsx</t>
  </si>
  <si>
    <t>60 - S &amp; U - FY 2018 - DAL.xlsx</t>
  </si>
  <si>
    <t>70 - S &amp; U - FY 2018 - E-P.xlsx</t>
  </si>
  <si>
    <t>90 - S &amp; U - FY 2018 - RGV.xlsx</t>
  </si>
  <si>
    <t>91 - S &amp; U - FY 2018 - RGV1.xlsx</t>
  </si>
  <si>
    <t>100 - S &amp; U - FY 2018 - P-B.xlsx</t>
  </si>
  <si>
    <t>110 - S &amp; U - FY 2018 - S-A.xlsx</t>
  </si>
  <si>
    <t>120 - S &amp; U - FY 2018 - TYL.xlsx</t>
  </si>
  <si>
    <t>S130 - S &amp; U - FY 2018 - TAMUS.xlsx</t>
  </si>
  <si>
    <t>130 - S &amp; U - FY 2018 - TAMU.xlsx</t>
  </si>
  <si>
    <t>140 - S &amp; U - FY 2018 - TAMUG.xlsx</t>
  </si>
  <si>
    <t>150 - S &amp; U - FY 2018 - PVAMU.xlsx</t>
  </si>
  <si>
    <t>160 - S &amp; U - FY 2018 - TARL ST.xlsx</t>
  </si>
  <si>
    <t>170 - S &amp; U - FY 2018 - TAMUCC.xlsx</t>
  </si>
  <si>
    <t>180 - S &amp; U - FY 2018 - TAMUK.xlsx</t>
  </si>
  <si>
    <t>190 - S &amp; U - FY 2018 - TAMIU.xlsx</t>
  </si>
  <si>
    <t>200 - S &amp; U - FY 2018 - WTAMU.xlsx</t>
  </si>
  <si>
    <t>210 - S &amp; U - FY 2018 - TAMUC.xlsx</t>
  </si>
  <si>
    <t>220 - S &amp; U - FY 2018 - TAMUT.xlsx</t>
  </si>
  <si>
    <t>223 - S &amp; U - FY 2018 - TAMUCT.xlsx</t>
  </si>
  <si>
    <t>226 - S &amp; U - FY 2018 - TAMUSA.xlsx</t>
  </si>
  <si>
    <t>600 - S &amp; U - FY 2018 - TAR.xlsx</t>
  </si>
  <si>
    <t>605 - S &amp; U - FY 2018 - TAES.xlsx</t>
  </si>
  <si>
    <t>610 - S &amp; U - FY 2018 - TEES1.xlsx</t>
  </si>
  <si>
    <t>615 - S &amp; U - FY 2018 - TEES2.xlsx</t>
  </si>
  <si>
    <t>620 - S &amp; U - FY 2018 - TFS.xlsx</t>
  </si>
  <si>
    <t>625 - S &amp; U - FY 2018 - TTI.xlsx</t>
  </si>
  <si>
    <t>630 - S &amp; U - FY 2018 - TVMDL.xlsx</t>
  </si>
  <si>
    <t>S230 - S &amp; U - FY 2018 - UTS.xlsx</t>
  </si>
  <si>
    <t>230 - S &amp; U - FY 2018 - UH.xlsx</t>
  </si>
  <si>
    <t>240 - S &amp; U - FY 2018 - UHCL.xlsx</t>
  </si>
  <si>
    <t>250 - S &amp; U - FY 2018 - UHD.xlsx</t>
  </si>
  <si>
    <t>260 - S &amp; U - FY 2018 - UHV.xlsx</t>
  </si>
  <si>
    <t>S270 - S &amp; U - FY 2018 - TXSTS.xlsx</t>
  </si>
  <si>
    <t>270 - S &amp; U - FY 2018 - LU.xlsx</t>
  </si>
  <si>
    <t>280 - S &amp; U - FY 2018 - SHSU.xlsx</t>
  </si>
  <si>
    <t>290 - S &amp; U - FY 2018 - TXST.xlsx</t>
  </si>
  <si>
    <t>300 - S &amp; U - FY 2018 - SRSU.xlsx</t>
  </si>
  <si>
    <t>S310 - S &amp; U - FY 2018 - TTUS.xlsx</t>
  </si>
  <si>
    <t>310 - S &amp; U - FY 2018 - TTU.xlsx</t>
  </si>
  <si>
    <t>320 - S &amp; U - FY 2018 - ASU.xlsx</t>
  </si>
  <si>
    <t>S330 - S &amp; U - FY 2018 - UNTS.xlsx</t>
  </si>
  <si>
    <t>330 - S &amp; U - FY 2018 - UNT.xlsx</t>
  </si>
  <si>
    <t>333 - S &amp; U - FY 2018 - UNTD.xlsx</t>
  </si>
  <si>
    <t>340 - S &amp; U - FY 2018 - MidWST.xlsx</t>
  </si>
  <si>
    <t>350 - S &amp; U - FY 2018 - SFA.xlsx</t>
  </si>
  <si>
    <t>360 - S &amp; U - FY 2018 - TSU.xlsx</t>
  </si>
  <si>
    <t>370 - S &amp; U - FY 2018 - TWU.xlsx</t>
  </si>
  <si>
    <t>490 - S &amp; U - FY 2018 - LIT.xlsx</t>
  </si>
  <si>
    <t>500 - S &amp; U - FY 2018 - LSCO.xlsx</t>
  </si>
  <si>
    <t>510 - S &amp; U - FY 2018 - LSCPA.xlsx</t>
  </si>
  <si>
    <t>520 - S &amp; U - FY 2018 - TSTCH.xlsx</t>
  </si>
  <si>
    <t>530 - S &amp; U - FY 2018 - TSTCWT.xlsx</t>
  </si>
  <si>
    <t>540 - S &amp; U - FY 2018 - TSTCM.xlsx</t>
  </si>
  <si>
    <t>550 - S &amp; U - FY 2018 - TSTCW.xlsx</t>
  </si>
  <si>
    <t>552 - S &amp; U - FY 2018 - TSTCNT.xlsx</t>
  </si>
  <si>
    <t>553 - S &amp; U - FY 2018 - TSTCFB.xlsx</t>
  </si>
  <si>
    <t>555 - S &amp; U - FY 2018 - TSTCS.xlsx</t>
  </si>
  <si>
    <t>390 - S &amp; U - FY 2018 - SWM.xlsx</t>
  </si>
  <si>
    <t>420 - S &amp; U - FY 2018 - HSSA.xlsx</t>
  </si>
  <si>
    <t>450 - S &amp; U - FY 2018 - TAMHSC.xlsx</t>
  </si>
  <si>
    <t>460 - S &amp; U - FY 2018 - UNTHSC.xlsx</t>
  </si>
  <si>
    <t>470 - S &amp; U - FY 2018 - TTUHSC.xlsx</t>
  </si>
  <si>
    <t>480 - S &amp; U - FY 2018 - TTUHSCEP.xlsx</t>
  </si>
  <si>
    <t>410 - S &amp; U - FY 2018 - HSH.xlsx</t>
  </si>
  <si>
    <t>430 - S &amp; U - FY 2018 - MDA.xlsx</t>
  </si>
  <si>
    <t>440 - S &amp; U - FY 2018 - THC.xlsx</t>
  </si>
  <si>
    <t>400 - S &amp; U - FY 2018 - MBG.xlsx</t>
  </si>
  <si>
    <t>500 - S &amp; U - FY 2018 - RGVM.xlsx</t>
  </si>
  <si>
    <t>510 - S &amp; U - FY 2018 - AUSM.xlsx</t>
  </si>
  <si>
    <t>Pass-throughs from other Texas A&amp;M members not reported in R &amp; D Expenditures as defined for the Research Expenditure Survey</t>
  </si>
  <si>
    <t>OK</t>
  </si>
  <si>
    <t>Anju Motwani</t>
  </si>
  <si>
    <t>254-867-3895</t>
  </si>
  <si>
    <t>anju.motwani@tstc.edu</t>
  </si>
  <si>
    <t>Albert Srubar</t>
  </si>
  <si>
    <t>254/867-3956</t>
  </si>
  <si>
    <t>albert.srubar@systems.tstc.edu</t>
  </si>
  <si>
    <t>Alicia Placette</t>
  </si>
  <si>
    <t>409.839.2025</t>
  </si>
  <si>
    <t>aaplacette@lit.edu</t>
  </si>
  <si>
    <t>Jamie Oltz</t>
  </si>
  <si>
    <t>409-882-3356</t>
  </si>
  <si>
    <t>jamie.oltz@lsco.edu</t>
  </si>
  <si>
    <t>Shelley Cowart</t>
  </si>
  <si>
    <t>(409)984-6137</t>
  </si>
  <si>
    <t>cowartsr@lamarpa.edu</t>
  </si>
  <si>
    <t xml:space="preserve"> December 17, 2018</t>
  </si>
  <si>
    <t>12-17-18 Totals</t>
  </si>
  <si>
    <t>9 Ok</t>
  </si>
  <si>
    <t>12-1-18 Balance</t>
  </si>
  <si>
    <t>Version 2018-3</t>
  </si>
  <si>
    <t>Acad Space Model</t>
  </si>
  <si>
    <t>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</si>
</sst>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5" formatCode="&quot;$&quot;#,##0_);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&quot;$&quot;#,##0\ ;\(&quot;$&quot;#,##0\)"/>
    <numFmt numFmtId="166" formatCode="_(&quot;$&quot;* #,##0_);_(&quot;$&quot;* \(#,##0\);_(&quot;$&quot;* &quot;-&quot;??_);_(@_)"/>
    <numFmt numFmtId="167" formatCode="0.0%"/>
    <numFmt numFmtId="168" formatCode="0_)"/>
    <numFmt numFmtId="169" formatCode="000000"/>
  </numFmts>
  <fonts count="58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8"/>
      <name val="TimesNewRomanPS"/>
    </font>
    <font>
      <sz val="10"/>
      <name val="Tahoma"/>
      <family val="2"/>
    </font>
    <font>
      <sz val="10"/>
      <color rgb="FF454545"/>
      <name val="Arial"/>
      <family val="2"/>
    </font>
    <font>
      <b/>
      <sz val="10"/>
      <name val="Tahoma"/>
      <family val="2"/>
    </font>
    <font>
      <sz val="8"/>
      <name val="Arial"/>
      <family val="2"/>
    </font>
    <font>
      <sz val="10"/>
      <color theme="0"/>
      <name val="Tahoma"/>
      <family val="2"/>
    </font>
    <font>
      <sz val="10"/>
      <color indexed="24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MS Sans Serif"/>
      <family val="2"/>
    </font>
    <font>
      <sz val="10"/>
      <name val="System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indexed="8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u/>
      <sz val="10"/>
      <color indexed="8"/>
      <name val="Arial"/>
      <family val="2"/>
    </font>
    <font>
      <sz val="10"/>
      <color theme="1"/>
      <name val="Arial"/>
      <family val="2"/>
    </font>
    <font>
      <b/>
      <i/>
      <sz val="10"/>
      <name val="Arial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b/>
      <sz val="11"/>
      <name val="Tahoma"/>
      <family val="2"/>
    </font>
    <font>
      <sz val="11"/>
      <color indexed="8"/>
      <name val="Tahoma"/>
      <family val="2"/>
    </font>
    <font>
      <sz val="11"/>
      <name val="Tahoma"/>
      <family val="2"/>
    </font>
    <font>
      <b/>
      <sz val="11"/>
      <color indexed="8"/>
      <name val="Tahoma"/>
      <family val="2"/>
    </font>
    <font>
      <sz val="11"/>
      <name val="Arial"/>
      <family val="2"/>
    </font>
    <font>
      <b/>
      <sz val="10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89">
    <xf numFmtId="0" fontId="0" fillId="0" borderId="0"/>
    <xf numFmtId="43" fontId="3" fillId="0" borderId="0" applyFont="0" applyFill="0" applyBorder="0" applyAlignment="0" applyProtection="0"/>
    <xf numFmtId="0" fontId="3" fillId="0" borderId="0"/>
    <xf numFmtId="0" fontId="9" fillId="0" borderId="0"/>
    <xf numFmtId="43" fontId="3" fillId="0" borderId="0" applyFont="0" applyFill="0" applyAlignment="0" applyProtection="0"/>
    <xf numFmtId="3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2" fontId="15" fillId="0" borderId="0" applyFont="0" applyFill="0" applyBorder="0" applyAlignment="0" applyProtection="0"/>
    <xf numFmtId="0" fontId="16" fillId="0" borderId="1" applyNumberFormat="0" applyFill="0" applyAlignment="0" applyProtection="0"/>
    <xf numFmtId="0" fontId="17" fillId="0" borderId="2" applyNumberFormat="0" applyFill="0" applyAlignment="0" applyProtection="0"/>
    <xf numFmtId="0" fontId="18" fillId="0" borderId="0"/>
    <xf numFmtId="0" fontId="18" fillId="2" borderId="3" applyNumberFormat="0" applyFont="0" applyAlignment="0" applyProtection="0"/>
    <xf numFmtId="0" fontId="19" fillId="0" borderId="4" applyNumberFormat="0" applyFill="0" applyAlignment="0" applyProtection="0"/>
    <xf numFmtId="0" fontId="20" fillId="0" borderId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14" borderId="0" applyNumberFormat="0" applyBorder="0" applyAlignment="0" applyProtection="0"/>
    <xf numFmtId="0" fontId="21" fillId="17" borderId="0" applyNumberFormat="0" applyBorder="0" applyAlignment="0" applyProtection="0"/>
    <xf numFmtId="0" fontId="21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8" borderId="0" applyNumberFormat="0" applyBorder="0" applyAlignment="0" applyProtection="0"/>
    <xf numFmtId="0" fontId="23" fillId="12" borderId="0" applyNumberFormat="0" applyBorder="0" applyAlignment="0" applyProtection="0"/>
    <xf numFmtId="0" fontId="24" fillId="29" borderId="16" applyNumberFormat="0" applyAlignment="0" applyProtection="0"/>
    <xf numFmtId="0" fontId="25" fillId="30" borderId="17" applyNumberFormat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26" fillId="0" borderId="0" applyNumberFormat="0" applyFill="0" applyBorder="0" applyAlignment="0" applyProtection="0"/>
    <xf numFmtId="2" fontId="15" fillId="0" borderId="0" applyFont="0" applyFill="0" applyBorder="0" applyAlignment="0" applyProtection="0"/>
    <xf numFmtId="2" fontId="15" fillId="0" borderId="0" applyFont="0" applyFill="0" applyBorder="0" applyAlignment="0" applyProtection="0"/>
    <xf numFmtId="0" fontId="27" fillId="13" borderId="0" applyNumberFormat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18" applyNumberFormat="0" applyFill="0" applyAlignment="0" applyProtection="0"/>
    <xf numFmtId="0" fontId="30" fillId="0" borderId="0" applyNumberFormat="0" applyFill="0" applyBorder="0" applyAlignment="0" applyProtection="0"/>
    <xf numFmtId="0" fontId="31" fillId="16" borderId="16" applyNumberFormat="0" applyAlignment="0" applyProtection="0"/>
    <xf numFmtId="0" fontId="32" fillId="0" borderId="19" applyNumberFormat="0" applyFill="0" applyAlignment="0" applyProtection="0"/>
    <xf numFmtId="0" fontId="33" fillId="31" borderId="0" applyNumberFormat="0" applyBorder="0" applyAlignment="0" applyProtection="0"/>
    <xf numFmtId="0" fontId="3" fillId="0" borderId="0"/>
    <xf numFmtId="0" fontId="34" fillId="0" borderId="0"/>
    <xf numFmtId="0" fontId="3" fillId="0" borderId="0"/>
    <xf numFmtId="0" fontId="3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4" fillId="0" borderId="0"/>
    <xf numFmtId="0" fontId="3" fillId="0" borderId="0"/>
    <xf numFmtId="0" fontId="3" fillId="0" borderId="0"/>
    <xf numFmtId="0" fontId="3" fillId="0" borderId="0"/>
    <xf numFmtId="0" fontId="36" fillId="29" borderId="20" applyNumberFormat="0" applyAlignment="0" applyProtection="0"/>
    <xf numFmtId="9" fontId="3" fillId="0" borderId="0" applyFont="0" applyFill="0" applyBorder="0" applyAlignment="0" applyProtection="0"/>
    <xf numFmtId="0" fontId="37" fillId="0" borderId="0" applyNumberFormat="0" applyFill="0" applyBorder="0" applyAlignment="0" applyProtection="0"/>
    <xf numFmtId="0" fontId="15" fillId="0" borderId="21" applyNumberFormat="0" applyFont="0" applyFill="0" applyAlignment="0" applyProtection="0"/>
    <xf numFmtId="0" fontId="38" fillId="0" borderId="0" applyNumberForma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" fillId="0" borderId="0"/>
    <xf numFmtId="0" fontId="42" fillId="0" borderId="0" applyNumberFormat="0" applyFill="0" applyBorder="0" applyAlignment="0" applyProtection="0">
      <alignment vertical="top"/>
      <protection locked="0"/>
    </xf>
    <xf numFmtId="0" fontId="43" fillId="0" borderId="0"/>
    <xf numFmtId="0" fontId="34" fillId="0" borderId="0"/>
    <xf numFmtId="0" fontId="51" fillId="0" borderId="0" applyNumberForma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2" borderId="3" applyNumberFormat="0" applyFont="0" applyAlignment="0" applyProtection="0"/>
  </cellStyleXfs>
  <cellXfs count="481">
    <xf numFmtId="0" fontId="0" fillId="0" borderId="0" xfId="0"/>
    <xf numFmtId="0" fontId="3" fillId="0" borderId="0" xfId="0" applyFont="1" applyAlignment="1">
      <alignment horizontal="center"/>
    </xf>
    <xf numFmtId="38" fontId="4" fillId="0" borderId="0" xfId="0" applyNumberFormat="1" applyFont="1" applyFill="1" applyAlignment="1"/>
    <xf numFmtId="0" fontId="3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3" fillId="0" borderId="0" xfId="0" applyFont="1" applyFill="1"/>
    <xf numFmtId="0" fontId="5" fillId="0" borderId="0" xfId="0" applyFont="1" applyFill="1" applyAlignment="1">
      <alignment horizontal="left"/>
    </xf>
    <xf numFmtId="164" fontId="3" fillId="0" borderId="0" xfId="1" applyNumberFormat="1" applyFont="1" applyFill="1"/>
    <xf numFmtId="0" fontId="3" fillId="0" borderId="0" xfId="0" applyFont="1"/>
    <xf numFmtId="0" fontId="7" fillId="0" borderId="0" xfId="0" applyFont="1"/>
    <xf numFmtId="0" fontId="6" fillId="0" borderId="0" xfId="0" applyFont="1" applyFill="1" applyAlignment="1">
      <alignment horizontal="left"/>
    </xf>
    <xf numFmtId="0" fontId="6" fillId="4" borderId="0" xfId="0" applyFont="1" applyFill="1" applyBorder="1" applyAlignment="1"/>
    <xf numFmtId="0" fontId="3" fillId="4" borderId="0" xfId="0" applyFont="1" applyFill="1" applyBorder="1" applyAlignment="1">
      <alignment horizontal="center"/>
    </xf>
    <xf numFmtId="0" fontId="6" fillId="5" borderId="6" xfId="0" applyFont="1" applyFill="1" applyBorder="1"/>
    <xf numFmtId="0" fontId="6" fillId="0" borderId="6" xfId="0" applyFont="1" applyFill="1" applyBorder="1" applyAlignment="1">
      <alignment horizontal="center" wrapText="1"/>
    </xf>
    <xf numFmtId="0" fontId="6" fillId="0" borderId="5" xfId="0" applyFont="1" applyFill="1" applyBorder="1" applyAlignment="1">
      <alignment horizontal="center" wrapText="1"/>
    </xf>
    <xf numFmtId="0" fontId="3" fillId="0" borderId="0" xfId="0" applyFont="1" applyFill="1" applyBorder="1"/>
    <xf numFmtId="0" fontId="6" fillId="4" borderId="0" xfId="0" applyFont="1" applyFill="1" applyBorder="1" applyAlignment="1">
      <alignment horizontal="center" wrapText="1"/>
    </xf>
    <xf numFmtId="0" fontId="3" fillId="4" borderId="0" xfId="0" applyFont="1" applyFill="1" applyBorder="1"/>
    <xf numFmtId="0" fontId="3" fillId="0" borderId="0" xfId="2" applyFont="1" applyFill="1"/>
    <xf numFmtId="38" fontId="3" fillId="4" borderId="0" xfId="0" applyNumberFormat="1" applyFont="1" applyFill="1"/>
    <xf numFmtId="42" fontId="3" fillId="0" borderId="7" xfId="0" applyNumberFormat="1" applyFont="1" applyFill="1" applyBorder="1"/>
    <xf numFmtId="42" fontId="3" fillId="3" borderId="7" xfId="0" applyNumberFormat="1" applyFont="1" applyFill="1" applyBorder="1"/>
    <xf numFmtId="38" fontId="3" fillId="0" borderId="0" xfId="0" applyNumberFormat="1" applyFont="1"/>
    <xf numFmtId="41" fontId="3" fillId="6" borderId="7" xfId="0" applyNumberFormat="1" applyFont="1" applyFill="1" applyBorder="1"/>
    <xf numFmtId="41" fontId="3" fillId="4" borderId="7" xfId="0" applyNumberFormat="1" applyFont="1" applyFill="1" applyBorder="1"/>
    <xf numFmtId="0" fontId="6" fillId="0" borderId="0" xfId="2" applyFont="1" applyFill="1" applyBorder="1"/>
    <xf numFmtId="38" fontId="3" fillId="4" borderId="0" xfId="0" applyNumberFormat="1" applyFont="1" applyFill="1" applyBorder="1"/>
    <xf numFmtId="38" fontId="8" fillId="4" borderId="0" xfId="0" applyNumberFormat="1" applyFont="1" applyFill="1" applyBorder="1" applyAlignment="1">
      <alignment horizontal="center"/>
    </xf>
    <xf numFmtId="42" fontId="6" fillId="0" borderId="8" xfId="0" applyNumberFormat="1" applyFont="1" applyFill="1" applyBorder="1"/>
    <xf numFmtId="38" fontId="8" fillId="4" borderId="7" xfId="0" applyNumberFormat="1" applyFont="1" applyFill="1" applyBorder="1" applyAlignment="1">
      <alignment horizontal="center"/>
    </xf>
    <xf numFmtId="41" fontId="3" fillId="0" borderId="7" xfId="0" applyNumberFormat="1" applyFont="1" applyFill="1" applyBorder="1"/>
    <xf numFmtId="0" fontId="3" fillId="4" borderId="0" xfId="0" quotePrefix="1" applyFont="1" applyFill="1" applyBorder="1" applyAlignment="1">
      <alignment horizontal="left"/>
    </xf>
    <xf numFmtId="0" fontId="3" fillId="4" borderId="0" xfId="0" applyFont="1" applyFill="1" applyBorder="1" applyAlignment="1"/>
    <xf numFmtId="41" fontId="3" fillId="3" borderId="7" xfId="0" applyNumberFormat="1" applyFont="1" applyFill="1" applyBorder="1"/>
    <xf numFmtId="38" fontId="3" fillId="0" borderId="0" xfId="0" applyNumberFormat="1" applyFont="1" applyFill="1" applyBorder="1"/>
    <xf numFmtId="38" fontId="3" fillId="0" borderId="0" xfId="0" applyNumberFormat="1" applyFont="1" applyFill="1"/>
    <xf numFmtId="39" fontId="6" fillId="4" borderId="0" xfId="3" applyNumberFormat="1" applyFont="1" applyFill="1" applyBorder="1" applyProtection="1"/>
    <xf numFmtId="41" fontId="3" fillId="7" borderId="7" xfId="0" applyNumberFormat="1" applyFont="1" applyFill="1" applyBorder="1"/>
    <xf numFmtId="0" fontId="10" fillId="4" borderId="0" xfId="0" applyFont="1" applyFill="1" applyBorder="1" applyAlignment="1">
      <alignment horizontal="center"/>
    </xf>
    <xf numFmtId="0" fontId="6" fillId="4" borderId="0" xfId="3" applyFont="1" applyFill="1" applyBorder="1"/>
    <xf numFmtId="0" fontId="6" fillId="5" borderId="11" xfId="0" applyFont="1" applyFill="1" applyBorder="1"/>
    <xf numFmtId="38" fontId="3" fillId="0" borderId="11" xfId="0" applyNumberFormat="1" applyFont="1" applyFill="1" applyBorder="1"/>
    <xf numFmtId="42" fontId="3" fillId="0" borderId="5" xfId="0" applyNumberFormat="1" applyFont="1" applyFill="1" applyBorder="1"/>
    <xf numFmtId="42" fontId="6" fillId="0" borderId="5" xfId="0" applyNumberFormat="1" applyFont="1" applyFill="1" applyBorder="1"/>
    <xf numFmtId="38" fontId="3" fillId="4" borderId="0" xfId="2" applyNumberFormat="1" applyFont="1" applyFill="1" applyBorder="1" applyAlignment="1">
      <alignment horizontal="center" wrapText="1"/>
    </xf>
    <xf numFmtId="0" fontId="10" fillId="4" borderId="0" xfId="0" applyFont="1" applyFill="1" applyBorder="1" applyAlignment="1">
      <alignment horizontal="center" wrapText="1"/>
    </xf>
    <xf numFmtId="0" fontId="3" fillId="4" borderId="0" xfId="2" applyFont="1" applyFill="1" applyBorder="1" applyAlignment="1">
      <alignment horizontal="center" wrapText="1"/>
    </xf>
    <xf numFmtId="44" fontId="11" fillId="0" borderId="0" xfId="0" applyNumberFormat="1" applyFont="1"/>
    <xf numFmtId="41" fontId="10" fillId="4" borderId="0" xfId="3" applyNumberFormat="1" applyFont="1" applyFill="1" applyBorder="1" applyAlignment="1">
      <alignment horizontal="center"/>
    </xf>
    <xf numFmtId="0" fontId="10" fillId="4" borderId="0" xfId="0" applyFont="1" applyFill="1" applyBorder="1" applyAlignment="1">
      <alignment wrapText="1"/>
    </xf>
    <xf numFmtId="38" fontId="3" fillId="0" borderId="6" xfId="0" applyNumberFormat="1" applyFont="1" applyFill="1" applyBorder="1"/>
    <xf numFmtId="38" fontId="3" fillId="0" borderId="6" xfId="0" applyNumberFormat="1" applyFont="1" applyFill="1" applyBorder="1" applyAlignment="1">
      <alignment horizontal="center" wrapText="1"/>
    </xf>
    <xf numFmtId="0" fontId="0" fillId="0" borderId="0" xfId="0" applyProtection="1"/>
    <xf numFmtId="42" fontId="3" fillId="3" borderId="0" xfId="2" applyNumberFormat="1" applyFont="1" applyFill="1"/>
    <xf numFmtId="42" fontId="3" fillId="4" borderId="0" xfId="0" applyNumberFormat="1" applyFont="1" applyFill="1"/>
    <xf numFmtId="42" fontId="3" fillId="4" borderId="0" xfId="2" applyNumberFormat="1" applyFont="1" applyFill="1" applyBorder="1"/>
    <xf numFmtId="42" fontId="10" fillId="4" borderId="0" xfId="4" applyNumberFormat="1" applyFont="1" applyFill="1" applyBorder="1"/>
    <xf numFmtId="42" fontId="12" fillId="4" borderId="0" xfId="0" applyNumberFormat="1" applyFont="1" applyFill="1" applyBorder="1"/>
    <xf numFmtId="42" fontId="10" fillId="4" borderId="0" xfId="0" applyNumberFormat="1" applyFont="1" applyFill="1" applyBorder="1"/>
    <xf numFmtId="39" fontId="13" fillId="4" borderId="0" xfId="3" applyNumberFormat="1" applyFont="1" applyFill="1" applyBorder="1" applyProtection="1"/>
    <xf numFmtId="5" fontId="0" fillId="0" borderId="0" xfId="0" applyNumberFormat="1" applyProtection="1"/>
    <xf numFmtId="41" fontId="3" fillId="3" borderId="0" xfId="2" applyNumberFormat="1" applyFont="1" applyFill="1"/>
    <xf numFmtId="41" fontId="3" fillId="4" borderId="0" xfId="0" applyNumberFormat="1" applyFont="1" applyFill="1"/>
    <xf numFmtId="38" fontId="3" fillId="4" borderId="0" xfId="2" applyNumberFormat="1" applyFont="1" applyFill="1" applyBorder="1"/>
    <xf numFmtId="41" fontId="10" fillId="4" borderId="0" xfId="4" applyNumberFormat="1" applyFont="1" applyFill="1" applyBorder="1"/>
    <xf numFmtId="41" fontId="12" fillId="4" borderId="0" xfId="0" applyNumberFormat="1" applyFont="1" applyFill="1" applyBorder="1"/>
    <xf numFmtId="41" fontId="10" fillId="4" borderId="0" xfId="0" applyNumberFormat="1" applyFont="1" applyFill="1" applyBorder="1"/>
    <xf numFmtId="41" fontId="3" fillId="4" borderId="0" xfId="2" applyNumberFormat="1" applyFont="1" applyFill="1" applyBorder="1"/>
    <xf numFmtId="41" fontId="6" fillId="4" borderId="0" xfId="2" applyNumberFormat="1" applyFont="1" applyFill="1" applyBorder="1"/>
    <xf numFmtId="41" fontId="10" fillId="4" borderId="0" xfId="0" applyNumberFormat="1" applyFont="1" applyFill="1" applyBorder="1" applyAlignment="1">
      <alignment horizontal="center"/>
    </xf>
    <xf numFmtId="41" fontId="12" fillId="4" borderId="8" xfId="4" applyNumberFormat="1" applyFont="1" applyFill="1" applyBorder="1" applyAlignment="1">
      <alignment horizontal="center"/>
    </xf>
    <xf numFmtId="41" fontId="12" fillId="4" borderId="0" xfId="0" applyNumberFormat="1" applyFont="1" applyFill="1" applyBorder="1" applyAlignment="1">
      <alignment horizontal="center"/>
    </xf>
    <xf numFmtId="42" fontId="12" fillId="4" borderId="10" xfId="4" applyNumberFormat="1" applyFont="1" applyFill="1" applyBorder="1"/>
    <xf numFmtId="0" fontId="3" fillId="0" borderId="0" xfId="2" applyFont="1" applyAlignment="1">
      <alignment horizontal="center"/>
    </xf>
    <xf numFmtId="0" fontId="3" fillId="0" borderId="0" xfId="2" applyProtection="1"/>
    <xf numFmtId="38" fontId="3" fillId="4" borderId="0" xfId="2" applyNumberFormat="1" applyFont="1" applyFill="1"/>
    <xf numFmtId="0" fontId="3" fillId="0" borderId="0" xfId="2" applyFont="1"/>
    <xf numFmtId="41" fontId="12" fillId="4" borderId="0" xfId="2" applyNumberFormat="1" applyFont="1" applyFill="1" applyBorder="1"/>
    <xf numFmtId="41" fontId="10" fillId="4" borderId="0" xfId="2" applyNumberFormat="1" applyFont="1" applyFill="1" applyBorder="1"/>
    <xf numFmtId="0" fontId="3" fillId="4" borderId="0" xfId="2" applyFont="1" applyFill="1" applyBorder="1"/>
    <xf numFmtId="38" fontId="3" fillId="0" borderId="0" xfId="2" applyNumberFormat="1" applyFont="1"/>
    <xf numFmtId="41" fontId="3" fillId="3" borderId="0" xfId="0" applyNumberFormat="1" applyFont="1" applyFill="1"/>
    <xf numFmtId="0" fontId="10" fillId="4" borderId="0" xfId="0" applyFont="1" applyFill="1" applyBorder="1"/>
    <xf numFmtId="42" fontId="3" fillId="0" borderId="11" xfId="0" applyNumberFormat="1" applyFont="1" applyFill="1" applyBorder="1"/>
    <xf numFmtId="42" fontId="6" fillId="0" borderId="11" xfId="0" applyNumberFormat="1" applyFont="1" applyFill="1" applyBorder="1"/>
    <xf numFmtId="38" fontId="10" fillId="4" borderId="0" xfId="0" applyNumberFormat="1" applyFont="1" applyFill="1" applyBorder="1" applyAlignment="1">
      <alignment horizontal="center"/>
    </xf>
    <xf numFmtId="42" fontId="14" fillId="4" borderId="0" xfId="0" applyNumberFormat="1" applyFont="1" applyFill="1" applyBorder="1"/>
    <xf numFmtId="0" fontId="10" fillId="4" borderId="0" xfId="0" applyFont="1" applyFill="1" applyBorder="1" applyAlignment="1">
      <alignment horizontal="right"/>
    </xf>
    <xf numFmtId="44" fontId="10" fillId="4" borderId="0" xfId="0" applyNumberFormat="1" applyFont="1" applyFill="1" applyBorder="1"/>
    <xf numFmtId="0" fontId="10" fillId="0" borderId="0" xfId="0" applyFont="1"/>
    <xf numFmtId="42" fontId="10" fillId="0" borderId="0" xfId="0" applyNumberFormat="1" applyFont="1"/>
    <xf numFmtId="41" fontId="3" fillId="0" borderId="0" xfId="0" applyNumberFormat="1" applyFont="1" applyBorder="1"/>
    <xf numFmtId="0" fontId="3" fillId="0" borderId="0" xfId="0" applyFont="1" applyBorder="1"/>
    <xf numFmtId="37" fontId="6" fillId="0" borderId="0" xfId="0" applyNumberFormat="1" applyFont="1" applyFill="1" applyBorder="1"/>
    <xf numFmtId="41" fontId="3" fillId="0" borderId="0" xfId="0" applyNumberFormat="1" applyFont="1" applyFill="1" applyBorder="1"/>
    <xf numFmtId="42" fontId="3" fillId="0" borderId="0" xfId="0" applyNumberFormat="1" applyFont="1"/>
    <xf numFmtId="37" fontId="3" fillId="0" borderId="0" xfId="0" applyNumberFormat="1" applyFont="1" applyFill="1" applyBorder="1"/>
    <xf numFmtId="0" fontId="10" fillId="0" borderId="0" xfId="0" applyFont="1" applyBorder="1"/>
    <xf numFmtId="41" fontId="10" fillId="0" borderId="0" xfId="0" applyNumberFormat="1" applyFont="1"/>
    <xf numFmtId="0" fontId="3" fillId="0" borderId="0" xfId="0" applyFont="1" applyProtection="1"/>
    <xf numFmtId="41" fontId="3" fillId="0" borderId="0" xfId="2" applyNumberFormat="1" applyFont="1" applyFill="1" applyBorder="1"/>
    <xf numFmtId="42" fontId="3" fillId="0" borderId="0" xfId="2" applyNumberFormat="1" applyFont="1"/>
    <xf numFmtId="42" fontId="10" fillId="0" borderId="0" xfId="2" applyNumberFormat="1" applyFont="1"/>
    <xf numFmtId="41" fontId="3" fillId="0" borderId="0" xfId="2" applyNumberFormat="1" applyFont="1" applyBorder="1"/>
    <xf numFmtId="0" fontId="3" fillId="0" borderId="0" xfId="2" applyFont="1" applyBorder="1"/>
    <xf numFmtId="37" fontId="3" fillId="0" borderId="0" xfId="2" applyNumberFormat="1" applyFont="1" applyFill="1" applyBorder="1"/>
    <xf numFmtId="41" fontId="10" fillId="0" borderId="0" xfId="2" applyNumberFormat="1" applyFont="1"/>
    <xf numFmtId="0" fontId="10" fillId="0" borderId="0" xfId="2" applyFont="1"/>
    <xf numFmtId="0" fontId="10" fillId="0" borderId="0" xfId="2" applyFont="1" applyBorder="1"/>
    <xf numFmtId="38" fontId="3" fillId="0" borderId="0" xfId="2" applyNumberFormat="1" applyFont="1" applyFill="1" applyAlignment="1"/>
    <xf numFmtId="0" fontId="3" fillId="0" borderId="0" xfId="0" applyFont="1" applyAlignment="1"/>
    <xf numFmtId="38" fontId="3" fillId="0" borderId="0" xfId="2" applyNumberFormat="1" applyFont="1" applyFill="1" applyBorder="1"/>
    <xf numFmtId="42" fontId="3" fillId="0" borderId="0" xfId="2" applyNumberFormat="1" applyFont="1" applyFill="1"/>
    <xf numFmtId="38" fontId="3" fillId="0" borderId="0" xfId="0" applyNumberFormat="1" applyFont="1" applyFill="1" applyBorder="1" applyAlignment="1">
      <alignment horizontal="center"/>
    </xf>
    <xf numFmtId="38" fontId="3" fillId="4" borderId="0" xfId="0" applyNumberFormat="1" applyFont="1" applyFill="1" applyBorder="1" applyAlignment="1">
      <alignment horizontal="center"/>
    </xf>
    <xf numFmtId="42" fontId="3" fillId="4" borderId="0" xfId="0" applyNumberFormat="1" applyFont="1" applyFill="1" applyBorder="1"/>
    <xf numFmtId="42" fontId="3" fillId="4" borderId="0" xfId="0" applyNumberFormat="1" applyFont="1" applyFill="1" applyBorder="1" applyAlignment="1"/>
    <xf numFmtId="0" fontId="7" fillId="0" borderId="0" xfId="0" applyFont="1" applyBorder="1"/>
    <xf numFmtId="0" fontId="7" fillId="8" borderId="12" xfId="2" applyFont="1" applyFill="1" applyBorder="1" applyAlignment="1">
      <alignment vertical="top" wrapText="1"/>
    </xf>
    <xf numFmtId="0" fontId="3" fillId="0" borderId="0" xfId="2" applyAlignment="1">
      <alignment horizontal="center"/>
    </xf>
    <xf numFmtId="0" fontId="3" fillId="0" borderId="0" xfId="2"/>
    <xf numFmtId="0" fontId="5" fillId="0" borderId="0" xfId="2" applyFont="1" applyBorder="1" applyAlignment="1">
      <alignment vertical="top" wrapText="1"/>
    </xf>
    <xf numFmtId="0" fontId="7" fillId="0" borderId="0" xfId="2" applyFont="1" applyBorder="1" applyAlignment="1">
      <alignment vertical="top" wrapText="1"/>
    </xf>
    <xf numFmtId="0" fontId="7" fillId="0" borderId="0" xfId="2" applyFont="1" applyBorder="1" applyAlignment="1">
      <alignment horizontal="center" vertical="top" wrapText="1"/>
    </xf>
    <xf numFmtId="0" fontId="7" fillId="0" borderId="12" xfId="2" applyFont="1" applyBorder="1" applyAlignment="1">
      <alignment vertical="top" wrapText="1"/>
    </xf>
    <xf numFmtId="0" fontId="7" fillId="0" borderId="15" xfId="2" applyFont="1" applyBorder="1" applyAlignment="1">
      <alignment vertical="top" wrapText="1"/>
    </xf>
    <xf numFmtId="0" fontId="7" fillId="0" borderId="12" xfId="2" applyFont="1" applyBorder="1" applyAlignment="1">
      <alignment horizontal="center" vertical="top" wrapText="1"/>
    </xf>
    <xf numFmtId="0" fontId="20" fillId="0" borderId="0" xfId="14"/>
    <xf numFmtId="0" fontId="20" fillId="0" borderId="0" xfId="14" applyAlignment="1">
      <alignment horizontal="center"/>
    </xf>
    <xf numFmtId="0" fontId="5" fillId="0" borderId="12" xfId="2" applyFont="1" applyBorder="1" applyAlignment="1">
      <alignment vertical="top" wrapText="1"/>
    </xf>
    <xf numFmtId="0" fontId="5" fillId="8" borderId="15" xfId="2" applyFont="1" applyFill="1" applyBorder="1" applyAlignment="1">
      <alignment vertical="top" wrapText="1"/>
    </xf>
    <xf numFmtId="0" fontId="7" fillId="8" borderId="12" xfId="2" applyFont="1" applyFill="1" applyBorder="1" applyAlignment="1">
      <alignment horizontal="center" vertical="top" wrapText="1"/>
    </xf>
    <xf numFmtId="0" fontId="3" fillId="0" borderId="0" xfId="2" applyAlignment="1">
      <alignment wrapText="1"/>
    </xf>
    <xf numFmtId="0" fontId="7" fillId="4" borderId="0" xfId="2" applyFont="1" applyFill="1" applyBorder="1" applyAlignment="1">
      <alignment vertical="top" wrapText="1"/>
    </xf>
    <xf numFmtId="0" fontId="7" fillId="4" borderId="0" xfId="2" applyFont="1" applyFill="1" applyBorder="1" applyAlignment="1">
      <alignment horizontal="center" vertical="top" wrapText="1"/>
    </xf>
    <xf numFmtId="0" fontId="7" fillId="4" borderId="0" xfId="2" applyFont="1" applyFill="1" applyBorder="1" applyAlignment="1">
      <alignment horizontal="left" vertical="top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49" fontId="3" fillId="0" borderId="0" xfId="0" applyNumberFormat="1" applyFont="1" applyAlignment="1">
      <alignment horizontal="center"/>
    </xf>
    <xf numFmtId="0" fontId="3" fillId="0" borderId="8" xfId="2" applyBorder="1" applyAlignment="1">
      <alignment horizontal="right"/>
    </xf>
    <xf numFmtId="0" fontId="3" fillId="0" borderId="0" xfId="2" applyFont="1" applyFill="1" applyBorder="1" applyAlignment="1">
      <alignment horizontal="center" wrapText="1"/>
    </xf>
    <xf numFmtId="0" fontId="6" fillId="4" borderId="0" xfId="2" applyFont="1" applyFill="1" applyBorder="1" applyAlignment="1">
      <alignment horizontal="center" vertical="top" wrapText="1"/>
    </xf>
    <xf numFmtId="0" fontId="6" fillId="8" borderId="0" xfId="2" applyFont="1" applyFill="1" applyBorder="1" applyAlignment="1">
      <alignment horizontal="center" vertical="top" wrapText="1"/>
    </xf>
    <xf numFmtId="42" fontId="7" fillId="0" borderId="0" xfId="2" applyNumberFormat="1" applyFont="1" applyBorder="1" applyAlignment="1">
      <alignment horizontal="center" vertical="top" wrapText="1"/>
    </xf>
    <xf numFmtId="42" fontId="3" fillId="0" borderId="0" xfId="2" applyNumberFormat="1" applyFont="1" applyBorder="1" applyAlignment="1">
      <alignment horizontal="center" vertical="top" wrapText="1"/>
    </xf>
    <xf numFmtId="42" fontId="7" fillId="8" borderId="0" xfId="2" applyNumberFormat="1" applyFont="1" applyFill="1" applyBorder="1" applyAlignment="1">
      <alignment horizontal="center" vertical="top" wrapText="1"/>
    </xf>
    <xf numFmtId="38" fontId="3" fillId="7" borderId="0" xfId="2" applyNumberFormat="1" applyFont="1" applyFill="1" applyBorder="1"/>
    <xf numFmtId="0" fontId="3" fillId="0" borderId="0" xfId="2" applyBorder="1"/>
    <xf numFmtId="42" fontId="3" fillId="0" borderId="26" xfId="2" applyNumberFormat="1" applyBorder="1"/>
    <xf numFmtId="0" fontId="3" fillId="4" borderId="0" xfId="2" applyFont="1" applyFill="1" applyAlignment="1">
      <alignment wrapText="1"/>
    </xf>
    <xf numFmtId="0" fontId="3" fillId="4" borderId="0" xfId="2" applyFont="1" applyFill="1"/>
    <xf numFmtId="0" fontId="7" fillId="4" borderId="27" xfId="2" applyFont="1" applyFill="1" applyBorder="1" applyAlignment="1">
      <alignment horizontal="center" vertical="top" wrapText="1"/>
    </xf>
    <xf numFmtId="0" fontId="7" fillId="4" borderId="28" xfId="2" applyFont="1" applyFill="1" applyBorder="1" applyAlignment="1">
      <alignment horizontal="center" vertical="top" wrapText="1"/>
    </xf>
    <xf numFmtId="0" fontId="3" fillId="0" borderId="29" xfId="2" applyBorder="1"/>
    <xf numFmtId="0" fontId="7" fillId="0" borderId="30" xfId="2" applyFont="1" applyBorder="1" applyAlignment="1">
      <alignment vertical="top"/>
    </xf>
    <xf numFmtId="0" fontId="3" fillId="0" borderId="9" xfId="2" applyBorder="1"/>
    <xf numFmtId="0" fontId="7" fillId="0" borderId="6" xfId="2" applyFont="1" applyBorder="1" applyAlignment="1">
      <alignment horizontal="center" vertical="top" wrapText="1"/>
    </xf>
    <xf numFmtId="0" fontId="20" fillId="0" borderId="32" xfId="14" applyBorder="1"/>
    <xf numFmtId="49" fontId="0" fillId="0" borderId="0" xfId="0" applyNumberFormat="1" applyAlignment="1">
      <alignment horizontal="right"/>
    </xf>
    <xf numFmtId="38" fontId="8" fillId="4" borderId="0" xfId="0" applyNumberFormat="1" applyFont="1" applyFill="1" applyBorder="1" applyAlignment="1">
      <alignment horizontal="center"/>
    </xf>
    <xf numFmtId="0" fontId="6" fillId="7" borderId="0" xfId="2" applyFont="1" applyFill="1" applyAlignment="1">
      <alignment horizontal="center"/>
    </xf>
    <xf numFmtId="0" fontId="6" fillId="0" borderId="0" xfId="14" applyFont="1" applyAlignment="1">
      <alignment horizontal="center" wrapText="1"/>
    </xf>
    <xf numFmtId="42" fontId="20" fillId="0" borderId="0" xfId="14" applyNumberFormat="1"/>
    <xf numFmtId="38" fontId="20" fillId="8" borderId="0" xfId="14" applyNumberFormat="1" applyFill="1"/>
    <xf numFmtId="41" fontId="20" fillId="0" borderId="0" xfId="14" applyNumberFormat="1"/>
    <xf numFmtId="41" fontId="20" fillId="4" borderId="0" xfId="14" applyNumberFormat="1" applyFill="1"/>
    <xf numFmtId="42" fontId="6" fillId="0" borderId="26" xfId="14" applyNumberFormat="1" applyFont="1" applyBorder="1"/>
    <xf numFmtId="0" fontId="20" fillId="32" borderId="0" xfId="14" applyFill="1"/>
    <xf numFmtId="0" fontId="6" fillId="8" borderId="0" xfId="14" applyFont="1" applyFill="1"/>
    <xf numFmtId="42" fontId="20" fillId="4" borderId="0" xfId="14" applyNumberFormat="1" applyFill="1"/>
    <xf numFmtId="0" fontId="6" fillId="0" borderId="0" xfId="14" applyFont="1" applyAlignment="1">
      <alignment horizontal="center"/>
    </xf>
    <xf numFmtId="0" fontId="20" fillId="0" borderId="0" xfId="14" applyAlignment="1">
      <alignment horizontal="left"/>
    </xf>
    <xf numFmtId="0" fontId="0" fillId="0" borderId="31" xfId="2" applyFont="1" applyBorder="1" applyAlignment="1">
      <alignment vertical="top" wrapText="1"/>
    </xf>
    <xf numFmtId="0" fontId="0" fillId="0" borderId="0" xfId="2" applyFont="1"/>
    <xf numFmtId="0" fontId="3" fillId="0" borderId="0" xfId="76" applyAlignment="1">
      <alignment horizontal="center"/>
    </xf>
    <xf numFmtId="0" fontId="3" fillId="0" borderId="0" xfId="76"/>
    <xf numFmtId="0" fontId="6" fillId="7" borderId="0" xfId="2" quotePrefix="1" applyFont="1" applyFill="1" applyAlignment="1">
      <alignment horizontal="center"/>
    </xf>
    <xf numFmtId="0" fontId="0" fillId="0" borderId="0" xfId="76" applyFont="1"/>
    <xf numFmtId="0" fontId="3" fillId="0" borderId="0" xfId="2" applyAlignment="1">
      <alignment horizontal="center" wrapText="1"/>
    </xf>
    <xf numFmtId="0" fontId="6" fillId="0" borderId="6" xfId="2" applyFont="1" applyBorder="1" applyAlignment="1">
      <alignment horizontal="center" wrapText="1"/>
    </xf>
    <xf numFmtId="0" fontId="6" fillId="0" borderId="0" xfId="76" applyFont="1" applyAlignment="1">
      <alignment horizontal="center"/>
    </xf>
    <xf numFmtId="0" fontId="6" fillId="0" borderId="0" xfId="76" applyFont="1" applyAlignment="1">
      <alignment horizontal="center" wrapText="1"/>
    </xf>
    <xf numFmtId="49" fontId="3" fillId="0" borderId="0" xfId="2" applyNumberFormat="1" applyAlignment="1">
      <alignment horizontal="center"/>
    </xf>
    <xf numFmtId="42" fontId="3" fillId="4" borderId="0" xfId="76" applyNumberFormat="1" applyFill="1"/>
    <xf numFmtId="41" fontId="3" fillId="4" borderId="0" xfId="76" applyNumberFormat="1" applyFill="1"/>
    <xf numFmtId="0" fontId="6" fillId="8" borderId="0" xfId="76" applyFont="1" applyFill="1"/>
    <xf numFmtId="42" fontId="6" fillId="0" borderId="26" xfId="76" applyNumberFormat="1" applyFont="1" applyBorder="1"/>
    <xf numFmtId="0" fontId="3" fillId="0" borderId="0" xfId="76" applyAlignment="1">
      <alignment horizontal="left"/>
    </xf>
    <xf numFmtId="0" fontId="0" fillId="0" borderId="0" xfId="76" applyFont="1" applyAlignment="1">
      <alignment horizontal="center"/>
    </xf>
    <xf numFmtId="0" fontId="6" fillId="0" borderId="0" xfId="76" applyFont="1"/>
    <xf numFmtId="41" fontId="6" fillId="0" borderId="0" xfId="76" applyNumberFormat="1" applyFont="1"/>
    <xf numFmtId="0" fontId="3" fillId="4" borderId="0" xfId="76" applyFill="1"/>
    <xf numFmtId="0" fontId="6" fillId="4" borderId="0" xfId="76" applyFont="1" applyFill="1" applyAlignment="1">
      <alignment horizontal="center"/>
    </xf>
    <xf numFmtId="0" fontId="3" fillId="4" borderId="0" xfId="76" applyFill="1" applyAlignment="1">
      <alignment horizontal="left"/>
    </xf>
    <xf numFmtId="0" fontId="0" fillId="4" borderId="0" xfId="76" applyFont="1" applyFill="1"/>
    <xf numFmtId="0" fontId="3" fillId="4" borderId="0" xfId="76" applyFill="1" applyAlignment="1">
      <alignment horizontal="center"/>
    </xf>
    <xf numFmtId="42" fontId="3" fillId="0" borderId="0" xfId="76" applyNumberFormat="1"/>
    <xf numFmtId="0" fontId="6" fillId="4" borderId="0" xfId="76" applyFont="1" applyFill="1"/>
    <xf numFmtId="38" fontId="8" fillId="4" borderId="0" xfId="0" applyNumberFormat="1" applyFont="1" applyFill="1" applyBorder="1" applyAlignment="1">
      <alignment horizontal="center"/>
    </xf>
    <xf numFmtId="0" fontId="0" fillId="0" borderId="0" xfId="14" applyFont="1"/>
    <xf numFmtId="0" fontId="6" fillId="5" borderId="0" xfId="0" applyFont="1" applyFill="1" applyBorder="1"/>
    <xf numFmtId="0" fontId="6" fillId="0" borderId="0" xfId="0" applyFont="1" applyFill="1" applyBorder="1" applyAlignment="1">
      <alignment horizontal="center" wrapText="1"/>
    </xf>
    <xf numFmtId="42" fontId="12" fillId="4" borderId="0" xfId="4" applyNumberFormat="1" applyFont="1" applyFill="1" applyBorder="1"/>
    <xf numFmtId="42" fontId="6" fillId="0" borderId="7" xfId="0" applyNumberFormat="1" applyFont="1" applyFill="1" applyBorder="1" applyAlignment="1">
      <alignment horizontal="center" wrapText="1"/>
    </xf>
    <xf numFmtId="42" fontId="3" fillId="6" borderId="7" xfId="0" applyNumberFormat="1" applyFont="1" applyFill="1" applyBorder="1"/>
    <xf numFmtId="42" fontId="3" fillId="7" borderId="7" xfId="0" applyNumberFormat="1" applyFont="1" applyFill="1" applyBorder="1"/>
    <xf numFmtId="42" fontId="3" fillId="0" borderId="0" xfId="0" applyNumberFormat="1" applyFont="1" applyFill="1" applyBorder="1" applyAlignment="1">
      <alignment horizontal="center" wrapText="1"/>
    </xf>
    <xf numFmtId="42" fontId="12" fillId="4" borderId="7" xfId="4" applyNumberFormat="1" applyFont="1" applyFill="1" applyBorder="1" applyAlignment="1">
      <alignment horizontal="center"/>
    </xf>
    <xf numFmtId="42" fontId="3" fillId="3" borderId="0" xfId="0" applyNumberFormat="1" applyFont="1" applyFill="1"/>
    <xf numFmtId="42" fontId="3" fillId="0" borderId="0" xfId="0" applyNumberFormat="1" applyFont="1" applyFill="1" applyBorder="1"/>
    <xf numFmtId="38" fontId="8" fillId="4" borderId="0" xfId="0" applyNumberFormat="1" applyFont="1" applyFill="1" applyBorder="1" applyAlignment="1">
      <alignment horizontal="center"/>
    </xf>
    <xf numFmtId="38" fontId="0" fillId="0" borderId="13" xfId="0" applyNumberFormat="1" applyFont="1" applyFill="1" applyBorder="1"/>
    <xf numFmtId="38" fontId="6" fillId="0" borderId="14" xfId="0" applyNumberFormat="1" applyFont="1" applyFill="1" applyBorder="1"/>
    <xf numFmtId="0" fontId="3" fillId="0" borderId="11" xfId="0" applyFont="1" applyBorder="1"/>
    <xf numFmtId="41" fontId="6" fillId="0" borderId="11" xfId="0" applyNumberFormat="1" applyFont="1" applyFill="1" applyBorder="1"/>
    <xf numFmtId="39" fontId="6" fillId="0" borderId="10" xfId="0" applyNumberFormat="1" applyFont="1" applyBorder="1"/>
    <xf numFmtId="0" fontId="3" fillId="0" borderId="11" xfId="0" applyFont="1" applyFill="1" applyBorder="1"/>
    <xf numFmtId="0" fontId="0" fillId="33" borderId="8" xfId="0" quotePrefix="1" applyNumberFormat="1" applyFill="1" applyBorder="1" applyAlignment="1">
      <alignment horizontal="center" wrapText="1"/>
    </xf>
    <xf numFmtId="0" fontId="12" fillId="0" borderId="8" xfId="0" applyFont="1" applyBorder="1"/>
    <xf numFmtId="0" fontId="6" fillId="33" borderId="8" xfId="0" quotePrefix="1" applyNumberFormat="1" applyFont="1" applyFill="1" applyBorder="1" applyAlignment="1">
      <alignment horizontal="center" wrapText="1"/>
    </xf>
    <xf numFmtId="42" fontId="10" fillId="4" borderId="0" xfId="0" applyNumberFormat="1" applyFont="1" applyFill="1" applyBorder="1" applyAlignment="1">
      <alignment horizontal="center"/>
    </xf>
    <xf numFmtId="166" fontId="6" fillId="0" borderId="10" xfId="0" applyNumberFormat="1" applyFont="1" applyBorder="1"/>
    <xf numFmtId="0" fontId="0" fillId="0" borderId="8" xfId="0" quotePrefix="1" applyNumberFormat="1" applyFill="1" applyBorder="1" applyAlignment="1">
      <alignment horizontal="center" wrapText="1"/>
    </xf>
    <xf numFmtId="39" fontId="0" fillId="0" borderId="7" xfId="0" applyNumberFormat="1" applyFont="1" applyFill="1" applyBorder="1"/>
    <xf numFmtId="0" fontId="0" fillId="0" borderId="10" xfId="0" applyFont="1" applyBorder="1" applyAlignment="1">
      <alignment horizontal="center"/>
    </xf>
    <xf numFmtId="0" fontId="3" fillId="34" borderId="13" xfId="0" applyFont="1" applyFill="1" applyBorder="1" applyAlignment="1">
      <alignment horizontal="center" wrapText="1"/>
    </xf>
    <xf numFmtId="0" fontId="3" fillId="0" borderId="11" xfId="0" applyFont="1" applyFill="1" applyBorder="1" applyAlignment="1">
      <alignment horizontal="center" wrapText="1"/>
    </xf>
    <xf numFmtId="0" fontId="3" fillId="0" borderId="14" xfId="0" applyFont="1" applyFill="1" applyBorder="1" applyAlignment="1">
      <alignment horizontal="center" wrapText="1"/>
    </xf>
    <xf numFmtId="0" fontId="0" fillId="0" borderId="0" xfId="0" applyFont="1" applyAlignment="1">
      <alignment horizontal="center"/>
    </xf>
    <xf numFmtId="0" fontId="0" fillId="34" borderId="0" xfId="0" applyFill="1" applyAlignment="1">
      <alignment horizontal="center"/>
    </xf>
    <xf numFmtId="0" fontId="3" fillId="7" borderId="0" xfId="2" applyFill="1"/>
    <xf numFmtId="16" fontId="0" fillId="0" borderId="0" xfId="2" applyNumberFormat="1" applyFont="1"/>
    <xf numFmtId="0" fontId="41" fillId="0" borderId="0" xfId="77" applyFont="1" applyAlignment="1">
      <alignment horizontal="center"/>
    </xf>
    <xf numFmtId="0" fontId="41" fillId="0" borderId="0" xfId="77" applyFont="1"/>
    <xf numFmtId="0" fontId="41" fillId="0" borderId="0" xfId="78" applyFont="1"/>
    <xf numFmtId="0" fontId="41" fillId="0" borderId="0" xfId="79" applyFont="1"/>
    <xf numFmtId="164" fontId="42" fillId="0" borderId="23" xfId="80" applyNumberFormat="1" applyFont="1" applyFill="1" applyBorder="1" applyAlignment="1" applyProtection="1">
      <alignment horizontal="center"/>
    </xf>
    <xf numFmtId="0" fontId="7" fillId="0" borderId="0" xfId="81" applyFont="1"/>
    <xf numFmtId="0" fontId="7" fillId="33" borderId="0" xfId="81" applyFont="1" applyFill="1" applyAlignment="1"/>
    <xf numFmtId="0" fontId="7" fillId="0" borderId="0" xfId="2" applyFont="1"/>
    <xf numFmtId="0" fontId="3" fillId="33" borderId="0" xfId="81" applyFont="1" applyFill="1" applyAlignment="1"/>
    <xf numFmtId="0" fontId="45" fillId="0" borderId="0" xfId="77" applyFont="1" applyAlignment="1">
      <alignment horizontal="center"/>
    </xf>
    <xf numFmtId="0" fontId="45" fillId="0" borderId="0" xfId="77" applyFont="1"/>
    <xf numFmtId="3" fontId="45" fillId="0" borderId="0" xfId="77" applyNumberFormat="1" applyFont="1"/>
    <xf numFmtId="0" fontId="45" fillId="0" borderId="0" xfId="78" applyFont="1"/>
    <xf numFmtId="0" fontId="45" fillId="0" borderId="0" xfId="79" applyFont="1"/>
    <xf numFmtId="0" fontId="43" fillId="0" borderId="0" xfId="81"/>
    <xf numFmtId="0" fontId="43" fillId="33" borderId="0" xfId="81" applyFill="1" applyAlignment="1"/>
    <xf numFmtId="0" fontId="46" fillId="0" borderId="0" xfId="77" applyFont="1" applyAlignment="1">
      <alignment horizontal="left"/>
    </xf>
    <xf numFmtId="3" fontId="45" fillId="0" borderId="0" xfId="77" applyNumberFormat="1" applyFont="1" applyAlignment="1">
      <alignment horizontal="right"/>
    </xf>
    <xf numFmtId="3" fontId="47" fillId="0" borderId="0" xfId="77" applyNumberFormat="1" applyFont="1" applyAlignment="1">
      <alignment horizontal="right"/>
    </xf>
    <xf numFmtId="0" fontId="45" fillId="0" borderId="0" xfId="78" applyFont="1" applyAlignment="1">
      <alignment horizontal="center"/>
    </xf>
    <xf numFmtId="0" fontId="6" fillId="0" borderId="0" xfId="81" applyFont="1" applyAlignment="1">
      <alignment horizontal="center"/>
    </xf>
    <xf numFmtId="0" fontId="48" fillId="0" borderId="0" xfId="77" applyFont="1" applyAlignment="1">
      <alignment horizontal="center"/>
    </xf>
    <xf numFmtId="0" fontId="48" fillId="0" borderId="0" xfId="77" applyFont="1"/>
    <xf numFmtId="0" fontId="10" fillId="0" borderId="0" xfId="81" quotePrefix="1" applyNumberFormat="1" applyFont="1" applyAlignment="1"/>
    <xf numFmtId="3" fontId="48" fillId="0" borderId="0" xfId="77" applyNumberFormat="1" applyFont="1"/>
    <xf numFmtId="4" fontId="3" fillId="0" borderId="0" xfId="60" applyNumberFormat="1" applyFont="1"/>
    <xf numFmtId="0" fontId="48" fillId="0" borderId="0" xfId="79" applyFont="1"/>
    <xf numFmtId="2" fontId="48" fillId="0" borderId="0" xfId="77" applyNumberFormat="1" applyFont="1"/>
    <xf numFmtId="0" fontId="49" fillId="0" borderId="0" xfId="82" applyFont="1"/>
    <xf numFmtId="3" fontId="50" fillId="0" borderId="0" xfId="77" applyNumberFormat="1" applyFont="1"/>
    <xf numFmtId="4" fontId="6" fillId="0" borderId="0" xfId="60" applyNumberFormat="1" applyFont="1"/>
    <xf numFmtId="0" fontId="50" fillId="0" borderId="0" xfId="79" applyFont="1"/>
    <xf numFmtId="4" fontId="6" fillId="0" borderId="0" xfId="66" applyNumberFormat="1" applyFont="1"/>
    <xf numFmtId="2" fontId="6" fillId="0" borderId="0" xfId="60" applyNumberFormat="1" applyFont="1"/>
    <xf numFmtId="0" fontId="2" fillId="0" borderId="0" xfId="77" applyAlignment="1">
      <alignment horizontal="center"/>
    </xf>
    <xf numFmtId="0" fontId="2" fillId="0" borderId="0" xfId="77"/>
    <xf numFmtId="0" fontId="3" fillId="0" borderId="0" xfId="66"/>
    <xf numFmtId="2" fontId="2" fillId="0" borderId="0" xfId="77" applyNumberFormat="1"/>
    <xf numFmtId="2" fontId="45" fillId="0" borderId="0" xfId="77" applyNumberFormat="1" applyFont="1"/>
    <xf numFmtId="0" fontId="3" fillId="0" borderId="0" xfId="2" applyFill="1" applyAlignment="1">
      <alignment horizontal="center"/>
    </xf>
    <xf numFmtId="0" fontId="3" fillId="0" borderId="0" xfId="2" applyFill="1"/>
    <xf numFmtId="0" fontId="3" fillId="0" borderId="0" xfId="2" quotePrefix="1" applyNumberFormat="1" applyAlignment="1">
      <alignment horizontal="center"/>
    </xf>
    <xf numFmtId="0" fontId="48" fillId="0" borderId="13" xfId="77" applyFont="1" applyBorder="1"/>
    <xf numFmtId="0" fontId="48" fillId="0" borderId="14" xfId="77" applyFont="1" applyBorder="1"/>
    <xf numFmtId="41" fontId="0" fillId="3" borderId="0" xfId="2" applyNumberFormat="1" applyFont="1" applyFill="1"/>
    <xf numFmtId="42" fontId="3" fillId="0" borderId="6" xfId="0" applyNumberFormat="1" applyFont="1" applyFill="1" applyBorder="1"/>
    <xf numFmtId="166" fontId="6" fillId="0" borderId="7" xfId="0" applyNumberFormat="1" applyFont="1" applyBorder="1"/>
    <xf numFmtId="0" fontId="0" fillId="0" borderId="0" xfId="0" applyFont="1" applyBorder="1" applyAlignment="1">
      <alignment horizontal="center"/>
    </xf>
    <xf numFmtId="39" fontId="6" fillId="33" borderId="7" xfId="0" quotePrefix="1" applyNumberFormat="1" applyFont="1" applyFill="1" applyBorder="1" applyAlignment="1">
      <alignment horizontal="center" wrapText="1"/>
    </xf>
    <xf numFmtId="166" fontId="0" fillId="33" borderId="7" xfId="0" quotePrefix="1" applyNumberFormat="1" applyFill="1" applyBorder="1" applyAlignment="1">
      <alignment horizontal="center" wrapText="1"/>
    </xf>
    <xf numFmtId="39" fontId="0" fillId="0" borderId="7" xfId="0" quotePrefix="1" applyNumberFormat="1" applyFill="1" applyBorder="1" applyAlignment="1">
      <alignment horizontal="center" wrapText="1"/>
    </xf>
    <xf numFmtId="0" fontId="5" fillId="0" borderId="0" xfId="2" applyFont="1" applyBorder="1"/>
    <xf numFmtId="0" fontId="6" fillId="0" borderId="0" xfId="2" applyFont="1" applyBorder="1" applyAlignment="1">
      <alignment horizontal="center"/>
    </xf>
    <xf numFmtId="0" fontId="6" fillId="0" borderId="0" xfId="2" applyFont="1" applyBorder="1"/>
    <xf numFmtId="0" fontId="3" fillId="0" borderId="0" xfId="2" applyAlignment="1">
      <alignment horizontal="center" vertical="top"/>
    </xf>
    <xf numFmtId="0" fontId="3" fillId="0" borderId="0" xfId="2" applyBorder="1" applyAlignment="1">
      <alignment horizontal="center"/>
    </xf>
    <xf numFmtId="0" fontId="3" fillId="0" borderId="25" xfId="2" applyBorder="1" applyAlignment="1">
      <alignment horizontal="center"/>
    </xf>
    <xf numFmtId="0" fontId="5" fillId="8" borderId="0" xfId="2" applyFont="1" applyFill="1" applyBorder="1" applyAlignment="1">
      <alignment vertical="top" wrapText="1"/>
    </xf>
    <xf numFmtId="0" fontId="51" fillId="0" borderId="0" xfId="83" applyBorder="1" applyAlignment="1" applyProtection="1">
      <alignment horizontal="center" vertical="top" wrapText="1"/>
    </xf>
    <xf numFmtId="0" fontId="51" fillId="0" borderId="25" xfId="83" applyBorder="1" applyAlignment="1" applyProtection="1">
      <alignment horizontal="center" vertical="top" wrapText="1"/>
    </xf>
    <xf numFmtId="0" fontId="51" fillId="0" borderId="0" xfId="83" applyAlignment="1" applyProtection="1">
      <alignment horizontal="center" vertical="top"/>
    </xf>
    <xf numFmtId="0" fontId="51" fillId="0" borderId="0" xfId="83" applyBorder="1" applyAlignment="1" applyProtection="1">
      <alignment vertical="top" wrapText="1"/>
    </xf>
    <xf numFmtId="0" fontId="7" fillId="0" borderId="25" xfId="2" applyFont="1" applyBorder="1" applyAlignment="1">
      <alignment horizontal="center" vertical="top" wrapText="1"/>
    </xf>
    <xf numFmtId="0" fontId="6" fillId="7" borderId="0" xfId="2" applyFont="1" applyFill="1"/>
    <xf numFmtId="0" fontId="5" fillId="0" borderId="0" xfId="2" applyFont="1" applyBorder="1" applyAlignment="1">
      <alignment horizontal="center" vertical="top" wrapText="1"/>
    </xf>
    <xf numFmtId="0" fontId="5" fillId="0" borderId="25" xfId="2" applyFont="1" applyBorder="1" applyAlignment="1">
      <alignment horizontal="center" vertical="top" wrapText="1"/>
    </xf>
    <xf numFmtId="37" fontId="3" fillId="7" borderId="0" xfId="2" applyNumberFormat="1" applyFill="1"/>
    <xf numFmtId="0" fontId="51" fillId="0" borderId="0" xfId="83" applyAlignment="1" applyProtection="1">
      <alignment horizontal="center"/>
    </xf>
    <xf numFmtId="0" fontId="51" fillId="0" borderId="25" xfId="83" applyBorder="1" applyAlignment="1" applyProtection="1">
      <alignment horizontal="center" wrapText="1"/>
    </xf>
    <xf numFmtId="0" fontId="51" fillId="0" borderId="0" xfId="83" applyBorder="1" applyAlignment="1" applyProtection="1">
      <alignment horizontal="center" wrapText="1"/>
    </xf>
    <xf numFmtId="0" fontId="51" fillId="0" borderId="15" xfId="83" applyBorder="1" applyAlignment="1" applyProtection="1">
      <alignment horizontal="center" vertical="top" wrapText="1"/>
    </xf>
    <xf numFmtId="0" fontId="5" fillId="0" borderId="0" xfId="2" applyFont="1" applyFill="1" applyBorder="1" applyAlignment="1">
      <alignment vertical="top" wrapText="1"/>
    </xf>
    <xf numFmtId="0" fontId="42" fillId="0" borderId="0" xfId="80" applyBorder="1" applyAlignment="1" applyProtection="1">
      <alignment vertical="top" wrapText="1"/>
    </xf>
    <xf numFmtId="0" fontId="7" fillId="0" borderId="0" xfId="2" applyFont="1" applyBorder="1" applyAlignment="1">
      <alignment horizontal="center" wrapText="1"/>
    </xf>
    <xf numFmtId="167" fontId="3" fillId="7" borderId="0" xfId="72" applyNumberFormat="1" applyFill="1"/>
    <xf numFmtId="0" fontId="6" fillId="0" borderId="22" xfId="0" applyFont="1" applyBorder="1" applyAlignment="1">
      <alignment horizontal="center"/>
    </xf>
    <xf numFmtId="0" fontId="6" fillId="0" borderId="25" xfId="0" applyFont="1" applyBorder="1" applyAlignment="1">
      <alignment horizontal="center"/>
    </xf>
    <xf numFmtId="0" fontId="10" fillId="0" borderId="0" xfId="2" applyFont="1" applyFill="1" applyBorder="1" applyAlignment="1">
      <alignment horizontal="center"/>
    </xf>
    <xf numFmtId="42" fontId="3" fillId="0" borderId="0" xfId="2" applyNumberFormat="1" applyBorder="1" applyAlignment="1">
      <alignment horizontal="center"/>
    </xf>
    <xf numFmtId="3" fontId="3" fillId="0" borderId="0" xfId="0" applyNumberFormat="1" applyFont="1" applyAlignment="1">
      <alignment horizontal="center"/>
    </xf>
    <xf numFmtId="0" fontId="3" fillId="33" borderId="0" xfId="0" applyFont="1" applyFill="1" applyAlignment="1">
      <alignment horizontal="center"/>
    </xf>
    <xf numFmtId="3" fontId="0" fillId="0" borderId="0" xfId="0" applyNumberFormat="1"/>
    <xf numFmtId="0" fontId="3" fillId="0" borderId="0" xfId="76" applyBorder="1"/>
    <xf numFmtId="0" fontId="0" fillId="0" borderId="5" xfId="0" applyBorder="1" applyAlignment="1">
      <alignment horizontal="center"/>
    </xf>
    <xf numFmtId="168" fontId="52" fillId="0" borderId="6" xfId="0" applyNumberFormat="1" applyFont="1" applyFill="1" applyBorder="1" applyAlignment="1" applyProtection="1">
      <alignment horizontal="center" vertical="center"/>
    </xf>
    <xf numFmtId="38" fontId="52" fillId="0" borderId="6" xfId="84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8" borderId="0" xfId="0" applyFill="1" applyAlignment="1">
      <alignment horizontal="center"/>
    </xf>
    <xf numFmtId="38" fontId="3" fillId="8" borderId="0" xfId="76" applyNumberFormat="1" applyFill="1" applyBorder="1"/>
    <xf numFmtId="42" fontId="0" fillId="0" borderId="0" xfId="0" applyNumberFormat="1"/>
    <xf numFmtId="164" fontId="53" fillId="0" borderId="0" xfId="1" applyNumberFormat="1" applyFont="1" applyFill="1" applyBorder="1" applyProtection="1"/>
    <xf numFmtId="41" fontId="0" fillId="0" borderId="0" xfId="0" applyNumberFormat="1"/>
    <xf numFmtId="168" fontId="54" fillId="0" borderId="0" xfId="0" applyNumberFormat="1" applyFont="1" applyFill="1" applyBorder="1" applyProtection="1"/>
    <xf numFmtId="168" fontId="54" fillId="0" borderId="0" xfId="0" applyNumberFormat="1" applyFont="1" applyFill="1" applyBorder="1" applyAlignment="1" applyProtection="1">
      <alignment horizontal="center"/>
    </xf>
    <xf numFmtId="168" fontId="52" fillId="0" borderId="0" xfId="0" applyNumberFormat="1" applyFont="1" applyFill="1" applyBorder="1" applyAlignment="1" applyProtection="1">
      <alignment horizontal="left"/>
    </xf>
    <xf numFmtId="166" fontId="55" fillId="0" borderId="26" xfId="84" applyNumberFormat="1" applyFont="1" applyFill="1" applyBorder="1"/>
    <xf numFmtId="41" fontId="53" fillId="0" borderId="0" xfId="1" applyNumberFormat="1" applyFont="1" applyFill="1" applyBorder="1" applyProtection="1"/>
    <xf numFmtId="41" fontId="3" fillId="3" borderId="5" xfId="0" applyNumberFormat="1" applyFont="1" applyFill="1" applyBorder="1"/>
    <xf numFmtId="38" fontId="3" fillId="0" borderId="0" xfId="2" applyNumberFormat="1" applyFont="1" applyFill="1" applyBorder="1" applyAlignment="1">
      <alignment horizontal="center" wrapText="1"/>
    </xf>
    <xf numFmtId="0" fontId="10" fillId="0" borderId="0" xfId="0" applyFont="1" applyFill="1" applyBorder="1" applyAlignment="1">
      <alignment horizontal="center" wrapText="1"/>
    </xf>
    <xf numFmtId="44" fontId="11" fillId="0" borderId="0" xfId="0" applyNumberFormat="1" applyFont="1" applyFill="1"/>
    <xf numFmtId="41" fontId="10" fillId="0" borderId="0" xfId="3" applyNumberFormat="1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3" fillId="0" borderId="6" xfId="2" applyBorder="1"/>
    <xf numFmtId="41" fontId="3" fillId="0" borderId="29" xfId="0" applyNumberFormat="1" applyFont="1" applyFill="1" applyBorder="1"/>
    <xf numFmtId="41" fontId="3" fillId="0" borderId="9" xfId="0" applyNumberFormat="1" applyFont="1" applyFill="1" applyBorder="1"/>
    <xf numFmtId="41" fontId="3" fillId="7" borderId="9" xfId="0" applyNumberFormat="1" applyFont="1" applyFill="1" applyBorder="1"/>
    <xf numFmtId="41" fontId="3" fillId="3" borderId="8" xfId="0" applyNumberFormat="1" applyFont="1" applyFill="1" applyBorder="1"/>
    <xf numFmtId="41" fontId="3" fillId="3" borderId="10" xfId="0" applyNumberFormat="1" applyFont="1" applyFill="1" applyBorder="1"/>
    <xf numFmtId="169" fontId="3" fillId="0" borderId="0" xfId="2" applyNumberFormat="1"/>
    <xf numFmtId="0" fontId="45" fillId="0" borderId="0" xfId="77" applyFont="1" applyAlignment="1"/>
    <xf numFmtId="0" fontId="48" fillId="0" borderId="0" xfId="0" applyFont="1"/>
    <xf numFmtId="0" fontId="0" fillId="0" borderId="0" xfId="66" applyFont="1"/>
    <xf numFmtId="14" fontId="3" fillId="0" borderId="0" xfId="66" applyNumberFormat="1"/>
    <xf numFmtId="169" fontId="3" fillId="0" borderId="0" xfId="2" applyNumberFormat="1" applyAlignment="1">
      <alignment horizontal="center"/>
    </xf>
    <xf numFmtId="0" fontId="0" fillId="0" borderId="0" xfId="2" applyNumberFormat="1" applyFont="1" applyAlignment="1">
      <alignment horizontal="center"/>
    </xf>
    <xf numFmtId="0" fontId="3" fillId="0" borderId="0" xfId="2" applyBorder="1" applyAlignment="1">
      <alignment wrapText="1"/>
    </xf>
    <xf numFmtId="0" fontId="3" fillId="0" borderId="0" xfId="2" applyBorder="1" applyAlignment="1">
      <alignment horizontal="right"/>
    </xf>
    <xf numFmtId="0" fontId="3" fillId="0" borderId="0" xfId="2" applyBorder="1" applyAlignment="1"/>
    <xf numFmtId="0" fontId="5" fillId="0" borderId="0" xfId="2" applyFont="1" applyBorder="1" applyAlignment="1">
      <alignment horizontal="center"/>
    </xf>
    <xf numFmtId="0" fontId="3" fillId="10" borderId="0" xfId="2" applyFill="1" applyBorder="1" applyAlignment="1">
      <alignment wrapText="1"/>
    </xf>
    <xf numFmtId="0" fontId="3" fillId="0" borderId="10" xfId="2" applyFont="1" applyFill="1" applyBorder="1" applyAlignment="1">
      <alignment horizontal="center" wrapText="1"/>
    </xf>
    <xf numFmtId="0" fontId="7" fillId="8" borderId="0" xfId="2" applyFont="1" applyFill="1" applyBorder="1" applyAlignment="1">
      <alignment horizontal="center" vertical="top" wrapText="1"/>
    </xf>
    <xf numFmtId="0" fontId="7" fillId="8" borderId="0" xfId="2" applyFont="1" applyFill="1" applyBorder="1" applyAlignment="1">
      <alignment vertical="top" wrapText="1"/>
    </xf>
    <xf numFmtId="169" fontId="3" fillId="0" borderId="0" xfId="2" applyNumberFormat="1" applyBorder="1" applyAlignment="1">
      <alignment horizontal="right"/>
    </xf>
    <xf numFmtId="42" fontId="3" fillId="4" borderId="0" xfId="2" applyNumberFormat="1" applyFill="1" applyBorder="1"/>
    <xf numFmtId="42" fontId="7" fillId="0" borderId="0" xfId="2" applyNumberFormat="1" applyFont="1" applyFill="1" applyBorder="1" applyAlignment="1">
      <alignment horizontal="center" vertical="top" wrapText="1"/>
    </xf>
    <xf numFmtId="0" fontId="3" fillId="0" borderId="0" xfId="2" applyFill="1" applyBorder="1"/>
    <xf numFmtId="42" fontId="3" fillId="0" borderId="0" xfId="2" applyNumberFormat="1" applyFill="1" applyBorder="1"/>
    <xf numFmtId="42" fontId="3" fillId="0" borderId="0" xfId="2" applyNumberFormat="1" applyFill="1" applyBorder="1" applyAlignment="1">
      <alignment horizontal="center"/>
    </xf>
    <xf numFmtId="0" fontId="5" fillId="4" borderId="0" xfId="2" applyFont="1" applyFill="1" applyBorder="1" applyAlignment="1">
      <alignment vertical="top" wrapText="1"/>
    </xf>
    <xf numFmtId="37" fontId="3" fillId="0" borderId="0" xfId="2" applyNumberFormat="1" applyFill="1" applyBorder="1"/>
    <xf numFmtId="169" fontId="3" fillId="7" borderId="0" xfId="2" applyNumberFormat="1" applyFont="1" applyFill="1" applyBorder="1" applyAlignment="1">
      <alignment horizontal="right"/>
    </xf>
    <xf numFmtId="42" fontId="3" fillId="0" borderId="6" xfId="2" applyNumberFormat="1" applyBorder="1"/>
    <xf numFmtId="0" fontId="3" fillId="0" borderId="6" xfId="2" applyBorder="1" applyAlignment="1">
      <alignment wrapText="1"/>
    </xf>
    <xf numFmtId="0" fontId="3" fillId="0" borderId="6" xfId="2" applyBorder="1" applyAlignment="1">
      <alignment horizontal="right"/>
    </xf>
    <xf numFmtId="42" fontId="3" fillId="0" borderId="0" xfId="2" applyNumberFormat="1" applyBorder="1"/>
    <xf numFmtId="0" fontId="3" fillId="0" borderId="0" xfId="2" applyNumberFormat="1" applyBorder="1" applyAlignment="1">
      <alignment horizontal="center"/>
    </xf>
    <xf numFmtId="14" fontId="3" fillId="0" borderId="0" xfId="2" applyNumberFormat="1" applyBorder="1"/>
    <xf numFmtId="0" fontId="5" fillId="0" borderId="30" xfId="2" applyFont="1" applyBorder="1" applyAlignment="1">
      <alignment vertical="top"/>
    </xf>
    <xf numFmtId="0" fontId="8" fillId="0" borderId="0" xfId="0" applyFont="1" applyAlignment="1">
      <alignment horizontal="left"/>
    </xf>
    <xf numFmtId="0" fontId="0" fillId="0" borderId="5" xfId="0" applyFont="1" applyBorder="1" applyAlignment="1">
      <alignment horizontal="center"/>
    </xf>
    <xf numFmtId="0" fontId="0" fillId="0" borderId="5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41" fontId="0" fillId="0" borderId="0" xfId="0" applyNumberFormat="1" applyAlignment="1">
      <alignment horizontal="center"/>
    </xf>
    <xf numFmtId="42" fontId="0" fillId="0" borderId="0" xfId="0" applyNumberFormat="1" applyAlignment="1">
      <alignment horizontal="center"/>
    </xf>
    <xf numFmtId="0" fontId="0" fillId="0" borderId="0" xfId="0" applyFont="1" applyFill="1" applyBorder="1"/>
    <xf numFmtId="169" fontId="10" fillId="0" borderId="0" xfId="81" quotePrefix="1" applyNumberFormat="1" applyFont="1" applyAlignment="1"/>
    <xf numFmtId="166" fontId="0" fillId="0" borderId="0" xfId="0" applyNumberFormat="1"/>
    <xf numFmtId="14" fontId="0" fillId="0" borderId="0" xfId="0" applyNumberFormat="1" applyAlignment="1">
      <alignment horizontal="left"/>
    </xf>
    <xf numFmtId="0" fontId="6" fillId="0" borderId="8" xfId="2" applyFont="1" applyBorder="1" applyAlignment="1">
      <alignment horizontal="center" vertical="top" wrapText="1"/>
    </xf>
    <xf numFmtId="38" fontId="0" fillId="0" borderId="6" xfId="0" applyNumberFormat="1" applyFont="1" applyFill="1" applyBorder="1" applyAlignment="1">
      <alignment horizontal="center" wrapText="1"/>
    </xf>
    <xf numFmtId="0" fontId="0" fillId="0" borderId="0" xfId="2" applyFont="1" applyFill="1"/>
    <xf numFmtId="14" fontId="6" fillId="0" borderId="0" xfId="2" applyNumberFormat="1" applyFont="1" applyBorder="1"/>
    <xf numFmtId="164" fontId="42" fillId="0" borderId="0" xfId="80" applyNumberFormat="1" applyFont="1" applyFill="1" applyBorder="1" applyAlignment="1" applyProtection="1">
      <alignment horizontal="center"/>
    </xf>
    <xf numFmtId="44" fontId="3" fillId="4" borderId="0" xfId="2" applyNumberFormat="1" applyFill="1" applyBorder="1"/>
    <xf numFmtId="0" fontId="12" fillId="0" borderId="0" xfId="2" applyFont="1" applyFill="1" applyBorder="1" applyAlignment="1">
      <alignment horizontal="center"/>
    </xf>
    <xf numFmtId="42" fontId="0" fillId="0" borderId="0" xfId="0" applyNumberFormat="1" applyFill="1"/>
    <xf numFmtId="0" fontId="7" fillId="0" borderId="0" xfId="2" applyFont="1" applyBorder="1" applyAlignment="1">
      <alignment wrapText="1"/>
    </xf>
    <xf numFmtId="37" fontId="0" fillId="0" borderId="0" xfId="0" applyNumberFormat="1" applyFill="1"/>
    <xf numFmtId="38" fontId="3" fillId="7" borderId="0" xfId="2" applyNumberFormat="1" applyFont="1" applyFill="1" applyBorder="1" applyAlignment="1"/>
    <xf numFmtId="0" fontId="7" fillId="0" borderId="0" xfId="2" applyFont="1" applyBorder="1" applyAlignment="1">
      <alignment vertical="top"/>
    </xf>
    <xf numFmtId="0" fontId="3" fillId="0" borderId="27" xfId="2" applyBorder="1"/>
    <xf numFmtId="0" fontId="5" fillId="0" borderId="27" xfId="2" applyFont="1" applyBorder="1" applyAlignment="1">
      <alignment vertical="top" wrapText="1"/>
    </xf>
    <xf numFmtId="169" fontId="3" fillId="0" borderId="28" xfId="2" applyNumberFormat="1" applyBorder="1" applyAlignment="1">
      <alignment horizontal="right"/>
    </xf>
    <xf numFmtId="0" fontId="5" fillId="0" borderId="28" xfId="2" applyFont="1" applyBorder="1" applyAlignment="1">
      <alignment horizontal="center" vertical="top" wrapText="1"/>
    </xf>
    <xf numFmtId="0" fontId="5" fillId="0" borderId="28" xfId="2" applyFont="1" applyBorder="1" applyAlignment="1">
      <alignment vertical="top" wrapText="1"/>
    </xf>
    <xf numFmtId="0" fontId="12" fillId="0" borderId="29" xfId="2" applyFont="1" applyFill="1" applyBorder="1" applyAlignment="1">
      <alignment horizontal="center"/>
    </xf>
    <xf numFmtId="42" fontId="3" fillId="4" borderId="28" xfId="2" applyNumberFormat="1" applyFill="1" applyBorder="1"/>
    <xf numFmtId="0" fontId="3" fillId="0" borderId="31" xfId="2" applyBorder="1"/>
    <xf numFmtId="0" fontId="5" fillId="0" borderId="31" xfId="2" applyFont="1" applyBorder="1" applyAlignment="1">
      <alignment vertical="top" wrapText="1"/>
    </xf>
    <xf numFmtId="169" fontId="3" fillId="0" borderId="6" xfId="2" applyNumberFormat="1" applyBorder="1" applyAlignment="1">
      <alignment horizontal="right"/>
    </xf>
    <xf numFmtId="0" fontId="5" fillId="0" borderId="6" xfId="2" applyFont="1" applyBorder="1" applyAlignment="1">
      <alignment horizontal="center" vertical="top" wrapText="1"/>
    </xf>
    <xf numFmtId="0" fontId="5" fillId="0" borderId="6" xfId="2" applyFont="1" applyBorder="1" applyAlignment="1">
      <alignment vertical="top" wrapText="1"/>
    </xf>
    <xf numFmtId="37" fontId="6" fillId="0" borderId="6" xfId="2" applyNumberFormat="1" applyFont="1" applyFill="1" applyBorder="1" applyAlignment="1">
      <alignment horizontal="center"/>
    </xf>
    <xf numFmtId="0" fontId="12" fillId="0" borderId="32" xfId="2" applyFont="1" applyFill="1" applyBorder="1" applyAlignment="1">
      <alignment horizontal="center"/>
    </xf>
    <xf numFmtId="42" fontId="6" fillId="4" borderId="6" xfId="2" applyNumberFormat="1" applyFont="1" applyFill="1" applyBorder="1" applyAlignment="1">
      <alignment horizontal="center"/>
    </xf>
    <xf numFmtId="0" fontId="12" fillId="0" borderId="9" xfId="2" applyFont="1" applyFill="1" applyBorder="1" applyAlignment="1">
      <alignment horizontal="center"/>
    </xf>
    <xf numFmtId="42" fontId="7" fillId="0" borderId="6" xfId="2" applyNumberFormat="1" applyFont="1" applyFill="1" applyBorder="1" applyAlignment="1">
      <alignment horizontal="center" vertical="top" wrapText="1"/>
    </xf>
    <xf numFmtId="42" fontId="3" fillId="4" borderId="6" xfId="2" applyNumberFormat="1" applyFill="1" applyBorder="1"/>
    <xf numFmtId="169" fontId="3" fillId="10" borderId="0" xfId="2" applyNumberFormat="1" applyFont="1" applyFill="1" applyBorder="1" applyAlignment="1">
      <alignment horizontal="right"/>
    </xf>
    <xf numFmtId="169" fontId="3" fillId="10" borderId="0" xfId="2" applyNumberFormat="1" applyFill="1" applyBorder="1" applyAlignment="1">
      <alignment horizontal="right"/>
    </xf>
    <xf numFmtId="38" fontId="8" fillId="4" borderId="0" xfId="0" applyNumberFormat="1" applyFont="1" applyFill="1" applyBorder="1" applyAlignment="1">
      <alignment horizontal="center"/>
    </xf>
    <xf numFmtId="0" fontId="5" fillId="0" borderId="8" xfId="2" applyFont="1" applyBorder="1" applyAlignment="1">
      <alignment horizontal="center" vertical="top" wrapText="1"/>
    </xf>
    <xf numFmtId="0" fontId="5" fillId="0" borderId="10" xfId="2" applyFont="1" applyBorder="1" applyAlignment="1">
      <alignment horizontal="center" vertical="top" wrapText="1"/>
    </xf>
    <xf numFmtId="42" fontId="3" fillId="0" borderId="8" xfId="2" applyNumberFormat="1" applyFill="1" applyBorder="1" applyAlignment="1">
      <alignment vertical="center"/>
    </xf>
    <xf numFmtId="42" fontId="3" fillId="0" borderId="7" xfId="2" applyNumberFormat="1" applyFill="1" applyBorder="1" applyAlignment="1">
      <alignment vertical="center"/>
    </xf>
    <xf numFmtId="0" fontId="7" fillId="10" borderId="0" xfId="2" applyFont="1" applyFill="1" applyBorder="1" applyAlignment="1">
      <alignment vertical="top" wrapText="1"/>
    </xf>
    <xf numFmtId="0" fontId="3" fillId="10" borderId="0" xfId="2" applyFill="1" applyBorder="1" applyAlignment="1">
      <alignment horizontal="right"/>
    </xf>
    <xf numFmtId="42" fontId="3" fillId="0" borderId="10" xfId="2" applyNumberFormat="1" applyFill="1" applyBorder="1" applyAlignment="1">
      <alignment vertical="center"/>
    </xf>
    <xf numFmtId="37" fontId="6" fillId="0" borderId="28" xfId="2" applyNumberFormat="1" applyFont="1" applyFill="1" applyBorder="1" applyAlignment="1">
      <alignment horizontal="center"/>
    </xf>
    <xf numFmtId="0" fontId="56" fillId="0" borderId="12" xfId="2" applyFont="1" applyBorder="1" applyAlignment="1">
      <alignment vertical="center" wrapText="1"/>
    </xf>
    <xf numFmtId="0" fontId="56" fillId="0" borderId="15" xfId="2" applyFont="1" applyBorder="1" applyAlignment="1">
      <alignment vertical="center" wrapText="1"/>
    </xf>
    <xf numFmtId="0" fontId="56" fillId="0" borderId="12" xfId="2" applyFont="1" applyBorder="1" applyAlignment="1">
      <alignment horizontal="center" vertical="center" wrapText="1"/>
    </xf>
    <xf numFmtId="169" fontId="3" fillId="0" borderId="0" xfId="2" applyNumberFormat="1" applyAlignment="1">
      <alignment horizontal="center" vertical="center"/>
    </xf>
    <xf numFmtId="0" fontId="51" fillId="7" borderId="0" xfId="83" applyFill="1"/>
    <xf numFmtId="38" fontId="6" fillId="5" borderId="0" xfId="0" applyNumberFormat="1" applyFont="1" applyFill="1" applyBorder="1"/>
    <xf numFmtId="2" fontId="57" fillId="0" borderId="33" xfId="77" applyNumberFormat="1" applyFont="1" applyBorder="1"/>
    <xf numFmtId="0" fontId="45" fillId="0" borderId="34" xfId="79" applyFont="1" applyBorder="1"/>
    <xf numFmtId="0" fontId="3" fillId="0" borderId="24" xfId="2" applyBorder="1"/>
    <xf numFmtId="0" fontId="7" fillId="0" borderId="12" xfId="2" applyFont="1" applyBorder="1" applyAlignment="1">
      <alignment vertical="center" wrapText="1"/>
    </xf>
    <xf numFmtId="0" fontId="7" fillId="0" borderId="15" xfId="2" applyFont="1" applyBorder="1" applyAlignment="1">
      <alignment vertical="center" wrapText="1"/>
    </xf>
    <xf numFmtId="0" fontId="7" fillId="0" borderId="12" xfId="2" applyFont="1" applyBorder="1" applyAlignment="1">
      <alignment horizontal="center" vertical="center" wrapText="1"/>
    </xf>
    <xf numFmtId="0" fontId="20" fillId="0" borderId="0" xfId="14" applyAlignment="1">
      <alignment vertical="center"/>
    </xf>
    <xf numFmtId="169" fontId="3" fillId="0" borderId="0" xfId="2" applyNumberFormat="1" applyAlignment="1">
      <alignment vertical="center"/>
    </xf>
    <xf numFmtId="0" fontId="3" fillId="0" borderId="0" xfId="2" applyAlignment="1">
      <alignment vertical="center"/>
    </xf>
    <xf numFmtId="0" fontId="3" fillId="0" borderId="0" xfId="76" applyAlignment="1">
      <alignment vertical="center"/>
    </xf>
    <xf numFmtId="0" fontId="3" fillId="7" borderId="0" xfId="2" applyFill="1" applyAlignment="1">
      <alignment vertical="center"/>
    </xf>
    <xf numFmtId="0" fontId="6" fillId="0" borderId="33" xfId="2" applyFont="1" applyBorder="1" applyAlignment="1">
      <alignment horizontal="center"/>
    </xf>
    <xf numFmtId="0" fontId="6" fillId="0" borderId="34" xfId="2" applyFont="1" applyBorder="1" applyAlignment="1">
      <alignment horizontal="center"/>
    </xf>
    <xf numFmtId="0" fontId="6" fillId="0" borderId="24" xfId="2" applyFont="1" applyBorder="1" applyAlignment="1">
      <alignment horizontal="center"/>
    </xf>
    <xf numFmtId="0" fontId="0" fillId="0" borderId="33" xfId="2" applyFont="1" applyBorder="1" applyAlignment="1">
      <alignment horizontal="center"/>
    </xf>
    <xf numFmtId="0" fontId="3" fillId="0" borderId="34" xfId="2" applyBorder="1" applyAlignment="1">
      <alignment horizontal="center"/>
    </xf>
    <xf numFmtId="0" fontId="3" fillId="0" borderId="24" xfId="2" applyBorder="1" applyAlignment="1">
      <alignment horizontal="center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6" fillId="0" borderId="6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38" fontId="8" fillId="4" borderId="0" xfId="0" applyNumberFormat="1" applyFont="1" applyFill="1" applyBorder="1" applyAlignment="1">
      <alignment horizontal="center"/>
    </xf>
    <xf numFmtId="38" fontId="8" fillId="4" borderId="9" xfId="0" applyNumberFormat="1" applyFont="1" applyFill="1" applyBorder="1" applyAlignment="1">
      <alignment horizontal="center"/>
    </xf>
    <xf numFmtId="38" fontId="8" fillId="0" borderId="0" xfId="0" applyNumberFormat="1" applyFont="1" applyFill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5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7" fillId="9" borderId="13" xfId="2" applyFont="1" applyFill="1" applyBorder="1" applyAlignment="1">
      <alignment horizontal="center" vertical="top" wrapText="1"/>
    </xf>
    <xf numFmtId="0" fontId="7" fillId="9" borderId="11" xfId="2" applyFont="1" applyFill="1" applyBorder="1" applyAlignment="1">
      <alignment horizontal="center" vertical="top" wrapText="1"/>
    </xf>
    <xf numFmtId="0" fontId="5" fillId="0" borderId="8" xfId="2" applyFont="1" applyBorder="1" applyAlignment="1">
      <alignment horizontal="center" vertical="top" wrapText="1"/>
    </xf>
    <xf numFmtId="0" fontId="5" fillId="0" borderId="10" xfId="2" applyFont="1" applyBorder="1" applyAlignment="1">
      <alignment horizontal="center" vertical="top" wrapText="1"/>
    </xf>
    <xf numFmtId="42" fontId="3" fillId="0" borderId="8" xfId="2" applyNumberFormat="1" applyFill="1" applyBorder="1" applyAlignment="1">
      <alignment horizontal="center" vertical="center"/>
    </xf>
    <xf numFmtId="42" fontId="3" fillId="0" borderId="7" xfId="2" applyNumberFormat="1" applyFill="1" applyBorder="1" applyAlignment="1">
      <alignment horizontal="center" vertical="center"/>
    </xf>
    <xf numFmtId="42" fontId="3" fillId="0" borderId="10" xfId="2" applyNumberFormat="1" applyFill="1" applyBorder="1" applyAlignment="1">
      <alignment horizontal="center" vertical="center"/>
    </xf>
    <xf numFmtId="2" fontId="57" fillId="0" borderId="22" xfId="77" applyNumberFormat="1" applyFont="1" applyBorder="1" applyAlignment="1">
      <alignment horizontal="center" wrapText="1"/>
    </xf>
    <xf numFmtId="2" fontId="57" fillId="0" borderId="25" xfId="77" applyNumberFormat="1" applyFont="1" applyBorder="1" applyAlignment="1">
      <alignment horizontal="center" wrapText="1"/>
    </xf>
    <xf numFmtId="2" fontId="57" fillId="0" borderId="15" xfId="77" applyNumberFormat="1" applyFont="1" applyBorder="1" applyAlignment="1">
      <alignment horizontal="center" wrapText="1"/>
    </xf>
    <xf numFmtId="0" fontId="41" fillId="0" borderId="0" xfId="77" applyFont="1" applyAlignment="1">
      <alignment horizontal="center"/>
    </xf>
    <xf numFmtId="0" fontId="44" fillId="0" borderId="0" xfId="77" applyFont="1" applyAlignment="1">
      <alignment horizontal="center"/>
    </xf>
    <xf numFmtId="0" fontId="0" fillId="0" borderId="13" xfId="81" applyFont="1" applyBorder="1" applyAlignment="1">
      <alignment horizontal="center"/>
    </xf>
    <xf numFmtId="0" fontId="43" fillId="0" borderId="11" xfId="81" applyBorder="1" applyAlignment="1">
      <alignment horizontal="center"/>
    </xf>
    <xf numFmtId="0" fontId="43" fillId="0" borderId="14" xfId="81" applyBorder="1" applyAlignment="1">
      <alignment horizontal="center"/>
    </xf>
    <xf numFmtId="0" fontId="12" fillId="0" borderId="28" xfId="81" applyFont="1" applyBorder="1" applyAlignment="1">
      <alignment horizontal="center" wrapText="1"/>
    </xf>
    <xf numFmtId="0" fontId="12" fillId="0" borderId="0" xfId="81" applyFont="1" applyAlignment="1">
      <alignment horizontal="center" wrapText="1"/>
    </xf>
    <xf numFmtId="0" fontId="6" fillId="33" borderId="28" xfId="81" applyNumberFormat="1" applyFont="1" applyFill="1" applyBorder="1" applyAlignment="1">
      <alignment horizontal="center" wrapText="1"/>
    </xf>
    <xf numFmtId="0" fontId="6" fillId="33" borderId="0" xfId="81" applyNumberFormat="1" applyFont="1" applyFill="1" applyAlignment="1">
      <alignment horizontal="center" wrapText="1"/>
    </xf>
  </cellXfs>
  <cellStyles count="89">
    <cellStyle name="20% - Accent1 2" xfId="15"/>
    <cellStyle name="20% - Accent2 2" xfId="16"/>
    <cellStyle name="20% - Accent3 2" xfId="17"/>
    <cellStyle name="20% - Accent4 2" xfId="18"/>
    <cellStyle name="20% - Accent5 2" xfId="19"/>
    <cellStyle name="20% - Accent6 2" xfId="20"/>
    <cellStyle name="40% - Accent1 2" xfId="21"/>
    <cellStyle name="40% - Accent2 2" xfId="22"/>
    <cellStyle name="40% - Accent3 2" xfId="23"/>
    <cellStyle name="40% - Accent4 2" xfId="24"/>
    <cellStyle name="40% - Accent5 2" xfId="25"/>
    <cellStyle name="40% - Accent6 2" xfId="26"/>
    <cellStyle name="60% - Accent1 2" xfId="27"/>
    <cellStyle name="60% - Accent2 2" xfId="28"/>
    <cellStyle name="60% - Accent3 2" xfId="29"/>
    <cellStyle name="60% - Accent4 2" xfId="30"/>
    <cellStyle name="60% - Accent5 2" xfId="31"/>
    <cellStyle name="60% - Accent6 2" xfId="32"/>
    <cellStyle name="Accent1 2" xfId="33"/>
    <cellStyle name="Accent2 2" xfId="34"/>
    <cellStyle name="Accent3 2" xfId="35"/>
    <cellStyle name="Accent4 2" xfId="36"/>
    <cellStyle name="Accent5 2" xfId="37"/>
    <cellStyle name="Accent6 2" xfId="38"/>
    <cellStyle name="Bad 2" xfId="39"/>
    <cellStyle name="Calculation 2" xfId="40"/>
    <cellStyle name="Check Cell 2" xfId="41"/>
    <cellStyle name="Comma" xfId="1" builtinId="3"/>
    <cellStyle name="Comma_AUSAFR01" xfId="4"/>
    <cellStyle name="Comma0" xfId="5"/>
    <cellStyle name="Comma0 2" xfId="42"/>
    <cellStyle name="Comma0 3" xfId="43"/>
    <cellStyle name="Currency" xfId="84" builtinId="4"/>
    <cellStyle name="Currency0" xfId="6"/>
    <cellStyle name="Currency0 2" xfId="44"/>
    <cellStyle name="Currency0 3" xfId="45"/>
    <cellStyle name="Date" xfId="7"/>
    <cellStyle name="Date 2" xfId="46"/>
    <cellStyle name="Date 3" xfId="47"/>
    <cellStyle name="Explanatory Text 2" xfId="48"/>
    <cellStyle name="Fixed" xfId="8"/>
    <cellStyle name="Fixed 2" xfId="49"/>
    <cellStyle name="Fixed 3" xfId="50"/>
    <cellStyle name="Good 2" xfId="51"/>
    <cellStyle name="Heading 1 2" xfId="9"/>
    <cellStyle name="Heading 1 3" xfId="52"/>
    <cellStyle name="Heading 2 2" xfId="10"/>
    <cellStyle name="Heading 2 3" xfId="53"/>
    <cellStyle name="Heading 3 2" xfId="54"/>
    <cellStyle name="Heading 4 2" xfId="55"/>
    <cellStyle name="Hyperlink" xfId="83" builtinId="8"/>
    <cellStyle name="Hyperlink 2" xfId="80"/>
    <cellStyle name="Input 2" xfId="56"/>
    <cellStyle name="Linked Cell 2" xfId="57"/>
    <cellStyle name="Neutral 2" xfId="58"/>
    <cellStyle name="Normal" xfId="0" builtinId="0"/>
    <cellStyle name="Normal 2" xfId="2"/>
    <cellStyle name="Normal 2 2" xfId="59"/>
    <cellStyle name="Normal 2 2 2" xfId="60"/>
    <cellStyle name="Normal 2 3" xfId="61"/>
    <cellStyle name="Normal 2 3 2" xfId="62"/>
    <cellStyle name="Normal 2 4" xfId="63"/>
    <cellStyle name="Normal 2 5" xfId="64"/>
    <cellStyle name="Normal 2 6" xfId="65"/>
    <cellStyle name="Normal 3" xfId="11"/>
    <cellStyle name="Normal 3 2" xfId="66"/>
    <cellStyle name="Normal 3 2 2" xfId="67"/>
    <cellStyle name="Normal 3 2 3" xfId="82"/>
    <cellStyle name="Normal 3 3" xfId="78"/>
    <cellStyle name="Normal 4" xfId="14"/>
    <cellStyle name="Normal 4 2" xfId="76"/>
    <cellStyle name="Normal 4 2 2" xfId="79"/>
    <cellStyle name="Normal 5" xfId="68"/>
    <cellStyle name="Normal 6" xfId="69"/>
    <cellStyle name="Normal 7" xfId="70"/>
    <cellStyle name="Normal 8" xfId="77"/>
    <cellStyle name="Normal 8 2" xfId="85"/>
    <cellStyle name="Normal 8 2 2" xfId="86"/>
    <cellStyle name="Normal 8 3" xfId="87"/>
    <cellStyle name="Normal 9" xfId="81"/>
    <cellStyle name="Normal_AUSAFR01" xfId="3"/>
    <cellStyle name="Note 2" xfId="12"/>
    <cellStyle name="Note 2 2" xfId="88"/>
    <cellStyle name="Output 2" xfId="71"/>
    <cellStyle name="Percent 2" xfId="72"/>
    <cellStyle name="Title 2" xfId="73"/>
    <cellStyle name="Total 2" xfId="13"/>
    <cellStyle name="Total 3" xfId="74"/>
    <cellStyle name="Warning Text 2" xfId="75"/>
  </cellStyles>
  <dxfs count="37"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ont>
        <color auto="1"/>
      </font>
      <fill>
        <patternFill>
          <bgColor rgb="FFFF7C80"/>
        </patternFill>
      </fill>
    </dxf>
    <dxf>
      <fill>
        <patternFill>
          <bgColor rgb="FFFF7C80"/>
        </patternFill>
      </fill>
    </dxf>
  </dxfs>
  <tableStyles count="0" defaultTableStyle="TableStyleMedium9" defaultPivotStyle="PivotStyleLight16"/>
  <colors>
    <mruColors>
      <color rgb="FF00FF00"/>
      <color rgb="FF00DA6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3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2.xml"/><Relationship Id="rId28" Type="http://schemas.openxmlformats.org/officeDocument/2006/relationships/externalLink" Target="externalLinks/externalLink7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Relationship Id="rId27" Type="http://schemas.openxmlformats.org/officeDocument/2006/relationships/externalLink" Target="externalLinks/externalLink6.xml"/><Relationship Id="rId30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279400</xdr:colOff>
      <xdr:row>130</xdr:row>
      <xdr:rowOff>0</xdr:rowOff>
    </xdr:from>
    <xdr:to>
      <xdr:col>14</xdr:col>
      <xdr:colOff>228600</xdr:colOff>
      <xdr:row>175</xdr:row>
      <xdr:rowOff>0</xdr:rowOff>
    </xdr:to>
    <xdr:cxnSp macro="">
      <xdr:nvCxnSpPr>
        <xdr:cNvPr id="3" name="Straight Arrow Connector 2"/>
        <xdr:cNvCxnSpPr/>
      </xdr:nvCxnSpPr>
      <xdr:spPr bwMode="auto">
        <a:xfrm>
          <a:off x="13785850" y="3790950"/>
          <a:ext cx="911225" cy="1219200"/>
        </a:xfrm>
        <a:prstGeom prst="straightConnector1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13</xdr:col>
      <xdr:colOff>152400</xdr:colOff>
      <xdr:row>229</xdr:row>
      <xdr:rowOff>0</xdr:rowOff>
    </xdr:from>
    <xdr:to>
      <xdr:col>14</xdr:col>
      <xdr:colOff>469900</xdr:colOff>
      <xdr:row>273</xdr:row>
      <xdr:rowOff>139700</xdr:rowOff>
    </xdr:to>
    <xdr:sp macro="" textlink="">
      <xdr:nvSpPr>
        <xdr:cNvPr id="7" name="TextBox 6"/>
        <xdr:cNvSpPr txBox="1"/>
      </xdr:nvSpPr>
      <xdr:spPr>
        <a:xfrm>
          <a:off x="13658850" y="5810250"/>
          <a:ext cx="1279525" cy="939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/>
            <a:t>Difference Must Be "-" and</a:t>
          </a:r>
          <a:r>
            <a:rPr lang="en-US" sz="1100" baseline="0"/>
            <a:t> White in  Color In Order To Submit.</a:t>
          </a:r>
          <a:endParaRPr lang="en-US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279400</xdr:colOff>
      <xdr:row>20</xdr:row>
      <xdr:rowOff>0</xdr:rowOff>
    </xdr:from>
    <xdr:to>
      <xdr:col>14</xdr:col>
      <xdr:colOff>228600</xdr:colOff>
      <xdr:row>25</xdr:row>
      <xdr:rowOff>0</xdr:rowOff>
    </xdr:to>
    <xdr:cxnSp macro="">
      <xdr:nvCxnSpPr>
        <xdr:cNvPr id="2" name="Straight Arrow Connector 1"/>
        <xdr:cNvCxnSpPr/>
      </xdr:nvCxnSpPr>
      <xdr:spPr bwMode="auto">
        <a:xfrm>
          <a:off x="15109825" y="4191000"/>
          <a:ext cx="758825" cy="1219200"/>
        </a:xfrm>
        <a:prstGeom prst="straightConnector1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13</xdr:col>
      <xdr:colOff>152400</xdr:colOff>
      <xdr:row>29</xdr:row>
      <xdr:rowOff>0</xdr:rowOff>
    </xdr:from>
    <xdr:to>
      <xdr:col>14</xdr:col>
      <xdr:colOff>469900</xdr:colOff>
      <xdr:row>33</xdr:row>
      <xdr:rowOff>139700</xdr:rowOff>
    </xdr:to>
    <xdr:sp macro="" textlink="">
      <xdr:nvSpPr>
        <xdr:cNvPr id="3" name="TextBox 2"/>
        <xdr:cNvSpPr txBox="1"/>
      </xdr:nvSpPr>
      <xdr:spPr>
        <a:xfrm>
          <a:off x="14982825" y="6210300"/>
          <a:ext cx="1127125" cy="939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/>
            <a:t>Difference Must Be "-" and</a:t>
          </a:r>
          <a:r>
            <a:rPr lang="en-US" sz="1100" baseline="0"/>
            <a:t> White in  Color In Order To Submit.</a:t>
          </a:r>
          <a:endParaRPr lang="en-US" sz="11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279400</xdr:colOff>
      <xdr:row>20</xdr:row>
      <xdr:rowOff>0</xdr:rowOff>
    </xdr:from>
    <xdr:to>
      <xdr:col>14</xdr:col>
      <xdr:colOff>228600</xdr:colOff>
      <xdr:row>25</xdr:row>
      <xdr:rowOff>0</xdr:rowOff>
    </xdr:to>
    <xdr:cxnSp macro="">
      <xdr:nvCxnSpPr>
        <xdr:cNvPr id="3" name="Straight Arrow Connector 2"/>
        <xdr:cNvCxnSpPr/>
      </xdr:nvCxnSpPr>
      <xdr:spPr bwMode="auto">
        <a:xfrm>
          <a:off x="13785850" y="3790950"/>
          <a:ext cx="911225" cy="1219200"/>
        </a:xfrm>
        <a:prstGeom prst="straightConnector1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13</xdr:col>
      <xdr:colOff>152400</xdr:colOff>
      <xdr:row>29</xdr:row>
      <xdr:rowOff>0</xdr:rowOff>
    </xdr:from>
    <xdr:to>
      <xdr:col>14</xdr:col>
      <xdr:colOff>469900</xdr:colOff>
      <xdr:row>33</xdr:row>
      <xdr:rowOff>139700</xdr:rowOff>
    </xdr:to>
    <xdr:sp macro="" textlink="">
      <xdr:nvSpPr>
        <xdr:cNvPr id="7" name="TextBox 6"/>
        <xdr:cNvSpPr txBox="1"/>
      </xdr:nvSpPr>
      <xdr:spPr>
        <a:xfrm>
          <a:off x="13658850" y="5810250"/>
          <a:ext cx="1279525" cy="939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/>
            <a:t>Difference Must Be "-" and</a:t>
          </a:r>
          <a:r>
            <a:rPr lang="en-US" sz="1100" baseline="0"/>
            <a:t> White in  Color In Order To Submit.</a:t>
          </a:r>
          <a:endParaRPr lang="en-US" sz="11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279400</xdr:colOff>
      <xdr:row>20</xdr:row>
      <xdr:rowOff>0</xdr:rowOff>
    </xdr:from>
    <xdr:to>
      <xdr:col>14</xdr:col>
      <xdr:colOff>228600</xdr:colOff>
      <xdr:row>25</xdr:row>
      <xdr:rowOff>0</xdr:rowOff>
    </xdr:to>
    <xdr:cxnSp macro="">
      <xdr:nvCxnSpPr>
        <xdr:cNvPr id="3" name="Straight Arrow Connector 2"/>
        <xdr:cNvCxnSpPr/>
      </xdr:nvCxnSpPr>
      <xdr:spPr bwMode="auto">
        <a:xfrm>
          <a:off x="13785850" y="3790950"/>
          <a:ext cx="911225" cy="1219200"/>
        </a:xfrm>
        <a:prstGeom prst="straightConnector1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13</xdr:col>
      <xdr:colOff>152400</xdr:colOff>
      <xdr:row>29</xdr:row>
      <xdr:rowOff>0</xdr:rowOff>
    </xdr:from>
    <xdr:to>
      <xdr:col>14</xdr:col>
      <xdr:colOff>469900</xdr:colOff>
      <xdr:row>33</xdr:row>
      <xdr:rowOff>139700</xdr:rowOff>
    </xdr:to>
    <xdr:sp macro="" textlink="">
      <xdr:nvSpPr>
        <xdr:cNvPr id="7" name="TextBox 6"/>
        <xdr:cNvSpPr txBox="1"/>
      </xdr:nvSpPr>
      <xdr:spPr>
        <a:xfrm>
          <a:off x="13658850" y="5810250"/>
          <a:ext cx="1279525" cy="939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/>
            <a:t>Difference Must Be "-" and</a:t>
          </a:r>
          <a:r>
            <a:rPr lang="en-US" sz="1100" baseline="0"/>
            <a:t> White in  Color In Order To Submit.</a:t>
          </a:r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279400</xdr:colOff>
      <xdr:row>20</xdr:row>
      <xdr:rowOff>0</xdr:rowOff>
    </xdr:from>
    <xdr:to>
      <xdr:col>14</xdr:col>
      <xdr:colOff>228600</xdr:colOff>
      <xdr:row>25</xdr:row>
      <xdr:rowOff>0</xdr:rowOff>
    </xdr:to>
    <xdr:cxnSp macro="">
      <xdr:nvCxnSpPr>
        <xdr:cNvPr id="3" name="Straight Arrow Connector 2"/>
        <xdr:cNvCxnSpPr/>
      </xdr:nvCxnSpPr>
      <xdr:spPr bwMode="auto">
        <a:xfrm>
          <a:off x="13785850" y="3790950"/>
          <a:ext cx="911225" cy="1219200"/>
        </a:xfrm>
        <a:prstGeom prst="straightConnector1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13</xdr:col>
      <xdr:colOff>152400</xdr:colOff>
      <xdr:row>29</xdr:row>
      <xdr:rowOff>0</xdr:rowOff>
    </xdr:from>
    <xdr:to>
      <xdr:col>14</xdr:col>
      <xdr:colOff>469900</xdr:colOff>
      <xdr:row>33</xdr:row>
      <xdr:rowOff>139700</xdr:rowOff>
    </xdr:to>
    <xdr:sp macro="" textlink="">
      <xdr:nvSpPr>
        <xdr:cNvPr id="7" name="TextBox 6"/>
        <xdr:cNvSpPr txBox="1"/>
      </xdr:nvSpPr>
      <xdr:spPr>
        <a:xfrm>
          <a:off x="13658850" y="5810250"/>
          <a:ext cx="1279525" cy="939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/>
            <a:t>Difference Must Be "-" and</a:t>
          </a:r>
          <a:r>
            <a:rPr lang="en-US" sz="1100" baseline="0"/>
            <a:t> White in  Color In Order To Submit.</a:t>
          </a:r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279400</xdr:colOff>
      <xdr:row>20</xdr:row>
      <xdr:rowOff>0</xdr:rowOff>
    </xdr:from>
    <xdr:to>
      <xdr:col>14</xdr:col>
      <xdr:colOff>228600</xdr:colOff>
      <xdr:row>25</xdr:row>
      <xdr:rowOff>0</xdr:rowOff>
    </xdr:to>
    <xdr:cxnSp macro="">
      <xdr:nvCxnSpPr>
        <xdr:cNvPr id="3" name="Straight Arrow Connector 2"/>
        <xdr:cNvCxnSpPr/>
      </xdr:nvCxnSpPr>
      <xdr:spPr bwMode="auto">
        <a:xfrm>
          <a:off x="13785850" y="3790950"/>
          <a:ext cx="911225" cy="1219200"/>
        </a:xfrm>
        <a:prstGeom prst="straightConnector1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13</xdr:col>
      <xdr:colOff>152400</xdr:colOff>
      <xdr:row>29</xdr:row>
      <xdr:rowOff>0</xdr:rowOff>
    </xdr:from>
    <xdr:to>
      <xdr:col>14</xdr:col>
      <xdr:colOff>469900</xdr:colOff>
      <xdr:row>33</xdr:row>
      <xdr:rowOff>139700</xdr:rowOff>
    </xdr:to>
    <xdr:sp macro="" textlink="">
      <xdr:nvSpPr>
        <xdr:cNvPr id="7" name="TextBox 6"/>
        <xdr:cNvSpPr txBox="1"/>
      </xdr:nvSpPr>
      <xdr:spPr>
        <a:xfrm>
          <a:off x="13658850" y="5810250"/>
          <a:ext cx="1279525" cy="939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/>
            <a:t>Difference Must Be "-" and</a:t>
          </a:r>
          <a:r>
            <a:rPr lang="en-US" sz="1100" baseline="0"/>
            <a:t> White in  Color In Order To Submit.</a:t>
          </a:r>
          <a:endParaRPr 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279400</xdr:colOff>
      <xdr:row>20</xdr:row>
      <xdr:rowOff>0</xdr:rowOff>
    </xdr:from>
    <xdr:to>
      <xdr:col>14</xdr:col>
      <xdr:colOff>228600</xdr:colOff>
      <xdr:row>25</xdr:row>
      <xdr:rowOff>0</xdr:rowOff>
    </xdr:to>
    <xdr:cxnSp macro="">
      <xdr:nvCxnSpPr>
        <xdr:cNvPr id="3" name="Straight Arrow Connector 2"/>
        <xdr:cNvCxnSpPr/>
      </xdr:nvCxnSpPr>
      <xdr:spPr bwMode="auto">
        <a:xfrm>
          <a:off x="13785850" y="3790950"/>
          <a:ext cx="911225" cy="1219200"/>
        </a:xfrm>
        <a:prstGeom prst="straightConnector1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13</xdr:col>
      <xdr:colOff>152400</xdr:colOff>
      <xdr:row>29</xdr:row>
      <xdr:rowOff>0</xdr:rowOff>
    </xdr:from>
    <xdr:to>
      <xdr:col>14</xdr:col>
      <xdr:colOff>469900</xdr:colOff>
      <xdr:row>33</xdr:row>
      <xdr:rowOff>139700</xdr:rowOff>
    </xdr:to>
    <xdr:sp macro="" textlink="">
      <xdr:nvSpPr>
        <xdr:cNvPr id="7" name="TextBox 6"/>
        <xdr:cNvSpPr txBox="1"/>
      </xdr:nvSpPr>
      <xdr:spPr>
        <a:xfrm>
          <a:off x="13658850" y="5810250"/>
          <a:ext cx="1279525" cy="939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/>
            <a:t>Difference Must Be "-" and</a:t>
          </a:r>
          <a:r>
            <a:rPr lang="en-US" sz="1100" baseline="0"/>
            <a:t> White in  Color In Order To Submit.</a:t>
          </a:r>
          <a:endParaRPr 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279400</xdr:colOff>
      <xdr:row>20</xdr:row>
      <xdr:rowOff>0</xdr:rowOff>
    </xdr:from>
    <xdr:to>
      <xdr:col>14</xdr:col>
      <xdr:colOff>228600</xdr:colOff>
      <xdr:row>25</xdr:row>
      <xdr:rowOff>0</xdr:rowOff>
    </xdr:to>
    <xdr:cxnSp macro="">
      <xdr:nvCxnSpPr>
        <xdr:cNvPr id="3" name="Straight Arrow Connector 2"/>
        <xdr:cNvCxnSpPr/>
      </xdr:nvCxnSpPr>
      <xdr:spPr bwMode="auto">
        <a:xfrm>
          <a:off x="13785850" y="3790950"/>
          <a:ext cx="911225" cy="1219200"/>
        </a:xfrm>
        <a:prstGeom prst="straightConnector1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13</xdr:col>
      <xdr:colOff>152400</xdr:colOff>
      <xdr:row>29</xdr:row>
      <xdr:rowOff>0</xdr:rowOff>
    </xdr:from>
    <xdr:to>
      <xdr:col>14</xdr:col>
      <xdr:colOff>469900</xdr:colOff>
      <xdr:row>33</xdr:row>
      <xdr:rowOff>139700</xdr:rowOff>
    </xdr:to>
    <xdr:sp macro="" textlink="">
      <xdr:nvSpPr>
        <xdr:cNvPr id="7" name="TextBox 6"/>
        <xdr:cNvSpPr txBox="1"/>
      </xdr:nvSpPr>
      <xdr:spPr>
        <a:xfrm>
          <a:off x="13658850" y="5810250"/>
          <a:ext cx="1279525" cy="939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/>
            <a:t>Difference Must Be "-" and</a:t>
          </a:r>
          <a:r>
            <a:rPr lang="en-US" sz="1100" baseline="0"/>
            <a:t> White in  Color In Order To Submit.</a:t>
          </a:r>
          <a:endParaRPr lang="en-US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279400</xdr:colOff>
      <xdr:row>20</xdr:row>
      <xdr:rowOff>0</xdr:rowOff>
    </xdr:from>
    <xdr:to>
      <xdr:col>14</xdr:col>
      <xdr:colOff>228600</xdr:colOff>
      <xdr:row>25</xdr:row>
      <xdr:rowOff>0</xdr:rowOff>
    </xdr:to>
    <xdr:cxnSp macro="">
      <xdr:nvCxnSpPr>
        <xdr:cNvPr id="3" name="Straight Arrow Connector 2"/>
        <xdr:cNvCxnSpPr/>
      </xdr:nvCxnSpPr>
      <xdr:spPr bwMode="auto">
        <a:xfrm>
          <a:off x="13785850" y="3790950"/>
          <a:ext cx="911225" cy="1219200"/>
        </a:xfrm>
        <a:prstGeom prst="straightConnector1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13</xdr:col>
      <xdr:colOff>152400</xdr:colOff>
      <xdr:row>29</xdr:row>
      <xdr:rowOff>0</xdr:rowOff>
    </xdr:from>
    <xdr:to>
      <xdr:col>14</xdr:col>
      <xdr:colOff>469900</xdr:colOff>
      <xdr:row>33</xdr:row>
      <xdr:rowOff>139700</xdr:rowOff>
    </xdr:to>
    <xdr:sp macro="" textlink="">
      <xdr:nvSpPr>
        <xdr:cNvPr id="7" name="TextBox 6"/>
        <xdr:cNvSpPr txBox="1"/>
      </xdr:nvSpPr>
      <xdr:spPr>
        <a:xfrm>
          <a:off x="13658850" y="5810250"/>
          <a:ext cx="1279525" cy="939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/>
            <a:t>Difference Must Be "-" and</a:t>
          </a:r>
          <a:r>
            <a:rPr lang="en-US" sz="1100" baseline="0"/>
            <a:t> White in  Color In Order To Submit.</a:t>
          </a:r>
          <a:endParaRPr lang="en-US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279400</xdr:colOff>
      <xdr:row>20</xdr:row>
      <xdr:rowOff>0</xdr:rowOff>
    </xdr:from>
    <xdr:to>
      <xdr:col>14</xdr:col>
      <xdr:colOff>228600</xdr:colOff>
      <xdr:row>25</xdr:row>
      <xdr:rowOff>0</xdr:rowOff>
    </xdr:to>
    <xdr:cxnSp macro="">
      <xdr:nvCxnSpPr>
        <xdr:cNvPr id="3" name="Straight Arrow Connector 2"/>
        <xdr:cNvCxnSpPr/>
      </xdr:nvCxnSpPr>
      <xdr:spPr bwMode="auto">
        <a:xfrm>
          <a:off x="13785850" y="3790950"/>
          <a:ext cx="911225" cy="1219200"/>
        </a:xfrm>
        <a:prstGeom prst="straightConnector1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13</xdr:col>
      <xdr:colOff>152400</xdr:colOff>
      <xdr:row>29</xdr:row>
      <xdr:rowOff>0</xdr:rowOff>
    </xdr:from>
    <xdr:to>
      <xdr:col>14</xdr:col>
      <xdr:colOff>469900</xdr:colOff>
      <xdr:row>33</xdr:row>
      <xdr:rowOff>139700</xdr:rowOff>
    </xdr:to>
    <xdr:sp macro="" textlink="">
      <xdr:nvSpPr>
        <xdr:cNvPr id="7" name="TextBox 6"/>
        <xdr:cNvSpPr txBox="1"/>
      </xdr:nvSpPr>
      <xdr:spPr>
        <a:xfrm>
          <a:off x="13658850" y="5810250"/>
          <a:ext cx="1279525" cy="939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/>
            <a:t>Difference Must Be "-" and</a:t>
          </a:r>
          <a:r>
            <a:rPr lang="en-US" sz="1100" baseline="0"/>
            <a:t> White in  Color In Order To Submit.</a:t>
          </a:r>
          <a:endParaRPr lang="en-US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279400</xdr:colOff>
      <xdr:row>20</xdr:row>
      <xdr:rowOff>0</xdr:rowOff>
    </xdr:from>
    <xdr:to>
      <xdr:col>14</xdr:col>
      <xdr:colOff>228600</xdr:colOff>
      <xdr:row>25</xdr:row>
      <xdr:rowOff>0</xdr:rowOff>
    </xdr:to>
    <xdr:cxnSp macro="">
      <xdr:nvCxnSpPr>
        <xdr:cNvPr id="3" name="Straight Arrow Connector 2"/>
        <xdr:cNvCxnSpPr/>
      </xdr:nvCxnSpPr>
      <xdr:spPr bwMode="auto">
        <a:xfrm>
          <a:off x="13785850" y="3790950"/>
          <a:ext cx="911225" cy="1219200"/>
        </a:xfrm>
        <a:prstGeom prst="straightConnector1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13</xdr:col>
      <xdr:colOff>152400</xdr:colOff>
      <xdr:row>29</xdr:row>
      <xdr:rowOff>0</xdr:rowOff>
    </xdr:from>
    <xdr:to>
      <xdr:col>14</xdr:col>
      <xdr:colOff>469900</xdr:colOff>
      <xdr:row>33</xdr:row>
      <xdr:rowOff>139700</xdr:rowOff>
    </xdr:to>
    <xdr:sp macro="" textlink="">
      <xdr:nvSpPr>
        <xdr:cNvPr id="7" name="TextBox 6"/>
        <xdr:cNvSpPr txBox="1"/>
      </xdr:nvSpPr>
      <xdr:spPr>
        <a:xfrm>
          <a:off x="13658850" y="5810250"/>
          <a:ext cx="1279525" cy="939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/>
            <a:t>Difference Must Be "-" and</a:t>
          </a:r>
          <a:r>
            <a:rPr lang="en-US" sz="1100" baseline="0"/>
            <a:t> White in  Color In Order To Submit.</a:t>
          </a:r>
          <a:endParaRPr lang="en-US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279400</xdr:colOff>
      <xdr:row>20</xdr:row>
      <xdr:rowOff>0</xdr:rowOff>
    </xdr:from>
    <xdr:to>
      <xdr:col>14</xdr:col>
      <xdr:colOff>228600</xdr:colOff>
      <xdr:row>25</xdr:row>
      <xdr:rowOff>0</xdr:rowOff>
    </xdr:to>
    <xdr:cxnSp macro="">
      <xdr:nvCxnSpPr>
        <xdr:cNvPr id="2" name="Straight Arrow Connector 1"/>
        <xdr:cNvCxnSpPr/>
      </xdr:nvCxnSpPr>
      <xdr:spPr bwMode="auto">
        <a:xfrm>
          <a:off x="15109825" y="4191000"/>
          <a:ext cx="758825" cy="1219200"/>
        </a:xfrm>
        <a:prstGeom prst="straightConnector1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13</xdr:col>
      <xdr:colOff>152400</xdr:colOff>
      <xdr:row>29</xdr:row>
      <xdr:rowOff>0</xdr:rowOff>
    </xdr:from>
    <xdr:to>
      <xdr:col>14</xdr:col>
      <xdr:colOff>469900</xdr:colOff>
      <xdr:row>33</xdr:row>
      <xdr:rowOff>139700</xdr:rowOff>
    </xdr:to>
    <xdr:sp macro="" textlink="">
      <xdr:nvSpPr>
        <xdr:cNvPr id="3" name="TextBox 2"/>
        <xdr:cNvSpPr txBox="1"/>
      </xdr:nvSpPr>
      <xdr:spPr>
        <a:xfrm>
          <a:off x="14982825" y="6210300"/>
          <a:ext cx="1127125" cy="939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/>
            <a:t>Difference Must Be "-" and</a:t>
          </a:r>
          <a:r>
            <a:rPr lang="en-US" sz="1100" baseline="0"/>
            <a:t> White in  Color In Order To Submit.</a:t>
          </a:r>
          <a:endParaRPr 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PP/PA/Resource/FINANCEFILES/Finance/AFR/Univ%20Sources%20&amp;%20Uses%20FY%202010/0%20-%20Univ%20-%20S%20&amp;%20U%20-%20FY%202010%20-%2031%20-%20Fina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ECB-AUVFS41\UserDoc$\buchananjs\My%20Documents\Sources%20_%20Uses\Univ%20-%20Sources%20_%20Uses%20FY%202014\0%20-%20Univ%20-%20S%20_%20U%20-%20FY%202014%20-%203%20-%20Production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ECB-AUVFS41\UserDoc$\buchananjs\My%20Documents\Sources%20_%20Uses\TSTC%20-%20Sources%20_%20Uses%20FY%202014\0%20-%20LIT-LS-TSTC%20-%20S%20&amp;%20U%20-%20FY%202011%20-12%20-%20NF%20Final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ECB-AUVFS41\UserDoc$\buchananjs\My%20Documents\Sources%20&amp;%20Uses\Univ%20-%20Sources%20&amp;%20Uses%20FY%202011\0%20-%20Univ%20-%20S%20&amp;%20U%20-%20FY%202011%20-%2020%20-%20NF%20Final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ECB-AUVFS41\UserDoc$\mciverje\My%20Documents\MyFiles\SCH-Univ\SRSCHLevFYTotal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Doc$/mciverje/My%20Documents/MyFiles/SCH-Univ/SRSCHLevFYTotal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UserDoc$\Documents%20and%20Settings\cernosekj\Local%20Settings\Temporary%20Internet%20Files\OLK2E\FY2006C2swrk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ademic Space Model Smmy"/>
      <sheetName val="Acad Space Model"/>
      <sheetName val="CS &amp; SP Smmy"/>
      <sheetName val="Acad CTG Costs"/>
      <sheetName val="ICUT Survey"/>
      <sheetName val="Academic Accountability Smmy"/>
      <sheetName val="Smmy Acad SbS"/>
      <sheetName val="Smmy Chrts"/>
      <sheetName val="Smmy Sum"/>
      <sheetName val="Smmy FGD"/>
      <sheetName val="Smmy Fnts"/>
      <sheetName val="ARL Chrts"/>
      <sheetName val="ARL Sum"/>
      <sheetName val="ARL FGD"/>
      <sheetName val="ARL Fnts"/>
      <sheetName val="AUS Chrts"/>
      <sheetName val="AUS Sum"/>
      <sheetName val="AUS FGD"/>
      <sheetName val="AUS Fnts"/>
      <sheetName val="DAL Chrts"/>
      <sheetName val="DAL Sum"/>
      <sheetName val="DAL FGD"/>
      <sheetName val="DAL Fnts"/>
      <sheetName val="E-P Chrts"/>
      <sheetName val="E-P Sum"/>
      <sheetName val="E-P FGD"/>
      <sheetName val="E-P Fnts"/>
      <sheetName val="P-A Chrts"/>
      <sheetName val="P-A Sum"/>
      <sheetName val="P-A FGD"/>
      <sheetName val="P-A Fnts"/>
      <sheetName val="BRW Chrts"/>
      <sheetName val="BRW Sum"/>
      <sheetName val="BRW FGD"/>
      <sheetName val="BRW Fnts"/>
      <sheetName val="P-B Chrts"/>
      <sheetName val="P-B Sum"/>
      <sheetName val="P-B FGD"/>
      <sheetName val="P-B Fnts"/>
      <sheetName val="S-A Chrts"/>
      <sheetName val="S-A Sum"/>
      <sheetName val="S-A FGD"/>
      <sheetName val="S-A Fnts"/>
      <sheetName val="TYL Chrts"/>
      <sheetName val="TYL Sum"/>
      <sheetName val="TYL FGD"/>
      <sheetName val="TYL Fnts"/>
      <sheetName val="TAMU Chrts"/>
      <sheetName val="TAMU Sum"/>
      <sheetName val="TAMU FGD"/>
      <sheetName val="TAMU Fnts"/>
      <sheetName val="TAMUG Chrts"/>
      <sheetName val="TAMUG Sum"/>
      <sheetName val="TAMUG FGD"/>
      <sheetName val="TAMUG Fnts"/>
      <sheetName val="PVAMU Chrts"/>
      <sheetName val="PVAMU Sum"/>
      <sheetName val="PVAMU FGD"/>
      <sheetName val="PVAMU Fnts"/>
      <sheetName val="TARLST Chrts"/>
      <sheetName val="TARLST Sum"/>
      <sheetName val="TARLST FGD"/>
      <sheetName val="TARLST Fnts"/>
      <sheetName val="TAMUCC Chrts"/>
      <sheetName val="TAMUCC Sum"/>
      <sheetName val="TAMUCC FGD"/>
      <sheetName val="TAMUCC Fnts"/>
      <sheetName val="TAMUK Chrts"/>
      <sheetName val="TAMUK Sum"/>
      <sheetName val="TAMUK FGD"/>
      <sheetName val="TAMUK Fnts"/>
      <sheetName val="TAMIU Chrts"/>
      <sheetName val="TAMIU Sum"/>
      <sheetName val="TAMIU FGD"/>
      <sheetName val="TAMIU Fnts"/>
      <sheetName val="WTAMU Chrts"/>
      <sheetName val="WTAMU Sum"/>
      <sheetName val="WTAMU FGD"/>
      <sheetName val="WTAMU Fnts"/>
      <sheetName val="TAMUC Chrts"/>
      <sheetName val="TAMUC Sum"/>
      <sheetName val="TAMUC FGD"/>
      <sheetName val="TAMUC Fnts"/>
      <sheetName val="TAMUT Chrts"/>
      <sheetName val="TAMUT Sum"/>
      <sheetName val="TAMUT FGD"/>
      <sheetName val="TAMUT Fnts"/>
      <sheetName val="TAMUCT Chrts"/>
      <sheetName val="TAMUCT Sum"/>
      <sheetName val="TAMUCT FGD"/>
      <sheetName val="TAMUCT Fnts"/>
      <sheetName val="TAMUSA Chrts"/>
      <sheetName val="TAMUSA Sum"/>
      <sheetName val="TAMUSA FGD"/>
      <sheetName val="TAMUSA Fnts"/>
      <sheetName val="UH Chrts"/>
      <sheetName val="UH Sum"/>
      <sheetName val="UH FGD"/>
      <sheetName val="UH Fnts"/>
      <sheetName val="UHCL Chrts"/>
      <sheetName val="UHCL Sum"/>
      <sheetName val="UHCL FGD"/>
      <sheetName val="UHCL Fnts"/>
      <sheetName val="UHD Chrts"/>
      <sheetName val="UHD Sum"/>
      <sheetName val="UHD FGD"/>
      <sheetName val="UHD Fnts"/>
      <sheetName val="UHV Chrts"/>
      <sheetName val="UHV Sum"/>
      <sheetName val="UHV FGD"/>
      <sheetName val="UHV Fnts"/>
      <sheetName val="LU Chrts"/>
      <sheetName val="LU Sum"/>
      <sheetName val="LU FGD"/>
      <sheetName val="LU Fnts"/>
      <sheetName val="shsu Chrts"/>
      <sheetName val="shsu Sum"/>
      <sheetName val="shsu FGD"/>
      <sheetName val="shsu Fnts"/>
      <sheetName val="TXST Chrts"/>
      <sheetName val="TXST Sum"/>
      <sheetName val="TXST FGD"/>
      <sheetName val="TXST Fnts"/>
      <sheetName val="SRSU Chrts"/>
      <sheetName val="SRSU Sum"/>
      <sheetName val="SRSU FGD"/>
      <sheetName val="SRSU Fnts"/>
      <sheetName val="TTU Chrts"/>
      <sheetName val="TTU Sum"/>
      <sheetName val="TTU FGD"/>
      <sheetName val="TTU Fnts"/>
      <sheetName val="ASU Chrts"/>
      <sheetName val="ASU Sum"/>
      <sheetName val="ASU FGD"/>
      <sheetName val="ASU Fnts"/>
      <sheetName val="UNT Chrts"/>
      <sheetName val="UNT Sum"/>
      <sheetName val="UNT FGD"/>
      <sheetName val="UNT Fnts"/>
      <sheetName val="UNTD Chrts"/>
      <sheetName val="UNTD Sum"/>
      <sheetName val="UNTD FGD"/>
      <sheetName val="UNTD Fnts"/>
      <sheetName val="MidWST Chrts"/>
      <sheetName val="MidWST Sum"/>
      <sheetName val="MidWST FGD"/>
      <sheetName val="MidWST Fnts"/>
      <sheetName val="SFA Chrts"/>
      <sheetName val="SFA Sum"/>
      <sheetName val="SFA FGD"/>
      <sheetName val="SFA Fnts"/>
      <sheetName val="TSU Chrts"/>
      <sheetName val="TSU Sum"/>
      <sheetName val="TSU FGD"/>
      <sheetName val="TSU Fnts"/>
      <sheetName val="TWU Chrts"/>
      <sheetName val="TWU Sum"/>
      <sheetName val="TWU FGD"/>
      <sheetName val="TWU Fnts"/>
      <sheetName val="Names"/>
      <sheetName val="Input"/>
      <sheetName val="FT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>
        <row r="11">
          <cell r="B11" t="str">
            <v>The University of Texas System</v>
          </cell>
          <cell r="C11" t="str">
            <v>UTS</v>
          </cell>
          <cell r="D11" t="str">
            <v>S40 - S &amp; U - FY 2010 - UTS.xlsx</v>
          </cell>
        </row>
        <row r="12">
          <cell r="B12" t="str">
            <v>The University of Texas at Arlington</v>
          </cell>
          <cell r="C12" t="str">
            <v>ARL</v>
          </cell>
          <cell r="D12" t="str">
            <v>40 - S &amp; U - FY 2010 - ARL.xlsx</v>
          </cell>
          <cell r="F12">
            <v>3452814</v>
          </cell>
          <cell r="I12" t="str">
            <v>003656</v>
          </cell>
        </row>
        <row r="13">
          <cell r="B13" t="str">
            <v>The University of Texas at Austin</v>
          </cell>
          <cell r="C13" t="str">
            <v>AUS</v>
          </cell>
          <cell r="D13" t="str">
            <v>50 - S &amp; U - FY 2010 - AUS.xlsx</v>
          </cell>
          <cell r="E13">
            <v>27534452</v>
          </cell>
          <cell r="I13" t="str">
            <v>003658</v>
          </cell>
        </row>
        <row r="14">
          <cell r="B14" t="str">
            <v>The University of Texas at Dallas</v>
          </cell>
          <cell r="C14" t="str">
            <v>DAL</v>
          </cell>
          <cell r="D14" t="str">
            <v>60 - S &amp; U - FY 2010 - DAL.xlsx</v>
          </cell>
          <cell r="F14">
            <v>5627594</v>
          </cell>
          <cell r="I14" t="str">
            <v>009741</v>
          </cell>
        </row>
        <row r="15">
          <cell r="B15" t="str">
            <v>The University of Texas at El Paso</v>
          </cell>
          <cell r="C15" t="str">
            <v>E-P</v>
          </cell>
          <cell r="D15" t="str">
            <v>70 - S &amp; U - FY 2010 - E-P.xlsx</v>
          </cell>
          <cell r="F15">
            <v>4263330</v>
          </cell>
          <cell r="I15" t="str">
            <v>003661</v>
          </cell>
        </row>
        <row r="16">
          <cell r="B16" t="str">
            <v>The University of Texas - Pan American</v>
          </cell>
          <cell r="C16" t="str">
            <v>P-A</v>
          </cell>
          <cell r="D16" t="str">
            <v>80 - S &amp; U - FY 2010 - P-A.xlsx</v>
          </cell>
          <cell r="F16">
            <v>740210</v>
          </cell>
          <cell r="G16">
            <v>13176800</v>
          </cell>
          <cell r="I16" t="str">
            <v>003599</v>
          </cell>
        </row>
        <row r="17">
          <cell r="B17" t="str">
            <v>The University of Texas at Brownsville</v>
          </cell>
          <cell r="C17" t="str">
            <v>BRW</v>
          </cell>
          <cell r="D17" t="str">
            <v>90 - S &amp; U - FY 2010 - BRW.xlsx</v>
          </cell>
          <cell r="F17">
            <v>668711</v>
          </cell>
          <cell r="G17">
            <v>4284677</v>
          </cell>
          <cell r="I17" t="str">
            <v>030646</v>
          </cell>
        </row>
        <row r="18">
          <cell r="B18" t="str">
            <v>The University of Texas of the Permian Basin</v>
          </cell>
          <cell r="C18" t="str">
            <v>P-B</v>
          </cell>
          <cell r="D18" t="str">
            <v>100 - S &amp; U - FY 2010 - P-B.xlsx</v>
          </cell>
          <cell r="F18">
            <v>250623</v>
          </cell>
          <cell r="I18" t="str">
            <v>009930</v>
          </cell>
        </row>
        <row r="19">
          <cell r="B19" t="str">
            <v>The University of Texas at San Antonio</v>
          </cell>
          <cell r="C19" t="str">
            <v>S-A</v>
          </cell>
          <cell r="D19" t="str">
            <v>110 - S &amp; U - FY 2010 - S-A.xlsx</v>
          </cell>
          <cell r="F19">
            <v>3402524</v>
          </cell>
          <cell r="I19" t="str">
            <v>010115</v>
          </cell>
        </row>
        <row r="20">
          <cell r="B20" t="str">
            <v>The University of Texas at Tyler</v>
          </cell>
          <cell r="C20" t="str">
            <v>TYL</v>
          </cell>
          <cell r="D20" t="str">
            <v>120 - S &amp; U - FY 2010 - TYL.xlsx</v>
          </cell>
          <cell r="F20">
            <v>228118</v>
          </cell>
          <cell r="I20" t="str">
            <v>011163</v>
          </cell>
        </row>
        <row r="21">
          <cell r="B21" t="str">
            <v>Texas A&amp;M University System</v>
          </cell>
          <cell r="C21" t="str">
            <v>TAMUS</v>
          </cell>
          <cell r="D21" t="str">
            <v>S130 - S &amp; U - FY 2010 - TAMUS.xlsx</v>
          </cell>
        </row>
        <row r="22">
          <cell r="B22" t="str">
            <v>Texas A&amp;M University</v>
          </cell>
          <cell r="C22" t="str">
            <v>TAMU</v>
          </cell>
          <cell r="D22" t="str">
            <v>130 - S &amp; U - FY 2010 - TAMU.xlsx</v>
          </cell>
          <cell r="E22">
            <v>28068280</v>
          </cell>
          <cell r="I22" t="str">
            <v>003632</v>
          </cell>
        </row>
        <row r="23">
          <cell r="B23" t="str">
            <v>Texas A&amp;M University at Galveston</v>
          </cell>
          <cell r="C23" t="str">
            <v>TAMUG</v>
          </cell>
          <cell r="D23" t="str">
            <v>140 - S &amp; U - FY 2010 - TAMUG.xlsx</v>
          </cell>
          <cell r="F23">
            <v>407402</v>
          </cell>
          <cell r="I23" t="str">
            <v>010298</v>
          </cell>
        </row>
        <row r="24">
          <cell r="B24" t="str">
            <v>Prairie View A &amp; M University</v>
          </cell>
          <cell r="C24" t="str">
            <v>PVAMU</v>
          </cell>
          <cell r="D24" t="str">
            <v>150 - S &amp; U - FY 2010 - PVAMU.xlsx</v>
          </cell>
          <cell r="I24" t="str">
            <v>003630</v>
          </cell>
        </row>
        <row r="25">
          <cell r="B25" t="str">
            <v>Tarleton State University</v>
          </cell>
          <cell r="C25" t="str">
            <v>TARLST</v>
          </cell>
          <cell r="D25" t="str">
            <v>160 - S &amp; U - FY 2010 - TARL ST.xlsx</v>
          </cell>
          <cell r="F25">
            <v>1115775</v>
          </cell>
          <cell r="I25" t="str">
            <v>003631</v>
          </cell>
        </row>
        <row r="26">
          <cell r="B26" t="str">
            <v>Texas A&amp;M University - Corpus Christi</v>
          </cell>
          <cell r="C26" t="str">
            <v>TAMUCC</v>
          </cell>
          <cell r="D26" t="str">
            <v>170 - S &amp; U - FY 2010 - TAMUCC.xlsx</v>
          </cell>
          <cell r="F26">
            <v>1495540</v>
          </cell>
          <cell r="G26">
            <v>8471116</v>
          </cell>
          <cell r="I26" t="str">
            <v>011161</v>
          </cell>
        </row>
        <row r="27">
          <cell r="B27" t="str">
            <v>Texas A&amp;M University - Kingsville</v>
          </cell>
          <cell r="C27" t="str">
            <v>TAMUK</v>
          </cell>
          <cell r="D27" t="str">
            <v>180 - S &amp; U - FY 2010 - TAMUK.xlsx</v>
          </cell>
          <cell r="F27">
            <v>1267265</v>
          </cell>
          <cell r="G27">
            <v>5167540</v>
          </cell>
          <cell r="I27" t="str">
            <v>003639</v>
          </cell>
        </row>
        <row r="28">
          <cell r="B28" t="str">
            <v>Texas A&amp;M International University</v>
          </cell>
          <cell r="C28" t="str">
            <v>TAMIU</v>
          </cell>
          <cell r="D28" t="str">
            <v>190 - S &amp; U - FY 2010 - TAMIU.xlsx</v>
          </cell>
          <cell r="F28">
            <v>34904</v>
          </cell>
          <cell r="G28">
            <v>3202241</v>
          </cell>
          <cell r="I28" t="str">
            <v>009651</v>
          </cell>
        </row>
        <row r="29">
          <cell r="B29" t="str">
            <v>West Texas A&amp;M University</v>
          </cell>
          <cell r="C29" t="str">
            <v>WTAMU</v>
          </cell>
          <cell r="D29" t="str">
            <v>200 - S &amp; U - FY 2010 - WTAMU.xlsx</v>
          </cell>
          <cell r="F29">
            <v>527219</v>
          </cell>
          <cell r="G29">
            <v>4886159</v>
          </cell>
          <cell r="I29" t="str">
            <v>003665</v>
          </cell>
        </row>
        <row r="30">
          <cell r="B30" t="str">
            <v>Texas A&amp;M University - Commerce</v>
          </cell>
          <cell r="C30" t="str">
            <v>TAMUC</v>
          </cell>
          <cell r="D30" t="str">
            <v>210 - S &amp; U - FY 2010 - TAMUC.xlsx</v>
          </cell>
          <cell r="F30">
            <v>218046</v>
          </cell>
          <cell r="G30">
            <v>5684047</v>
          </cell>
          <cell r="I30" t="str">
            <v>003565</v>
          </cell>
        </row>
        <row r="31">
          <cell r="B31" t="str">
            <v>Texas A&amp;M University - Texarkana</v>
          </cell>
          <cell r="C31" t="str">
            <v>TAMUT</v>
          </cell>
          <cell r="D31" t="str">
            <v>220 - S &amp; U - FY 2010 - TAMUT.xlsx</v>
          </cell>
          <cell r="G31">
            <v>1684587</v>
          </cell>
          <cell r="I31" t="str">
            <v>029269</v>
          </cell>
        </row>
        <row r="32">
          <cell r="B32" t="str">
            <v>Texas A&amp;M University - Central Texas</v>
          </cell>
          <cell r="C32" t="str">
            <v>TAMUCT</v>
          </cell>
          <cell r="D32" t="str">
            <v>223 - S &amp; U - FY 2010 - TAMUCT.xlsx</v>
          </cell>
          <cell r="I32" t="str">
            <v>103631</v>
          </cell>
        </row>
        <row r="33">
          <cell r="B33" t="str">
            <v>Texas A&amp;M University - San Antonio</v>
          </cell>
          <cell r="C33" t="str">
            <v>TAMUSA</v>
          </cell>
          <cell r="D33" t="str">
            <v>226 - S &amp; U - FY 2010 - TAMUSA.xlsx</v>
          </cell>
          <cell r="I33" t="str">
            <v>103639</v>
          </cell>
        </row>
        <row r="34">
          <cell r="B34" t="str">
            <v>Texas AgriLife Research</v>
          </cell>
          <cell r="C34" t="str">
            <v>TAR</v>
          </cell>
          <cell r="D34" t="str">
            <v>600 - S &amp; U - FY 2010 - TAR.xlsx</v>
          </cell>
          <cell r="I34" t="str">
            <v>000556</v>
          </cell>
        </row>
        <row r="35">
          <cell r="B35" t="str">
            <v>Texas AgriLife Extension Service</v>
          </cell>
          <cell r="C35" t="str">
            <v>TAES</v>
          </cell>
          <cell r="D35" t="str">
            <v>605 - S &amp; U - FY 2010 - TAES.xlsx</v>
          </cell>
          <cell r="I35" t="str">
            <v>000555</v>
          </cell>
        </row>
        <row r="36">
          <cell r="B36" t="str">
            <v>Texas Engineering Experiment Station</v>
          </cell>
          <cell r="C36" t="str">
            <v>TEES1</v>
          </cell>
          <cell r="D36" t="str">
            <v>610 - S &amp; U - FY 2010 - TEES1.xlsx</v>
          </cell>
          <cell r="I36" t="str">
            <v>000712</v>
          </cell>
        </row>
        <row r="37">
          <cell r="B37" t="str">
            <v>Texas Engineering Extension Service</v>
          </cell>
          <cell r="C37" t="str">
            <v>TEES2</v>
          </cell>
          <cell r="D37" t="str">
            <v>615 - S &amp; U - FY 2010 - TEES2.xlsx</v>
          </cell>
          <cell r="I37" t="str">
            <v>000716</v>
          </cell>
        </row>
        <row r="38">
          <cell r="B38" t="str">
            <v>Texas Forest Service</v>
          </cell>
          <cell r="C38" t="str">
            <v>TFS</v>
          </cell>
          <cell r="D38" t="str">
            <v>620 - S &amp; U - FY 2010 - TFS.xlsx</v>
          </cell>
          <cell r="I38" t="str">
            <v>000576</v>
          </cell>
        </row>
        <row r="39">
          <cell r="B39" t="str">
            <v>Texas Transportation Institute</v>
          </cell>
          <cell r="C39" t="str">
            <v>TTI</v>
          </cell>
          <cell r="D39" t="str">
            <v>625 - S &amp; U - FY 2010 - TTI.xlsx</v>
          </cell>
          <cell r="I39" t="str">
            <v>000727</v>
          </cell>
        </row>
        <row r="40">
          <cell r="B40" t="str">
            <v>Texas Vet. Medical Diagnostic Laboratory</v>
          </cell>
          <cell r="C40" t="str">
            <v>TVMDL</v>
          </cell>
          <cell r="D40" t="str">
            <v>630 - S &amp; U - FY 2010 - TVMDL.xlsx</v>
          </cell>
          <cell r="I40" t="str">
            <v>000557</v>
          </cell>
        </row>
        <row r="41">
          <cell r="B41" t="str">
            <v>Texas A&amp;M Research Foundation</v>
          </cell>
          <cell r="C41" t="str">
            <v>TAMRF</v>
          </cell>
          <cell r="D41" t="str">
            <v>635 - S &amp; U - FY 2010 - TAMRF.xlsx</v>
          </cell>
          <cell r="I41" t="str">
            <v>000518</v>
          </cell>
        </row>
        <row r="42">
          <cell r="B42" t="str">
            <v>University of Houston System</v>
          </cell>
          <cell r="C42" t="str">
            <v>UTS</v>
          </cell>
          <cell r="D42" t="str">
            <v>S230 - S &amp; U - FY 2010 - UHS.xlsx</v>
          </cell>
        </row>
        <row r="43">
          <cell r="B43" t="str">
            <v>University of Houston</v>
          </cell>
          <cell r="C43" t="str">
            <v>UH</v>
          </cell>
          <cell r="D43" t="str">
            <v>230 - S &amp; U - FY 2010 - UH.xlsx</v>
          </cell>
          <cell r="E43">
            <v>4535210</v>
          </cell>
          <cell r="F43">
            <v>6380651</v>
          </cell>
          <cell r="G43">
            <v>36091538</v>
          </cell>
          <cell r="I43" t="str">
            <v>003652</v>
          </cell>
        </row>
        <row r="44">
          <cell r="B44" t="str">
            <v>University of Houston - Clear Lake</v>
          </cell>
          <cell r="C44" t="str">
            <v>UHCL</v>
          </cell>
          <cell r="D44" t="str">
            <v>240 - S &amp; U - FY 2010 - UHCL.xlsx</v>
          </cell>
          <cell r="F44">
            <v>74975</v>
          </cell>
          <cell r="G44">
            <v>5355874</v>
          </cell>
          <cell r="I44" t="str">
            <v>011711</v>
          </cell>
        </row>
        <row r="45">
          <cell r="B45" t="str">
            <v>University of Houston - Downtown</v>
          </cell>
          <cell r="C45" t="str">
            <v>UHD</v>
          </cell>
          <cell r="D45" t="str">
            <v>250 - S &amp; U - FY 2010 - UHD.xlsx</v>
          </cell>
          <cell r="F45">
            <v>56984</v>
          </cell>
          <cell r="G45">
            <v>9548995</v>
          </cell>
          <cell r="I45" t="str">
            <v>012826</v>
          </cell>
        </row>
        <row r="46">
          <cell r="B46" t="str">
            <v>University of Houston - Victoria</v>
          </cell>
          <cell r="C46" t="str">
            <v>UHV</v>
          </cell>
          <cell r="D46" t="str">
            <v>260 - S &amp; U - FY 2010 - UHV.xlsx</v>
          </cell>
          <cell r="G46">
            <v>2335692</v>
          </cell>
          <cell r="I46" t="str">
            <v>013231</v>
          </cell>
        </row>
        <row r="47">
          <cell r="B47" t="str">
            <v>Texas State System</v>
          </cell>
          <cell r="C47" t="str">
            <v>TXSTS</v>
          </cell>
          <cell r="D47" t="str">
            <v>S270 - S &amp; U - FY 2010 - TXSTS.xlsx</v>
          </cell>
        </row>
        <row r="48">
          <cell r="B48" t="str">
            <v xml:space="preserve">Lamar University </v>
          </cell>
          <cell r="C48" t="str">
            <v>LU</v>
          </cell>
          <cell r="D48" t="str">
            <v>270 - S &amp; U - FY 2010 - LU.xlsx</v>
          </cell>
          <cell r="F48">
            <v>437890</v>
          </cell>
          <cell r="G48">
            <v>8028333</v>
          </cell>
          <cell r="I48" t="str">
            <v>003581</v>
          </cell>
        </row>
        <row r="49">
          <cell r="B49" t="str">
            <v>Sam Houston State University</v>
          </cell>
          <cell r="C49" t="str">
            <v>SHSU</v>
          </cell>
          <cell r="D49" t="str">
            <v>280 - S &amp; U - FY 2010 - SHSU.xlsx</v>
          </cell>
          <cell r="F49">
            <v>381074</v>
          </cell>
          <cell r="G49">
            <v>10184001</v>
          </cell>
          <cell r="I49" t="str">
            <v>003606</v>
          </cell>
        </row>
        <row r="50">
          <cell r="B50" t="str">
            <v>Texas State University - San Marcos</v>
          </cell>
          <cell r="C50" t="str">
            <v>TXST</v>
          </cell>
          <cell r="D50" t="str">
            <v>290 - S &amp; U - FY 2010 - TXST.xlsx</v>
          </cell>
          <cell r="F50">
            <v>1352702</v>
          </cell>
          <cell r="G50">
            <v>20258248</v>
          </cell>
          <cell r="I50" t="str">
            <v>003615</v>
          </cell>
        </row>
        <row r="51">
          <cell r="B51" t="str">
            <v>Sul Ross State University</v>
          </cell>
          <cell r="C51" t="str">
            <v>SRSU</v>
          </cell>
          <cell r="D51" t="str">
            <v>300 - S &amp; U - FY 2010 - SRSU.xlsx</v>
          </cell>
          <cell r="F51">
            <v>290581</v>
          </cell>
          <cell r="G51">
            <v>2479099</v>
          </cell>
          <cell r="I51" t="str">
            <v>003625</v>
          </cell>
        </row>
        <row r="52">
          <cell r="B52" t="str">
            <v>Texas Tech University System</v>
          </cell>
          <cell r="C52" t="str">
            <v>TTUS</v>
          </cell>
          <cell r="D52" t="str">
            <v>S310 - S &amp; U - FY 2010 - TTUS.xlsx</v>
          </cell>
        </row>
        <row r="53">
          <cell r="B53" t="str">
            <v>Texas Tech University</v>
          </cell>
          <cell r="C53" t="str">
            <v>TTU</v>
          </cell>
          <cell r="D53" t="str">
            <v>310 - S &amp; U - FY 2010 - TTU.xlsx</v>
          </cell>
          <cell r="E53">
            <v>2965865</v>
          </cell>
          <cell r="F53">
            <v>4868296</v>
          </cell>
          <cell r="G53">
            <v>27446656</v>
          </cell>
          <cell r="I53" t="str">
            <v>003644</v>
          </cell>
        </row>
        <row r="54">
          <cell r="B54" t="str">
            <v>Angelo State University</v>
          </cell>
          <cell r="C54" t="str">
            <v>ASU</v>
          </cell>
          <cell r="D54" t="str">
            <v>320 - S &amp; U - FY 2010 - ASU.xlsx</v>
          </cell>
          <cell r="F54">
            <v>41632</v>
          </cell>
          <cell r="G54">
            <v>3667497</v>
          </cell>
          <cell r="I54" t="str">
            <v>003541</v>
          </cell>
        </row>
        <row r="55">
          <cell r="B55" t="str">
            <v>University of North Texas System</v>
          </cell>
          <cell r="C55" t="str">
            <v>UNTS</v>
          </cell>
          <cell r="D55" t="str">
            <v>S330 - S &amp; U - FY 2010 - UNTS.xlsx</v>
          </cell>
        </row>
        <row r="56">
          <cell r="B56" t="str">
            <v>University of North Texas</v>
          </cell>
          <cell r="C56" t="str">
            <v>UNT</v>
          </cell>
          <cell r="D56" t="str">
            <v>330 - S &amp; U - FY 2010 - UNT.xlsx</v>
          </cell>
          <cell r="F56">
            <v>1602313</v>
          </cell>
          <cell r="G56">
            <v>27122687</v>
          </cell>
          <cell r="I56" t="str">
            <v>003594</v>
          </cell>
        </row>
        <row r="57">
          <cell r="B57" t="str">
            <v>University of North Texas at Dallas</v>
          </cell>
          <cell r="C57" t="str">
            <v>UNTD</v>
          </cell>
          <cell r="D57" t="str">
            <v>333 - S &amp; U - FY 2010 - UNTD.xlsx</v>
          </cell>
          <cell r="I57" t="str">
            <v>113594</v>
          </cell>
        </row>
        <row r="58">
          <cell r="B58" t="str">
            <v>Midwestern State University</v>
          </cell>
          <cell r="C58" t="str">
            <v>MidWST</v>
          </cell>
          <cell r="D58" t="str">
            <v>340 - S &amp; U - FY 2010 - MidWST.xlsx</v>
          </cell>
          <cell r="F58">
            <v>8286</v>
          </cell>
          <cell r="G58">
            <v>3810377</v>
          </cell>
          <cell r="I58" t="str">
            <v>003592</v>
          </cell>
        </row>
        <row r="59">
          <cell r="B59" t="str">
            <v>Stephen F. Austin State University</v>
          </cell>
          <cell r="C59" t="str">
            <v>SFA</v>
          </cell>
          <cell r="D59" t="str">
            <v>350 - S &amp; U - FY 2010 - SFA.xlsx</v>
          </cell>
          <cell r="F59">
            <v>634501</v>
          </cell>
          <cell r="G59">
            <v>6907643</v>
          </cell>
          <cell r="I59" t="str">
            <v>003624</v>
          </cell>
        </row>
        <row r="60">
          <cell r="B60" t="str">
            <v>Texas Southern University</v>
          </cell>
          <cell r="C60" t="str">
            <v>TSU</v>
          </cell>
          <cell r="D60" t="str">
            <v>360 - S &amp; U - FY 2010 - TSU.xlsx</v>
          </cell>
          <cell r="F60">
            <v>430341</v>
          </cell>
          <cell r="G60">
            <v>11283387</v>
          </cell>
          <cell r="I60" t="str">
            <v>003642</v>
          </cell>
        </row>
        <row r="61">
          <cell r="B61" t="str">
            <v>Texas Woman's University</v>
          </cell>
          <cell r="C61" t="str">
            <v>TWU</v>
          </cell>
          <cell r="D61" t="str">
            <v>370 - S &amp; U - FY 2010 - TWU.xlsx</v>
          </cell>
          <cell r="F61">
            <v>171113</v>
          </cell>
          <cell r="G61">
            <v>8615167</v>
          </cell>
          <cell r="I61" t="str">
            <v>003646</v>
          </cell>
        </row>
        <row r="62">
          <cell r="B62" t="str">
            <v>Lamar Institute of Technology</v>
          </cell>
          <cell r="C62" t="str">
            <v>LIT</v>
          </cell>
          <cell r="D62" t="str">
            <v>490 - S &amp; U - FY 2010 - LIT.xlsx</v>
          </cell>
          <cell r="G62">
            <v>1825332</v>
          </cell>
          <cell r="I62" t="str">
            <v>036273</v>
          </cell>
        </row>
        <row r="63">
          <cell r="B63" t="str">
            <v>Lamar State College - Orange</v>
          </cell>
          <cell r="C63" t="str">
            <v>LSCO</v>
          </cell>
          <cell r="D63" t="str">
            <v>500 - S &amp; U - FY 2010 - LSCO.xlsx</v>
          </cell>
          <cell r="G63">
            <v>1140745</v>
          </cell>
          <cell r="I63" t="str">
            <v>023582</v>
          </cell>
        </row>
        <row r="64">
          <cell r="B64" t="str">
            <v>Lamar State College - Port Arthur</v>
          </cell>
          <cell r="C64" t="str">
            <v>LSCPA</v>
          </cell>
          <cell r="D64" t="str">
            <v>510 - S &amp; U - FY 2010 - LSCPA.xlsx</v>
          </cell>
          <cell r="G64">
            <v>1217124</v>
          </cell>
          <cell r="I64" t="str">
            <v>023485</v>
          </cell>
        </row>
        <row r="65">
          <cell r="B65" t="str">
            <v>Texas State Technical College - Harlingen</v>
          </cell>
          <cell r="C65" t="str">
            <v>TSTCH</v>
          </cell>
          <cell r="D65" t="str">
            <v>520 - S &amp; U - FY 2010 - TSTCH.xlsx</v>
          </cell>
          <cell r="G65">
            <v>5775000</v>
          </cell>
          <cell r="I65" t="str">
            <v>009225</v>
          </cell>
        </row>
        <row r="66">
          <cell r="B66" t="str">
            <v>Texas State Technical College – West Texas</v>
          </cell>
          <cell r="C66" t="str">
            <v>TSTCWTX</v>
          </cell>
          <cell r="D66" t="str">
            <v>530 - S &amp; U - FY 2010 - TSTCWT.xlsx</v>
          </cell>
          <cell r="I66" t="str">
            <v>009932</v>
          </cell>
        </row>
        <row r="67">
          <cell r="B67" t="str">
            <v>Texas State Technical College - Marshall</v>
          </cell>
          <cell r="C67" t="str">
            <v>TSTCM</v>
          </cell>
          <cell r="D67" t="str">
            <v>540 - S &amp; U - FY 2010 - TSTCM.xlsx</v>
          </cell>
          <cell r="I67" t="str">
            <v>033965</v>
          </cell>
        </row>
        <row r="68">
          <cell r="B68" t="str">
            <v>Texas State Technical College - Waco</v>
          </cell>
          <cell r="C68" t="str">
            <v>TSTCW</v>
          </cell>
          <cell r="D68" t="str">
            <v>550 - S &amp; U - FY 2010 - TSTCW.xlsx</v>
          </cell>
          <cell r="I68" t="str">
            <v>003634</v>
          </cell>
        </row>
      </sheetData>
      <sheetData sheetId="160" refreshError="1"/>
      <sheetData sheetId="16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REB Input"/>
      <sheetName val="Acad Space Model"/>
      <sheetName val="Acad Cost Study"/>
      <sheetName val="CS &amp; SP Smmy"/>
      <sheetName val="Acad CTG Costs"/>
      <sheetName val="ICUT Survey"/>
      <sheetName val="IFRS Smmy"/>
      <sheetName val="Almanac 1"/>
      <sheetName val="Almanac 2"/>
      <sheetName val="TRB Evaul U"/>
      <sheetName val="Univ_IE_Context"/>
      <sheetName val="Univ_IE_Keys"/>
      <sheetName val="Academic Acct Smmy"/>
      <sheetName val="Smmy Acad SbS"/>
      <sheetName val="Smmy Chrts"/>
      <sheetName val="Smmy Sum"/>
      <sheetName val="Smmy FGD"/>
      <sheetName val="Smmy Fnts"/>
      <sheetName val="ARL Chrts"/>
      <sheetName val="ARL Sum"/>
      <sheetName val="ARL FGD"/>
      <sheetName val="ARL Fnts"/>
      <sheetName val="AUS Chrts"/>
      <sheetName val="AUS Sum"/>
      <sheetName val="AUS FGD"/>
      <sheetName val="AUS Fnts"/>
      <sheetName val="DAL Chrts"/>
      <sheetName val="DAL Sum"/>
      <sheetName val="DAL FGD"/>
      <sheetName val="DAL Fnts"/>
      <sheetName val="E-P Chrts"/>
      <sheetName val="E-P Sum"/>
      <sheetName val="E-P FGD"/>
      <sheetName val="E-P Fnts"/>
      <sheetName val="P-A Chrts"/>
      <sheetName val="P-A Sum"/>
      <sheetName val="P-A FGD"/>
      <sheetName val="P-A Fnts"/>
      <sheetName val="BRW Chrts"/>
      <sheetName val="BRW Sum"/>
      <sheetName val="BRW FGD"/>
      <sheetName val="BRW Fnts"/>
      <sheetName val="P-B Chrts"/>
      <sheetName val="P-B Sum"/>
      <sheetName val="P-B FGD"/>
      <sheetName val="P-B Fnts"/>
      <sheetName val="S-A Chrts"/>
      <sheetName val="S-A Sum"/>
      <sheetName val="S-A FGD"/>
      <sheetName val="S-A Fnts"/>
      <sheetName val="TYL Chrts"/>
      <sheetName val="TYL Sum"/>
      <sheetName val="TYL FGD"/>
      <sheetName val="TYL Fnts"/>
      <sheetName val="TAMU Chrts"/>
      <sheetName val="TAMU Sum"/>
      <sheetName val="TAMU FGD"/>
      <sheetName val="TAMU Fnts"/>
      <sheetName val="TAMUG Chrts"/>
      <sheetName val="TAMUG Sum"/>
      <sheetName val="TAMUG FGD"/>
      <sheetName val="TAMUG Fnts"/>
      <sheetName val="PVAMU Chrts"/>
      <sheetName val="PVAMU Sum"/>
      <sheetName val="PVAMU FGD"/>
      <sheetName val="PVAMU Fnts"/>
      <sheetName val="TARLST Chrts"/>
      <sheetName val="TARLST Sum"/>
      <sheetName val="TARLST FGD"/>
      <sheetName val="TARLST Fnts"/>
      <sheetName val="TAMUCC Chrts"/>
      <sheetName val="TAMUCC Sum"/>
      <sheetName val="TAMUCC FGD"/>
      <sheetName val="TAMUCC Fnts"/>
      <sheetName val="TAMUK Chrts"/>
      <sheetName val="TAMUK Sum"/>
      <sheetName val="TAMUK FGD"/>
      <sheetName val="TAMUK Fnts"/>
      <sheetName val="TAMIU Chrts"/>
      <sheetName val="TAMIU Sum"/>
      <sheetName val="TAMIU FGD"/>
      <sheetName val="TAMIU Fnts"/>
      <sheetName val="WTAMU Chrts"/>
      <sheetName val="WTAMU Sum"/>
      <sheetName val="WTAMU FGD"/>
      <sheetName val="WTAMU Fnts"/>
      <sheetName val="TAMUC Chrts"/>
      <sheetName val="TAMUC Sum"/>
      <sheetName val="TAMUC FGD"/>
      <sheetName val="TAMUC Fnts"/>
      <sheetName val="TAMUT Chrts"/>
      <sheetName val="TAMUT Sum"/>
      <sheetName val="TAMUT FGD"/>
      <sheetName val="TAMUT Fnts"/>
      <sheetName val="TAMUCT Chrts"/>
      <sheetName val="TAMUCT Sum"/>
      <sheetName val="TAMUCT FGD"/>
      <sheetName val="TAMUCT Fnts"/>
      <sheetName val="TAMUSA Chrts"/>
      <sheetName val="TAMUSA Sum"/>
      <sheetName val="TAMUSA FGD"/>
      <sheetName val="TAMUSA Fnts"/>
      <sheetName val="UH Chrts"/>
      <sheetName val="UH Sum"/>
      <sheetName val="UH FGD"/>
      <sheetName val="UH Fnts"/>
      <sheetName val="UHCL Chrts"/>
      <sheetName val="UHCL Sum"/>
      <sheetName val="UHCL FGD"/>
      <sheetName val="UHCL Fnts"/>
      <sheetName val="UHD Chrts"/>
      <sheetName val="UHD Sum"/>
      <sheetName val="UHD FGD"/>
      <sheetName val="UHD Fnts"/>
      <sheetName val="UHV Chrts"/>
      <sheetName val="UHV Sum"/>
      <sheetName val="UHV FGD"/>
      <sheetName val="UHV Fnts"/>
      <sheetName val="LU Chrts"/>
      <sheetName val="LU Sum"/>
      <sheetName val="LU FGD"/>
      <sheetName val="LU Fnts"/>
      <sheetName val="shsu Chrts"/>
      <sheetName val="shsu Sum"/>
      <sheetName val="shsu FGD"/>
      <sheetName val="shsu Fnts"/>
      <sheetName val="TXST Chrts"/>
      <sheetName val="TXST Sum"/>
      <sheetName val="TXST FGD"/>
      <sheetName val="TXST Fnts"/>
      <sheetName val="SRSU Chrts"/>
      <sheetName val="SRSU Sum"/>
      <sheetName val="SRSU FGD"/>
      <sheetName val="SRSU Fnts"/>
      <sheetName val="TTU Chrts"/>
      <sheetName val="TTU Sum"/>
      <sheetName val="TTU FGD"/>
      <sheetName val="TTU Fnts"/>
      <sheetName val="ASU Chrts"/>
      <sheetName val="ASU Sum"/>
      <sheetName val="ASU FGD"/>
      <sheetName val="ASU Fnts"/>
      <sheetName val="UNT Chrts"/>
      <sheetName val="UNT Sum"/>
      <sheetName val="UNT FGD"/>
      <sheetName val="UNT Fnts"/>
      <sheetName val="UNTD Chrts"/>
      <sheetName val="UNTD Sum"/>
      <sheetName val="UNTD FGD"/>
      <sheetName val="UNTD Fnts"/>
      <sheetName val="MidWST Chrts"/>
      <sheetName val="MidWST Sum"/>
      <sheetName val="MidWST FGD"/>
      <sheetName val="MidWST Fnts"/>
      <sheetName val="SFA Chrts"/>
      <sheetName val="SFA Sum"/>
      <sheetName val="SFA FGD"/>
      <sheetName val="SFA Fnts"/>
      <sheetName val="TSU Chrts"/>
      <sheetName val="TSU Sum"/>
      <sheetName val="TSU FGD"/>
      <sheetName val="TSU Fnts"/>
      <sheetName val="TWU Chrts"/>
      <sheetName val="TWU Sum"/>
      <sheetName val="TWU FGD"/>
      <sheetName val="TWU Fnts"/>
      <sheetName val="Names"/>
      <sheetName val="Input"/>
      <sheetName val="Balancing"/>
      <sheetName val="FTS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>
        <row r="11">
          <cell r="B11" t="str">
            <v>The University of Texas System</v>
          </cell>
          <cell r="C11">
            <v>3655</v>
          </cell>
          <cell r="D11" t="str">
            <v>UTS</v>
          </cell>
          <cell r="E11" t="str">
            <v>S40</v>
          </cell>
          <cell r="F11" t="str">
            <v>S40 - S &amp; U - FY 2014 - UTS.xlsx</v>
          </cell>
        </row>
        <row r="12">
          <cell r="B12" t="str">
            <v>The University of Texas at Arlington</v>
          </cell>
          <cell r="C12">
            <v>3656</v>
          </cell>
          <cell r="D12" t="str">
            <v>ARL</v>
          </cell>
          <cell r="E12">
            <v>40</v>
          </cell>
          <cell r="F12" t="str">
            <v>40 - S &amp; U - FY 2014 - ARL.xlsx</v>
          </cell>
          <cell r="G12">
            <v>3117353</v>
          </cell>
          <cell r="H12">
            <v>3289309</v>
          </cell>
        </row>
        <row r="13">
          <cell r="B13" t="str">
            <v>The University of Texas at Austin</v>
          </cell>
          <cell r="C13">
            <v>3658</v>
          </cell>
          <cell r="D13" t="str">
            <v>AUS</v>
          </cell>
          <cell r="E13">
            <v>50</v>
          </cell>
          <cell r="F13" t="str">
            <v>50 - S &amp; U - FY 2014 - AUS.xlsx</v>
          </cell>
          <cell r="G13">
            <v>26702103</v>
          </cell>
        </row>
        <row r="14">
          <cell r="B14" t="str">
            <v>The University of Texas at Dallas</v>
          </cell>
          <cell r="C14">
            <v>9741</v>
          </cell>
          <cell r="D14" t="str">
            <v>DAL</v>
          </cell>
          <cell r="E14">
            <v>60</v>
          </cell>
          <cell r="F14" t="str">
            <v>60 - S &amp; U - FY 2014 - DAL.xlsx</v>
          </cell>
          <cell r="G14">
            <v>4126471</v>
          </cell>
          <cell r="H14">
            <v>4532630</v>
          </cell>
        </row>
        <row r="15">
          <cell r="B15" t="str">
            <v>The University of Texas at El Paso</v>
          </cell>
          <cell r="C15">
            <v>3661</v>
          </cell>
          <cell r="D15" t="str">
            <v>E-P</v>
          </cell>
          <cell r="E15">
            <v>70</v>
          </cell>
          <cell r="F15" t="str">
            <v>70 - S &amp; U - FY 2014 - E-P.xlsx</v>
          </cell>
          <cell r="G15">
            <v>3218880</v>
          </cell>
          <cell r="H15">
            <v>4219537</v>
          </cell>
        </row>
        <row r="16">
          <cell r="B16" t="str">
            <v>The University of Texas - Pan American</v>
          </cell>
          <cell r="C16">
            <v>3599</v>
          </cell>
          <cell r="D16" t="str">
            <v>P-A</v>
          </cell>
          <cell r="E16">
            <v>80</v>
          </cell>
          <cell r="F16" t="str">
            <v>80 - S &amp; U - FY 2014 - P-A.xlsx</v>
          </cell>
          <cell r="H16">
            <v>550907</v>
          </cell>
          <cell r="I16">
            <v>12311123</v>
          </cell>
        </row>
        <row r="17">
          <cell r="B17" t="str">
            <v xml:space="preserve">The University of Texas at Brownsville </v>
          </cell>
          <cell r="C17">
            <v>30646</v>
          </cell>
          <cell r="D17" t="str">
            <v>BRW</v>
          </cell>
          <cell r="E17">
            <v>90</v>
          </cell>
          <cell r="F17" t="str">
            <v>90 - S &amp; U - FY 2014 - BRW.xlsx</v>
          </cell>
          <cell r="H17">
            <v>558101</v>
          </cell>
          <cell r="I17">
            <v>5057420</v>
          </cell>
        </row>
        <row r="18">
          <cell r="B18" t="str">
            <v>The University of Texas of the Permian Basin</v>
          </cell>
          <cell r="C18">
            <v>9930</v>
          </cell>
          <cell r="D18" t="str">
            <v>P-B</v>
          </cell>
          <cell r="E18">
            <v>100</v>
          </cell>
          <cell r="F18" t="str">
            <v>100 - S &amp; U - FY 2014 - P-B.xlsx</v>
          </cell>
          <cell r="H18">
            <v>109910</v>
          </cell>
        </row>
        <row r="19">
          <cell r="B19" t="str">
            <v>The University of Texas at San Antonio</v>
          </cell>
          <cell r="C19">
            <v>10115</v>
          </cell>
          <cell r="D19" t="str">
            <v>S-A</v>
          </cell>
          <cell r="E19">
            <v>110</v>
          </cell>
          <cell r="F19" t="str">
            <v>110 - S &amp; U - FY 2014 - S-A.xlsx</v>
          </cell>
          <cell r="G19">
            <v>2500000</v>
          </cell>
          <cell r="H19">
            <v>3164952</v>
          </cell>
        </row>
        <row r="20">
          <cell r="B20" t="str">
            <v>The University of Texas at Tyler</v>
          </cell>
          <cell r="C20">
            <v>11163</v>
          </cell>
          <cell r="D20" t="str">
            <v>TYL</v>
          </cell>
          <cell r="E20">
            <v>120</v>
          </cell>
          <cell r="F20" t="str">
            <v>120 - S &amp; U - FY 2014 - TYL.xlsx</v>
          </cell>
          <cell r="H20">
            <v>231029</v>
          </cell>
        </row>
        <row r="21">
          <cell r="B21" t="str">
            <v>Texas A&amp;M University System</v>
          </cell>
          <cell r="C21">
            <v>3629</v>
          </cell>
          <cell r="D21" t="str">
            <v>TAMUS</v>
          </cell>
          <cell r="E21" t="str">
            <v>S130</v>
          </cell>
          <cell r="F21" t="str">
            <v>S130 - S &amp; U - FY 2014 - TAMUS.xlsx</v>
          </cell>
        </row>
        <row r="22">
          <cell r="B22" t="str">
            <v>Texas A&amp;M University</v>
          </cell>
          <cell r="C22">
            <v>3632</v>
          </cell>
          <cell r="D22" t="str">
            <v>TAMU</v>
          </cell>
          <cell r="E22">
            <v>130</v>
          </cell>
          <cell r="F22" t="str">
            <v>130 - S &amp; U - FY 2014 - TAMU.xlsx</v>
          </cell>
          <cell r="G22">
            <v>29350994</v>
          </cell>
        </row>
        <row r="23">
          <cell r="B23" t="str">
            <v>Texas A&amp;M University at Galveston</v>
          </cell>
          <cell r="C23">
            <v>10298</v>
          </cell>
          <cell r="D23" t="str">
            <v>TAMUG</v>
          </cell>
          <cell r="E23">
            <v>140</v>
          </cell>
          <cell r="F23" t="str">
            <v>140 - S &amp; U - FY 2014 - TAMUG.xlsx</v>
          </cell>
          <cell r="H23">
            <v>345682</v>
          </cell>
        </row>
        <row r="24">
          <cell r="B24" t="str">
            <v>Prairie View A&amp;M University</v>
          </cell>
          <cell r="C24">
            <v>3630</v>
          </cell>
          <cell r="D24" t="str">
            <v>PVAMU</v>
          </cell>
          <cell r="E24">
            <v>150</v>
          </cell>
          <cell r="F24" t="str">
            <v>150 - S &amp; U - FY 2014 - PVAMU.xlsx</v>
          </cell>
        </row>
        <row r="25">
          <cell r="B25" t="str">
            <v>Tarleton State University</v>
          </cell>
          <cell r="C25">
            <v>3631</v>
          </cell>
          <cell r="D25" t="str">
            <v>TARLST</v>
          </cell>
          <cell r="E25">
            <v>160</v>
          </cell>
          <cell r="F25" t="str">
            <v>160 - S &amp; U - FY 2014 - TARL ST.xlsx</v>
          </cell>
          <cell r="H25">
            <v>686794</v>
          </cell>
        </row>
        <row r="26">
          <cell r="B26" t="str">
            <v>Texas A&amp;M University - Corpus Christi</v>
          </cell>
          <cell r="C26">
            <v>11161</v>
          </cell>
          <cell r="D26" t="str">
            <v>TAMUCC</v>
          </cell>
          <cell r="E26">
            <v>170</v>
          </cell>
          <cell r="F26" t="str">
            <v>170 - S &amp; U - FY 2014 - TAMUCC.xlsx</v>
          </cell>
          <cell r="H26">
            <v>1052867</v>
          </cell>
          <cell r="I26">
            <v>7139067</v>
          </cell>
        </row>
        <row r="27">
          <cell r="B27" t="str">
            <v>Texas A&amp;M University - Kingsville</v>
          </cell>
          <cell r="C27">
            <v>3639</v>
          </cell>
          <cell r="D27" t="str">
            <v>TAMUK</v>
          </cell>
          <cell r="E27">
            <v>180</v>
          </cell>
          <cell r="F27" t="str">
            <v>180 - S &amp; U - FY 2014 - TAMUK.xlsx</v>
          </cell>
          <cell r="H27">
            <v>1014711</v>
          </cell>
          <cell r="I27">
            <v>5046885</v>
          </cell>
        </row>
        <row r="28">
          <cell r="B28" t="str">
            <v>Texas A&amp;M International University</v>
          </cell>
          <cell r="C28">
            <v>9651</v>
          </cell>
          <cell r="D28" t="str">
            <v>TAMIU</v>
          </cell>
          <cell r="E28">
            <v>190</v>
          </cell>
          <cell r="F28" t="str">
            <v>190 - S &amp; U - FY 2014 - TAMIU.xlsx</v>
          </cell>
          <cell r="H28">
            <v>247339</v>
          </cell>
          <cell r="I28">
            <v>3796436</v>
          </cell>
        </row>
        <row r="29">
          <cell r="B29" t="str">
            <v>West Texas A&amp;M University</v>
          </cell>
          <cell r="C29">
            <v>3665</v>
          </cell>
          <cell r="D29" t="str">
            <v>WTAMU</v>
          </cell>
          <cell r="E29">
            <v>200</v>
          </cell>
          <cell r="F29" t="str">
            <v>200 - S &amp; U - FY 2014 - WTAMU.xlsx</v>
          </cell>
          <cell r="H29">
            <v>300368</v>
          </cell>
          <cell r="I29">
            <v>4652995</v>
          </cell>
        </row>
        <row r="30">
          <cell r="B30" t="str">
            <v>Texas A&amp;M University - Commerce</v>
          </cell>
          <cell r="C30">
            <v>3565</v>
          </cell>
          <cell r="D30" t="str">
            <v>TAMUC</v>
          </cell>
          <cell r="E30">
            <v>210</v>
          </cell>
          <cell r="F30" t="str">
            <v>210 - S &amp; U - FY 2014 - TAMUC.xlsx</v>
          </cell>
          <cell r="H30">
            <v>184998</v>
          </cell>
          <cell r="I30">
            <v>5193232</v>
          </cell>
        </row>
        <row r="31">
          <cell r="B31" t="str">
            <v>Texas A&amp;M University - Texarkana</v>
          </cell>
          <cell r="C31">
            <v>29269</v>
          </cell>
          <cell r="D31" t="str">
            <v>TAMUT</v>
          </cell>
          <cell r="E31">
            <v>220</v>
          </cell>
          <cell r="F31" t="str">
            <v>220 - S &amp; U - FY 2014 - TAMUT.xlsx</v>
          </cell>
          <cell r="H31">
            <v>13777</v>
          </cell>
          <cell r="I31">
            <v>1307907</v>
          </cell>
        </row>
        <row r="32">
          <cell r="B32" t="str">
            <v>Texas A&amp;M University - Central Texas</v>
          </cell>
          <cell r="C32">
            <v>42295</v>
          </cell>
          <cell r="D32" t="str">
            <v>TAMUCT</v>
          </cell>
          <cell r="E32">
            <v>223</v>
          </cell>
          <cell r="F32" t="str">
            <v>223 - S &amp; U - FY 2014 - TAMUCT.xlsx</v>
          </cell>
        </row>
        <row r="33">
          <cell r="B33" t="str">
            <v>Texas A&amp;M University - San Antonio</v>
          </cell>
          <cell r="C33">
            <v>103639</v>
          </cell>
          <cell r="D33" t="str">
            <v>TAMUSA</v>
          </cell>
          <cell r="E33">
            <v>226</v>
          </cell>
          <cell r="F33" t="str">
            <v>226 - S &amp; U - FY 2014 - TAMUSA.xlsx</v>
          </cell>
        </row>
        <row r="34">
          <cell r="B34" t="str">
            <v>Texas A&amp;M AgriLife Research</v>
          </cell>
          <cell r="C34">
            <v>556</v>
          </cell>
          <cell r="D34" t="str">
            <v>TAR</v>
          </cell>
          <cell r="E34">
            <v>600</v>
          </cell>
          <cell r="F34" t="str">
            <v>600 - S &amp; U - FY 2014 - TAR.xlsx</v>
          </cell>
        </row>
        <row r="35">
          <cell r="B35" t="str">
            <v>Texas A&amp;M AgriLife Extension Service</v>
          </cell>
          <cell r="C35">
            <v>555</v>
          </cell>
          <cell r="D35" t="str">
            <v>TAES</v>
          </cell>
          <cell r="E35">
            <v>605</v>
          </cell>
          <cell r="F35" t="str">
            <v>605 - S &amp; U - FY 2014 - TAES.xlsx</v>
          </cell>
        </row>
        <row r="36">
          <cell r="B36" t="str">
            <v>Texas A&amp;M Engineering Experiment Station</v>
          </cell>
          <cell r="C36">
            <v>712</v>
          </cell>
          <cell r="D36" t="str">
            <v>TEES1</v>
          </cell>
          <cell r="E36">
            <v>610</v>
          </cell>
          <cell r="F36" t="str">
            <v>610 - S &amp; U - FY 2014 - TEES1.xlsx</v>
          </cell>
        </row>
        <row r="37">
          <cell r="B37" t="str">
            <v>Texas A&amp;M Engineering Extension Service</v>
          </cell>
          <cell r="C37">
            <v>716</v>
          </cell>
          <cell r="D37" t="str">
            <v>TEES2</v>
          </cell>
          <cell r="E37">
            <v>615</v>
          </cell>
          <cell r="F37" t="str">
            <v>615 - S &amp; U - FY 2014 - TEES2.xlsx</v>
          </cell>
        </row>
        <row r="38">
          <cell r="B38" t="str">
            <v>Texas A&amp;M Forest Service</v>
          </cell>
          <cell r="C38">
            <v>576</v>
          </cell>
          <cell r="D38" t="str">
            <v>TFS</v>
          </cell>
          <cell r="E38">
            <v>620</v>
          </cell>
          <cell r="F38" t="str">
            <v>620 - S &amp; U - FY 2014 - TFS.xlsx</v>
          </cell>
        </row>
        <row r="39">
          <cell r="B39" t="str">
            <v>Texas A&amp;M Transportation Institute</v>
          </cell>
          <cell r="C39">
            <v>727</v>
          </cell>
          <cell r="D39" t="str">
            <v>TTI</v>
          </cell>
          <cell r="E39">
            <v>625</v>
          </cell>
          <cell r="F39" t="str">
            <v>625 - S &amp; U - FY 2014 - TTI.xlsx</v>
          </cell>
        </row>
        <row r="40">
          <cell r="B40" t="str">
            <v>Texas A&amp;M Vet. Medical Diagnostic Laboratory</v>
          </cell>
          <cell r="C40">
            <v>557</v>
          </cell>
          <cell r="D40" t="str">
            <v>TVMDL</v>
          </cell>
          <cell r="E40">
            <v>630</v>
          </cell>
          <cell r="F40" t="str">
            <v>630 - S &amp; U - FY 2014 - TVMDL.xlsx</v>
          </cell>
        </row>
        <row r="41">
          <cell r="B41" t="str">
            <v>Texas A&amp;M Research Foundation</v>
          </cell>
          <cell r="C41">
            <v>518</v>
          </cell>
          <cell r="D41" t="str">
            <v>TAMRF</v>
          </cell>
          <cell r="E41">
            <v>635</v>
          </cell>
          <cell r="F41" t="str">
            <v>635 - S &amp; U - FY 2014 - TAMRF.xlsx</v>
          </cell>
        </row>
        <row r="42">
          <cell r="B42" t="str">
            <v>University of Houston System</v>
          </cell>
          <cell r="C42">
            <v>11721</v>
          </cell>
          <cell r="D42" t="str">
            <v>UHS</v>
          </cell>
          <cell r="E42" t="str">
            <v>S230</v>
          </cell>
          <cell r="F42" t="str">
            <v>S230 - S &amp; U - FY 2014 - UTS.xlsx</v>
          </cell>
        </row>
        <row r="43">
          <cell r="B43" t="str">
            <v>University of Houston</v>
          </cell>
          <cell r="C43">
            <v>3652</v>
          </cell>
          <cell r="D43" t="str">
            <v>UH</v>
          </cell>
          <cell r="E43">
            <v>230</v>
          </cell>
          <cell r="F43" t="str">
            <v>230 - S &amp; U - FY 2014 - UH.xlsx</v>
          </cell>
          <cell r="G43">
            <v>4382321</v>
          </cell>
          <cell r="H43">
            <v>5618894</v>
          </cell>
          <cell r="I43">
            <v>35885768</v>
          </cell>
        </row>
        <row r="44">
          <cell r="B44" t="str">
            <v>University of Houston - Clear Lake</v>
          </cell>
          <cell r="C44">
            <v>11711</v>
          </cell>
          <cell r="D44" t="str">
            <v>UHCL</v>
          </cell>
          <cell r="E44">
            <v>240</v>
          </cell>
          <cell r="F44" t="str">
            <v>240 - S &amp; U - FY 2014 - UHCL.xlsx</v>
          </cell>
          <cell r="H44">
            <v>120613</v>
          </cell>
          <cell r="I44">
            <v>5214167</v>
          </cell>
        </row>
        <row r="45">
          <cell r="B45" t="str">
            <v>University of Houston - Downtown</v>
          </cell>
          <cell r="C45">
            <v>12826</v>
          </cell>
          <cell r="D45" t="str">
            <v>UHD</v>
          </cell>
          <cell r="E45">
            <v>250</v>
          </cell>
          <cell r="F45" t="str">
            <v>250 - S &amp; U - FY 2014 - UHD.xlsx</v>
          </cell>
          <cell r="H45">
            <v>133343</v>
          </cell>
          <cell r="I45">
            <v>7435238</v>
          </cell>
        </row>
        <row r="46">
          <cell r="B46" t="str">
            <v>University of Houston - Victoria</v>
          </cell>
          <cell r="C46">
            <v>13231</v>
          </cell>
          <cell r="D46" t="str">
            <v>UHV</v>
          </cell>
          <cell r="E46">
            <v>260</v>
          </cell>
          <cell r="F46" t="str">
            <v>260 - S &amp; U - FY 2014 - UHV.xlsx</v>
          </cell>
          <cell r="H46">
            <v>1043</v>
          </cell>
          <cell r="I46">
            <v>2393921</v>
          </cell>
        </row>
        <row r="47">
          <cell r="B47" t="str">
            <v>Texas State System</v>
          </cell>
          <cell r="C47">
            <v>110</v>
          </cell>
          <cell r="D47" t="str">
            <v>TXSTS</v>
          </cell>
          <cell r="E47" t="str">
            <v>S270</v>
          </cell>
          <cell r="F47" t="str">
            <v>S270 - S &amp; U - FY 2014 - TXSTS.xlsx</v>
          </cell>
        </row>
        <row r="48">
          <cell r="B48" t="str">
            <v xml:space="preserve">Lamar University </v>
          </cell>
          <cell r="C48">
            <v>3581</v>
          </cell>
          <cell r="D48" t="str">
            <v>LU</v>
          </cell>
          <cell r="E48">
            <v>270</v>
          </cell>
          <cell r="F48" t="str">
            <v>270 - S &amp; U - FY 2014 - LU.xlsx</v>
          </cell>
          <cell r="H48">
            <v>348757</v>
          </cell>
          <cell r="I48">
            <v>8330933</v>
          </cell>
        </row>
        <row r="49">
          <cell r="B49" t="str">
            <v>Sam Houston State University</v>
          </cell>
          <cell r="C49">
            <v>3606</v>
          </cell>
          <cell r="D49" t="str">
            <v>SHSU</v>
          </cell>
          <cell r="E49">
            <v>280</v>
          </cell>
          <cell r="F49" t="str">
            <v>280 - S &amp; U - FY 2014 - SHSU.xlsx</v>
          </cell>
          <cell r="H49">
            <v>277753</v>
          </cell>
          <cell r="I49">
            <v>11893110</v>
          </cell>
        </row>
        <row r="50">
          <cell r="B50" t="str">
            <v>Texas State University</v>
          </cell>
          <cell r="C50">
            <v>3615</v>
          </cell>
          <cell r="D50" t="str">
            <v>TXST</v>
          </cell>
          <cell r="E50">
            <v>290</v>
          </cell>
          <cell r="F50" t="str">
            <v>290 - S &amp; U - FY 2014 - TXST.xlsx</v>
          </cell>
          <cell r="H50">
            <v>2041615</v>
          </cell>
          <cell r="I50">
            <v>21863258</v>
          </cell>
        </row>
        <row r="51">
          <cell r="B51" t="str">
            <v>Sul Ross State University</v>
          </cell>
          <cell r="C51">
            <v>3625</v>
          </cell>
          <cell r="D51" t="str">
            <v>SRSU</v>
          </cell>
          <cell r="E51">
            <v>300</v>
          </cell>
          <cell r="F51" t="str">
            <v>300 - S &amp; U - FY 2014 - SRSU.xlsx</v>
          </cell>
          <cell r="H51">
            <v>142743</v>
          </cell>
          <cell r="I51">
            <v>2070441</v>
          </cell>
        </row>
        <row r="52">
          <cell r="B52" t="str">
            <v>Texas Tech University System</v>
          </cell>
          <cell r="C52">
            <v>439154</v>
          </cell>
          <cell r="D52" t="str">
            <v>TTUS</v>
          </cell>
          <cell r="E52" t="str">
            <v>S310</v>
          </cell>
          <cell r="F52" t="str">
            <v>S310 - S &amp; U - FY 2014 - TTUS.xlsx</v>
          </cell>
        </row>
        <row r="53">
          <cell r="B53" t="str">
            <v>Texas Tech University</v>
          </cell>
          <cell r="C53">
            <v>3644</v>
          </cell>
          <cell r="D53" t="str">
            <v>TTU</v>
          </cell>
          <cell r="E53">
            <v>310</v>
          </cell>
          <cell r="F53" t="str">
            <v>310 - S &amp; U - FY 2014 - TTU.xlsx</v>
          </cell>
          <cell r="G53">
            <v>6223241</v>
          </cell>
          <cell r="H53">
            <v>5098396</v>
          </cell>
          <cell r="I53">
            <v>23936088</v>
          </cell>
        </row>
        <row r="54">
          <cell r="B54" t="str">
            <v>Angelo State University</v>
          </cell>
          <cell r="C54">
            <v>3541</v>
          </cell>
          <cell r="D54" t="str">
            <v>ASU</v>
          </cell>
          <cell r="E54">
            <v>320</v>
          </cell>
          <cell r="F54" t="str">
            <v>320 - S &amp; U - FY 2014 - ASU.xlsx</v>
          </cell>
          <cell r="H54">
            <v>38791</v>
          </cell>
          <cell r="I54">
            <v>3743027</v>
          </cell>
        </row>
        <row r="55">
          <cell r="B55" t="str">
            <v>University of North Texas System</v>
          </cell>
          <cell r="C55">
            <v>103594</v>
          </cell>
          <cell r="D55" t="str">
            <v>UNTS</v>
          </cell>
          <cell r="E55" t="str">
            <v>S330</v>
          </cell>
          <cell r="F55" t="str">
            <v>S330 - S &amp; U - FY 2014 - UNTS.xlsx</v>
          </cell>
        </row>
        <row r="56">
          <cell r="B56" t="str">
            <v>University of North Texas</v>
          </cell>
          <cell r="C56">
            <v>3594</v>
          </cell>
          <cell r="D56" t="str">
            <v>UNT</v>
          </cell>
          <cell r="E56">
            <v>330</v>
          </cell>
          <cell r="F56" t="str">
            <v>330 - S &amp; U - FY 2014 - UNT.xlsx</v>
          </cell>
          <cell r="H56">
            <v>1543869</v>
          </cell>
          <cell r="I56">
            <v>27846476</v>
          </cell>
        </row>
        <row r="57">
          <cell r="B57" t="str">
            <v>University of North Texas at Dallas</v>
          </cell>
          <cell r="C57">
            <v>42421</v>
          </cell>
          <cell r="D57" t="str">
            <v>UNTD</v>
          </cell>
          <cell r="E57">
            <v>333</v>
          </cell>
          <cell r="F57" t="str">
            <v>333 - S &amp; U - FY 2014 - UNTD.xlsx</v>
          </cell>
          <cell r="H57">
            <v>998</v>
          </cell>
        </row>
        <row r="58">
          <cell r="B58" t="str">
            <v>Midwestern State University</v>
          </cell>
          <cell r="C58">
            <v>3592</v>
          </cell>
          <cell r="D58" t="str">
            <v>MidWST</v>
          </cell>
          <cell r="E58">
            <v>340</v>
          </cell>
          <cell r="F58" t="str">
            <v>340 - S &amp; U - FY 2014 - MidWST.xlsx</v>
          </cell>
          <cell r="H58">
            <v>37405</v>
          </cell>
          <cell r="I58">
            <v>3559433</v>
          </cell>
        </row>
        <row r="59">
          <cell r="B59" t="str">
            <v>Stephen F. Austin State University</v>
          </cell>
          <cell r="C59">
            <v>3624</v>
          </cell>
          <cell r="D59" t="str">
            <v>SFA</v>
          </cell>
          <cell r="E59">
            <v>350</v>
          </cell>
          <cell r="F59" t="str">
            <v>350 - S &amp; U - FY 2014 - SFA.xlsx</v>
          </cell>
          <cell r="H59">
            <v>319803</v>
          </cell>
          <cell r="I59">
            <v>8425937</v>
          </cell>
        </row>
        <row r="60">
          <cell r="B60" t="str">
            <v>Texas Southern University</v>
          </cell>
          <cell r="C60">
            <v>3642</v>
          </cell>
          <cell r="D60" t="str">
            <v>TSU</v>
          </cell>
          <cell r="E60">
            <v>360</v>
          </cell>
          <cell r="F60" t="str">
            <v>360 - S &amp; U - FY 2014 - TSU.xlsx</v>
          </cell>
          <cell r="H60">
            <v>166225</v>
          </cell>
          <cell r="I60">
            <v>8894700</v>
          </cell>
        </row>
        <row r="61">
          <cell r="B61" t="str">
            <v>Texas Woman's University</v>
          </cell>
          <cell r="C61">
            <v>3646</v>
          </cell>
          <cell r="D61" t="str">
            <v>TWU</v>
          </cell>
          <cell r="E61">
            <v>370</v>
          </cell>
          <cell r="F61" t="str">
            <v>370 - S &amp; U - FY 2014 - TWU.xlsx</v>
          </cell>
          <cell r="H61">
            <v>146731</v>
          </cell>
          <cell r="I61">
            <v>10169695</v>
          </cell>
        </row>
        <row r="62">
          <cell r="B62" t="str">
            <v>Lamar Institute of Technology</v>
          </cell>
          <cell r="C62">
            <v>36273</v>
          </cell>
          <cell r="D62" t="str">
            <v>LIT</v>
          </cell>
          <cell r="E62">
            <v>490</v>
          </cell>
          <cell r="F62" t="str">
            <v>490 - S &amp; U - FY 2014 - LIT.xlsx</v>
          </cell>
          <cell r="I62">
            <v>2332463</v>
          </cell>
        </row>
        <row r="63">
          <cell r="B63" t="str">
            <v>Lamar State College - Orange</v>
          </cell>
          <cell r="C63">
            <v>23582</v>
          </cell>
          <cell r="D63" t="str">
            <v>LSCO</v>
          </cell>
          <cell r="E63">
            <v>500</v>
          </cell>
          <cell r="F63" t="str">
            <v>500 - S &amp; U - FY 2014 - LSCO.xlsx</v>
          </cell>
          <cell r="I63">
            <v>1235752</v>
          </cell>
        </row>
        <row r="64">
          <cell r="B64" t="str">
            <v>Lamar State College - Port Arthur</v>
          </cell>
          <cell r="C64">
            <v>23485</v>
          </cell>
          <cell r="D64" t="str">
            <v>LSCPA</v>
          </cell>
          <cell r="E64">
            <v>510</v>
          </cell>
          <cell r="F64" t="str">
            <v>510 - S &amp; U - FY 2014 - LSCPA.xlsx</v>
          </cell>
          <cell r="I64">
            <v>1244694</v>
          </cell>
        </row>
        <row r="65">
          <cell r="B65" t="str">
            <v>Texas State Technical College - Harlingen</v>
          </cell>
          <cell r="C65">
            <v>9225</v>
          </cell>
          <cell r="D65" t="str">
            <v>TSTCH</v>
          </cell>
          <cell r="E65">
            <v>520</v>
          </cell>
          <cell r="F65" t="str">
            <v>520 - S &amp; U - FY 2014 - TSTCH.xlsx</v>
          </cell>
          <cell r="I65">
            <v>5775000</v>
          </cell>
        </row>
        <row r="66">
          <cell r="B66" t="str">
            <v>Texas State Technical College - West Texas</v>
          </cell>
          <cell r="C66">
            <v>9932</v>
          </cell>
          <cell r="D66" t="str">
            <v>TSTCWT</v>
          </cell>
          <cell r="E66">
            <v>530</v>
          </cell>
          <cell r="F66" t="str">
            <v>530 - S &amp; U - FY 2014 - TSTCWT.xlsx</v>
          </cell>
        </row>
        <row r="67">
          <cell r="B67" t="str">
            <v>Texas State Technical College - Marshall</v>
          </cell>
          <cell r="C67">
            <v>33965</v>
          </cell>
          <cell r="D67" t="str">
            <v>TSTCM</v>
          </cell>
          <cell r="E67">
            <v>540</v>
          </cell>
          <cell r="F67" t="str">
            <v>540 - S &amp; U - FY 2014 - TSTCM.xlsx</v>
          </cell>
        </row>
        <row r="68">
          <cell r="B68" t="str">
            <v>Texas State Technical College - Waco</v>
          </cell>
          <cell r="C68">
            <v>3634</v>
          </cell>
          <cell r="D68" t="str">
            <v>TSTCW</v>
          </cell>
          <cell r="E68">
            <v>550</v>
          </cell>
          <cell r="F68" t="str">
            <v>550 - S &amp; U - FY 2014 - TSTCW.xlsx</v>
          </cell>
        </row>
        <row r="69">
          <cell r="B69" t="str">
            <v>Texas State Technical College - System</v>
          </cell>
          <cell r="C69">
            <v>9642</v>
          </cell>
          <cell r="D69" t="str">
            <v>TSTCS</v>
          </cell>
          <cell r="E69">
            <v>555</v>
          </cell>
          <cell r="F69" t="str">
            <v>555 - S &amp; U - FY 2014 - TSTCS.xlsx</v>
          </cell>
        </row>
      </sheetData>
      <sheetData sheetId="168"/>
      <sheetData sheetId="169"/>
      <sheetData sheetId="170">
        <row r="8">
          <cell r="C8" t="str">
            <v>The University of Texas at Arlington</v>
          </cell>
          <cell r="D8">
            <v>334146</v>
          </cell>
          <cell r="E8">
            <v>297683</v>
          </cell>
          <cell r="F8">
            <v>631829</v>
          </cell>
          <cell r="G8">
            <v>111531</v>
          </cell>
          <cell r="H8">
            <v>15716</v>
          </cell>
          <cell r="I8">
            <v>0</v>
          </cell>
          <cell r="J8">
            <v>0</v>
          </cell>
          <cell r="K8">
            <v>759076</v>
          </cell>
          <cell r="L8">
            <v>26581.200000000001</v>
          </cell>
          <cell r="N8">
            <v>26581.200000000001</v>
          </cell>
          <cell r="P8">
            <v>2568.5100000000002</v>
          </cell>
        </row>
        <row r="9">
          <cell r="C9" t="str">
            <v>The University of Texas at Austin</v>
          </cell>
          <cell r="D9">
            <v>639068</v>
          </cell>
          <cell r="E9">
            <v>454453</v>
          </cell>
          <cell r="F9">
            <v>1093521</v>
          </cell>
          <cell r="G9">
            <v>119538</v>
          </cell>
          <cell r="H9">
            <v>88270</v>
          </cell>
          <cell r="I9">
            <v>49233</v>
          </cell>
          <cell r="J9">
            <v>0</v>
          </cell>
          <cell r="K9">
            <v>1350562</v>
          </cell>
          <cell r="L9">
            <v>48386.71</v>
          </cell>
          <cell r="N9">
            <v>48386.71</v>
          </cell>
          <cell r="P9">
            <v>5330.44</v>
          </cell>
        </row>
        <row r="10">
          <cell r="C10" t="str">
            <v>The University of Texas at Dallas</v>
          </cell>
          <cell r="D10">
            <v>143242</v>
          </cell>
          <cell r="E10">
            <v>175337</v>
          </cell>
          <cell r="F10">
            <v>318579</v>
          </cell>
          <cell r="G10">
            <v>115023</v>
          </cell>
          <cell r="H10">
            <v>19879</v>
          </cell>
          <cell r="I10">
            <v>1010</v>
          </cell>
          <cell r="J10">
            <v>0</v>
          </cell>
          <cell r="K10">
            <v>454491</v>
          </cell>
          <cell r="L10">
            <v>16558.400000000001</v>
          </cell>
          <cell r="N10">
            <v>16558.400000000001</v>
          </cell>
          <cell r="P10">
            <v>1575.3600000000001</v>
          </cell>
        </row>
        <row r="11">
          <cell r="C11" t="str">
            <v>The University of Texas at El Paso</v>
          </cell>
          <cell r="D11">
            <v>267456</v>
          </cell>
          <cell r="E11">
            <v>189511</v>
          </cell>
          <cell r="F11">
            <v>456967</v>
          </cell>
          <cell r="G11">
            <v>48428</v>
          </cell>
          <cell r="H11">
            <v>7916</v>
          </cell>
          <cell r="I11">
            <v>2004</v>
          </cell>
          <cell r="J11">
            <v>0</v>
          </cell>
          <cell r="K11">
            <v>515315</v>
          </cell>
          <cell r="L11">
            <v>17773.34</v>
          </cell>
          <cell r="N11">
            <v>17773.34</v>
          </cell>
          <cell r="P11">
            <v>1577.73</v>
          </cell>
        </row>
        <row r="12">
          <cell r="C12" t="str">
            <v>The University of Texas - Pan American</v>
          </cell>
          <cell r="D12">
            <v>259139</v>
          </cell>
          <cell r="E12">
            <v>173471</v>
          </cell>
          <cell r="F12">
            <v>432610</v>
          </cell>
          <cell r="G12">
            <v>39588</v>
          </cell>
          <cell r="H12">
            <v>1860</v>
          </cell>
          <cell r="I12">
            <v>0</v>
          </cell>
          <cell r="J12">
            <v>0</v>
          </cell>
          <cell r="K12">
            <v>474058</v>
          </cell>
          <cell r="L12">
            <v>16173.17</v>
          </cell>
          <cell r="N12">
            <v>16173.17</v>
          </cell>
          <cell r="P12">
            <v>1136.25</v>
          </cell>
        </row>
        <row r="13">
          <cell r="C13" t="str">
            <v>The University of Texas at Brownsville</v>
          </cell>
          <cell r="D13">
            <v>113364</v>
          </cell>
          <cell r="E13">
            <v>54011</v>
          </cell>
          <cell r="F13">
            <v>167375</v>
          </cell>
          <cell r="G13">
            <v>13725</v>
          </cell>
          <cell r="H13">
            <v>948</v>
          </cell>
          <cell r="I13">
            <v>0</v>
          </cell>
          <cell r="J13">
            <v>0</v>
          </cell>
          <cell r="K13">
            <v>182048</v>
          </cell>
          <cell r="L13">
            <v>6203.71</v>
          </cell>
          <cell r="N13">
            <v>6203.71</v>
          </cell>
          <cell r="P13">
            <v>600.71</v>
          </cell>
        </row>
        <row r="14">
          <cell r="C14" t="str">
            <v>The University of Texas of the Permian Basin</v>
          </cell>
          <cell r="D14">
            <v>44848</v>
          </cell>
          <cell r="E14">
            <v>35490</v>
          </cell>
          <cell r="F14">
            <v>80338</v>
          </cell>
          <cell r="G14">
            <v>9080</v>
          </cell>
          <cell r="H14">
            <v>0</v>
          </cell>
          <cell r="I14">
            <v>0</v>
          </cell>
          <cell r="J14">
            <v>0</v>
          </cell>
          <cell r="K14">
            <v>89418</v>
          </cell>
          <cell r="L14">
            <v>3056.27</v>
          </cell>
          <cell r="N14">
            <v>3056.27</v>
          </cell>
          <cell r="P14">
            <v>285.63</v>
          </cell>
        </row>
        <row r="15">
          <cell r="C15" t="str">
            <v>The University of Texas at San Antonio</v>
          </cell>
          <cell r="D15">
            <v>407664</v>
          </cell>
          <cell r="E15">
            <v>227329</v>
          </cell>
          <cell r="F15">
            <v>634993</v>
          </cell>
          <cell r="G15">
            <v>57161</v>
          </cell>
          <cell r="H15">
            <v>11506</v>
          </cell>
          <cell r="I15">
            <v>0</v>
          </cell>
          <cell r="J15">
            <v>0</v>
          </cell>
          <cell r="K15">
            <v>703660</v>
          </cell>
          <cell r="L15">
            <v>24187.360000000001</v>
          </cell>
          <cell r="N15">
            <v>24187.360000000001</v>
          </cell>
          <cell r="P15">
            <v>2136.2600000000002</v>
          </cell>
        </row>
        <row r="16">
          <cell r="C16" t="str">
            <v>The University of Texas at Tyler</v>
          </cell>
          <cell r="D16">
            <v>60496</v>
          </cell>
          <cell r="E16">
            <v>74146</v>
          </cell>
          <cell r="F16">
            <v>134642</v>
          </cell>
          <cell r="G16">
            <v>26594</v>
          </cell>
          <cell r="H16">
            <v>1166</v>
          </cell>
          <cell r="I16">
            <v>0</v>
          </cell>
          <cell r="J16">
            <v>0</v>
          </cell>
          <cell r="K16">
            <v>162402</v>
          </cell>
          <cell r="L16">
            <v>5660.93</v>
          </cell>
          <cell r="N16">
            <v>5660.93</v>
          </cell>
          <cell r="P16">
            <v>608.54</v>
          </cell>
        </row>
        <row r="17">
          <cell r="C17" t="str">
            <v>Texas A&amp;M University</v>
          </cell>
          <cell r="D17">
            <v>601452</v>
          </cell>
          <cell r="E17">
            <v>483454</v>
          </cell>
          <cell r="F17">
            <v>1084906</v>
          </cell>
          <cell r="G17">
            <v>106518</v>
          </cell>
          <cell r="H17">
            <v>72979</v>
          </cell>
          <cell r="I17">
            <v>0</v>
          </cell>
          <cell r="J17">
            <v>0</v>
          </cell>
          <cell r="K17">
            <v>1264403</v>
          </cell>
          <cell r="L17">
            <v>44656.17</v>
          </cell>
          <cell r="N17">
            <v>44656.17</v>
          </cell>
          <cell r="P17">
            <v>4508.29</v>
          </cell>
        </row>
        <row r="18">
          <cell r="C18" t="str">
            <v>Texas A&amp;M University at Galveston</v>
          </cell>
          <cell r="D18">
            <v>35732</v>
          </cell>
          <cell r="E18">
            <v>18012</v>
          </cell>
          <cell r="F18">
            <v>53744</v>
          </cell>
          <cell r="G18">
            <v>1303</v>
          </cell>
          <cell r="H18">
            <v>417</v>
          </cell>
          <cell r="I18">
            <v>0</v>
          </cell>
          <cell r="J18">
            <v>0</v>
          </cell>
          <cell r="K18">
            <v>55464</v>
          </cell>
          <cell r="L18">
            <v>1868.93</v>
          </cell>
          <cell r="N18">
            <v>1868.93</v>
          </cell>
          <cell r="P18">
            <v>247.23000000000002</v>
          </cell>
        </row>
        <row r="19">
          <cell r="C19" t="str">
            <v>Prairie View A&amp;M University</v>
          </cell>
          <cell r="D19">
            <v>134289</v>
          </cell>
          <cell r="E19">
            <v>51077</v>
          </cell>
          <cell r="F19">
            <v>185366</v>
          </cell>
          <cell r="G19">
            <v>23970</v>
          </cell>
          <cell r="H19">
            <v>2362</v>
          </cell>
          <cell r="I19">
            <v>0</v>
          </cell>
          <cell r="J19">
            <v>0</v>
          </cell>
          <cell r="K19">
            <v>211698</v>
          </cell>
          <cell r="L19">
            <v>7308.84</v>
          </cell>
          <cell r="N19">
            <v>7308.84</v>
          </cell>
          <cell r="P19">
            <v>751.97</v>
          </cell>
        </row>
        <row r="20">
          <cell r="C20" t="str">
            <v>Tarleton State University</v>
          </cell>
          <cell r="D20">
            <v>130721</v>
          </cell>
          <cell r="E20">
            <v>104730</v>
          </cell>
          <cell r="F20">
            <v>235451</v>
          </cell>
          <cell r="G20">
            <v>20491</v>
          </cell>
          <cell r="H20">
            <v>963</v>
          </cell>
          <cell r="I20">
            <v>0</v>
          </cell>
          <cell r="J20">
            <v>0</v>
          </cell>
          <cell r="K20">
            <v>256905</v>
          </cell>
          <cell r="L20">
            <v>8755.66</v>
          </cell>
          <cell r="N20">
            <v>8755.66</v>
          </cell>
          <cell r="P20">
            <v>863.04</v>
          </cell>
        </row>
        <row r="21">
          <cell r="C21" t="str">
            <v>Texas A&amp;M University - Corpus Christi</v>
          </cell>
          <cell r="D21">
            <v>138435</v>
          </cell>
          <cell r="E21">
            <v>92246</v>
          </cell>
          <cell r="F21">
            <v>230681</v>
          </cell>
          <cell r="G21">
            <v>24956</v>
          </cell>
          <cell r="H21">
            <v>2897</v>
          </cell>
          <cell r="I21">
            <v>0</v>
          </cell>
          <cell r="J21">
            <v>0</v>
          </cell>
          <cell r="K21">
            <v>258534</v>
          </cell>
          <cell r="L21">
            <v>8890.14</v>
          </cell>
          <cell r="N21">
            <v>8890.14</v>
          </cell>
          <cell r="P21">
            <v>841.65000000000009</v>
          </cell>
        </row>
        <row r="22">
          <cell r="C22" t="str">
            <v>Texas A&amp;M University - Kingsville</v>
          </cell>
          <cell r="D22">
            <v>98677</v>
          </cell>
          <cell r="E22">
            <v>49702</v>
          </cell>
          <cell r="F22">
            <v>148379</v>
          </cell>
          <cell r="G22">
            <v>20542</v>
          </cell>
          <cell r="H22">
            <v>2332</v>
          </cell>
          <cell r="I22">
            <v>0</v>
          </cell>
          <cell r="J22">
            <v>0</v>
          </cell>
          <cell r="K22">
            <v>171253</v>
          </cell>
          <cell r="L22">
            <v>5931.44</v>
          </cell>
          <cell r="N22">
            <v>5931.44</v>
          </cell>
          <cell r="P22">
            <v>677.47</v>
          </cell>
        </row>
        <row r="23">
          <cell r="C23" t="str">
            <v>Texas A&amp;M International University</v>
          </cell>
          <cell r="D23">
            <v>84213</v>
          </cell>
          <cell r="E23">
            <v>55356</v>
          </cell>
          <cell r="F23">
            <v>139569</v>
          </cell>
          <cell r="G23">
            <v>10298</v>
          </cell>
          <cell r="H23">
            <v>354</v>
          </cell>
          <cell r="I23">
            <v>0</v>
          </cell>
          <cell r="J23">
            <v>0</v>
          </cell>
          <cell r="K23">
            <v>150221</v>
          </cell>
          <cell r="L23">
            <v>5101.05</v>
          </cell>
          <cell r="N23">
            <v>5101.05</v>
          </cell>
          <cell r="P23">
            <v>408.76</v>
          </cell>
        </row>
        <row r="24">
          <cell r="C24" t="str">
            <v>West Texas A&amp;M University</v>
          </cell>
          <cell r="D24">
            <v>102427</v>
          </cell>
          <cell r="E24">
            <v>73276</v>
          </cell>
          <cell r="F24">
            <v>175703</v>
          </cell>
          <cell r="G24">
            <v>20982</v>
          </cell>
          <cell r="H24">
            <v>209</v>
          </cell>
          <cell r="I24">
            <v>0</v>
          </cell>
          <cell r="J24">
            <v>0</v>
          </cell>
          <cell r="K24">
            <v>196894</v>
          </cell>
          <cell r="L24">
            <v>6742.63</v>
          </cell>
          <cell r="N24">
            <v>6742.63</v>
          </cell>
          <cell r="P24">
            <v>622.05999999999995</v>
          </cell>
        </row>
        <row r="25">
          <cell r="C25" t="str">
            <v>Texas A&amp;M University - Commerce</v>
          </cell>
          <cell r="D25">
            <v>85568</v>
          </cell>
          <cell r="E25">
            <v>78539</v>
          </cell>
          <cell r="F25">
            <v>164107</v>
          </cell>
          <cell r="G25">
            <v>69816</v>
          </cell>
          <cell r="H25">
            <v>11574</v>
          </cell>
          <cell r="I25">
            <v>0</v>
          </cell>
          <cell r="J25">
            <v>0</v>
          </cell>
          <cell r="K25">
            <v>245497</v>
          </cell>
          <cell r="L25">
            <v>9022.23</v>
          </cell>
          <cell r="N25">
            <v>9022.23</v>
          </cell>
          <cell r="P25">
            <v>839.9</v>
          </cell>
        </row>
        <row r="26">
          <cell r="C26" t="str">
            <v>Texas A&amp;M University - Texarkana</v>
          </cell>
          <cell r="D26">
            <v>14971</v>
          </cell>
          <cell r="E26">
            <v>18701</v>
          </cell>
          <cell r="F26">
            <v>33672</v>
          </cell>
          <cell r="G26">
            <v>6547</v>
          </cell>
          <cell r="H26">
            <v>0</v>
          </cell>
          <cell r="I26">
            <v>0</v>
          </cell>
          <cell r="J26">
            <v>0</v>
          </cell>
          <cell r="K26">
            <v>40219</v>
          </cell>
          <cell r="L26">
            <v>1395.19</v>
          </cell>
          <cell r="N26">
            <v>1395.19</v>
          </cell>
          <cell r="P26">
            <v>159.18</v>
          </cell>
        </row>
        <row r="27">
          <cell r="C27" t="str">
            <v>Texas A&amp;M University - Central Texas</v>
          </cell>
          <cell r="D27">
            <v>2920</v>
          </cell>
          <cell r="E27">
            <v>32291</v>
          </cell>
          <cell r="F27">
            <v>35211</v>
          </cell>
          <cell r="G27">
            <v>12101</v>
          </cell>
          <cell r="H27">
            <v>0</v>
          </cell>
          <cell r="I27">
            <v>0</v>
          </cell>
          <cell r="J27">
            <v>0</v>
          </cell>
          <cell r="K27">
            <v>47312</v>
          </cell>
          <cell r="L27">
            <v>1677.91</v>
          </cell>
          <cell r="N27">
            <v>1677.91</v>
          </cell>
          <cell r="P27">
            <v>168.35</v>
          </cell>
        </row>
        <row r="28">
          <cell r="C28" t="str">
            <v>Texas A&amp;M University - San Antonio</v>
          </cell>
          <cell r="D28">
            <v>3958</v>
          </cell>
          <cell r="E28">
            <v>59927</v>
          </cell>
          <cell r="F28">
            <v>63885</v>
          </cell>
          <cell r="G28">
            <v>18266</v>
          </cell>
          <cell r="H28">
            <v>0</v>
          </cell>
          <cell r="I28">
            <v>0</v>
          </cell>
          <cell r="J28">
            <v>0</v>
          </cell>
          <cell r="K28">
            <v>82151</v>
          </cell>
          <cell r="L28">
            <v>2890.58</v>
          </cell>
          <cell r="N28">
            <v>2890.58</v>
          </cell>
          <cell r="P28">
            <v>277.28999999999996</v>
          </cell>
        </row>
        <row r="29">
          <cell r="C29" t="str">
            <v>University of Houston</v>
          </cell>
          <cell r="D29">
            <v>448846</v>
          </cell>
          <cell r="E29">
            <v>345974</v>
          </cell>
          <cell r="F29">
            <v>794820</v>
          </cell>
          <cell r="G29">
            <v>91769</v>
          </cell>
          <cell r="H29">
            <v>26186</v>
          </cell>
          <cell r="I29">
            <v>38215</v>
          </cell>
          <cell r="J29">
            <v>16246</v>
          </cell>
          <cell r="K29">
            <v>967236</v>
          </cell>
          <cell r="L29">
            <v>33842.6</v>
          </cell>
          <cell r="N29">
            <v>33842.6</v>
          </cell>
          <cell r="P29">
            <v>3142.04</v>
          </cell>
        </row>
        <row r="30">
          <cell r="C30" t="str">
            <v>University of Houston - Clear Lake</v>
          </cell>
          <cell r="D30">
            <v>0</v>
          </cell>
          <cell r="E30">
            <v>103196</v>
          </cell>
          <cell r="F30">
            <v>103196</v>
          </cell>
          <cell r="G30">
            <v>51192</v>
          </cell>
          <cell r="H30">
            <v>1599</v>
          </cell>
          <cell r="I30">
            <v>0</v>
          </cell>
          <cell r="J30">
            <v>0</v>
          </cell>
          <cell r="K30">
            <v>155987</v>
          </cell>
          <cell r="L30">
            <v>5661.7</v>
          </cell>
          <cell r="N30">
            <v>5661.7</v>
          </cell>
          <cell r="P30">
            <v>623.63</v>
          </cell>
        </row>
        <row r="31">
          <cell r="C31" t="str">
            <v>University of Houston - Downtown</v>
          </cell>
          <cell r="D31">
            <v>140962</v>
          </cell>
          <cell r="E31">
            <v>134451</v>
          </cell>
          <cell r="F31">
            <v>275413</v>
          </cell>
          <cell r="G31">
            <v>3325</v>
          </cell>
          <cell r="H31">
            <v>0</v>
          </cell>
          <cell r="I31">
            <v>0</v>
          </cell>
          <cell r="J31">
            <v>0</v>
          </cell>
          <cell r="K31">
            <v>278738</v>
          </cell>
          <cell r="L31">
            <v>9318.98</v>
          </cell>
          <cell r="N31">
            <v>9318.98</v>
          </cell>
          <cell r="P31">
            <v>854.45</v>
          </cell>
        </row>
        <row r="32">
          <cell r="C32" t="str">
            <v>University of Houston - Victoria</v>
          </cell>
          <cell r="D32">
            <v>15747</v>
          </cell>
          <cell r="E32">
            <v>44610</v>
          </cell>
          <cell r="F32">
            <v>60357</v>
          </cell>
          <cell r="G32">
            <v>24058</v>
          </cell>
          <cell r="H32">
            <v>0</v>
          </cell>
          <cell r="I32">
            <v>0</v>
          </cell>
          <cell r="J32">
            <v>0</v>
          </cell>
          <cell r="K32">
            <v>84415</v>
          </cell>
          <cell r="L32">
            <v>3014.32</v>
          </cell>
          <cell r="N32">
            <v>3014.32</v>
          </cell>
          <cell r="P32">
            <v>285.13</v>
          </cell>
        </row>
        <row r="33">
          <cell r="C33" t="str">
            <v xml:space="preserve">Lamar University </v>
          </cell>
          <cell r="D33">
            <v>159564</v>
          </cell>
          <cell r="E33">
            <v>76774</v>
          </cell>
          <cell r="F33">
            <v>236338</v>
          </cell>
          <cell r="G33">
            <v>91116</v>
          </cell>
          <cell r="H33">
            <v>6971</v>
          </cell>
          <cell r="I33">
            <v>0</v>
          </cell>
          <cell r="J33">
            <v>0</v>
          </cell>
          <cell r="K33">
            <v>334425</v>
          </cell>
          <cell r="L33">
            <v>12061.71</v>
          </cell>
          <cell r="N33">
            <v>12061.71</v>
          </cell>
          <cell r="P33">
            <v>921.74</v>
          </cell>
        </row>
        <row r="34">
          <cell r="C34" t="str">
            <v>Sam Houston State University</v>
          </cell>
          <cell r="D34">
            <v>245903</v>
          </cell>
          <cell r="E34">
            <v>169720</v>
          </cell>
          <cell r="F34">
            <v>415623</v>
          </cell>
          <cell r="G34">
            <v>41688</v>
          </cell>
          <cell r="H34">
            <v>4104</v>
          </cell>
          <cell r="I34">
            <v>0</v>
          </cell>
          <cell r="J34">
            <v>0</v>
          </cell>
          <cell r="K34">
            <v>461415</v>
          </cell>
          <cell r="L34">
            <v>15819.1</v>
          </cell>
          <cell r="N34">
            <v>15819.1</v>
          </cell>
          <cell r="P34">
            <v>1330.45</v>
          </cell>
        </row>
        <row r="35">
          <cell r="C35" t="str">
            <v>Texas State University</v>
          </cell>
          <cell r="D35">
            <v>475095</v>
          </cell>
          <cell r="E35">
            <v>298166</v>
          </cell>
          <cell r="F35">
            <v>773261</v>
          </cell>
          <cell r="G35">
            <v>66349</v>
          </cell>
          <cell r="H35">
            <v>4702</v>
          </cell>
          <cell r="I35">
            <v>3950</v>
          </cell>
          <cell r="J35">
            <v>0</v>
          </cell>
          <cell r="K35">
            <v>848262</v>
          </cell>
          <cell r="L35">
            <v>28965.71</v>
          </cell>
          <cell r="N35">
            <v>28965.71</v>
          </cell>
          <cell r="P35">
            <v>2114.9499999999998</v>
          </cell>
        </row>
        <row r="36">
          <cell r="C36" t="str">
            <v>SUL ROSS RIO GRANDE COLLEGE</v>
          </cell>
          <cell r="D36">
            <v>691</v>
          </cell>
          <cell r="E36">
            <v>13816</v>
          </cell>
          <cell r="F36">
            <v>14507</v>
          </cell>
          <cell r="G36">
            <v>2571</v>
          </cell>
          <cell r="H36">
            <v>0</v>
          </cell>
          <cell r="I36">
            <v>0</v>
          </cell>
          <cell r="J36">
            <v>0</v>
          </cell>
          <cell r="K36">
            <v>17078</v>
          </cell>
          <cell r="L36">
            <v>590.69000000000005</v>
          </cell>
          <cell r="N36">
            <v>590.69000000000005</v>
          </cell>
          <cell r="P36">
            <v>61.6</v>
          </cell>
        </row>
        <row r="37">
          <cell r="C37" t="str">
            <v>Sul Ross State University</v>
          </cell>
          <cell r="D37">
            <v>23985</v>
          </cell>
          <cell r="E37">
            <v>8394</v>
          </cell>
          <cell r="F37">
            <v>32379</v>
          </cell>
          <cell r="G37">
            <v>9073</v>
          </cell>
          <cell r="H37">
            <v>0</v>
          </cell>
          <cell r="I37">
            <v>0</v>
          </cell>
          <cell r="J37">
            <v>0</v>
          </cell>
          <cell r="K37">
            <v>41452</v>
          </cell>
          <cell r="L37">
            <v>1457.34</v>
          </cell>
          <cell r="N37">
            <v>1457.34</v>
          </cell>
          <cell r="O37">
            <v>2048.0299999999997</v>
          </cell>
          <cell r="P37">
            <v>192.55</v>
          </cell>
          <cell r="Q37">
            <v>254.15</v>
          </cell>
          <cell r="S37">
            <v>0</v>
          </cell>
        </row>
        <row r="38">
          <cell r="C38" t="str">
            <v>Texas Tech University</v>
          </cell>
          <cell r="D38">
            <v>439582</v>
          </cell>
          <cell r="E38">
            <v>272663</v>
          </cell>
          <cell r="F38">
            <v>712245</v>
          </cell>
          <cell r="G38">
            <v>59635</v>
          </cell>
          <cell r="H38">
            <v>39348</v>
          </cell>
          <cell r="I38">
            <v>20075</v>
          </cell>
          <cell r="J38">
            <v>0</v>
          </cell>
          <cell r="K38">
            <v>831303</v>
          </cell>
          <cell r="L38">
            <v>29248.75</v>
          </cell>
          <cell r="N38">
            <v>29248.75</v>
          </cell>
          <cell r="P38">
            <v>3327.26</v>
          </cell>
        </row>
        <row r="39">
          <cell r="C39" t="str">
            <v>Angelo State University</v>
          </cell>
          <cell r="D39">
            <v>106954</v>
          </cell>
          <cell r="E39">
            <v>46327</v>
          </cell>
          <cell r="F39">
            <v>153281</v>
          </cell>
          <cell r="G39">
            <v>16003</v>
          </cell>
          <cell r="H39">
            <v>0</v>
          </cell>
          <cell r="I39">
            <v>2053</v>
          </cell>
          <cell r="J39">
            <v>0</v>
          </cell>
          <cell r="K39">
            <v>171337</v>
          </cell>
          <cell r="L39">
            <v>5861.7</v>
          </cell>
          <cell r="N39">
            <v>5861.7</v>
          </cell>
          <cell r="P39">
            <v>582.6</v>
          </cell>
        </row>
        <row r="40">
          <cell r="C40" t="str">
            <v>University of North Texas</v>
          </cell>
          <cell r="D40">
            <v>437938</v>
          </cell>
          <cell r="E40">
            <v>312108</v>
          </cell>
          <cell r="F40">
            <v>750046</v>
          </cell>
          <cell r="G40">
            <v>72410</v>
          </cell>
          <cell r="H40">
            <v>24865</v>
          </cell>
          <cell r="I40">
            <v>1257</v>
          </cell>
          <cell r="J40">
            <v>0</v>
          </cell>
          <cell r="K40">
            <v>848578</v>
          </cell>
          <cell r="L40">
            <v>29452.38</v>
          </cell>
          <cell r="N40">
            <v>29452.38</v>
          </cell>
          <cell r="P40">
            <v>2827.63</v>
          </cell>
        </row>
        <row r="41">
          <cell r="C41" t="str">
            <v>University of North Texas at Dallas</v>
          </cell>
          <cell r="D41">
            <v>12944</v>
          </cell>
          <cell r="E41">
            <v>21185</v>
          </cell>
          <cell r="F41">
            <v>34129</v>
          </cell>
          <cell r="G41">
            <v>4092</v>
          </cell>
          <cell r="H41">
            <v>0</v>
          </cell>
          <cell r="I41">
            <v>0</v>
          </cell>
          <cell r="J41">
            <v>0</v>
          </cell>
          <cell r="K41">
            <v>38221</v>
          </cell>
          <cell r="L41">
            <v>1308.1300000000001</v>
          </cell>
          <cell r="N41">
            <v>1308.1300000000001</v>
          </cell>
          <cell r="P41">
            <v>109</v>
          </cell>
        </row>
        <row r="42">
          <cell r="C42" t="str">
            <v>Midwestern State University</v>
          </cell>
          <cell r="D42">
            <v>74711</v>
          </cell>
          <cell r="E42">
            <v>50183</v>
          </cell>
          <cell r="F42">
            <v>124894</v>
          </cell>
          <cell r="G42">
            <v>8009</v>
          </cell>
          <cell r="H42">
            <v>0</v>
          </cell>
          <cell r="I42">
            <v>0</v>
          </cell>
          <cell r="J42">
            <v>0</v>
          </cell>
          <cell r="K42">
            <v>132903</v>
          </cell>
          <cell r="L42">
            <v>4496.84</v>
          </cell>
          <cell r="N42">
            <v>4496.84</v>
          </cell>
          <cell r="P42">
            <v>506.62</v>
          </cell>
        </row>
        <row r="43">
          <cell r="C43" t="str">
            <v>Stephen F. Austin State University</v>
          </cell>
          <cell r="D43">
            <v>194268</v>
          </cell>
          <cell r="E43">
            <v>103416</v>
          </cell>
          <cell r="F43">
            <v>297684</v>
          </cell>
          <cell r="G43">
            <v>27027</v>
          </cell>
          <cell r="H43">
            <v>1356</v>
          </cell>
          <cell r="I43">
            <v>0</v>
          </cell>
          <cell r="J43">
            <v>0</v>
          </cell>
          <cell r="K43">
            <v>326067</v>
          </cell>
          <cell r="L43">
            <v>11124.26</v>
          </cell>
          <cell r="N43">
            <v>11124.26</v>
          </cell>
          <cell r="P43">
            <v>1159.1500000000001</v>
          </cell>
        </row>
        <row r="44">
          <cell r="C44" t="str">
            <v>Texas Southern University</v>
          </cell>
          <cell r="D44">
            <v>130127</v>
          </cell>
          <cell r="E44">
            <v>45058</v>
          </cell>
          <cell r="F44">
            <v>175185</v>
          </cell>
          <cell r="G44">
            <v>20051</v>
          </cell>
          <cell r="H44">
            <v>3610</v>
          </cell>
          <cell r="I44">
            <v>31452</v>
          </cell>
          <cell r="J44">
            <v>0</v>
          </cell>
          <cell r="K44">
            <v>230298</v>
          </cell>
          <cell r="L44">
            <v>8186.01</v>
          </cell>
          <cell r="N44">
            <v>8186.01</v>
          </cell>
          <cell r="P44">
            <v>858.04</v>
          </cell>
        </row>
        <row r="45">
          <cell r="C45" t="str">
            <v>Texas Woman's University</v>
          </cell>
          <cell r="D45">
            <v>120701</v>
          </cell>
          <cell r="E45">
            <v>112879</v>
          </cell>
          <cell r="F45">
            <v>233580</v>
          </cell>
          <cell r="G45">
            <v>83062</v>
          </cell>
          <cell r="H45">
            <v>10546</v>
          </cell>
          <cell r="I45">
            <v>9684</v>
          </cell>
          <cell r="J45">
            <v>0</v>
          </cell>
          <cell r="K45">
            <v>336872</v>
          </cell>
          <cell r="L45">
            <v>12236.31</v>
          </cell>
          <cell r="N45">
            <v>12236.31</v>
          </cell>
          <cell r="P45">
            <v>1235.79</v>
          </cell>
        </row>
        <row r="46">
          <cell r="C46" t="str">
            <v>TOTAL</v>
          </cell>
          <cell r="D46">
            <v>6730804</v>
          </cell>
          <cell r="E46">
            <v>4957662</v>
          </cell>
          <cell r="F46">
            <v>11688466</v>
          </cell>
          <cell r="G46">
            <v>1547888</v>
          </cell>
          <cell r="H46">
            <v>364635</v>
          </cell>
          <cell r="I46">
            <v>158933</v>
          </cell>
          <cell r="J46">
            <v>16246</v>
          </cell>
          <cell r="K46">
            <v>13776168</v>
          </cell>
          <cell r="L46">
            <v>481468.39</v>
          </cell>
          <cell r="N46">
            <v>481468.39</v>
          </cell>
          <cell r="P46">
            <v>46317.250000000015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LIT-TSTC Space Model"/>
      <sheetName val="CS &amp; SP Smmy"/>
      <sheetName val="TSTC CTG Costs"/>
      <sheetName val="ICUT Survey"/>
      <sheetName val="IFRS Smmy"/>
      <sheetName val="Almanac"/>
      <sheetName val="LD_IE_Keys"/>
      <sheetName val="Accountability Smmy"/>
      <sheetName val="Smmy LIT-TSTC SbS"/>
      <sheetName val="Smmy LIT-TSTC Chrts"/>
      <sheetName val="Smmy LIT-TSTC Sum"/>
      <sheetName val="Smmy LIT-TSTC FGD"/>
      <sheetName val="Smmy LIT-TSTC Fnts"/>
      <sheetName val="LIT Chrts"/>
      <sheetName val="LIT Sum"/>
      <sheetName val="LIT FGD"/>
      <sheetName val="LIT Fnts"/>
      <sheetName val="LSCO Chrts"/>
      <sheetName val="LSCO Sum"/>
      <sheetName val="LSCO FGD"/>
      <sheetName val="LSCO Fnts"/>
      <sheetName val="LSCPA Chrts"/>
      <sheetName val="LSCPA Sum"/>
      <sheetName val="LSCPA FGD"/>
      <sheetName val="LSCPA Fnts"/>
      <sheetName val="TSTCH Chrts"/>
      <sheetName val="TSTCH Sum"/>
      <sheetName val="TSTCH FGD"/>
      <sheetName val="TSTCH Fnts"/>
      <sheetName val="TSTCWT Chrts"/>
      <sheetName val="TSTCWT Sum"/>
      <sheetName val="TSTCWT FGD"/>
      <sheetName val="TSTCWT Fnts"/>
      <sheetName val="TSTCM Chrts"/>
      <sheetName val="TSTCM Sum"/>
      <sheetName val="TSTCM FGD"/>
      <sheetName val="TSTCM Fnts"/>
      <sheetName val="TSTCW Chrts"/>
      <sheetName val="TSTCW Sum"/>
      <sheetName val="TSTCW FGD"/>
      <sheetName val="TSTCW Fnts"/>
      <sheetName val="Names"/>
      <sheetName val="Input"/>
      <sheetName val="FTS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>
        <row r="11">
          <cell r="B11" t="str">
            <v>The University of Texas System</v>
          </cell>
          <cell r="C11" t="str">
            <v>003655</v>
          </cell>
          <cell r="D11" t="str">
            <v>UTS</v>
          </cell>
          <cell r="E11" t="str">
            <v>S40</v>
          </cell>
          <cell r="F11" t="str">
            <v>S40 - S &amp; U - FY 2010 - UTS.xlsx</v>
          </cell>
        </row>
        <row r="12">
          <cell r="B12" t="str">
            <v>The University of Texas at Arlington</v>
          </cell>
          <cell r="C12" t="str">
            <v>003656</v>
          </cell>
          <cell r="D12" t="str">
            <v>ARL</v>
          </cell>
          <cell r="E12">
            <v>40</v>
          </cell>
          <cell r="F12" t="str">
            <v>40 - S &amp; U - FY 2010 - ARL.xlsx</v>
          </cell>
          <cell r="H12">
            <v>3452814</v>
          </cell>
        </row>
        <row r="13">
          <cell r="B13" t="str">
            <v>The University of Texas at Austin</v>
          </cell>
          <cell r="C13" t="str">
            <v>003658</v>
          </cell>
          <cell r="D13" t="str">
            <v>AUS</v>
          </cell>
          <cell r="E13">
            <v>50</v>
          </cell>
          <cell r="F13" t="str">
            <v>50 - S &amp; U - FY 2010 - AUS.xlsx</v>
          </cell>
          <cell r="G13">
            <v>27534452</v>
          </cell>
        </row>
        <row r="14">
          <cell r="B14" t="str">
            <v>The University of Texas at Dallas</v>
          </cell>
          <cell r="C14" t="str">
            <v>009741</v>
          </cell>
          <cell r="D14" t="str">
            <v>DAL</v>
          </cell>
          <cell r="E14">
            <v>60</v>
          </cell>
          <cell r="F14" t="str">
            <v>60 - S &amp; U - FY 2010 - DAL.xlsx</v>
          </cell>
          <cell r="H14">
            <v>5627594</v>
          </cell>
        </row>
        <row r="15">
          <cell r="B15" t="str">
            <v>The University of Texas at El Paso</v>
          </cell>
          <cell r="C15" t="str">
            <v>003661</v>
          </cell>
          <cell r="D15" t="str">
            <v>E-P</v>
          </cell>
          <cell r="E15">
            <v>70</v>
          </cell>
          <cell r="F15" t="str">
            <v>70 - S &amp; U - FY 2010 - E-P.xlsx</v>
          </cell>
          <cell r="H15">
            <v>4263330</v>
          </cell>
        </row>
        <row r="16">
          <cell r="B16" t="str">
            <v>The University of Texas - Pan American</v>
          </cell>
          <cell r="C16" t="str">
            <v>003599</v>
          </cell>
          <cell r="D16" t="str">
            <v>P-A</v>
          </cell>
          <cell r="E16">
            <v>80</v>
          </cell>
          <cell r="F16" t="str">
            <v>80 - S &amp; U - FY 2010 - P-A.xlsx</v>
          </cell>
          <cell r="H16">
            <v>740210</v>
          </cell>
          <cell r="I16">
            <v>12311123</v>
          </cell>
        </row>
        <row r="17">
          <cell r="B17" t="str">
            <v>The University of Texas at Brownsville</v>
          </cell>
          <cell r="C17" t="str">
            <v>030646</v>
          </cell>
          <cell r="D17" t="str">
            <v>BRW</v>
          </cell>
          <cell r="E17">
            <v>90</v>
          </cell>
          <cell r="F17" t="str">
            <v>90 - S &amp; U - FY 2010 - BRW.xlsx</v>
          </cell>
          <cell r="H17">
            <v>668711</v>
          </cell>
          <cell r="I17">
            <v>5057420</v>
          </cell>
        </row>
        <row r="18">
          <cell r="B18" t="str">
            <v>The University of Texas of the Permian Basin</v>
          </cell>
          <cell r="C18" t="str">
            <v>009930</v>
          </cell>
          <cell r="D18" t="str">
            <v>P-B</v>
          </cell>
          <cell r="E18">
            <v>100</v>
          </cell>
          <cell r="F18" t="str">
            <v>100 - S &amp; U - FY 2010 - P-B.xlsx</v>
          </cell>
          <cell r="H18">
            <v>250623</v>
          </cell>
        </row>
        <row r="19">
          <cell r="B19" t="str">
            <v>The University of Texas at San Antonio</v>
          </cell>
          <cell r="C19" t="str">
            <v>010115</v>
          </cell>
          <cell r="D19" t="str">
            <v>S-A</v>
          </cell>
          <cell r="E19">
            <v>110</v>
          </cell>
          <cell r="F19" t="str">
            <v>110 - S &amp; U - FY 2010 - S-A.xlsx</v>
          </cell>
          <cell r="H19">
            <v>3402524</v>
          </cell>
        </row>
        <row r="20">
          <cell r="B20" t="str">
            <v>The University of Texas at Tyler</v>
          </cell>
          <cell r="C20" t="str">
            <v>011163</v>
          </cell>
          <cell r="D20" t="str">
            <v>TYL</v>
          </cell>
          <cell r="E20">
            <v>120</v>
          </cell>
          <cell r="F20" t="str">
            <v>120 - S &amp; U - FY 2010 - TYL.xlsx</v>
          </cell>
          <cell r="H20">
            <v>228118</v>
          </cell>
        </row>
        <row r="21">
          <cell r="B21" t="str">
            <v>Texas A&amp;M University System</v>
          </cell>
          <cell r="C21" t="str">
            <v>003629</v>
          </cell>
          <cell r="D21" t="str">
            <v>TAMUS</v>
          </cell>
          <cell r="E21" t="str">
            <v>S130</v>
          </cell>
          <cell r="F21" t="str">
            <v>S130 - S &amp; U - FY 2010 - TAMUS.xlsx</v>
          </cell>
        </row>
        <row r="22">
          <cell r="B22" t="str">
            <v>Texas A&amp;M University</v>
          </cell>
          <cell r="C22" t="str">
            <v>003632</v>
          </cell>
          <cell r="D22" t="str">
            <v>TAMU</v>
          </cell>
          <cell r="E22">
            <v>130</v>
          </cell>
          <cell r="F22" t="str">
            <v>130 - S &amp; U - FY 2010 - TAMU.xlsx</v>
          </cell>
          <cell r="G22">
            <v>28068280</v>
          </cell>
        </row>
        <row r="23">
          <cell r="B23" t="str">
            <v>Texas A&amp;M University at Galveston</v>
          </cell>
          <cell r="C23" t="str">
            <v>010298</v>
          </cell>
          <cell r="D23" t="str">
            <v>TAMUG</v>
          </cell>
          <cell r="E23">
            <v>140</v>
          </cell>
          <cell r="F23" t="str">
            <v>140 - S &amp; U - FY 2010 - TAMUG.xlsx</v>
          </cell>
          <cell r="H23">
            <v>407402</v>
          </cell>
        </row>
        <row r="24">
          <cell r="B24" t="str">
            <v>Prairie View A &amp; M University</v>
          </cell>
          <cell r="C24" t="str">
            <v>003630</v>
          </cell>
          <cell r="D24" t="str">
            <v>PVAMU</v>
          </cell>
          <cell r="E24">
            <v>150</v>
          </cell>
          <cell r="F24" t="str">
            <v>150 - S &amp; U - FY 2010 - PVAMU.xlsx</v>
          </cell>
        </row>
        <row r="25">
          <cell r="B25" t="str">
            <v>Tarleton State University</v>
          </cell>
          <cell r="C25" t="str">
            <v>003631</v>
          </cell>
          <cell r="D25" t="str">
            <v>TARLST</v>
          </cell>
          <cell r="E25">
            <v>160</v>
          </cell>
          <cell r="F25" t="str">
            <v>160 - S &amp; U - FY 2010 - TARL ST.xlsx</v>
          </cell>
          <cell r="H25">
            <v>1115775</v>
          </cell>
        </row>
        <row r="26">
          <cell r="B26" t="str">
            <v>Texas A&amp;M University - Corpus Christi</v>
          </cell>
          <cell r="C26" t="str">
            <v>011161</v>
          </cell>
          <cell r="D26" t="str">
            <v>TAMUCC</v>
          </cell>
          <cell r="E26">
            <v>170</v>
          </cell>
          <cell r="F26" t="str">
            <v>170 - S &amp; U - FY 2010 - TAMUCC.xlsx</v>
          </cell>
          <cell r="H26">
            <v>1495540</v>
          </cell>
          <cell r="I26">
            <v>7139067</v>
          </cell>
        </row>
        <row r="27">
          <cell r="B27" t="str">
            <v>Texas A&amp;M University - Kingsville</v>
          </cell>
          <cell r="C27" t="str">
            <v>003639</v>
          </cell>
          <cell r="D27" t="str">
            <v>TAMUK</v>
          </cell>
          <cell r="E27">
            <v>180</v>
          </cell>
          <cell r="F27" t="str">
            <v>180 - S &amp; U - FY 2010 - TAMUK.xlsx</v>
          </cell>
          <cell r="H27">
            <v>1267265</v>
          </cell>
          <cell r="I27">
            <v>5046885</v>
          </cell>
        </row>
        <row r="28">
          <cell r="B28" t="str">
            <v>Texas A&amp;M International University</v>
          </cell>
          <cell r="C28" t="str">
            <v>009651</v>
          </cell>
          <cell r="D28" t="str">
            <v>TAMIU</v>
          </cell>
          <cell r="E28">
            <v>190</v>
          </cell>
          <cell r="F28" t="str">
            <v>190 - S &amp; U - FY 2010 - TAMIU.xlsx</v>
          </cell>
          <cell r="H28">
            <v>34904</v>
          </cell>
          <cell r="I28">
            <v>3796436</v>
          </cell>
        </row>
        <row r="29">
          <cell r="B29" t="str">
            <v>West Texas A&amp;M University</v>
          </cell>
          <cell r="C29" t="str">
            <v>003665</v>
          </cell>
          <cell r="D29" t="str">
            <v>WTAMU</v>
          </cell>
          <cell r="E29">
            <v>200</v>
          </cell>
          <cell r="F29" t="str">
            <v>200 - S &amp; U - FY 2010 - WTAMU.xlsx</v>
          </cell>
          <cell r="H29">
            <v>527219</v>
          </cell>
          <cell r="I29">
            <v>4652995</v>
          </cell>
        </row>
        <row r="30">
          <cell r="B30" t="str">
            <v>Texas A&amp;M University - Commerce</v>
          </cell>
          <cell r="C30" t="str">
            <v>003565</v>
          </cell>
          <cell r="D30" t="str">
            <v>TAMUC</v>
          </cell>
          <cell r="E30">
            <v>210</v>
          </cell>
          <cell r="F30" t="str">
            <v>210 - S &amp; U - FY 2010 - TAMUC.xlsx</v>
          </cell>
          <cell r="H30">
            <v>218046</v>
          </cell>
          <cell r="I30">
            <v>5193232</v>
          </cell>
        </row>
        <row r="31">
          <cell r="B31" t="str">
            <v>Texas A&amp;M University -Texarkana</v>
          </cell>
          <cell r="C31" t="str">
            <v>029269</v>
          </cell>
          <cell r="D31" t="str">
            <v>TAMUT</v>
          </cell>
          <cell r="E31">
            <v>220</v>
          </cell>
          <cell r="F31" t="str">
            <v>220 - S &amp; U - FY 2010 - TAMUT.xlsx</v>
          </cell>
          <cell r="I31">
            <v>1307907</v>
          </cell>
        </row>
        <row r="32">
          <cell r="B32" t="str">
            <v>Texas A&amp;M University - Central Texas</v>
          </cell>
          <cell r="C32" t="str">
            <v>103631</v>
          </cell>
          <cell r="D32" t="str">
            <v>TAMUCT</v>
          </cell>
          <cell r="E32">
            <v>223</v>
          </cell>
          <cell r="F32" t="str">
            <v>223 - S &amp; U - FY 2010 - TAMUCT.xlsx</v>
          </cell>
        </row>
        <row r="33">
          <cell r="B33" t="str">
            <v>Texas A&amp;M University - San Antonio</v>
          </cell>
          <cell r="C33" t="str">
            <v>103639</v>
          </cell>
          <cell r="D33" t="str">
            <v>TAMUSA</v>
          </cell>
          <cell r="E33">
            <v>226</v>
          </cell>
          <cell r="F33" t="str">
            <v>226 - S &amp; U - FY 2010 - TAMUSA.xlsx</v>
          </cell>
        </row>
        <row r="34">
          <cell r="B34" t="str">
            <v>Texas AgriLife Research</v>
          </cell>
          <cell r="C34" t="str">
            <v>000556</v>
          </cell>
          <cell r="D34" t="str">
            <v>TAR</v>
          </cell>
          <cell r="E34">
            <v>600</v>
          </cell>
          <cell r="F34" t="str">
            <v>600 - S &amp; U - FY 2010 - TAR.xlsx</v>
          </cell>
        </row>
        <row r="35">
          <cell r="B35" t="str">
            <v>Texas AgriLife Extension Service</v>
          </cell>
          <cell r="C35" t="str">
            <v>000555</v>
          </cell>
          <cell r="D35" t="str">
            <v>TAES</v>
          </cell>
          <cell r="E35">
            <v>605</v>
          </cell>
          <cell r="F35" t="str">
            <v>605 - S &amp; U - FY 2010 - TAES.xlsx</v>
          </cell>
        </row>
        <row r="36">
          <cell r="B36" t="str">
            <v>Texas Engineering Experiment Station</v>
          </cell>
          <cell r="C36" t="str">
            <v>000712</v>
          </cell>
          <cell r="D36" t="str">
            <v>TEES1</v>
          </cell>
          <cell r="E36">
            <v>610</v>
          </cell>
          <cell r="F36" t="str">
            <v>610 - S &amp; U - FY 2010 - TEES1.xlsx</v>
          </cell>
        </row>
        <row r="37">
          <cell r="B37" t="str">
            <v>Texas Engineering Extension Service</v>
          </cell>
          <cell r="C37" t="str">
            <v>000716</v>
          </cell>
          <cell r="D37" t="str">
            <v>TEES2</v>
          </cell>
          <cell r="E37">
            <v>615</v>
          </cell>
          <cell r="F37" t="str">
            <v>615 - S &amp; U - FY 2010 - TEES2.xlsx</v>
          </cell>
        </row>
        <row r="38">
          <cell r="B38" t="str">
            <v>Texas Forest Service</v>
          </cell>
          <cell r="C38" t="str">
            <v>000576</v>
          </cell>
          <cell r="D38" t="str">
            <v>TFS</v>
          </cell>
          <cell r="E38">
            <v>620</v>
          </cell>
          <cell r="F38" t="str">
            <v>620 - S &amp; U - FY 2010 - TFS.xlsx</v>
          </cell>
        </row>
        <row r="39">
          <cell r="B39" t="str">
            <v>Texas Transportation Institute</v>
          </cell>
          <cell r="C39" t="str">
            <v>000727</v>
          </cell>
          <cell r="D39" t="str">
            <v>TTI</v>
          </cell>
          <cell r="E39">
            <v>625</v>
          </cell>
          <cell r="F39" t="str">
            <v>625 - S &amp; U - FY 2010 - TTI.xlsx</v>
          </cell>
        </row>
        <row r="40">
          <cell r="B40" t="str">
            <v>Texas Vet. Medical Diagnostic Laboratory</v>
          </cell>
          <cell r="C40" t="str">
            <v>000557</v>
          </cell>
          <cell r="D40" t="str">
            <v>TVMDL</v>
          </cell>
          <cell r="E40">
            <v>630</v>
          </cell>
          <cell r="F40" t="str">
            <v>630 - S &amp; U - FY 2010 - TVMDL.xlsx</v>
          </cell>
        </row>
        <row r="41">
          <cell r="B41" t="str">
            <v>Texas A&amp;M Research Foundation</v>
          </cell>
          <cell r="C41" t="str">
            <v>000518</v>
          </cell>
          <cell r="D41" t="str">
            <v>TAMRF</v>
          </cell>
          <cell r="E41">
            <v>635</v>
          </cell>
          <cell r="F41" t="str">
            <v>635 - S &amp; U - FY 2010 - TAMRF.xlsx</v>
          </cell>
        </row>
        <row r="42">
          <cell r="B42" t="str">
            <v>University of Houston System</v>
          </cell>
          <cell r="C42" t="str">
            <v>011721</v>
          </cell>
          <cell r="D42" t="str">
            <v>UTS</v>
          </cell>
          <cell r="E42" t="str">
            <v>S230</v>
          </cell>
          <cell r="F42" t="str">
            <v>S230 - S &amp; U - FY 2010 - UTS.xlsx</v>
          </cell>
        </row>
        <row r="43">
          <cell r="B43" t="str">
            <v>University of Houston</v>
          </cell>
          <cell r="C43" t="str">
            <v>003652</v>
          </cell>
          <cell r="D43" t="str">
            <v>UH</v>
          </cell>
          <cell r="E43">
            <v>230</v>
          </cell>
          <cell r="F43" t="str">
            <v>230 - S &amp; U - FY 2010 - UH.xlsx</v>
          </cell>
          <cell r="G43">
            <v>4535210</v>
          </cell>
          <cell r="H43">
            <v>6380651</v>
          </cell>
          <cell r="I43">
            <v>35885768</v>
          </cell>
        </row>
        <row r="44">
          <cell r="B44" t="str">
            <v>University of Houston - Clear Lake</v>
          </cell>
          <cell r="C44" t="str">
            <v>011711</v>
          </cell>
          <cell r="D44" t="str">
            <v>UHCL</v>
          </cell>
          <cell r="E44">
            <v>240</v>
          </cell>
          <cell r="F44" t="str">
            <v>240 - S &amp; U - FY 2010 - UHCL.xlsx</v>
          </cell>
          <cell r="H44">
            <v>74975</v>
          </cell>
          <cell r="I44">
            <v>5214167</v>
          </cell>
        </row>
        <row r="45">
          <cell r="B45" t="str">
            <v>University of Houston – Downtown</v>
          </cell>
          <cell r="C45" t="str">
            <v>012826</v>
          </cell>
          <cell r="D45" t="str">
            <v>UHD</v>
          </cell>
          <cell r="E45">
            <v>250</v>
          </cell>
          <cell r="F45" t="str">
            <v>250 - S &amp; U - FY 2010 - UHD.xlsx</v>
          </cell>
          <cell r="H45">
            <v>56984</v>
          </cell>
          <cell r="I45">
            <v>7435238</v>
          </cell>
        </row>
        <row r="46">
          <cell r="B46" t="str">
            <v>University of Houston – Victoria</v>
          </cell>
          <cell r="C46" t="str">
            <v>013231</v>
          </cell>
          <cell r="D46" t="str">
            <v>UHV</v>
          </cell>
          <cell r="E46">
            <v>260</v>
          </cell>
          <cell r="F46" t="str">
            <v>260 - S &amp; U - FY 2010 - UHV.xlsx</v>
          </cell>
          <cell r="I46">
            <v>2393921</v>
          </cell>
        </row>
        <row r="47">
          <cell r="B47" t="str">
            <v>Texas State System</v>
          </cell>
          <cell r="C47" t="str">
            <v>000110</v>
          </cell>
          <cell r="D47" t="str">
            <v>TXSTS</v>
          </cell>
          <cell r="E47" t="str">
            <v>S270</v>
          </cell>
          <cell r="F47" t="str">
            <v>S270 - S &amp; U - FY 2010 - TXSTS.xlsx</v>
          </cell>
        </row>
        <row r="48">
          <cell r="B48" t="str">
            <v xml:space="preserve">Lamar University </v>
          </cell>
          <cell r="C48" t="str">
            <v>003581</v>
          </cell>
          <cell r="D48" t="str">
            <v>LU</v>
          </cell>
          <cell r="E48">
            <v>270</v>
          </cell>
          <cell r="F48" t="str">
            <v>270 - S &amp; U - FY 2010 - LU.xlsx</v>
          </cell>
          <cell r="H48">
            <v>437890</v>
          </cell>
          <cell r="I48">
            <v>8330933</v>
          </cell>
        </row>
        <row r="49">
          <cell r="B49" t="str">
            <v>Sam Houston State University</v>
          </cell>
          <cell r="C49" t="str">
            <v>003606</v>
          </cell>
          <cell r="D49" t="str">
            <v>SHSU</v>
          </cell>
          <cell r="E49">
            <v>280</v>
          </cell>
          <cell r="F49" t="str">
            <v>280 - S &amp; U - FY 2010 - SHSU.xlsx</v>
          </cell>
          <cell r="H49">
            <v>381074</v>
          </cell>
          <cell r="I49">
            <v>11893110</v>
          </cell>
        </row>
        <row r="50">
          <cell r="B50" t="str">
            <v>Texas State University - San Marcos</v>
          </cell>
          <cell r="C50" t="str">
            <v>003615</v>
          </cell>
          <cell r="D50" t="str">
            <v>TXST</v>
          </cell>
          <cell r="E50">
            <v>290</v>
          </cell>
          <cell r="F50" t="str">
            <v>290 - S &amp; U - FY 2010 - TXST.xlsx</v>
          </cell>
          <cell r="H50">
            <v>1352702</v>
          </cell>
          <cell r="I50">
            <v>21863258</v>
          </cell>
        </row>
        <row r="51">
          <cell r="B51" t="str">
            <v>Sul Ross State University</v>
          </cell>
          <cell r="C51" t="str">
            <v>003625</v>
          </cell>
          <cell r="D51" t="str">
            <v>SRSU</v>
          </cell>
          <cell r="E51">
            <v>300</v>
          </cell>
          <cell r="F51" t="str">
            <v>300 - S &amp; U - FY 2010 - SRSU.xlsx</v>
          </cell>
          <cell r="H51">
            <v>290581</v>
          </cell>
          <cell r="I51">
            <v>2070441</v>
          </cell>
        </row>
        <row r="52">
          <cell r="B52" t="str">
            <v>Texas Tech University System</v>
          </cell>
          <cell r="C52" t="str">
            <v>439154</v>
          </cell>
          <cell r="D52" t="str">
            <v>TTUS</v>
          </cell>
          <cell r="E52" t="str">
            <v>S310</v>
          </cell>
          <cell r="F52" t="str">
            <v>S310 - S &amp; U - FY 2010 - TTUS.xlsx</v>
          </cell>
        </row>
        <row r="53">
          <cell r="B53" t="str">
            <v>Texas Tech University</v>
          </cell>
          <cell r="C53" t="str">
            <v>003644</v>
          </cell>
          <cell r="D53" t="str">
            <v>TTU</v>
          </cell>
          <cell r="E53">
            <v>310</v>
          </cell>
          <cell r="F53" t="str">
            <v>310 - S &amp; U - FY 2010 - TTU.xlsx</v>
          </cell>
          <cell r="G53">
            <v>2965865</v>
          </cell>
          <cell r="H53">
            <v>4868296</v>
          </cell>
          <cell r="I53">
            <v>23936088</v>
          </cell>
        </row>
        <row r="54">
          <cell r="B54" t="str">
            <v>Angelo State University</v>
          </cell>
          <cell r="C54" t="str">
            <v>003541</v>
          </cell>
          <cell r="D54" t="str">
            <v>ASU</v>
          </cell>
          <cell r="E54">
            <v>320</v>
          </cell>
          <cell r="F54" t="str">
            <v>320 - S &amp; U - FY 2010 - ASU.xlsx</v>
          </cell>
          <cell r="H54">
            <v>41632</v>
          </cell>
          <cell r="I54">
            <v>3743027</v>
          </cell>
        </row>
        <row r="55">
          <cell r="B55" t="str">
            <v>University of North Texas System</v>
          </cell>
          <cell r="C55" t="str">
            <v>103594</v>
          </cell>
          <cell r="D55" t="str">
            <v>UNTS</v>
          </cell>
          <cell r="E55" t="str">
            <v>S330</v>
          </cell>
          <cell r="F55" t="str">
            <v>S330 - S &amp; U - FY 2010 - UNTS.xlsx</v>
          </cell>
        </row>
        <row r="56">
          <cell r="B56" t="str">
            <v>University of North Texas</v>
          </cell>
          <cell r="C56" t="str">
            <v>003594</v>
          </cell>
          <cell r="D56" t="str">
            <v>UNT</v>
          </cell>
          <cell r="E56">
            <v>330</v>
          </cell>
          <cell r="F56" t="str">
            <v>330 - S &amp; U - FY 2010 - UNT.xlsx</v>
          </cell>
          <cell r="H56">
            <v>1602313</v>
          </cell>
          <cell r="I56">
            <v>27846476</v>
          </cell>
        </row>
        <row r="57">
          <cell r="B57" t="str">
            <v>University of North Texas at Dallas</v>
          </cell>
          <cell r="C57" t="str">
            <v>113594</v>
          </cell>
          <cell r="D57" t="str">
            <v>UNTD</v>
          </cell>
          <cell r="E57">
            <v>333</v>
          </cell>
          <cell r="F57" t="str">
            <v>333 - S &amp; U - FY 2010 - UNTD.xlsx</v>
          </cell>
        </row>
        <row r="58">
          <cell r="B58" t="str">
            <v>Midwestern State University</v>
          </cell>
          <cell r="C58" t="str">
            <v>003592</v>
          </cell>
          <cell r="D58" t="str">
            <v>MidWST</v>
          </cell>
          <cell r="E58">
            <v>340</v>
          </cell>
          <cell r="F58" t="str">
            <v>340 - S &amp; U - FY 2010 - MidWST.xlsx</v>
          </cell>
          <cell r="H58">
            <v>8286</v>
          </cell>
          <cell r="I58">
            <v>3559433</v>
          </cell>
        </row>
        <row r="59">
          <cell r="B59" t="str">
            <v>Stephen F. Austin State University</v>
          </cell>
          <cell r="C59" t="str">
            <v>003624</v>
          </cell>
          <cell r="D59" t="str">
            <v>SFA</v>
          </cell>
          <cell r="E59">
            <v>350</v>
          </cell>
          <cell r="F59" t="str">
            <v>350 - S &amp; U - FY 2010 - SFA.xlsx</v>
          </cell>
          <cell r="H59">
            <v>634501</v>
          </cell>
          <cell r="I59">
            <v>8425937</v>
          </cell>
        </row>
        <row r="60">
          <cell r="B60" t="str">
            <v>Texas Southern University</v>
          </cell>
          <cell r="C60" t="str">
            <v>003642</v>
          </cell>
          <cell r="D60" t="str">
            <v>TSU</v>
          </cell>
          <cell r="E60">
            <v>360</v>
          </cell>
          <cell r="F60" t="str">
            <v>360 - S &amp; U - FY 2010 - TSU.xlsx</v>
          </cell>
          <cell r="H60">
            <v>430341</v>
          </cell>
          <cell r="I60">
            <v>8894700</v>
          </cell>
        </row>
        <row r="61">
          <cell r="B61" t="str">
            <v>Texas Woman's University</v>
          </cell>
          <cell r="C61" t="str">
            <v>003646</v>
          </cell>
          <cell r="D61" t="str">
            <v>TWU</v>
          </cell>
          <cell r="E61">
            <v>370</v>
          </cell>
          <cell r="F61" t="str">
            <v>370 - S &amp; U - FY 2010 - TWU.xlsx</v>
          </cell>
          <cell r="H61">
            <v>171113</v>
          </cell>
          <cell r="I61">
            <v>10169695</v>
          </cell>
        </row>
        <row r="62">
          <cell r="B62" t="str">
            <v>Lamar Institute of Technology</v>
          </cell>
          <cell r="C62" t="str">
            <v>036273</v>
          </cell>
          <cell r="D62" t="str">
            <v>LIT</v>
          </cell>
          <cell r="E62">
            <v>490</v>
          </cell>
          <cell r="F62" t="str">
            <v>490 - S &amp; U - FY 2010 - LIT.xlsx</v>
          </cell>
          <cell r="I62">
            <v>2332463</v>
          </cell>
        </row>
        <row r="63">
          <cell r="B63" t="str">
            <v>Lamar State College - Orange</v>
          </cell>
          <cell r="C63" t="str">
            <v>023582</v>
          </cell>
          <cell r="D63" t="str">
            <v>LSCO</v>
          </cell>
          <cell r="E63">
            <v>500</v>
          </cell>
          <cell r="F63" t="str">
            <v>500 - S &amp; U - FY 2010 - LSCO.xlsx</v>
          </cell>
          <cell r="I63">
            <v>1235752</v>
          </cell>
        </row>
        <row r="64">
          <cell r="B64" t="str">
            <v>Lamar State College - Port Arthur</v>
          </cell>
          <cell r="C64" t="str">
            <v>023485</v>
          </cell>
          <cell r="D64" t="str">
            <v>LSCPA</v>
          </cell>
          <cell r="E64">
            <v>510</v>
          </cell>
          <cell r="F64" t="str">
            <v>510 - S &amp; U - FY 2010 - LSCPA.xlsx</v>
          </cell>
          <cell r="I64">
            <v>1244694</v>
          </cell>
        </row>
        <row r="65">
          <cell r="B65" t="str">
            <v>Texas State Technical College - Harlingen</v>
          </cell>
          <cell r="C65" t="str">
            <v>009225</v>
          </cell>
          <cell r="D65" t="str">
            <v>TSTCH</v>
          </cell>
          <cell r="E65">
            <v>520</v>
          </cell>
          <cell r="F65" t="str">
            <v>520 - S &amp; U - FY 2010 - TSTCH.xlsx</v>
          </cell>
          <cell r="I65">
            <v>1764983</v>
          </cell>
        </row>
        <row r="66">
          <cell r="B66" t="str">
            <v>Texas State Technical College – West Texas</v>
          </cell>
          <cell r="C66" t="str">
            <v>009932</v>
          </cell>
          <cell r="D66" t="str">
            <v>TSTCWTX</v>
          </cell>
          <cell r="E66">
            <v>530</v>
          </cell>
          <cell r="F66" t="str">
            <v>530 - S &amp; U - FY 2010 - TSTCWT.xlsx</v>
          </cell>
          <cell r="I66">
            <v>1074905</v>
          </cell>
        </row>
        <row r="67">
          <cell r="B67" t="str">
            <v>Texas State Technical College - Marshall</v>
          </cell>
          <cell r="C67" t="str">
            <v>033965</v>
          </cell>
          <cell r="D67" t="str">
            <v>TSTCM</v>
          </cell>
          <cell r="E67">
            <v>540</v>
          </cell>
          <cell r="F67" t="str">
            <v>540 - S &amp; U - FY 2010 - TSTCM.xlsx</v>
          </cell>
          <cell r="I67">
            <v>418202</v>
          </cell>
        </row>
        <row r="68">
          <cell r="B68" t="str">
            <v>Texas State Technical College - Waco</v>
          </cell>
          <cell r="C68" t="str">
            <v>003634</v>
          </cell>
          <cell r="D68" t="str">
            <v>TSTCW</v>
          </cell>
          <cell r="E68">
            <v>550</v>
          </cell>
          <cell r="F68" t="str">
            <v>550 - S &amp; U - FY 2010 - TSTCW.xlsx</v>
          </cell>
          <cell r="I68">
            <v>2516910</v>
          </cell>
        </row>
        <row r="69">
          <cell r="B69" t="str">
            <v>Texas State Technical College - System</v>
          </cell>
          <cell r="C69" t="str">
            <v>009642</v>
          </cell>
          <cell r="D69" t="str">
            <v>TSTCS</v>
          </cell>
          <cell r="E69">
            <v>555</v>
          </cell>
          <cell r="F69" t="str">
            <v>555 - S &amp; U - FY 2010 - TSTCS.xlsx</v>
          </cell>
        </row>
      </sheetData>
      <sheetData sheetId="43"/>
      <sheetData sheetId="4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ademic Space Model Smmy"/>
      <sheetName val="Index"/>
      <sheetName val="Acad Space Model"/>
      <sheetName val="CS &amp; SP Smmy"/>
      <sheetName val="Acad CTG Costs"/>
      <sheetName val="ICUT Survey"/>
      <sheetName val="IFRS Smmy"/>
      <sheetName val="Almanac"/>
      <sheetName val="Univ_IE_Context"/>
      <sheetName val="Univ_IE_Keys"/>
      <sheetName val="Academic Accountability Smmy"/>
      <sheetName val="Smmy Acad SbS"/>
      <sheetName val="Smmy Chrts"/>
      <sheetName val="Smmy Sum"/>
      <sheetName val="Smmy FGD"/>
      <sheetName val="Smmy Fnts"/>
      <sheetName val="ARL Chrts"/>
      <sheetName val="ARL Sum"/>
      <sheetName val="ARL FGD"/>
      <sheetName val="ARL Fnts"/>
      <sheetName val="AUS Chrts"/>
      <sheetName val="AUS Sum"/>
      <sheetName val="AUS FGD"/>
      <sheetName val="AUS Fnts"/>
      <sheetName val="DAL Chrts"/>
      <sheetName val="DAL Sum"/>
      <sheetName val="DAL FGD"/>
      <sheetName val="DAL Fnts"/>
      <sheetName val="E-P Chrts"/>
      <sheetName val="E-P Sum"/>
      <sheetName val="E-P FGD"/>
      <sheetName val="E-P Fnts"/>
      <sheetName val="P-A Chrts"/>
      <sheetName val="P-A Sum"/>
      <sheetName val="P-A FGD"/>
      <sheetName val="P-A Fnts"/>
      <sheetName val="BRW Chrts"/>
      <sheetName val="BRW Sum"/>
      <sheetName val="BRW FGD"/>
      <sheetName val="BRW Fnts"/>
      <sheetName val="P-B Chrts"/>
      <sheetName val="P-B Sum"/>
      <sheetName val="P-B FGD"/>
      <sheetName val="P-B Fnts"/>
      <sheetName val="S-A Chrts"/>
      <sheetName val="S-A Sum"/>
      <sheetName val="S-A FGD"/>
      <sheetName val="S-A Fnts"/>
      <sheetName val="TYL Chrts"/>
      <sheetName val="TYL Sum"/>
      <sheetName val="TYL FGD"/>
      <sheetName val="TYL Fnts"/>
      <sheetName val="TAMU Chrts"/>
      <sheetName val="TAMU Sum"/>
      <sheetName val="TAMU FGD"/>
      <sheetName val="TAMU Fnts"/>
      <sheetName val="TAMUG Chrts"/>
      <sheetName val="TAMUG Sum"/>
      <sheetName val="TAMUG FGD"/>
      <sheetName val="TAMUG Fnts"/>
      <sheetName val="PVAMU Chrts"/>
      <sheetName val="PVAMU Sum"/>
      <sheetName val="PVAMU FGD"/>
      <sheetName val="PVAMU Fnts"/>
      <sheetName val="TARLST Chrts"/>
      <sheetName val="TARLST Sum"/>
      <sheetName val="TARLST FGD"/>
      <sheetName val="TARLST Fnts"/>
      <sheetName val="TAMUCC Chrts"/>
      <sheetName val="TAMUCC Sum"/>
      <sheetName val="TAMUCC FGD"/>
      <sheetName val="TAMUCC Fnts"/>
      <sheetName val="TAMUK Chrts"/>
      <sheetName val="TAMUK Sum"/>
      <sheetName val="TAMUK FGD"/>
      <sheetName val="TAMUK Fnts"/>
      <sheetName val="TAMIU Chrts"/>
      <sheetName val="TAMIU Sum"/>
      <sheetName val="TAMIU FGD"/>
      <sheetName val="TAMIU Fnts"/>
      <sheetName val="WTAMU Chrts"/>
      <sheetName val="WTAMU Sum"/>
      <sheetName val="WTAMU FGD"/>
      <sheetName val="WTAMU Fnts"/>
      <sheetName val="TAMUC Chrts"/>
      <sheetName val="TAMUC Sum"/>
      <sheetName val="TAMUC FGD"/>
      <sheetName val="TAMUC Fnts"/>
      <sheetName val="TAMUT Chrts"/>
      <sheetName val="TAMUT Sum"/>
      <sheetName val="TAMUT FGD"/>
      <sheetName val="TAMUT Fnts"/>
      <sheetName val="TAMUCT Chrts"/>
      <sheetName val="TAMUCT Sum"/>
      <sheetName val="TAMUCT FGD"/>
      <sheetName val="TAMUCT Fnts"/>
      <sheetName val="TAMUSA Chrts"/>
      <sheetName val="TAMUSA Sum"/>
      <sheetName val="TAMUSA FGD"/>
      <sheetName val="TAMUSA Fnts"/>
      <sheetName val="UH Chrts"/>
      <sheetName val="UH Sum"/>
      <sheetName val="UH FGD"/>
      <sheetName val="UH Fnts"/>
      <sheetName val="UHCL Chrts"/>
      <sheetName val="UHCL Sum"/>
      <sheetName val="UHCL FGD"/>
      <sheetName val="UHCL Fnts"/>
      <sheetName val="UHD Chrts"/>
      <sheetName val="UHD Sum"/>
      <sheetName val="UHD FGD"/>
      <sheetName val="UHD Fnts"/>
      <sheetName val="UHV Chrts"/>
      <sheetName val="UHV Sum"/>
      <sheetName val="UHV FGD"/>
      <sheetName val="UHV Fnts"/>
      <sheetName val="LU Chrts"/>
      <sheetName val="LU Sum"/>
      <sheetName val="LU FGD"/>
      <sheetName val="LU Fnts"/>
      <sheetName val="shsu Chrts"/>
      <sheetName val="shsu Sum"/>
      <sheetName val="shsu FGD"/>
      <sheetName val="shsu Fnts"/>
      <sheetName val="TXST Chrts"/>
      <sheetName val="TXST Sum"/>
      <sheetName val="TXST FGD"/>
      <sheetName val="TXST Fnts"/>
      <sheetName val="SRSU Chrts"/>
      <sheetName val="SRSU Sum"/>
      <sheetName val="SRSU FGD"/>
      <sheetName val="SRSU Fnts"/>
      <sheetName val="TTU Chrts"/>
      <sheetName val="TTU Sum"/>
      <sheetName val="TTU FGD"/>
      <sheetName val="TTU Fnts"/>
      <sheetName val="ASU Chrts"/>
      <sheetName val="ASU Sum"/>
      <sheetName val="ASU FGD"/>
      <sheetName val="ASU Fnts"/>
      <sheetName val="UNT Chrts"/>
      <sheetName val="UNT Sum"/>
      <sheetName val="UNT FGD"/>
      <sheetName val="UNT Fnts"/>
      <sheetName val="UNTD Chrts"/>
      <sheetName val="UNTD Sum"/>
      <sheetName val="UNTD FGD"/>
      <sheetName val="UNTD Fnts"/>
      <sheetName val="MidWST Chrts"/>
      <sheetName val="MidWST Sum"/>
      <sheetName val="MidWST FGD"/>
      <sheetName val="MidWST Fnts"/>
      <sheetName val="SFA Chrts"/>
      <sheetName val="SFA Sum"/>
      <sheetName val="SFA FGD"/>
      <sheetName val="SFA Fnts"/>
      <sheetName val="TSU Chrts"/>
      <sheetName val="TSU Sum"/>
      <sheetName val="TSU FGD"/>
      <sheetName val="TSU Fnts"/>
      <sheetName val="TWU Chrts"/>
      <sheetName val="TWU Sum"/>
      <sheetName val="TWU FGD"/>
      <sheetName val="TWU Fnts"/>
      <sheetName val="Names"/>
      <sheetName val="Input"/>
      <sheetName val="FTSE"/>
      <sheetName val="Univ_IE_Researc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>
        <row r="11">
          <cell r="B11" t="str">
            <v>The University of Texas System</v>
          </cell>
          <cell r="C11" t="str">
            <v>003655</v>
          </cell>
          <cell r="D11" t="str">
            <v>UTS</v>
          </cell>
          <cell r="E11" t="str">
            <v>S40</v>
          </cell>
          <cell r="F11" t="str">
            <v>S40 - S &amp; U - FY 2010 - UTS.xlsx</v>
          </cell>
        </row>
        <row r="12">
          <cell r="B12" t="str">
            <v>The University of Texas at Arlington</v>
          </cell>
          <cell r="C12" t="str">
            <v>003656</v>
          </cell>
          <cell r="D12" t="str">
            <v>ARL</v>
          </cell>
          <cell r="E12">
            <v>40</v>
          </cell>
          <cell r="F12" t="str">
            <v>40 - S &amp; U - FY 2010 - ARL.xlsx</v>
          </cell>
          <cell r="H12">
            <v>3452814</v>
          </cell>
        </row>
        <row r="13">
          <cell r="B13" t="str">
            <v>The University of Texas at Austin</v>
          </cell>
          <cell r="C13" t="str">
            <v>003658</v>
          </cell>
          <cell r="D13" t="str">
            <v>AUS</v>
          </cell>
          <cell r="E13">
            <v>50</v>
          </cell>
          <cell r="F13" t="str">
            <v>50 - S &amp; U - FY 2010 - AUS.xlsx</v>
          </cell>
          <cell r="G13">
            <v>27534452</v>
          </cell>
        </row>
        <row r="14">
          <cell r="B14" t="str">
            <v>The University of Texas at Dallas</v>
          </cell>
          <cell r="C14" t="str">
            <v>009741</v>
          </cell>
          <cell r="D14" t="str">
            <v>DAL</v>
          </cell>
          <cell r="E14">
            <v>60</v>
          </cell>
          <cell r="F14" t="str">
            <v>60 - S &amp; U - FY 2010 - DAL.xlsx</v>
          </cell>
          <cell r="H14">
            <v>5627594</v>
          </cell>
        </row>
        <row r="15">
          <cell r="B15" t="str">
            <v>The University of Texas at El Paso</v>
          </cell>
          <cell r="C15" t="str">
            <v>003661</v>
          </cell>
          <cell r="D15" t="str">
            <v>E-P</v>
          </cell>
          <cell r="E15">
            <v>70</v>
          </cell>
          <cell r="F15" t="str">
            <v>70 - S &amp; U - FY 2010 - E-P.xlsx</v>
          </cell>
          <cell r="H15">
            <v>4263330</v>
          </cell>
        </row>
        <row r="16">
          <cell r="B16" t="str">
            <v>The University of Texas - Pan American</v>
          </cell>
          <cell r="C16" t="str">
            <v>003599</v>
          </cell>
          <cell r="D16" t="str">
            <v>P-A</v>
          </cell>
          <cell r="E16">
            <v>80</v>
          </cell>
          <cell r="F16" t="str">
            <v>80 - S &amp; U - FY 2010 - P-A.xlsx</v>
          </cell>
          <cell r="H16">
            <v>740210</v>
          </cell>
          <cell r="I16">
            <v>12311123</v>
          </cell>
        </row>
        <row r="17">
          <cell r="B17" t="str">
            <v>The University of Texas at Brownsville (Incl. Texas Southmost College)</v>
          </cell>
          <cell r="C17" t="str">
            <v>030646</v>
          </cell>
          <cell r="D17" t="str">
            <v>BRW</v>
          </cell>
          <cell r="E17">
            <v>90</v>
          </cell>
          <cell r="F17" t="str">
            <v>90 - S &amp; U - FY 2010 - BRW.xlsx</v>
          </cell>
          <cell r="H17">
            <v>668711</v>
          </cell>
          <cell r="I17">
            <v>5057420</v>
          </cell>
        </row>
        <row r="18">
          <cell r="B18" t="str">
            <v>The University of Texas of the Permian Basin</v>
          </cell>
          <cell r="C18" t="str">
            <v>009930</v>
          </cell>
          <cell r="D18" t="str">
            <v>P-B</v>
          </cell>
          <cell r="E18">
            <v>100</v>
          </cell>
          <cell r="F18" t="str">
            <v>100 - S &amp; U - FY 2010 - P-B.xlsx</v>
          </cell>
          <cell r="H18">
            <v>250623</v>
          </cell>
        </row>
        <row r="19">
          <cell r="B19" t="str">
            <v>The University of Texas at San Antonio</v>
          </cell>
          <cell r="C19" t="str">
            <v>010115</v>
          </cell>
          <cell r="D19" t="str">
            <v>S-A</v>
          </cell>
          <cell r="E19">
            <v>110</v>
          </cell>
          <cell r="F19" t="str">
            <v>110 - S &amp; U - FY 2010 - S-A.xlsx</v>
          </cell>
          <cell r="H19">
            <v>3402524</v>
          </cell>
        </row>
        <row r="20">
          <cell r="B20" t="str">
            <v>The University of Texas at Tyler</v>
          </cell>
          <cell r="C20" t="str">
            <v>011163</v>
          </cell>
          <cell r="D20" t="str">
            <v>TYL</v>
          </cell>
          <cell r="E20">
            <v>120</v>
          </cell>
          <cell r="F20" t="str">
            <v>120 - S &amp; U - FY 2010 - TYL.xlsx</v>
          </cell>
          <cell r="H20">
            <v>228118</v>
          </cell>
        </row>
        <row r="21">
          <cell r="B21" t="str">
            <v>Texas A&amp;M University System</v>
          </cell>
          <cell r="C21" t="str">
            <v>003629</v>
          </cell>
          <cell r="D21" t="str">
            <v>TAMUS</v>
          </cell>
          <cell r="E21" t="str">
            <v>S130</v>
          </cell>
          <cell r="F21" t="str">
            <v>S130 - S &amp; U - FY 2010 - TAMUS.xlsx</v>
          </cell>
        </row>
        <row r="22">
          <cell r="B22" t="str">
            <v>Texas A&amp;M University</v>
          </cell>
          <cell r="C22" t="str">
            <v>003632</v>
          </cell>
          <cell r="D22" t="str">
            <v>TAMU</v>
          </cell>
          <cell r="E22">
            <v>130</v>
          </cell>
          <cell r="F22" t="str">
            <v>130 - S &amp; U - FY 2010 - TAMU.xlsx</v>
          </cell>
          <cell r="G22">
            <v>28068280</v>
          </cell>
        </row>
        <row r="23">
          <cell r="B23" t="str">
            <v>Texas A&amp;M University at Galveston</v>
          </cell>
          <cell r="C23" t="str">
            <v>010298</v>
          </cell>
          <cell r="D23" t="str">
            <v>TAMUG</v>
          </cell>
          <cell r="E23">
            <v>140</v>
          </cell>
          <cell r="F23" t="str">
            <v>140 - S &amp; U - FY 2010 - TAMUG.xlsx</v>
          </cell>
          <cell r="H23">
            <v>407402</v>
          </cell>
        </row>
        <row r="24">
          <cell r="B24" t="str">
            <v>Prairie View A&amp;M University</v>
          </cell>
          <cell r="C24" t="str">
            <v>003630</v>
          </cell>
          <cell r="D24" t="str">
            <v>PVAMU</v>
          </cell>
          <cell r="E24">
            <v>150</v>
          </cell>
          <cell r="F24" t="str">
            <v>150 - S &amp; U - FY 2010 - PVAMU.xlsx</v>
          </cell>
        </row>
        <row r="25">
          <cell r="B25" t="str">
            <v>Tarleton State University</v>
          </cell>
          <cell r="C25" t="str">
            <v>003631</v>
          </cell>
          <cell r="D25" t="str">
            <v>TARLST</v>
          </cell>
          <cell r="E25">
            <v>160</v>
          </cell>
          <cell r="F25" t="str">
            <v>160 - S &amp; U - FY 2010 - TARL ST.xlsx</v>
          </cell>
          <cell r="H25">
            <v>1115775</v>
          </cell>
        </row>
        <row r="26">
          <cell r="B26" t="str">
            <v>Texas A&amp;M University - Corpus Christi</v>
          </cell>
          <cell r="C26" t="str">
            <v>011161</v>
          </cell>
          <cell r="D26" t="str">
            <v>TAMUCC</v>
          </cell>
          <cell r="E26">
            <v>170</v>
          </cell>
          <cell r="F26" t="str">
            <v>170 - S &amp; U - FY 2010 - TAMUCC.xlsx</v>
          </cell>
          <cell r="H26">
            <v>1495540</v>
          </cell>
          <cell r="I26">
            <v>7139067</v>
          </cell>
        </row>
        <row r="27">
          <cell r="B27" t="str">
            <v>Texas A&amp;M University - Kingsville</v>
          </cell>
          <cell r="C27" t="str">
            <v>003639</v>
          </cell>
          <cell r="D27" t="str">
            <v>TAMUK</v>
          </cell>
          <cell r="E27">
            <v>180</v>
          </cell>
          <cell r="F27" t="str">
            <v>180 - S &amp; U - FY 2010 - TAMUK.xlsx</v>
          </cell>
          <cell r="H27">
            <v>1267265</v>
          </cell>
          <cell r="I27">
            <v>5046885</v>
          </cell>
        </row>
        <row r="28">
          <cell r="B28" t="str">
            <v>Texas A&amp;M International University</v>
          </cell>
          <cell r="C28" t="str">
            <v>009651</v>
          </cell>
          <cell r="D28" t="str">
            <v>TAMIU</v>
          </cell>
          <cell r="E28">
            <v>190</v>
          </cell>
          <cell r="F28" t="str">
            <v>190 - S &amp; U - FY 2010 - TAMIU.xlsx</v>
          </cell>
          <cell r="H28">
            <v>34904</v>
          </cell>
          <cell r="I28">
            <v>3796436</v>
          </cell>
        </row>
        <row r="29">
          <cell r="B29" t="str">
            <v>West Texas A&amp;M University</v>
          </cell>
          <cell r="C29" t="str">
            <v>003665</v>
          </cell>
          <cell r="D29" t="str">
            <v>WTAMU</v>
          </cell>
          <cell r="E29">
            <v>200</v>
          </cell>
          <cell r="F29" t="str">
            <v>200 - S &amp; U - FY 2010 - WTAMU.xlsx</v>
          </cell>
          <cell r="H29">
            <v>527219</v>
          </cell>
          <cell r="I29">
            <v>4652995</v>
          </cell>
        </row>
        <row r="30">
          <cell r="B30" t="str">
            <v>Texas A&amp;M University - Commerce</v>
          </cell>
          <cell r="C30" t="str">
            <v>003565</v>
          </cell>
          <cell r="D30" t="str">
            <v>TAMUC</v>
          </cell>
          <cell r="E30">
            <v>210</v>
          </cell>
          <cell r="F30" t="str">
            <v>210 - S &amp; U - FY 2010 - TAMUC.xlsx</v>
          </cell>
          <cell r="H30">
            <v>218046</v>
          </cell>
          <cell r="I30">
            <v>5193232</v>
          </cell>
        </row>
        <row r="31">
          <cell r="B31" t="str">
            <v>Texas A&amp;M University - Texarkana</v>
          </cell>
          <cell r="C31" t="str">
            <v>029269</v>
          </cell>
          <cell r="D31" t="str">
            <v>TAMUT</v>
          </cell>
          <cell r="E31">
            <v>220</v>
          </cell>
          <cell r="F31" t="str">
            <v>220 - S &amp; U - FY 2010 - TAMUT.xlsx</v>
          </cell>
          <cell r="I31">
            <v>1307907</v>
          </cell>
        </row>
        <row r="32">
          <cell r="B32" t="str">
            <v>Texas A&amp;M University - Central Texas</v>
          </cell>
          <cell r="C32" t="str">
            <v>103631</v>
          </cell>
          <cell r="D32" t="str">
            <v>TAMUCT</v>
          </cell>
          <cell r="E32">
            <v>223</v>
          </cell>
          <cell r="F32" t="str">
            <v>223 - S &amp; U - FY 2010 - TAMUCT.xlsx</v>
          </cell>
        </row>
        <row r="33">
          <cell r="B33" t="str">
            <v>Texas A&amp;M University - San Antonio</v>
          </cell>
          <cell r="C33" t="str">
            <v>103639</v>
          </cell>
          <cell r="D33" t="str">
            <v>TAMUSA</v>
          </cell>
          <cell r="E33">
            <v>226</v>
          </cell>
          <cell r="F33" t="str">
            <v>226 - S &amp; U - FY 2010 - TAMUSA.xlsx</v>
          </cell>
        </row>
        <row r="34">
          <cell r="B34" t="str">
            <v>Texas AgriLife Research</v>
          </cell>
          <cell r="C34" t="str">
            <v>000556</v>
          </cell>
          <cell r="D34" t="str">
            <v>TAR</v>
          </cell>
          <cell r="E34">
            <v>600</v>
          </cell>
          <cell r="F34" t="str">
            <v>600 - S &amp; U - FY 2010 - TAR.xlsx</v>
          </cell>
        </row>
        <row r="35">
          <cell r="B35" t="str">
            <v>Texas AgriLife Extension Service</v>
          </cell>
          <cell r="C35" t="str">
            <v>000555</v>
          </cell>
          <cell r="D35" t="str">
            <v>TAES</v>
          </cell>
          <cell r="E35">
            <v>605</v>
          </cell>
          <cell r="F35" t="str">
            <v>605 - S &amp; U - FY 2010 - TAES.xlsx</v>
          </cell>
        </row>
        <row r="36">
          <cell r="B36" t="str">
            <v>Texas Engineering Experiment Station</v>
          </cell>
          <cell r="C36" t="str">
            <v>000712</v>
          </cell>
          <cell r="D36" t="str">
            <v>TEES1</v>
          </cell>
          <cell r="E36">
            <v>610</v>
          </cell>
          <cell r="F36" t="str">
            <v>610 - S &amp; U - FY 2010 - TEES1.xlsx</v>
          </cell>
        </row>
        <row r="37">
          <cell r="B37" t="str">
            <v>Texas Engineering Extension Service</v>
          </cell>
          <cell r="C37" t="str">
            <v>000716</v>
          </cell>
          <cell r="D37" t="str">
            <v>TEES2</v>
          </cell>
          <cell r="E37">
            <v>615</v>
          </cell>
          <cell r="F37" t="str">
            <v>615 - S &amp; U - FY 2010 - TEES2.xlsx</v>
          </cell>
        </row>
        <row r="38">
          <cell r="B38" t="str">
            <v>Texas Forest Service</v>
          </cell>
          <cell r="C38" t="str">
            <v>000576</v>
          </cell>
          <cell r="D38" t="str">
            <v>TFS</v>
          </cell>
          <cell r="E38">
            <v>620</v>
          </cell>
          <cell r="F38" t="str">
            <v>620 - S &amp; U - FY 2010 - TFS.xlsx</v>
          </cell>
        </row>
        <row r="39">
          <cell r="B39" t="str">
            <v>Texas Transportation Institute</v>
          </cell>
          <cell r="C39" t="str">
            <v>000727</v>
          </cell>
          <cell r="D39" t="str">
            <v>TTI</v>
          </cell>
          <cell r="E39">
            <v>625</v>
          </cell>
          <cell r="F39" t="str">
            <v>625 - S &amp; U - FY 2010 - TTI.xlsx</v>
          </cell>
        </row>
        <row r="40">
          <cell r="B40" t="str">
            <v>Texas Vet. Medical Diagnostic Laboratory</v>
          </cell>
          <cell r="C40" t="str">
            <v>000557</v>
          </cell>
          <cell r="D40" t="str">
            <v>TVMDL</v>
          </cell>
          <cell r="E40">
            <v>630</v>
          </cell>
          <cell r="F40" t="str">
            <v>630 - S &amp; U - FY 2010 - TVMDL.xlsx</v>
          </cell>
        </row>
        <row r="41">
          <cell r="B41" t="str">
            <v>Texas A&amp;M Research Foundation</v>
          </cell>
          <cell r="C41" t="str">
            <v>000518</v>
          </cell>
          <cell r="D41" t="str">
            <v>TAMRF</v>
          </cell>
          <cell r="E41">
            <v>635</v>
          </cell>
          <cell r="F41" t="str">
            <v>635 - S &amp; U - FY 2010 - TAMRF.xlsx</v>
          </cell>
        </row>
        <row r="42">
          <cell r="B42" t="str">
            <v>University of Houston System</v>
          </cell>
          <cell r="C42" t="str">
            <v>011721</v>
          </cell>
          <cell r="D42" t="str">
            <v>UTS</v>
          </cell>
          <cell r="E42" t="str">
            <v>S230</v>
          </cell>
          <cell r="F42" t="str">
            <v>S230 - S &amp; U - FY 2010 - UTS.xlsx</v>
          </cell>
        </row>
        <row r="43">
          <cell r="B43" t="str">
            <v>University of Houston</v>
          </cell>
          <cell r="C43" t="str">
            <v>003652</v>
          </cell>
          <cell r="D43" t="str">
            <v>UH</v>
          </cell>
          <cell r="E43">
            <v>230</v>
          </cell>
          <cell r="F43" t="str">
            <v>230 - S &amp; U - FY 2010 - UH.xlsx</v>
          </cell>
          <cell r="G43">
            <v>4535210</v>
          </cell>
          <cell r="H43">
            <v>6380651</v>
          </cell>
          <cell r="I43">
            <v>35885768</v>
          </cell>
        </row>
        <row r="44">
          <cell r="B44" t="str">
            <v>University of Houston - Clear Lake</v>
          </cell>
          <cell r="C44" t="str">
            <v>011711</v>
          </cell>
          <cell r="D44" t="str">
            <v>UHCL</v>
          </cell>
          <cell r="E44">
            <v>240</v>
          </cell>
          <cell r="F44" t="str">
            <v>240 - S &amp; U - FY 2010 - UHCL.xlsx</v>
          </cell>
          <cell r="H44">
            <v>74975</v>
          </cell>
          <cell r="I44">
            <v>5214167</v>
          </cell>
        </row>
        <row r="45">
          <cell r="B45" t="str">
            <v>University of Houston – Downtown</v>
          </cell>
          <cell r="C45" t="str">
            <v>012826</v>
          </cell>
          <cell r="D45" t="str">
            <v>UHD</v>
          </cell>
          <cell r="E45">
            <v>250</v>
          </cell>
          <cell r="F45" t="str">
            <v>250 - S &amp; U - FY 2010 - UHD.xlsx</v>
          </cell>
          <cell r="H45">
            <v>56984</v>
          </cell>
          <cell r="I45">
            <v>7435238</v>
          </cell>
        </row>
        <row r="46">
          <cell r="B46" t="str">
            <v>University of Houston – Victoria</v>
          </cell>
          <cell r="C46" t="str">
            <v>013231</v>
          </cell>
          <cell r="D46" t="str">
            <v>UHV</v>
          </cell>
          <cell r="E46">
            <v>260</v>
          </cell>
          <cell r="F46" t="str">
            <v>260 - S &amp; U - FY 2010 - UHV.xlsx</v>
          </cell>
          <cell r="I46">
            <v>2393921</v>
          </cell>
        </row>
        <row r="47">
          <cell r="B47" t="str">
            <v>Texas State System</v>
          </cell>
          <cell r="C47" t="str">
            <v>000110</v>
          </cell>
          <cell r="D47" t="str">
            <v>TXSTS</v>
          </cell>
          <cell r="E47" t="str">
            <v>S270</v>
          </cell>
          <cell r="F47" t="str">
            <v>S270 - S &amp; U - FY 2010 - TXSTS.xlsx</v>
          </cell>
        </row>
        <row r="48">
          <cell r="B48" t="str">
            <v xml:space="preserve">Lamar University </v>
          </cell>
          <cell r="C48" t="str">
            <v>003581</v>
          </cell>
          <cell r="D48" t="str">
            <v>LU</v>
          </cell>
          <cell r="E48">
            <v>270</v>
          </cell>
          <cell r="F48" t="str">
            <v>270 - S &amp; U - FY 2010 - LU.xlsx</v>
          </cell>
          <cell r="H48">
            <v>437890</v>
          </cell>
          <cell r="I48">
            <v>8330933</v>
          </cell>
        </row>
        <row r="49">
          <cell r="B49" t="str">
            <v>Sam Houston State University</v>
          </cell>
          <cell r="C49" t="str">
            <v>003606</v>
          </cell>
          <cell r="D49" t="str">
            <v>SHSU</v>
          </cell>
          <cell r="E49">
            <v>280</v>
          </cell>
          <cell r="F49" t="str">
            <v>280 - S &amp; U - FY 2010 - SHSU.xlsx</v>
          </cell>
          <cell r="H49">
            <v>381074</v>
          </cell>
          <cell r="I49">
            <v>11893110</v>
          </cell>
        </row>
        <row r="50">
          <cell r="B50" t="str">
            <v>Texas State University - San Marcos</v>
          </cell>
          <cell r="C50" t="str">
            <v>003615</v>
          </cell>
          <cell r="D50" t="str">
            <v>TXST</v>
          </cell>
          <cell r="E50">
            <v>290</v>
          </cell>
          <cell r="F50" t="str">
            <v>290 - S &amp; U - FY 2010 - TXST.xlsx</v>
          </cell>
          <cell r="H50">
            <v>1352702</v>
          </cell>
          <cell r="I50">
            <v>21863258</v>
          </cell>
        </row>
        <row r="51">
          <cell r="B51" t="str">
            <v>Sul Ross State University</v>
          </cell>
          <cell r="C51" t="str">
            <v>003625</v>
          </cell>
          <cell r="D51" t="str">
            <v>SRSU</v>
          </cell>
          <cell r="E51">
            <v>300</v>
          </cell>
          <cell r="F51" t="str">
            <v>300 - S &amp; U - FY 2010 - SRSU.xlsx</v>
          </cell>
          <cell r="H51">
            <v>290581</v>
          </cell>
          <cell r="I51">
            <v>2070441</v>
          </cell>
        </row>
        <row r="52">
          <cell r="B52" t="str">
            <v>Texas Tech University System</v>
          </cell>
          <cell r="C52" t="str">
            <v>439154</v>
          </cell>
          <cell r="D52" t="str">
            <v>TTUS</v>
          </cell>
          <cell r="E52" t="str">
            <v>S310</v>
          </cell>
          <cell r="F52" t="str">
            <v>S310 - S &amp; U - FY 2010 - TTUS.xlsx</v>
          </cell>
        </row>
        <row r="53">
          <cell r="B53" t="str">
            <v>Texas Tech University</v>
          </cell>
          <cell r="C53" t="str">
            <v>003644</v>
          </cell>
          <cell r="D53" t="str">
            <v>TTU</v>
          </cell>
          <cell r="E53">
            <v>310</v>
          </cell>
          <cell r="F53" t="str">
            <v>310 - S &amp; U - FY 2010 - TTU.xlsx</v>
          </cell>
          <cell r="G53">
            <v>2965865</v>
          </cell>
          <cell r="H53">
            <v>4868296</v>
          </cell>
          <cell r="I53">
            <v>23936088</v>
          </cell>
        </row>
        <row r="54">
          <cell r="B54" t="str">
            <v>Angelo State University</v>
          </cell>
          <cell r="C54" t="str">
            <v>003541</v>
          </cell>
          <cell r="D54" t="str">
            <v>ASU</v>
          </cell>
          <cell r="E54">
            <v>320</v>
          </cell>
          <cell r="F54" t="str">
            <v>320 - S &amp; U - FY 2010 - ASU.xlsx</v>
          </cell>
          <cell r="H54">
            <v>41632</v>
          </cell>
          <cell r="I54">
            <v>3743027</v>
          </cell>
        </row>
        <row r="55">
          <cell r="B55" t="str">
            <v>University of North Texas System</v>
          </cell>
          <cell r="C55" t="str">
            <v>103594</v>
          </cell>
          <cell r="D55" t="str">
            <v>UNTS</v>
          </cell>
          <cell r="E55" t="str">
            <v>S330</v>
          </cell>
          <cell r="F55" t="str">
            <v>S330 - S &amp; U - FY 2010 - UNTS.xlsx</v>
          </cell>
        </row>
        <row r="56">
          <cell r="B56" t="str">
            <v>University of North Texas</v>
          </cell>
          <cell r="C56" t="str">
            <v>003594</v>
          </cell>
          <cell r="D56" t="str">
            <v>UNT</v>
          </cell>
          <cell r="E56">
            <v>330</v>
          </cell>
          <cell r="F56" t="str">
            <v>330 - S &amp; U - FY 2010 - UNT.xlsx</v>
          </cell>
          <cell r="H56">
            <v>1602313</v>
          </cell>
          <cell r="I56">
            <v>27846476</v>
          </cell>
        </row>
        <row r="57">
          <cell r="B57" t="str">
            <v>University of North Texas at Dallas</v>
          </cell>
          <cell r="C57" t="str">
            <v>113594</v>
          </cell>
          <cell r="D57" t="str">
            <v>UNTD</v>
          </cell>
          <cell r="E57">
            <v>333</v>
          </cell>
          <cell r="F57" t="str">
            <v>333 - S &amp; U - FY 2010 - UNTD.xlsx</v>
          </cell>
        </row>
        <row r="58">
          <cell r="B58" t="str">
            <v>Midwestern State University</v>
          </cell>
          <cell r="C58" t="str">
            <v>003592</v>
          </cell>
          <cell r="D58" t="str">
            <v>MidWST</v>
          </cell>
          <cell r="E58">
            <v>340</v>
          </cell>
          <cell r="F58" t="str">
            <v>340 - S &amp; U - FY 2010 - MidWST.xlsx</v>
          </cell>
          <cell r="H58">
            <v>8286</v>
          </cell>
          <cell r="I58">
            <v>3559433</v>
          </cell>
        </row>
        <row r="59">
          <cell r="B59" t="str">
            <v>Stephen F. Austin State University</v>
          </cell>
          <cell r="C59" t="str">
            <v>003624</v>
          </cell>
          <cell r="D59" t="str">
            <v>SFA</v>
          </cell>
          <cell r="E59">
            <v>350</v>
          </cell>
          <cell r="F59" t="str">
            <v>350 - S &amp; U - FY 2010 - SFA.xlsx</v>
          </cell>
          <cell r="H59">
            <v>634501</v>
          </cell>
          <cell r="I59">
            <v>8425937</v>
          </cell>
        </row>
        <row r="60">
          <cell r="B60" t="str">
            <v>Texas Southern University</v>
          </cell>
          <cell r="C60" t="str">
            <v>003642</v>
          </cell>
          <cell r="D60" t="str">
            <v>TSU</v>
          </cell>
          <cell r="E60">
            <v>360</v>
          </cell>
          <cell r="F60" t="str">
            <v>360 - S &amp; U - FY 2010 - TSU.xlsx</v>
          </cell>
          <cell r="H60">
            <v>430341</v>
          </cell>
          <cell r="I60">
            <v>8894700</v>
          </cell>
        </row>
        <row r="61">
          <cell r="B61" t="str">
            <v>Texas Woman's University</v>
          </cell>
          <cell r="C61" t="str">
            <v>003646</v>
          </cell>
          <cell r="D61" t="str">
            <v>TWU</v>
          </cell>
          <cell r="E61">
            <v>370</v>
          </cell>
          <cell r="F61" t="str">
            <v>370 - S &amp; U - FY 2010 - TWU.xlsx</v>
          </cell>
          <cell r="H61">
            <v>171113</v>
          </cell>
          <cell r="I61">
            <v>10169695</v>
          </cell>
        </row>
        <row r="62">
          <cell r="B62" t="str">
            <v>Lamar Institute of Technology</v>
          </cell>
          <cell r="C62" t="str">
            <v>036273</v>
          </cell>
          <cell r="D62" t="str">
            <v>LIT</v>
          </cell>
          <cell r="E62">
            <v>490</v>
          </cell>
          <cell r="F62" t="str">
            <v>490 - S &amp; U - FY 2010 - LIT.xlsx</v>
          </cell>
          <cell r="I62">
            <v>2332463</v>
          </cell>
        </row>
        <row r="63">
          <cell r="B63" t="str">
            <v>Lamar State College - Orange</v>
          </cell>
          <cell r="C63" t="str">
            <v>023582</v>
          </cell>
          <cell r="D63" t="str">
            <v>LSCO</v>
          </cell>
          <cell r="E63">
            <v>500</v>
          </cell>
          <cell r="F63" t="str">
            <v>500 - S &amp; U - FY 2010 - LSCO.xlsx</v>
          </cell>
          <cell r="I63">
            <v>1235752</v>
          </cell>
        </row>
        <row r="64">
          <cell r="B64" t="str">
            <v>Lamar State College - Port Arthur</v>
          </cell>
          <cell r="C64" t="str">
            <v>023485</v>
          </cell>
          <cell r="D64" t="str">
            <v>LSCPA</v>
          </cell>
          <cell r="E64">
            <v>510</v>
          </cell>
          <cell r="F64" t="str">
            <v>510 - S &amp; U - FY 2010 - LSCPA.xlsx</v>
          </cell>
          <cell r="I64">
            <v>1244694</v>
          </cell>
        </row>
        <row r="65">
          <cell r="B65" t="str">
            <v>Texas State Technical College - Harlingen</v>
          </cell>
          <cell r="C65" t="str">
            <v>009225</v>
          </cell>
          <cell r="D65" t="str">
            <v>TSTCH</v>
          </cell>
          <cell r="E65">
            <v>520</v>
          </cell>
          <cell r="F65" t="str">
            <v>520 - S &amp; U - FY 2010 - TSTCH.xlsx</v>
          </cell>
          <cell r="I65">
            <v>5775000</v>
          </cell>
        </row>
        <row r="66">
          <cell r="B66" t="str">
            <v>Texas State Technical College – West Texas</v>
          </cell>
          <cell r="C66" t="str">
            <v>009932</v>
          </cell>
          <cell r="D66" t="str">
            <v>TSTCWTX</v>
          </cell>
          <cell r="E66">
            <v>530</v>
          </cell>
          <cell r="F66" t="str">
            <v>530 - S &amp; U - FY 2010 - TSTCWT.xlsx</v>
          </cell>
        </row>
        <row r="67">
          <cell r="B67" t="str">
            <v>Texas State Technical College - Marshall</v>
          </cell>
          <cell r="C67" t="str">
            <v>033965</v>
          </cell>
          <cell r="D67" t="str">
            <v>TSTCM</v>
          </cell>
          <cell r="E67">
            <v>540</v>
          </cell>
          <cell r="F67" t="str">
            <v>540 - S &amp; U - FY 2010 - TSTCM.xlsx</v>
          </cell>
        </row>
        <row r="68">
          <cell r="B68" t="str">
            <v>Texas State Technical College - Waco</v>
          </cell>
          <cell r="C68" t="str">
            <v>003634</v>
          </cell>
          <cell r="D68" t="str">
            <v>TSTCW</v>
          </cell>
          <cell r="E68">
            <v>550</v>
          </cell>
          <cell r="F68" t="str">
            <v>550 - S &amp; U - FY 2010 - TSTCW.xlsx</v>
          </cell>
        </row>
        <row r="69">
          <cell r="B69" t="str">
            <v>Texas State Technical College - System</v>
          </cell>
          <cell r="C69" t="str">
            <v>009642</v>
          </cell>
          <cell r="D69" t="str">
            <v>TSTCS</v>
          </cell>
          <cell r="E69">
            <v>555</v>
          </cell>
          <cell r="F69" t="str">
            <v>555 - S &amp; U - FY 2010 - TSTCS.xlsx</v>
          </cell>
        </row>
      </sheetData>
      <sheetData sheetId="165" refreshError="1"/>
      <sheetData sheetId="166" refreshError="1"/>
      <sheetData sheetId="16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Y84"/>
      <sheetName val="FY85"/>
      <sheetName val="FY86"/>
      <sheetName val="FY87"/>
      <sheetName val="FY88"/>
      <sheetName val="FY89"/>
      <sheetName val="FY90"/>
      <sheetName val="FY91"/>
      <sheetName val="FY92"/>
      <sheetName val="FY93"/>
      <sheetName val="FY94"/>
      <sheetName val="FY95"/>
      <sheetName val="FY96"/>
      <sheetName val="FY97"/>
      <sheetName val="FY98"/>
      <sheetName val="FY99"/>
      <sheetName val="FY00"/>
      <sheetName val="FY01"/>
      <sheetName val="FY02"/>
      <sheetName val="FY03"/>
      <sheetName val="FY04"/>
      <sheetName val="FY05"/>
      <sheetName val="FY06"/>
      <sheetName val="FY07"/>
      <sheetName val="FY08"/>
      <sheetName val="FY09"/>
      <sheetName val="Sheet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">
          <cell r="A1" t="str">
            <v>STATE-FUNDED SEMESTER CREDIT HOURS BY LEVEL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Y84"/>
      <sheetName val="FY85"/>
      <sheetName val="FY86"/>
      <sheetName val="FY87"/>
      <sheetName val="FY88"/>
      <sheetName val="FY89"/>
      <sheetName val="FY90"/>
      <sheetName val="FY91"/>
      <sheetName val="FY92"/>
      <sheetName val="FY93"/>
      <sheetName val="FY94"/>
      <sheetName val="FY95"/>
      <sheetName val="FY96"/>
      <sheetName val="FY97"/>
      <sheetName val="FY98"/>
      <sheetName val="FY99"/>
      <sheetName val="FY00"/>
      <sheetName val="FY01"/>
      <sheetName val="FY02"/>
      <sheetName val="FY03"/>
      <sheetName val="FY04"/>
      <sheetName val="FY05"/>
      <sheetName val="FY06"/>
      <sheetName val="FY07"/>
      <sheetName val="FY08"/>
      <sheetName val="FY09"/>
      <sheetName val="Sheet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">
          <cell r="A1" t="str">
            <v>STATE-FUNDED SEMESTER CREDIT HOURS BY LEVEL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TArl"/>
      <sheetName val="UTAustin"/>
      <sheetName val="UTDallas"/>
      <sheetName val="UTEP"/>
      <sheetName val="UTPanAm"/>
      <sheetName val="UTBrwnsville"/>
      <sheetName val="UTPB"/>
      <sheetName val="UTSA"/>
      <sheetName val="UTTyler"/>
      <sheetName val="TAMU"/>
      <sheetName val="TAMUG"/>
      <sheetName val="PVAMU"/>
      <sheetName val="Tarleton"/>
      <sheetName val="TAMUCommerce"/>
      <sheetName val="TAMUCorpusChristi"/>
      <sheetName val="TAMUKingsville"/>
      <sheetName val="TAMUInternational"/>
      <sheetName val="TAMUTexarkana"/>
      <sheetName val="WTAMU"/>
      <sheetName val="UH"/>
      <sheetName val="UHClearLake"/>
      <sheetName val="UHDowntown"/>
      <sheetName val="UHVictoria"/>
      <sheetName val="Midwestern"/>
      <sheetName val="UNorthTexas"/>
      <sheetName val="SFASU"/>
      <sheetName val="TSU"/>
      <sheetName val="Tech"/>
      <sheetName val="TWU"/>
      <sheetName val="AngeloState"/>
      <sheetName val="Lamar"/>
      <sheetName val="SamHouston"/>
      <sheetName val="TxStateSanMarcos"/>
      <sheetName val="SulRos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>
        <row r="1">
          <cell r="A1" t="str">
            <v>Midwestern State University</v>
          </cell>
        </row>
        <row r="2">
          <cell r="A2" t="str">
            <v>SCHEDULE C-2:  EXPENSES BY OBJECT AND FUND GROUP</v>
          </cell>
          <cell r="AE2" t="str">
            <v>Schcol &amp; Fell</v>
          </cell>
          <cell r="AF2" t="str">
            <v>Schcol &amp; Fell</v>
          </cell>
        </row>
        <row r="3">
          <cell r="A3" t="str">
            <v>For the year ended August 31, 2006</v>
          </cell>
          <cell r="AF3" t="str">
            <v>Allowances</v>
          </cell>
        </row>
        <row r="4">
          <cell r="A4" t="str">
            <v>UNAUDITED</v>
          </cell>
        </row>
        <row r="5">
          <cell r="A5">
            <v>24</v>
          </cell>
        </row>
        <row r="6">
          <cell r="C6" t="str">
            <v>Salaries</v>
          </cell>
          <cell r="E6" t="str">
            <v>Payroll</v>
          </cell>
          <cell r="G6" t="str">
            <v>Costs of</v>
          </cell>
          <cell r="I6" t="str">
            <v>Professional</v>
          </cell>
          <cell r="M6" t="str">
            <v>Materials</v>
          </cell>
          <cell r="S6" t="str">
            <v>Repairs and</v>
          </cell>
          <cell r="U6" t="str">
            <v>Rentals and</v>
          </cell>
          <cell r="W6" t="str">
            <v>Printing and</v>
          </cell>
          <cell r="Y6" t="str">
            <v>Bad Debt</v>
          </cell>
          <cell r="AA6" t="str">
            <v xml:space="preserve">Claims and </v>
          </cell>
          <cell r="AC6" t="str">
            <v>Scholarships</v>
          </cell>
          <cell r="AG6" t="str">
            <v>Depreciation</v>
          </cell>
          <cell r="AI6" t="str">
            <v>Federal Sponsored</v>
          </cell>
          <cell r="AK6" t="str">
            <v>State Sponsored</v>
          </cell>
          <cell r="AM6" t="str">
            <v>Other</v>
          </cell>
          <cell r="AO6" t="str">
            <v>Subtotal</v>
          </cell>
          <cell r="AQ6" t="str">
            <v>Capital</v>
          </cell>
        </row>
        <row r="7">
          <cell r="C7" t="str">
            <v>and Wages</v>
          </cell>
          <cell r="E7" t="str">
            <v>Related Costs</v>
          </cell>
          <cell r="G7" t="str">
            <v>Goods Sold</v>
          </cell>
          <cell r="I7" t="str">
            <v>Fees and Services</v>
          </cell>
          <cell r="K7" t="str">
            <v>Travel</v>
          </cell>
          <cell r="M7" t="str">
            <v>and Supplies</v>
          </cell>
          <cell r="O7" t="str">
            <v>Utilities</v>
          </cell>
          <cell r="Q7" t="str">
            <v>Telecomm</v>
          </cell>
          <cell r="S7" t="str">
            <v>Maintenance</v>
          </cell>
          <cell r="U7" t="str">
            <v>Leases</v>
          </cell>
          <cell r="W7" t="str">
            <v>Reproduction</v>
          </cell>
          <cell r="Y7" t="str">
            <v>Expense</v>
          </cell>
          <cell r="AA7" t="str">
            <v>Losses</v>
          </cell>
          <cell r="AC7" t="str">
            <v>and Fellowships</v>
          </cell>
          <cell r="AG7" t="str">
            <v>and Amortization</v>
          </cell>
          <cell r="AI7" t="str">
            <v>Pass-Throughs</v>
          </cell>
          <cell r="AK7" t="str">
            <v>Pass-Throughs</v>
          </cell>
          <cell r="AM7" t="str">
            <v>Expenses</v>
          </cell>
          <cell r="AO7" t="str">
            <v>Operating Expenses</v>
          </cell>
          <cell r="AQ7" t="str">
            <v>Outlay</v>
          </cell>
          <cell r="AS7" t="str">
            <v>Total</v>
          </cell>
        </row>
        <row r="9">
          <cell r="A9" t="str">
            <v>EDUCATIONAL AND GENERAL</v>
          </cell>
        </row>
        <row r="10">
          <cell r="A10" t="str">
            <v xml:space="preserve">     Instruction</v>
          </cell>
          <cell r="B10" t="str">
            <v>$</v>
          </cell>
        </row>
        <row r="11">
          <cell r="A11" t="str">
            <v xml:space="preserve">     Research</v>
          </cell>
        </row>
        <row r="12">
          <cell r="A12" t="str">
            <v xml:space="preserve">     Public Service</v>
          </cell>
        </row>
        <row r="13">
          <cell r="A13" t="str">
            <v xml:space="preserve">     Hospitals/Clinics</v>
          </cell>
        </row>
        <row r="14">
          <cell r="A14" t="str">
            <v xml:space="preserve">     Academic Support</v>
          </cell>
        </row>
        <row r="15">
          <cell r="A15" t="str">
            <v xml:space="preserve">     Student Services</v>
          </cell>
        </row>
        <row r="16">
          <cell r="A16" t="str">
            <v xml:space="preserve">     Institutional Support</v>
          </cell>
        </row>
        <row r="17">
          <cell r="A17" t="str">
            <v xml:space="preserve">     Operation and Maintenance of Plant</v>
          </cell>
        </row>
        <row r="18">
          <cell r="A18" t="str">
            <v xml:space="preserve">     Scholarships and Fellowships</v>
          </cell>
        </row>
        <row r="19">
          <cell r="A19" t="str">
            <v xml:space="preserve">           Scholarship allowances</v>
          </cell>
        </row>
        <row r="20">
          <cell r="A20" t="str">
            <v xml:space="preserve">     Auxiliary Enterprises</v>
          </cell>
        </row>
        <row r="21">
          <cell r="A21" t="str">
            <v xml:space="preserve">     Amortization</v>
          </cell>
        </row>
        <row r="22">
          <cell r="A22" t="str">
            <v xml:space="preserve">   Total Educational and General</v>
          </cell>
        </row>
        <row r="25">
          <cell r="A25" t="str">
            <v>DESIGNATED</v>
          </cell>
        </row>
        <row r="26">
          <cell r="A26" t="str">
            <v xml:space="preserve">     Instruction</v>
          </cell>
        </row>
        <row r="27">
          <cell r="A27" t="str">
            <v xml:space="preserve">     Research</v>
          </cell>
        </row>
        <row r="28">
          <cell r="A28" t="str">
            <v xml:space="preserve">     Public Service</v>
          </cell>
        </row>
        <row r="29">
          <cell r="A29" t="str">
            <v xml:space="preserve">     Hospitals/Clinics</v>
          </cell>
        </row>
        <row r="30">
          <cell r="A30" t="str">
            <v xml:space="preserve">     Academic Support</v>
          </cell>
        </row>
        <row r="31">
          <cell r="A31" t="str">
            <v xml:space="preserve">     Student Services</v>
          </cell>
        </row>
        <row r="32">
          <cell r="A32" t="str">
            <v xml:space="preserve">     Institutional Support</v>
          </cell>
        </row>
        <row r="33">
          <cell r="A33" t="str">
            <v xml:space="preserve">     Operation and Maintenance of Plant</v>
          </cell>
        </row>
        <row r="34">
          <cell r="A34" t="str">
            <v xml:space="preserve">     Scholarships and Fellowships</v>
          </cell>
        </row>
        <row r="35">
          <cell r="A35" t="str">
            <v xml:space="preserve">          Scholarship Allowances</v>
          </cell>
        </row>
        <row r="36">
          <cell r="A36" t="str">
            <v xml:space="preserve">     Auxiliary Enterprises</v>
          </cell>
        </row>
        <row r="37">
          <cell r="A37" t="str">
            <v xml:space="preserve">     Amortization</v>
          </cell>
        </row>
        <row r="38">
          <cell r="A38" t="str">
            <v xml:space="preserve">   Total Designated</v>
          </cell>
        </row>
        <row r="41">
          <cell r="A41" t="str">
            <v>AUXILIARY ENTERPRISES</v>
          </cell>
        </row>
        <row r="42">
          <cell r="A42" t="str">
            <v xml:space="preserve">     Auxiliary Enterprises</v>
          </cell>
        </row>
        <row r="43">
          <cell r="A43" t="str">
            <v xml:space="preserve">          Scholarship Allowances</v>
          </cell>
        </row>
        <row r="44">
          <cell r="A44" t="str">
            <v xml:space="preserve">   Total Auxiliary Enterprises</v>
          </cell>
        </row>
        <row r="48">
          <cell r="A48" t="str">
            <v>RESTRICTED EXPENDABLE</v>
          </cell>
        </row>
        <row r="49">
          <cell r="A49" t="str">
            <v xml:space="preserve">     Instruction</v>
          </cell>
        </row>
        <row r="50">
          <cell r="A50" t="str">
            <v xml:space="preserve">     Research</v>
          </cell>
        </row>
        <row r="51">
          <cell r="A51" t="str">
            <v xml:space="preserve">     Public Service</v>
          </cell>
        </row>
        <row r="52">
          <cell r="A52" t="str">
            <v xml:space="preserve">     Hospitals/Clinics</v>
          </cell>
        </row>
        <row r="53">
          <cell r="A53" t="str">
            <v xml:space="preserve">     Academic Support</v>
          </cell>
        </row>
        <row r="54">
          <cell r="A54" t="str">
            <v xml:space="preserve">     Student Services</v>
          </cell>
        </row>
        <row r="55">
          <cell r="A55" t="str">
            <v xml:space="preserve">     Institutional Support</v>
          </cell>
        </row>
        <row r="56">
          <cell r="A56" t="str">
            <v xml:space="preserve">     Operation and Maintenance of Plant</v>
          </cell>
        </row>
        <row r="57">
          <cell r="A57" t="str">
            <v xml:space="preserve">     Scholarships and Fellowships</v>
          </cell>
        </row>
        <row r="58">
          <cell r="A58" t="str">
            <v xml:space="preserve">          Scholarship Allowances</v>
          </cell>
        </row>
        <row r="59">
          <cell r="A59" t="str">
            <v xml:space="preserve">     Auxiliary Enterprises</v>
          </cell>
        </row>
        <row r="60">
          <cell r="A60" t="str">
            <v xml:space="preserve">     Amortization</v>
          </cell>
        </row>
        <row r="61">
          <cell r="A61" t="str">
            <v xml:space="preserve">   Total Restricted Expendable</v>
          </cell>
        </row>
        <row r="64">
          <cell r="A64" t="str">
            <v>LOAN FUNDS</v>
          </cell>
        </row>
        <row r="65">
          <cell r="A65" t="str">
            <v xml:space="preserve">     Student Services</v>
          </cell>
        </row>
        <row r="68">
          <cell r="A68" t="str">
            <v>PLANT FUNDS</v>
          </cell>
        </row>
        <row r="69">
          <cell r="A69" t="str">
            <v xml:space="preserve">     Instruction</v>
          </cell>
        </row>
        <row r="70">
          <cell r="A70" t="str">
            <v xml:space="preserve">     Research</v>
          </cell>
        </row>
        <row r="71">
          <cell r="A71" t="str">
            <v xml:space="preserve">     Public Service</v>
          </cell>
        </row>
        <row r="72">
          <cell r="A72" t="str">
            <v xml:space="preserve">     Hospitals/Clinics</v>
          </cell>
        </row>
        <row r="73">
          <cell r="A73" t="str">
            <v xml:space="preserve">     Academic Support</v>
          </cell>
        </row>
        <row r="74">
          <cell r="A74" t="str">
            <v xml:space="preserve">     Student Services</v>
          </cell>
        </row>
        <row r="75">
          <cell r="A75" t="str">
            <v xml:space="preserve">     Institutional Support</v>
          </cell>
        </row>
        <row r="76">
          <cell r="A76" t="str">
            <v xml:space="preserve">     Operation and Maintenance of Plant</v>
          </cell>
        </row>
        <row r="77">
          <cell r="A77" t="str">
            <v xml:space="preserve">     Auxiliary Enterprises</v>
          </cell>
        </row>
        <row r="78">
          <cell r="A78" t="str">
            <v xml:space="preserve">     Depreciation (Investment in Plant)</v>
          </cell>
        </row>
        <row r="79">
          <cell r="A79" t="str">
            <v xml:space="preserve">   Total Plant Funds</v>
          </cell>
        </row>
        <row r="81">
          <cell r="A81" t="str">
            <v>AVAILABLE UNIVERSITY FUND</v>
          </cell>
        </row>
        <row r="82">
          <cell r="A82" t="str">
            <v>TOTAL OPERATING EXPENSES (Exh. B)</v>
          </cell>
          <cell r="B82" t="str">
            <v>$</v>
          </cell>
        </row>
        <row r="84">
          <cell r="A84" t="str">
            <v>Relevant Data Collection Totals</v>
          </cell>
        </row>
        <row r="85">
          <cell r="A85" t="str">
            <v xml:space="preserve">     Instruction</v>
          </cell>
          <cell r="B85" t="str">
            <v>$</v>
          </cell>
        </row>
        <row r="86">
          <cell r="A86" t="str">
            <v xml:space="preserve">     Research</v>
          </cell>
        </row>
        <row r="87">
          <cell r="A87" t="str">
            <v xml:space="preserve">     Public Service</v>
          </cell>
        </row>
        <row r="88">
          <cell r="A88" t="str">
            <v xml:space="preserve">     Hospitals/Clinics</v>
          </cell>
        </row>
        <row r="89">
          <cell r="A89" t="str">
            <v xml:space="preserve">     Academic Support</v>
          </cell>
        </row>
        <row r="90">
          <cell r="A90" t="str">
            <v xml:space="preserve">     Student Services</v>
          </cell>
        </row>
        <row r="91">
          <cell r="A91" t="str">
            <v xml:space="preserve">     Institutional Support</v>
          </cell>
        </row>
        <row r="92">
          <cell r="A92" t="str">
            <v xml:space="preserve">     Operation and Maintenance of Plant</v>
          </cell>
        </row>
        <row r="93">
          <cell r="A93" t="str">
            <v xml:space="preserve">     Scholarships and Fellowships</v>
          </cell>
        </row>
        <row r="94">
          <cell r="A94" t="str">
            <v xml:space="preserve">     Auxiliary Enterprises</v>
          </cell>
        </row>
        <row r="95">
          <cell r="A95" t="str">
            <v xml:space="preserve">     Depreciation (Investment in Plant)</v>
          </cell>
        </row>
        <row r="96">
          <cell r="A96" t="str">
            <v xml:space="preserve">   Totals</v>
          </cell>
          <cell r="B96" t="str">
            <v>$</v>
          </cell>
        </row>
        <row r="98">
          <cell r="A98" t="str">
            <v>Difference</v>
          </cell>
        </row>
      </sheetData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6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7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8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9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10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1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1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B1:J779"/>
  <sheetViews>
    <sheetView showGridLines="0" tabSelected="1" workbookViewId="0">
      <selection activeCell="B4" sqref="B4"/>
    </sheetView>
  </sheetViews>
  <sheetFormatPr defaultRowHeight="12.75"/>
  <cols>
    <col min="1" max="1" width="3.140625" style="122" customWidth="1"/>
    <col min="2" max="2" width="41" style="149" customWidth="1"/>
    <col min="3" max="3" width="8.7109375" style="289" customWidth="1"/>
    <col min="4" max="4" width="14" style="289" customWidth="1"/>
    <col min="5" max="5" width="8.140625" style="289" customWidth="1"/>
    <col min="6" max="6" width="9.140625" style="288"/>
    <col min="7" max="7" width="4.5703125" style="121" customWidth="1"/>
    <col min="8" max="8" width="27.140625" style="122" customWidth="1"/>
    <col min="9" max="9" width="15.85546875" style="122" customWidth="1"/>
    <col min="10" max="10" width="28.85546875" style="122" customWidth="1"/>
    <col min="11" max="16384" width="9.140625" style="122"/>
  </cols>
  <sheetData>
    <row r="1" spans="2:10" ht="22.5" customHeight="1" thickBot="1">
      <c r="B1" s="285" t="s">
        <v>457</v>
      </c>
      <c r="C1" s="442" t="s">
        <v>443</v>
      </c>
      <c r="D1" s="443"/>
      <c r="E1" s="444"/>
      <c r="F1" s="122"/>
      <c r="G1" s="286"/>
    </row>
    <row r="2" spans="2:10">
      <c r="B2" s="287" t="s">
        <v>593</v>
      </c>
      <c r="C2" s="286"/>
      <c r="D2" s="309" t="s">
        <v>444</v>
      </c>
      <c r="E2" s="286"/>
    </row>
    <row r="3" spans="2:10">
      <c r="B3" s="287" t="s">
        <v>696</v>
      </c>
      <c r="C3" s="286"/>
      <c r="D3" s="310" t="s">
        <v>458</v>
      </c>
      <c r="E3" s="286"/>
    </row>
    <row r="4" spans="2:10" ht="13.5" thickBot="1">
      <c r="B4" s="387" t="s">
        <v>692</v>
      </c>
      <c r="C4" s="286"/>
      <c r="D4" s="310" t="s">
        <v>445</v>
      </c>
      <c r="E4" s="286"/>
    </row>
    <row r="5" spans="2:10" ht="13.5" thickBot="1">
      <c r="D5" s="290"/>
      <c r="H5" s="445" t="s">
        <v>531</v>
      </c>
      <c r="I5" s="446"/>
      <c r="J5" s="447"/>
    </row>
    <row r="6" spans="2:10" ht="16.5" thickBot="1">
      <c r="B6" s="291" t="s">
        <v>446</v>
      </c>
      <c r="C6" s="292"/>
      <c r="D6" s="293" t="s">
        <v>459</v>
      </c>
      <c r="E6" s="292"/>
      <c r="F6" s="294"/>
      <c r="G6" s="75"/>
      <c r="H6" s="442" t="s">
        <v>447</v>
      </c>
      <c r="I6" s="443"/>
      <c r="J6" s="444"/>
    </row>
    <row r="7" spans="2:10" ht="15">
      <c r="B7" t="s">
        <v>460</v>
      </c>
      <c r="C7" s="125"/>
      <c r="D7" s="293" t="s">
        <v>459</v>
      </c>
      <c r="E7" s="125"/>
      <c r="H7" s="162" t="s">
        <v>415</v>
      </c>
      <c r="I7" s="297" t="s">
        <v>448</v>
      </c>
      <c r="J7" s="162" t="s">
        <v>417</v>
      </c>
    </row>
    <row r="8" spans="2:10" ht="15">
      <c r="B8" s="124"/>
      <c r="C8" s="125"/>
      <c r="D8" s="296"/>
      <c r="E8" s="125"/>
      <c r="H8" s="162"/>
      <c r="I8" s="297"/>
      <c r="J8" s="162"/>
    </row>
    <row r="9" spans="2:10" ht="15.75">
      <c r="B9" s="123"/>
      <c r="C9" s="298"/>
      <c r="D9" s="299"/>
      <c r="E9" s="298"/>
      <c r="H9" s="286"/>
      <c r="I9" s="286"/>
      <c r="J9" s="286"/>
    </row>
    <row r="10" spans="2:10">
      <c r="B10" s="122" t="s">
        <v>240</v>
      </c>
      <c r="C10" s="292"/>
      <c r="D10" s="293" t="s">
        <v>459</v>
      </c>
      <c r="E10" s="292"/>
      <c r="F10" s="294"/>
      <c r="G10" s="75"/>
      <c r="H10" s="300" t="str">
        <f>Input!$HP$10</f>
        <v>Alicia Placette</v>
      </c>
      <c r="I10" s="300" t="str">
        <f>Input!$HQ$10</f>
        <v>409.839.2025</v>
      </c>
      <c r="J10" s="429" t="str">
        <f>HYPERLINK("Mailto:"&amp;Input!$HR$10,Input!$HR$10)</f>
        <v>aaplacette@lit.edu</v>
      </c>
    </row>
    <row r="11" spans="2:10">
      <c r="B11" s="122" t="s">
        <v>242</v>
      </c>
      <c r="C11" s="292"/>
      <c r="D11" s="293" t="s">
        <v>459</v>
      </c>
      <c r="E11" s="292"/>
      <c r="F11" s="294"/>
      <c r="G11" s="75"/>
      <c r="H11" s="300" t="str">
        <f>Input!$HP$11</f>
        <v>Jamie Oltz</v>
      </c>
      <c r="I11" s="300" t="str">
        <f>Input!$HQ$11</f>
        <v>409-882-3356</v>
      </c>
      <c r="J11" s="429" t="str">
        <f>HYPERLINK("Mailto:"&amp;Input!$HR$11,Input!$HR$11)</f>
        <v>jamie.oltz@lsco.edu</v>
      </c>
    </row>
    <row r="12" spans="2:10">
      <c r="B12" s="122" t="s">
        <v>244</v>
      </c>
      <c r="C12" s="301"/>
      <c r="D12" s="293" t="s">
        <v>459</v>
      </c>
      <c r="E12" s="292"/>
      <c r="F12" s="294"/>
      <c r="G12" s="75"/>
      <c r="H12" s="300" t="str">
        <f>Input!$HP$12</f>
        <v>Shelley Cowart</v>
      </c>
      <c r="I12" s="300" t="str">
        <f>Input!$HQ$12</f>
        <v>(409)984-6137</v>
      </c>
      <c r="J12" s="429" t="str">
        <f>HYPERLINK("Mailto:"&amp;Input!$HR$12,Input!$HR$12)</f>
        <v>cowartsr@lamarpa.edu</v>
      </c>
    </row>
    <row r="13" spans="2:10">
      <c r="B13" s="122" t="s">
        <v>449</v>
      </c>
      <c r="C13" s="301"/>
      <c r="D13" s="293" t="s">
        <v>459</v>
      </c>
      <c r="E13" s="292"/>
      <c r="F13" s="294"/>
      <c r="G13" s="75"/>
      <c r="H13" s="300" t="str">
        <f>Input!$HP$13</f>
        <v>Anju Motwani</v>
      </c>
      <c r="I13" s="300" t="str">
        <f>Input!$HQ$13</f>
        <v>254-867-3895</v>
      </c>
      <c r="J13" s="429" t="str">
        <f>HYPERLINK("Mailto:"&amp;Input!$HR$13,Input!$HR$13)</f>
        <v>anju.motwani@tstc.edu</v>
      </c>
    </row>
    <row r="14" spans="2:10">
      <c r="B14" s="175" t="s">
        <v>532</v>
      </c>
      <c r="C14" s="301"/>
      <c r="D14" s="293" t="s">
        <v>459</v>
      </c>
      <c r="E14" s="292"/>
      <c r="F14" s="294"/>
      <c r="G14" s="75"/>
      <c r="H14" s="300" t="str">
        <f>Input!HP$14</f>
        <v>Anju Motwani</v>
      </c>
      <c r="I14" s="300" t="str">
        <f>Input!$HQ$14</f>
        <v>254-867-3895</v>
      </c>
      <c r="J14" s="429" t="str">
        <f>HYPERLINK("Mailto:"&amp;Input!$HR$14,Input!$HR$14)</f>
        <v>anju.motwani@tstc.edu</v>
      </c>
    </row>
    <row r="15" spans="2:10">
      <c r="B15" s="122" t="s">
        <v>450</v>
      </c>
      <c r="C15" s="301"/>
      <c r="D15" s="293" t="s">
        <v>459</v>
      </c>
      <c r="E15" s="292"/>
      <c r="F15" s="294"/>
      <c r="G15" s="75"/>
      <c r="H15" s="300" t="str">
        <f>Input!$HP$15</f>
        <v>Albert Srubar</v>
      </c>
      <c r="I15" s="300" t="str">
        <f>Input!$HQ$15</f>
        <v>254/867-3956</v>
      </c>
      <c r="J15" s="429" t="str">
        <f>HYPERLINK("Mailto:"&amp;Input!$HR$15,Input!$HR$15)</f>
        <v>albert.srubar@systems.tstc.edu</v>
      </c>
    </row>
    <row r="16" spans="2:10">
      <c r="B16" s="122" t="s">
        <v>451</v>
      </c>
      <c r="C16" s="301"/>
      <c r="D16" s="302" t="s">
        <v>459</v>
      </c>
      <c r="E16" s="303"/>
      <c r="F16" s="301"/>
      <c r="G16" s="75"/>
      <c r="H16" s="300" t="str">
        <f>Input!$HP$16</f>
        <v>Anju Motwani</v>
      </c>
      <c r="I16" s="300" t="str">
        <f>Input!$HQ$16</f>
        <v>254-867-3895</v>
      </c>
      <c r="J16" s="429" t="str">
        <f>HYPERLINK("Mailto:"&amp;Input!$HR$16,Input!$HR$16)</f>
        <v>anju.motwani@tstc.edu</v>
      </c>
    </row>
    <row r="17" spans="2:10">
      <c r="B17" s="122" t="s">
        <v>583</v>
      </c>
      <c r="C17" s="301"/>
      <c r="D17" s="293" t="s">
        <v>459</v>
      </c>
      <c r="E17" s="303"/>
      <c r="F17" s="301"/>
      <c r="G17" s="75"/>
      <c r="H17" s="300" t="str">
        <f>Input!$HP$17</f>
        <v>Albert Srubar</v>
      </c>
      <c r="I17" s="300" t="str">
        <f>Input!$HQ$17</f>
        <v>254/867-3956</v>
      </c>
      <c r="J17" s="429" t="str">
        <f>HYPERLINK("Mailto:"&amp;Input!$HR$17,Input!$HR$17)</f>
        <v>albert.srubar@systems.tstc.edu</v>
      </c>
    </row>
    <row r="18" spans="2:10" ht="13.5" thickBot="1">
      <c r="B18" s="122" t="s">
        <v>584</v>
      </c>
      <c r="C18" s="301"/>
      <c r="D18" s="304" t="s">
        <v>459</v>
      </c>
      <c r="E18" s="292"/>
      <c r="F18" s="294"/>
      <c r="G18" s="75"/>
      <c r="H18" s="300" t="str">
        <f>Input!$HP$18</f>
        <v>Albert Srubar</v>
      </c>
      <c r="I18" s="300" t="str">
        <f>Input!$HQ$18</f>
        <v>254/867-3956</v>
      </c>
      <c r="J18" s="429" t="str">
        <f>HYPERLINK("Mailto:"&amp;Input!$HR$18,Input!$HR$18)</f>
        <v>albert.srubar@systems.tstc.edu</v>
      </c>
    </row>
    <row r="19" spans="2:10">
      <c r="B19" s="122"/>
      <c r="C19" s="301"/>
      <c r="D19" s="292"/>
      <c r="E19" s="292"/>
      <c r="F19" s="294"/>
      <c r="G19" s="75"/>
      <c r="H19" s="300"/>
      <c r="I19" s="300"/>
      <c r="J19" s="429"/>
    </row>
    <row r="20" spans="2:10">
      <c r="B20" s="122"/>
      <c r="C20" s="301"/>
      <c r="D20" s="292"/>
      <c r="E20" s="292"/>
      <c r="F20" s="294"/>
      <c r="G20" s="75"/>
      <c r="H20" s="300"/>
      <c r="I20" s="300"/>
      <c r="J20" s="429"/>
    </row>
    <row r="21" spans="2:10" ht="15.75">
      <c r="B21" s="305" t="s">
        <v>452</v>
      </c>
      <c r="C21" s="125"/>
      <c r="D21" s="125"/>
      <c r="E21" s="125"/>
      <c r="H21" s="232"/>
      <c r="I21" s="232"/>
      <c r="J21" s="232"/>
    </row>
    <row r="22" spans="2:10" ht="15">
      <c r="B22" s="306" t="s">
        <v>453</v>
      </c>
      <c r="C22" s="125"/>
      <c r="D22" s="125"/>
      <c r="E22" s="125"/>
      <c r="H22" s="232"/>
      <c r="I22" s="232"/>
      <c r="J22" s="429"/>
    </row>
    <row r="23" spans="2:10" ht="15">
      <c r="B23" s="306" t="s">
        <v>454</v>
      </c>
      <c r="C23" s="125"/>
      <c r="D23" s="125"/>
      <c r="E23" s="125"/>
      <c r="H23" s="232"/>
      <c r="I23" s="232"/>
      <c r="J23" s="232"/>
    </row>
    <row r="24" spans="2:10" ht="15">
      <c r="B24" s="306" t="s">
        <v>455</v>
      </c>
      <c r="C24" s="125"/>
      <c r="D24" s="125"/>
      <c r="E24" s="125"/>
      <c r="H24" s="232"/>
      <c r="I24" s="232"/>
      <c r="J24" s="232"/>
    </row>
    <row r="25" spans="2:10" ht="15">
      <c r="B25" s="124"/>
      <c r="C25" s="125"/>
      <c r="D25" s="125"/>
      <c r="E25" s="125"/>
      <c r="H25" s="232"/>
      <c r="I25" s="232"/>
      <c r="J25" s="232"/>
    </row>
    <row r="26" spans="2:10" ht="15.75">
      <c r="B26" s="305" t="s">
        <v>456</v>
      </c>
      <c r="C26" s="125"/>
      <c r="D26" s="125"/>
      <c r="E26" s="125"/>
      <c r="H26" s="232"/>
      <c r="I26" s="232"/>
      <c r="J26" s="232"/>
    </row>
    <row r="27" spans="2:10" ht="15">
      <c r="B27" s="295" t="s">
        <v>697</v>
      </c>
      <c r="C27" s="125"/>
      <c r="D27" s="125"/>
      <c r="E27" s="125"/>
      <c r="H27" s="232"/>
      <c r="I27" s="232"/>
      <c r="J27" s="232"/>
    </row>
    <row r="28" spans="2:10" ht="15">
      <c r="B28" s="295" t="s">
        <v>533</v>
      </c>
      <c r="C28" s="307"/>
      <c r="D28" s="307"/>
      <c r="E28" s="307"/>
      <c r="H28" s="232"/>
      <c r="I28" s="232"/>
      <c r="J28" s="232"/>
    </row>
    <row r="29" spans="2:10">
      <c r="B29" s="295" t="s">
        <v>444</v>
      </c>
      <c r="H29" s="232"/>
      <c r="I29" s="232"/>
      <c r="J29" s="232"/>
    </row>
    <row r="30" spans="2:10">
      <c r="B30" s="295" t="s">
        <v>698</v>
      </c>
      <c r="H30" s="232"/>
      <c r="I30" s="232"/>
      <c r="J30" s="232"/>
    </row>
    <row r="31" spans="2:10">
      <c r="B31" s="306"/>
      <c r="H31" s="232"/>
      <c r="I31" s="232"/>
      <c r="J31" s="232"/>
    </row>
    <row r="32" spans="2:10">
      <c r="B32" s="295"/>
      <c r="H32" s="232"/>
      <c r="I32" s="232"/>
      <c r="J32" s="232"/>
    </row>
    <row r="33" spans="2:10">
      <c r="B33" s="306"/>
      <c r="H33" s="232"/>
      <c r="I33" s="232"/>
      <c r="J33" s="232"/>
    </row>
    <row r="34" spans="2:10">
      <c r="H34" s="232"/>
      <c r="I34" s="232"/>
      <c r="J34" s="232"/>
    </row>
    <row r="35" spans="2:10">
      <c r="H35" s="308"/>
      <c r="I35" s="232"/>
      <c r="J35" s="232"/>
    </row>
    <row r="36" spans="2:10">
      <c r="H36" s="232"/>
      <c r="I36" s="232"/>
      <c r="J36" s="232"/>
    </row>
    <row r="37" spans="2:10">
      <c r="H37" s="232"/>
      <c r="I37" s="232"/>
      <c r="J37" s="232"/>
    </row>
    <row r="38" spans="2:10">
      <c r="H38" s="232"/>
      <c r="I38" s="232"/>
      <c r="J38" s="232"/>
    </row>
    <row r="39" spans="2:10">
      <c r="H39" s="232"/>
      <c r="I39" s="232"/>
      <c r="J39" s="232"/>
    </row>
    <row r="40" spans="2:10">
      <c r="H40" s="232"/>
      <c r="I40" s="232"/>
      <c r="J40" s="232"/>
    </row>
    <row r="41" spans="2:10">
      <c r="H41" s="232"/>
      <c r="I41" s="232"/>
      <c r="J41" s="232"/>
    </row>
    <row r="42" spans="2:10">
      <c r="H42" s="232"/>
      <c r="I42" s="232"/>
      <c r="J42" s="232"/>
    </row>
    <row r="43" spans="2:10">
      <c r="H43" s="232"/>
      <c r="I43" s="232"/>
      <c r="J43" s="232"/>
    </row>
    <row r="44" spans="2:10">
      <c r="H44" s="232"/>
      <c r="I44" s="232"/>
      <c r="J44" s="232"/>
    </row>
    <row r="45" spans="2:10">
      <c r="H45" s="232"/>
      <c r="I45" s="232"/>
      <c r="J45" s="232"/>
    </row>
    <row r="46" spans="2:10">
      <c r="H46" s="232"/>
      <c r="I46" s="232"/>
      <c r="J46" s="232"/>
    </row>
    <row r="47" spans="2:10">
      <c r="H47" s="232"/>
      <c r="I47" s="232"/>
      <c r="J47" s="232"/>
    </row>
    <row r="48" spans="2:10">
      <c r="H48" s="232"/>
      <c r="I48" s="232"/>
      <c r="J48" s="232"/>
    </row>
    <row r="49" spans="8:10">
      <c r="H49" s="232"/>
      <c r="I49" s="232"/>
      <c r="J49" s="232"/>
    </row>
    <row r="50" spans="8:10">
      <c r="H50" s="232"/>
      <c r="I50" s="232"/>
      <c r="J50" s="232"/>
    </row>
    <row r="51" spans="8:10">
      <c r="H51" s="232"/>
      <c r="I51" s="232"/>
      <c r="J51" s="232"/>
    </row>
    <row r="52" spans="8:10">
      <c r="H52" s="232"/>
      <c r="I52" s="232"/>
      <c r="J52" s="232"/>
    </row>
    <row r="53" spans="8:10">
      <c r="H53" s="232"/>
      <c r="I53" s="232"/>
      <c r="J53" s="232"/>
    </row>
    <row r="54" spans="8:10">
      <c r="H54" s="232"/>
      <c r="I54" s="232"/>
      <c r="J54" s="232"/>
    </row>
    <row r="55" spans="8:10">
      <c r="H55" s="232"/>
      <c r="I55" s="232"/>
      <c r="J55" s="232"/>
    </row>
    <row r="56" spans="8:10">
      <c r="H56" s="232"/>
      <c r="I56" s="232"/>
      <c r="J56" s="232"/>
    </row>
    <row r="57" spans="8:10">
      <c r="H57" s="232"/>
      <c r="I57" s="232"/>
      <c r="J57" s="232"/>
    </row>
    <row r="58" spans="8:10">
      <c r="H58" s="232"/>
      <c r="I58" s="232"/>
      <c r="J58" s="232"/>
    </row>
    <row r="59" spans="8:10">
      <c r="H59" s="232"/>
      <c r="I59" s="232"/>
      <c r="J59" s="232"/>
    </row>
    <row r="60" spans="8:10">
      <c r="H60" s="232"/>
      <c r="I60" s="232"/>
      <c r="J60" s="232"/>
    </row>
    <row r="61" spans="8:10">
      <c r="H61" s="232"/>
      <c r="I61" s="232"/>
      <c r="J61" s="232"/>
    </row>
    <row r="62" spans="8:10">
      <c r="H62" s="232"/>
      <c r="I62" s="232"/>
      <c r="J62" s="232"/>
    </row>
    <row r="63" spans="8:10">
      <c r="H63" s="232"/>
      <c r="I63" s="232"/>
      <c r="J63" s="232"/>
    </row>
    <row r="64" spans="8:10">
      <c r="H64" s="232"/>
      <c r="I64" s="232"/>
      <c r="J64" s="232"/>
    </row>
    <row r="65" spans="8:10">
      <c r="H65" s="232"/>
      <c r="I65" s="232"/>
      <c r="J65" s="232"/>
    </row>
    <row r="66" spans="8:10">
      <c r="H66" s="232"/>
      <c r="I66" s="232"/>
      <c r="J66" s="232"/>
    </row>
    <row r="67" spans="8:10">
      <c r="H67" s="232"/>
      <c r="I67" s="232"/>
      <c r="J67" s="232"/>
    </row>
    <row r="68" spans="8:10">
      <c r="H68" s="232"/>
      <c r="I68" s="232"/>
      <c r="J68" s="232"/>
    </row>
    <row r="69" spans="8:10">
      <c r="H69" s="232"/>
      <c r="I69" s="232"/>
      <c r="J69" s="232"/>
    </row>
    <row r="70" spans="8:10">
      <c r="H70" s="232"/>
      <c r="I70" s="232"/>
      <c r="J70" s="232"/>
    </row>
    <row r="71" spans="8:10">
      <c r="H71" s="232"/>
      <c r="I71" s="232"/>
      <c r="J71" s="232"/>
    </row>
    <row r="72" spans="8:10">
      <c r="H72" s="232"/>
      <c r="I72" s="232"/>
      <c r="J72" s="232"/>
    </row>
    <row r="73" spans="8:10">
      <c r="H73" s="232"/>
      <c r="I73" s="232"/>
      <c r="J73" s="232"/>
    </row>
    <row r="74" spans="8:10">
      <c r="H74" s="232"/>
      <c r="I74" s="232"/>
      <c r="J74" s="232"/>
    </row>
    <row r="75" spans="8:10">
      <c r="H75" s="232"/>
      <c r="I75" s="232"/>
      <c r="J75" s="232"/>
    </row>
    <row r="76" spans="8:10">
      <c r="H76" s="232"/>
      <c r="I76" s="232"/>
      <c r="J76" s="232"/>
    </row>
    <row r="77" spans="8:10">
      <c r="H77" s="232"/>
      <c r="I77" s="232"/>
      <c r="J77" s="232"/>
    </row>
    <row r="78" spans="8:10">
      <c r="H78" s="232"/>
      <c r="I78" s="232"/>
      <c r="J78" s="232"/>
    </row>
    <row r="79" spans="8:10">
      <c r="H79" s="232"/>
      <c r="I79" s="232"/>
      <c r="J79" s="232"/>
    </row>
    <row r="80" spans="8:10">
      <c r="H80" s="232"/>
      <c r="I80" s="232"/>
      <c r="J80" s="232"/>
    </row>
    <row r="81" spans="8:10">
      <c r="H81" s="232"/>
      <c r="I81" s="232"/>
      <c r="J81" s="232"/>
    </row>
    <row r="82" spans="8:10">
      <c r="H82" s="232"/>
      <c r="I82" s="232"/>
      <c r="J82" s="232"/>
    </row>
    <row r="83" spans="8:10">
      <c r="H83" s="232"/>
      <c r="I83" s="232"/>
      <c r="J83" s="232"/>
    </row>
    <row r="84" spans="8:10">
      <c r="H84" s="232"/>
      <c r="I84" s="232"/>
      <c r="J84" s="232"/>
    </row>
    <row r="85" spans="8:10">
      <c r="H85" s="232"/>
      <c r="I85" s="232"/>
      <c r="J85" s="232"/>
    </row>
    <row r="86" spans="8:10">
      <c r="H86" s="232"/>
      <c r="I86" s="232"/>
      <c r="J86" s="232"/>
    </row>
    <row r="87" spans="8:10">
      <c r="H87" s="232"/>
      <c r="I87" s="232"/>
      <c r="J87" s="232"/>
    </row>
    <row r="88" spans="8:10">
      <c r="H88" s="232"/>
      <c r="I88" s="232"/>
      <c r="J88" s="232"/>
    </row>
    <row r="89" spans="8:10">
      <c r="H89" s="232"/>
      <c r="I89" s="232"/>
      <c r="J89" s="232"/>
    </row>
    <row r="90" spans="8:10">
      <c r="H90" s="232"/>
      <c r="I90" s="232"/>
      <c r="J90" s="232"/>
    </row>
    <row r="91" spans="8:10">
      <c r="H91" s="232"/>
      <c r="I91" s="232"/>
      <c r="J91" s="232"/>
    </row>
    <row r="92" spans="8:10">
      <c r="H92" s="232"/>
      <c r="I92" s="232"/>
      <c r="J92" s="232"/>
    </row>
    <row r="93" spans="8:10">
      <c r="H93" s="232"/>
      <c r="I93" s="232"/>
      <c r="J93" s="232"/>
    </row>
    <row r="94" spans="8:10">
      <c r="H94" s="232"/>
      <c r="I94" s="232"/>
      <c r="J94" s="232"/>
    </row>
    <row r="95" spans="8:10">
      <c r="H95" s="232"/>
      <c r="I95" s="232"/>
      <c r="J95" s="232"/>
    </row>
    <row r="96" spans="8:10">
      <c r="H96" s="232"/>
      <c r="I96" s="232"/>
      <c r="J96" s="232"/>
    </row>
    <row r="97" spans="8:10">
      <c r="H97" s="232"/>
      <c r="I97" s="232"/>
      <c r="J97" s="232"/>
    </row>
    <row r="98" spans="8:10">
      <c r="H98" s="232"/>
      <c r="I98" s="232"/>
      <c r="J98" s="232"/>
    </row>
    <row r="99" spans="8:10">
      <c r="H99" s="232"/>
      <c r="I99" s="232"/>
      <c r="J99" s="232"/>
    </row>
    <row r="100" spans="8:10">
      <c r="H100" s="232"/>
      <c r="I100" s="232"/>
      <c r="J100" s="232"/>
    </row>
    <row r="101" spans="8:10">
      <c r="H101" s="232"/>
      <c r="I101" s="232"/>
      <c r="J101" s="232"/>
    </row>
    <row r="102" spans="8:10">
      <c r="H102" s="232"/>
      <c r="I102" s="232"/>
      <c r="J102" s="232"/>
    </row>
    <row r="103" spans="8:10">
      <c r="H103" s="232"/>
      <c r="I103" s="232"/>
      <c r="J103" s="232"/>
    </row>
    <row r="104" spans="8:10">
      <c r="H104" s="232"/>
      <c r="I104" s="232"/>
      <c r="J104" s="232"/>
    </row>
    <row r="105" spans="8:10">
      <c r="H105" s="232"/>
      <c r="I105" s="232"/>
      <c r="J105" s="232"/>
    </row>
    <row r="106" spans="8:10">
      <c r="H106" s="232"/>
      <c r="I106" s="232"/>
      <c r="J106" s="232"/>
    </row>
    <row r="107" spans="8:10">
      <c r="H107" s="232"/>
      <c r="I107" s="232"/>
      <c r="J107" s="232"/>
    </row>
    <row r="108" spans="8:10">
      <c r="H108" s="232"/>
      <c r="I108" s="232"/>
      <c r="J108" s="232"/>
    </row>
    <row r="109" spans="8:10">
      <c r="H109" s="232"/>
      <c r="I109" s="232"/>
      <c r="J109" s="232"/>
    </row>
    <row r="110" spans="8:10">
      <c r="H110" s="232"/>
      <c r="I110" s="232"/>
      <c r="J110" s="232"/>
    </row>
    <row r="111" spans="8:10">
      <c r="H111" s="232"/>
      <c r="I111" s="232"/>
      <c r="J111" s="232"/>
    </row>
    <row r="112" spans="8:10">
      <c r="H112" s="232"/>
      <c r="I112" s="232"/>
      <c r="J112" s="232"/>
    </row>
    <row r="113" spans="8:10">
      <c r="H113" s="232"/>
      <c r="I113" s="232"/>
      <c r="J113" s="232"/>
    </row>
    <row r="114" spans="8:10">
      <c r="H114" s="232"/>
      <c r="I114" s="232"/>
      <c r="J114" s="232"/>
    </row>
    <row r="115" spans="8:10">
      <c r="H115" s="232"/>
      <c r="I115" s="232"/>
      <c r="J115" s="232"/>
    </row>
    <row r="116" spans="8:10">
      <c r="H116" s="232"/>
      <c r="I116" s="232"/>
      <c r="J116" s="232"/>
    </row>
    <row r="117" spans="8:10">
      <c r="H117" s="232"/>
      <c r="I117" s="232"/>
      <c r="J117" s="232"/>
    </row>
    <row r="118" spans="8:10">
      <c r="H118" s="232"/>
      <c r="I118" s="232"/>
      <c r="J118" s="232"/>
    </row>
    <row r="119" spans="8:10">
      <c r="H119" s="232"/>
      <c r="I119" s="232"/>
      <c r="J119" s="232"/>
    </row>
    <row r="120" spans="8:10">
      <c r="H120" s="232"/>
      <c r="I120" s="232"/>
      <c r="J120" s="232"/>
    </row>
    <row r="121" spans="8:10">
      <c r="H121" s="232"/>
      <c r="I121" s="232"/>
      <c r="J121" s="232"/>
    </row>
    <row r="122" spans="8:10">
      <c r="H122" s="232"/>
      <c r="I122" s="232"/>
      <c r="J122" s="232"/>
    </row>
    <row r="123" spans="8:10">
      <c r="H123" s="232"/>
      <c r="I123" s="232"/>
      <c r="J123" s="232"/>
    </row>
    <row r="124" spans="8:10">
      <c r="H124" s="232"/>
      <c r="I124" s="232"/>
      <c r="J124" s="232"/>
    </row>
    <row r="125" spans="8:10">
      <c r="H125" s="232"/>
      <c r="I125" s="232"/>
      <c r="J125" s="232"/>
    </row>
    <row r="126" spans="8:10">
      <c r="H126" s="232"/>
      <c r="I126" s="232"/>
      <c r="J126" s="232"/>
    </row>
    <row r="127" spans="8:10">
      <c r="H127" s="232"/>
      <c r="I127" s="232"/>
      <c r="J127" s="232"/>
    </row>
    <row r="128" spans="8:10">
      <c r="H128" s="232"/>
      <c r="I128" s="232"/>
      <c r="J128" s="232"/>
    </row>
    <row r="129" spans="8:10">
      <c r="H129" s="232"/>
      <c r="I129" s="232"/>
      <c r="J129" s="232"/>
    </row>
    <row r="130" spans="8:10">
      <c r="H130" s="232"/>
      <c r="I130" s="232"/>
      <c r="J130" s="232"/>
    </row>
    <row r="131" spans="8:10">
      <c r="H131" s="232"/>
      <c r="I131" s="232"/>
      <c r="J131" s="232"/>
    </row>
    <row r="132" spans="8:10">
      <c r="H132" s="232"/>
      <c r="I132" s="232"/>
      <c r="J132" s="232"/>
    </row>
    <row r="133" spans="8:10">
      <c r="H133" s="232"/>
      <c r="I133" s="232"/>
      <c r="J133" s="232"/>
    </row>
    <row r="134" spans="8:10">
      <c r="H134" s="232"/>
      <c r="I134" s="232"/>
      <c r="J134" s="232"/>
    </row>
    <row r="135" spans="8:10">
      <c r="H135" s="232"/>
      <c r="I135" s="232"/>
      <c r="J135" s="232"/>
    </row>
    <row r="136" spans="8:10">
      <c r="H136" s="232"/>
      <c r="I136" s="232"/>
      <c r="J136" s="232"/>
    </row>
    <row r="137" spans="8:10">
      <c r="H137" s="232"/>
      <c r="I137" s="232"/>
      <c r="J137" s="232"/>
    </row>
    <row r="138" spans="8:10">
      <c r="H138" s="232"/>
      <c r="I138" s="232"/>
      <c r="J138" s="232"/>
    </row>
    <row r="139" spans="8:10">
      <c r="H139" s="232"/>
      <c r="I139" s="232"/>
      <c r="J139" s="232"/>
    </row>
    <row r="140" spans="8:10">
      <c r="H140" s="232"/>
      <c r="I140" s="232"/>
      <c r="J140" s="232"/>
    </row>
    <row r="141" spans="8:10">
      <c r="H141" s="232"/>
      <c r="I141" s="232"/>
      <c r="J141" s="232"/>
    </row>
    <row r="142" spans="8:10">
      <c r="H142" s="232"/>
      <c r="I142" s="232"/>
      <c r="J142" s="232"/>
    </row>
    <row r="143" spans="8:10">
      <c r="H143" s="232"/>
      <c r="I143" s="232"/>
      <c r="J143" s="232"/>
    </row>
    <row r="144" spans="8:10">
      <c r="H144" s="232"/>
      <c r="I144" s="232"/>
      <c r="J144" s="232"/>
    </row>
    <row r="145" spans="8:10">
      <c r="H145" s="232"/>
      <c r="I145" s="232"/>
      <c r="J145" s="232"/>
    </row>
    <row r="146" spans="8:10">
      <c r="H146" s="232"/>
      <c r="I146" s="232"/>
      <c r="J146" s="232"/>
    </row>
    <row r="147" spans="8:10">
      <c r="H147" s="232"/>
      <c r="I147" s="232"/>
      <c r="J147" s="232"/>
    </row>
    <row r="148" spans="8:10">
      <c r="H148" s="232"/>
      <c r="I148" s="232"/>
      <c r="J148" s="232"/>
    </row>
    <row r="149" spans="8:10">
      <c r="H149" s="232"/>
      <c r="I149" s="232"/>
      <c r="J149" s="232"/>
    </row>
    <row r="150" spans="8:10">
      <c r="H150" s="232"/>
      <c r="I150" s="232"/>
      <c r="J150" s="232"/>
    </row>
    <row r="151" spans="8:10">
      <c r="H151" s="232"/>
      <c r="I151" s="232"/>
      <c r="J151" s="232"/>
    </row>
    <row r="152" spans="8:10">
      <c r="H152" s="232"/>
      <c r="I152" s="232"/>
      <c r="J152" s="232"/>
    </row>
    <row r="153" spans="8:10">
      <c r="H153" s="232"/>
      <c r="I153" s="232"/>
      <c r="J153" s="232"/>
    </row>
    <row r="154" spans="8:10">
      <c r="H154" s="232"/>
      <c r="I154" s="232"/>
      <c r="J154" s="232"/>
    </row>
    <row r="155" spans="8:10">
      <c r="H155" s="232"/>
      <c r="I155" s="232"/>
      <c r="J155" s="232"/>
    </row>
    <row r="156" spans="8:10">
      <c r="H156" s="232"/>
      <c r="I156" s="232"/>
      <c r="J156" s="232"/>
    </row>
    <row r="157" spans="8:10">
      <c r="H157" s="232"/>
      <c r="I157" s="232"/>
      <c r="J157" s="232"/>
    </row>
    <row r="158" spans="8:10">
      <c r="H158" s="232"/>
      <c r="I158" s="232"/>
      <c r="J158" s="232"/>
    </row>
    <row r="159" spans="8:10">
      <c r="H159" s="232"/>
      <c r="I159" s="232"/>
      <c r="J159" s="232"/>
    </row>
    <row r="160" spans="8:10">
      <c r="H160" s="232"/>
      <c r="I160" s="232"/>
      <c r="J160" s="232"/>
    </row>
    <row r="161" spans="8:10">
      <c r="H161" s="232"/>
      <c r="I161" s="232"/>
      <c r="J161" s="232"/>
    </row>
    <row r="162" spans="8:10">
      <c r="H162" s="232"/>
      <c r="I162" s="232"/>
      <c r="J162" s="232"/>
    </row>
    <row r="163" spans="8:10">
      <c r="H163" s="232"/>
      <c r="I163" s="232"/>
      <c r="J163" s="232"/>
    </row>
    <row r="164" spans="8:10">
      <c r="H164" s="232"/>
      <c r="I164" s="232"/>
      <c r="J164" s="232"/>
    </row>
    <row r="165" spans="8:10">
      <c r="H165" s="232"/>
      <c r="I165" s="232"/>
      <c r="J165" s="232"/>
    </row>
    <row r="166" spans="8:10">
      <c r="H166" s="232"/>
      <c r="I166" s="232"/>
      <c r="J166" s="232"/>
    </row>
    <row r="167" spans="8:10">
      <c r="H167" s="232"/>
      <c r="I167" s="232"/>
      <c r="J167" s="232"/>
    </row>
    <row r="168" spans="8:10">
      <c r="H168" s="232"/>
      <c r="I168" s="232"/>
      <c r="J168" s="232"/>
    </row>
    <row r="169" spans="8:10">
      <c r="H169" s="232"/>
      <c r="I169" s="232"/>
      <c r="J169" s="232"/>
    </row>
    <row r="170" spans="8:10">
      <c r="H170" s="232"/>
      <c r="I170" s="232"/>
      <c r="J170" s="232"/>
    </row>
    <row r="171" spans="8:10">
      <c r="H171" s="232"/>
      <c r="I171" s="232"/>
      <c r="J171" s="232"/>
    </row>
    <row r="172" spans="8:10">
      <c r="H172" s="232"/>
      <c r="I172" s="232"/>
      <c r="J172" s="232"/>
    </row>
    <row r="173" spans="8:10">
      <c r="H173" s="232"/>
      <c r="I173" s="232"/>
      <c r="J173" s="232"/>
    </row>
    <row r="174" spans="8:10">
      <c r="H174" s="232"/>
      <c r="I174" s="232"/>
      <c r="J174" s="232"/>
    </row>
    <row r="175" spans="8:10">
      <c r="H175" s="232"/>
      <c r="I175" s="232"/>
      <c r="J175" s="232"/>
    </row>
    <row r="176" spans="8:10">
      <c r="H176" s="232"/>
      <c r="I176" s="232"/>
      <c r="J176" s="232"/>
    </row>
    <row r="177" spans="8:10">
      <c r="H177" s="232"/>
      <c r="I177" s="232"/>
      <c r="J177" s="232"/>
    </row>
    <row r="178" spans="8:10">
      <c r="H178" s="232"/>
      <c r="I178" s="232"/>
      <c r="J178" s="232"/>
    </row>
    <row r="179" spans="8:10">
      <c r="H179" s="232"/>
      <c r="I179" s="232"/>
      <c r="J179" s="232"/>
    </row>
    <row r="180" spans="8:10">
      <c r="H180" s="232"/>
      <c r="I180" s="232"/>
      <c r="J180" s="232"/>
    </row>
    <row r="181" spans="8:10">
      <c r="H181" s="232"/>
      <c r="I181" s="232"/>
      <c r="J181" s="232"/>
    </row>
    <row r="182" spans="8:10">
      <c r="H182" s="232"/>
      <c r="I182" s="232"/>
      <c r="J182" s="232"/>
    </row>
    <row r="183" spans="8:10">
      <c r="H183" s="232"/>
      <c r="I183" s="232"/>
      <c r="J183" s="232"/>
    </row>
    <row r="184" spans="8:10">
      <c r="H184" s="232"/>
      <c r="I184" s="232"/>
      <c r="J184" s="232"/>
    </row>
    <row r="185" spans="8:10">
      <c r="H185" s="232"/>
      <c r="I185" s="232"/>
      <c r="J185" s="232"/>
    </row>
    <row r="186" spans="8:10">
      <c r="H186" s="232"/>
      <c r="I186" s="232"/>
      <c r="J186" s="232"/>
    </row>
    <row r="187" spans="8:10">
      <c r="H187" s="232"/>
      <c r="I187" s="232"/>
      <c r="J187" s="232"/>
    </row>
    <row r="188" spans="8:10">
      <c r="H188" s="232"/>
      <c r="I188" s="232"/>
      <c r="J188" s="232"/>
    </row>
    <row r="189" spans="8:10">
      <c r="H189" s="232"/>
      <c r="I189" s="232"/>
      <c r="J189" s="232"/>
    </row>
    <row r="190" spans="8:10">
      <c r="H190" s="232"/>
      <c r="I190" s="232"/>
      <c r="J190" s="232"/>
    </row>
    <row r="191" spans="8:10">
      <c r="H191" s="232"/>
      <c r="I191" s="232"/>
      <c r="J191" s="232"/>
    </row>
    <row r="192" spans="8:10">
      <c r="H192" s="232"/>
      <c r="I192" s="232"/>
      <c r="J192" s="232"/>
    </row>
    <row r="193" spans="8:10">
      <c r="H193" s="232"/>
      <c r="I193" s="232"/>
      <c r="J193" s="232"/>
    </row>
    <row r="194" spans="8:10">
      <c r="H194" s="232"/>
      <c r="I194" s="232"/>
      <c r="J194" s="232"/>
    </row>
    <row r="195" spans="8:10">
      <c r="H195" s="232"/>
      <c r="I195" s="232"/>
      <c r="J195" s="232"/>
    </row>
    <row r="196" spans="8:10">
      <c r="H196" s="232"/>
      <c r="I196" s="232"/>
      <c r="J196" s="232"/>
    </row>
    <row r="197" spans="8:10">
      <c r="H197" s="232"/>
      <c r="I197" s="232"/>
      <c r="J197" s="232"/>
    </row>
    <row r="198" spans="8:10">
      <c r="H198" s="232"/>
      <c r="I198" s="232"/>
      <c r="J198" s="232"/>
    </row>
    <row r="199" spans="8:10">
      <c r="H199" s="232"/>
      <c r="I199" s="232"/>
      <c r="J199" s="232"/>
    </row>
    <row r="200" spans="8:10">
      <c r="H200" s="232"/>
      <c r="I200" s="232"/>
      <c r="J200" s="232"/>
    </row>
    <row r="201" spans="8:10">
      <c r="H201" s="232"/>
      <c r="I201" s="232"/>
      <c r="J201" s="232"/>
    </row>
    <row r="202" spans="8:10">
      <c r="H202" s="232"/>
      <c r="I202" s="232"/>
      <c r="J202" s="232"/>
    </row>
    <row r="203" spans="8:10">
      <c r="H203" s="232"/>
      <c r="I203" s="232"/>
      <c r="J203" s="232"/>
    </row>
    <row r="204" spans="8:10">
      <c r="H204" s="232"/>
      <c r="I204" s="232"/>
      <c r="J204" s="232"/>
    </row>
    <row r="205" spans="8:10">
      <c r="H205" s="232"/>
      <c r="I205" s="232"/>
      <c r="J205" s="232"/>
    </row>
    <row r="206" spans="8:10">
      <c r="H206" s="232"/>
      <c r="I206" s="232"/>
      <c r="J206" s="232"/>
    </row>
    <row r="207" spans="8:10">
      <c r="H207" s="232"/>
      <c r="I207" s="232"/>
      <c r="J207" s="232"/>
    </row>
    <row r="208" spans="8:10">
      <c r="H208" s="232"/>
      <c r="I208" s="232"/>
      <c r="J208" s="232"/>
    </row>
    <row r="209" spans="8:10">
      <c r="H209" s="232"/>
      <c r="I209" s="232"/>
      <c r="J209" s="232"/>
    </row>
    <row r="210" spans="8:10">
      <c r="H210" s="232"/>
      <c r="I210" s="232"/>
      <c r="J210" s="232"/>
    </row>
    <row r="211" spans="8:10">
      <c r="H211" s="232"/>
      <c r="I211" s="232"/>
      <c r="J211" s="232"/>
    </row>
    <row r="212" spans="8:10">
      <c r="H212" s="232"/>
      <c r="I212" s="232"/>
      <c r="J212" s="232"/>
    </row>
    <row r="213" spans="8:10">
      <c r="H213" s="232"/>
      <c r="I213" s="232"/>
      <c r="J213" s="232"/>
    </row>
    <row r="214" spans="8:10">
      <c r="H214" s="232"/>
      <c r="I214" s="232"/>
      <c r="J214" s="232"/>
    </row>
    <row r="215" spans="8:10">
      <c r="H215" s="232"/>
      <c r="I215" s="232"/>
      <c r="J215" s="232"/>
    </row>
    <row r="216" spans="8:10">
      <c r="H216" s="232"/>
      <c r="I216" s="232"/>
      <c r="J216" s="232"/>
    </row>
    <row r="217" spans="8:10">
      <c r="H217" s="232"/>
      <c r="I217" s="232"/>
      <c r="J217" s="232"/>
    </row>
    <row r="218" spans="8:10">
      <c r="H218" s="232"/>
      <c r="I218" s="232"/>
      <c r="J218" s="232"/>
    </row>
    <row r="219" spans="8:10">
      <c r="H219" s="232"/>
      <c r="I219" s="232"/>
      <c r="J219" s="232"/>
    </row>
    <row r="220" spans="8:10">
      <c r="H220" s="232"/>
      <c r="I220" s="232"/>
      <c r="J220" s="232"/>
    </row>
    <row r="221" spans="8:10">
      <c r="H221" s="232"/>
      <c r="I221" s="232"/>
      <c r="J221" s="232"/>
    </row>
    <row r="222" spans="8:10">
      <c r="H222" s="232"/>
      <c r="I222" s="232"/>
      <c r="J222" s="232"/>
    </row>
    <row r="223" spans="8:10">
      <c r="H223" s="232"/>
      <c r="I223" s="232"/>
      <c r="J223" s="232"/>
    </row>
    <row r="224" spans="8:10">
      <c r="H224" s="232"/>
      <c r="I224" s="232"/>
      <c r="J224" s="232"/>
    </row>
    <row r="225" spans="8:10">
      <c r="H225" s="232"/>
      <c r="I225" s="232"/>
      <c r="J225" s="232"/>
    </row>
    <row r="226" spans="8:10">
      <c r="H226" s="232"/>
      <c r="I226" s="232"/>
      <c r="J226" s="232"/>
    </row>
    <row r="227" spans="8:10">
      <c r="H227" s="232"/>
      <c r="I227" s="232"/>
      <c r="J227" s="232"/>
    </row>
    <row r="228" spans="8:10">
      <c r="H228" s="232"/>
      <c r="I228" s="232"/>
      <c r="J228" s="232"/>
    </row>
    <row r="229" spans="8:10">
      <c r="H229" s="232"/>
      <c r="I229" s="232"/>
      <c r="J229" s="232"/>
    </row>
    <row r="230" spans="8:10">
      <c r="H230" s="232"/>
      <c r="I230" s="232"/>
      <c r="J230" s="232"/>
    </row>
    <row r="231" spans="8:10">
      <c r="H231" s="232"/>
      <c r="I231" s="232"/>
      <c r="J231" s="232"/>
    </row>
    <row r="232" spans="8:10">
      <c r="H232" s="232"/>
      <c r="I232" s="232"/>
      <c r="J232" s="232"/>
    </row>
    <row r="233" spans="8:10">
      <c r="H233" s="232"/>
      <c r="I233" s="232"/>
      <c r="J233" s="232"/>
    </row>
    <row r="234" spans="8:10">
      <c r="H234" s="232"/>
      <c r="I234" s="232"/>
      <c r="J234" s="232"/>
    </row>
    <row r="235" spans="8:10">
      <c r="H235" s="232"/>
      <c r="I235" s="232"/>
      <c r="J235" s="232"/>
    </row>
    <row r="236" spans="8:10">
      <c r="H236" s="232"/>
      <c r="I236" s="232"/>
      <c r="J236" s="232"/>
    </row>
    <row r="237" spans="8:10">
      <c r="H237" s="232"/>
      <c r="I237" s="232"/>
      <c r="J237" s="232"/>
    </row>
    <row r="238" spans="8:10">
      <c r="H238" s="232"/>
      <c r="I238" s="232"/>
      <c r="J238" s="232"/>
    </row>
    <row r="239" spans="8:10">
      <c r="H239" s="232"/>
      <c r="I239" s="232"/>
      <c r="J239" s="232"/>
    </row>
    <row r="240" spans="8:10">
      <c r="H240" s="232"/>
      <c r="I240" s="232"/>
      <c r="J240" s="232"/>
    </row>
    <row r="241" spans="8:10">
      <c r="H241" s="232"/>
      <c r="I241" s="232"/>
      <c r="J241" s="232"/>
    </row>
    <row r="242" spans="8:10">
      <c r="H242" s="232"/>
      <c r="I242" s="232"/>
      <c r="J242" s="232"/>
    </row>
    <row r="243" spans="8:10">
      <c r="H243" s="232"/>
      <c r="I243" s="232"/>
      <c r="J243" s="232"/>
    </row>
    <row r="244" spans="8:10">
      <c r="H244" s="232"/>
      <c r="I244" s="232"/>
      <c r="J244" s="232"/>
    </row>
    <row r="245" spans="8:10">
      <c r="H245" s="232"/>
      <c r="I245" s="232"/>
      <c r="J245" s="232"/>
    </row>
    <row r="246" spans="8:10">
      <c r="H246" s="232"/>
      <c r="I246" s="232"/>
      <c r="J246" s="232"/>
    </row>
    <row r="247" spans="8:10">
      <c r="H247" s="232"/>
      <c r="I247" s="232"/>
      <c r="J247" s="232"/>
    </row>
    <row r="248" spans="8:10">
      <c r="H248" s="232"/>
      <c r="I248" s="232"/>
      <c r="J248" s="232"/>
    </row>
    <row r="249" spans="8:10">
      <c r="H249" s="232"/>
      <c r="I249" s="232"/>
      <c r="J249" s="232"/>
    </row>
    <row r="250" spans="8:10">
      <c r="H250" s="232"/>
      <c r="I250" s="232"/>
      <c r="J250" s="232"/>
    </row>
    <row r="251" spans="8:10">
      <c r="H251" s="232"/>
      <c r="I251" s="232"/>
      <c r="J251" s="232"/>
    </row>
    <row r="252" spans="8:10">
      <c r="H252" s="232"/>
      <c r="I252" s="232"/>
      <c r="J252" s="232"/>
    </row>
    <row r="253" spans="8:10">
      <c r="H253" s="232"/>
      <c r="I253" s="232"/>
      <c r="J253" s="232"/>
    </row>
    <row r="254" spans="8:10">
      <c r="H254" s="232"/>
      <c r="I254" s="232"/>
      <c r="J254" s="232"/>
    </row>
    <row r="255" spans="8:10">
      <c r="H255" s="232"/>
      <c r="I255" s="232"/>
      <c r="J255" s="232"/>
    </row>
    <row r="256" spans="8:10">
      <c r="H256" s="232"/>
      <c r="I256" s="232"/>
      <c r="J256" s="232"/>
    </row>
    <row r="257" spans="8:10">
      <c r="H257" s="232"/>
      <c r="I257" s="232"/>
      <c r="J257" s="232"/>
    </row>
    <row r="258" spans="8:10">
      <c r="H258" s="232"/>
      <c r="I258" s="232"/>
      <c r="J258" s="232"/>
    </row>
    <row r="259" spans="8:10">
      <c r="H259" s="232"/>
      <c r="I259" s="232"/>
      <c r="J259" s="232"/>
    </row>
    <row r="260" spans="8:10">
      <c r="H260" s="232"/>
      <c r="I260" s="232"/>
      <c r="J260" s="232"/>
    </row>
    <row r="261" spans="8:10">
      <c r="H261" s="232"/>
      <c r="I261" s="232"/>
      <c r="J261" s="232"/>
    </row>
    <row r="262" spans="8:10">
      <c r="H262" s="232"/>
      <c r="I262" s="232"/>
      <c r="J262" s="232"/>
    </row>
    <row r="263" spans="8:10">
      <c r="H263" s="232"/>
      <c r="I263" s="232"/>
      <c r="J263" s="232"/>
    </row>
    <row r="264" spans="8:10">
      <c r="H264" s="232"/>
      <c r="I264" s="232"/>
      <c r="J264" s="232"/>
    </row>
    <row r="265" spans="8:10">
      <c r="H265" s="232"/>
      <c r="I265" s="232"/>
      <c r="J265" s="232"/>
    </row>
    <row r="266" spans="8:10">
      <c r="H266" s="232"/>
      <c r="I266" s="232"/>
      <c r="J266" s="232"/>
    </row>
    <row r="267" spans="8:10">
      <c r="H267" s="232"/>
      <c r="I267" s="232"/>
      <c r="J267" s="232"/>
    </row>
    <row r="268" spans="8:10">
      <c r="H268" s="232"/>
      <c r="I268" s="232"/>
      <c r="J268" s="232"/>
    </row>
    <row r="269" spans="8:10">
      <c r="H269" s="232"/>
      <c r="I269" s="232"/>
      <c r="J269" s="232"/>
    </row>
    <row r="270" spans="8:10">
      <c r="H270" s="232"/>
      <c r="I270" s="232"/>
      <c r="J270" s="232"/>
    </row>
    <row r="271" spans="8:10">
      <c r="H271" s="232"/>
      <c r="I271" s="232"/>
      <c r="J271" s="232"/>
    </row>
    <row r="272" spans="8:10">
      <c r="H272" s="232"/>
      <c r="I272" s="232"/>
      <c r="J272" s="232"/>
    </row>
    <row r="273" spans="8:10">
      <c r="H273" s="232"/>
      <c r="I273" s="232"/>
      <c r="J273" s="232"/>
    </row>
    <row r="274" spans="8:10">
      <c r="H274" s="232"/>
      <c r="I274" s="232"/>
      <c r="J274" s="232"/>
    </row>
    <row r="275" spans="8:10">
      <c r="H275" s="232"/>
      <c r="I275" s="232"/>
      <c r="J275" s="232"/>
    </row>
    <row r="276" spans="8:10">
      <c r="H276" s="232"/>
      <c r="I276" s="232"/>
      <c r="J276" s="232"/>
    </row>
    <row r="277" spans="8:10">
      <c r="H277" s="232"/>
      <c r="I277" s="232"/>
      <c r="J277" s="232"/>
    </row>
    <row r="278" spans="8:10">
      <c r="H278" s="232"/>
      <c r="I278" s="232"/>
      <c r="J278" s="232"/>
    </row>
    <row r="279" spans="8:10">
      <c r="H279" s="232"/>
      <c r="I279" s="232"/>
      <c r="J279" s="232"/>
    </row>
    <row r="280" spans="8:10">
      <c r="H280" s="232"/>
      <c r="I280" s="232"/>
      <c r="J280" s="232"/>
    </row>
    <row r="281" spans="8:10">
      <c r="H281" s="232"/>
      <c r="I281" s="232"/>
      <c r="J281" s="232"/>
    </row>
    <row r="282" spans="8:10">
      <c r="H282" s="232"/>
      <c r="I282" s="232"/>
      <c r="J282" s="232"/>
    </row>
    <row r="283" spans="8:10">
      <c r="H283" s="232"/>
      <c r="I283" s="232"/>
      <c r="J283" s="232"/>
    </row>
    <row r="284" spans="8:10">
      <c r="H284" s="232"/>
      <c r="I284" s="232"/>
      <c r="J284" s="232"/>
    </row>
    <row r="285" spans="8:10">
      <c r="H285" s="232"/>
      <c r="I285" s="232"/>
      <c r="J285" s="232"/>
    </row>
    <row r="286" spans="8:10">
      <c r="H286" s="232"/>
      <c r="I286" s="232"/>
      <c r="J286" s="232"/>
    </row>
    <row r="287" spans="8:10">
      <c r="H287" s="232"/>
      <c r="I287" s="232"/>
      <c r="J287" s="232"/>
    </row>
    <row r="288" spans="8:10">
      <c r="H288" s="232"/>
      <c r="I288" s="232"/>
      <c r="J288" s="232"/>
    </row>
    <row r="289" spans="8:10">
      <c r="H289" s="232"/>
      <c r="I289" s="232"/>
      <c r="J289" s="232"/>
    </row>
    <row r="290" spans="8:10">
      <c r="H290" s="232"/>
      <c r="I290" s="232"/>
      <c r="J290" s="232"/>
    </row>
    <row r="291" spans="8:10">
      <c r="H291" s="232"/>
      <c r="I291" s="232"/>
      <c r="J291" s="232"/>
    </row>
    <row r="292" spans="8:10">
      <c r="H292" s="232"/>
      <c r="I292" s="232"/>
      <c r="J292" s="232"/>
    </row>
    <row r="293" spans="8:10">
      <c r="H293" s="232"/>
      <c r="I293" s="232"/>
      <c r="J293" s="232"/>
    </row>
    <row r="294" spans="8:10">
      <c r="H294" s="232"/>
      <c r="I294" s="232"/>
      <c r="J294" s="232"/>
    </row>
    <row r="295" spans="8:10">
      <c r="H295" s="232"/>
      <c r="I295" s="232"/>
      <c r="J295" s="232"/>
    </row>
    <row r="296" spans="8:10">
      <c r="H296" s="232"/>
      <c r="I296" s="232"/>
      <c r="J296" s="232"/>
    </row>
    <row r="297" spans="8:10">
      <c r="H297" s="232"/>
      <c r="I297" s="232"/>
      <c r="J297" s="232"/>
    </row>
    <row r="298" spans="8:10">
      <c r="H298" s="232"/>
      <c r="I298" s="232"/>
      <c r="J298" s="232"/>
    </row>
    <row r="299" spans="8:10">
      <c r="H299" s="232"/>
      <c r="I299" s="232"/>
      <c r="J299" s="232"/>
    </row>
    <row r="300" spans="8:10">
      <c r="H300" s="232"/>
      <c r="I300" s="232"/>
      <c r="J300" s="232"/>
    </row>
    <row r="301" spans="8:10">
      <c r="H301" s="232"/>
      <c r="I301" s="232"/>
      <c r="J301" s="232"/>
    </row>
    <row r="302" spans="8:10">
      <c r="H302" s="232"/>
      <c r="I302" s="232"/>
      <c r="J302" s="232"/>
    </row>
    <row r="303" spans="8:10">
      <c r="H303" s="232"/>
      <c r="I303" s="232"/>
      <c r="J303" s="232"/>
    </row>
    <row r="304" spans="8:10">
      <c r="H304" s="232"/>
      <c r="I304" s="232"/>
      <c r="J304" s="232"/>
    </row>
    <row r="305" spans="8:10">
      <c r="H305" s="232"/>
      <c r="I305" s="232"/>
      <c r="J305" s="232"/>
    </row>
    <row r="306" spans="8:10">
      <c r="H306" s="232"/>
      <c r="I306" s="232"/>
      <c r="J306" s="232"/>
    </row>
    <row r="307" spans="8:10">
      <c r="H307" s="232"/>
      <c r="I307" s="232"/>
      <c r="J307" s="232"/>
    </row>
    <row r="308" spans="8:10">
      <c r="H308" s="232"/>
      <c r="I308" s="232"/>
      <c r="J308" s="232"/>
    </row>
    <row r="309" spans="8:10">
      <c r="H309" s="232"/>
      <c r="I309" s="232"/>
      <c r="J309" s="232"/>
    </row>
    <row r="310" spans="8:10">
      <c r="H310" s="232"/>
      <c r="I310" s="232"/>
      <c r="J310" s="232"/>
    </row>
    <row r="311" spans="8:10">
      <c r="H311" s="232"/>
      <c r="I311" s="232"/>
      <c r="J311" s="232"/>
    </row>
    <row r="312" spans="8:10">
      <c r="H312" s="232"/>
      <c r="I312" s="232"/>
      <c r="J312" s="232"/>
    </row>
    <row r="313" spans="8:10">
      <c r="H313" s="232"/>
      <c r="I313" s="232"/>
      <c r="J313" s="232"/>
    </row>
    <row r="314" spans="8:10">
      <c r="H314" s="232"/>
      <c r="I314" s="232"/>
      <c r="J314" s="232"/>
    </row>
    <row r="315" spans="8:10">
      <c r="H315" s="232"/>
      <c r="I315" s="232"/>
      <c r="J315" s="232"/>
    </row>
    <row r="316" spans="8:10">
      <c r="H316" s="232"/>
      <c r="I316" s="232"/>
      <c r="J316" s="232"/>
    </row>
    <row r="317" spans="8:10">
      <c r="H317" s="232"/>
      <c r="I317" s="232"/>
      <c r="J317" s="232"/>
    </row>
    <row r="318" spans="8:10">
      <c r="H318" s="232"/>
      <c r="I318" s="232"/>
      <c r="J318" s="232"/>
    </row>
    <row r="319" spans="8:10">
      <c r="H319" s="232"/>
      <c r="I319" s="232"/>
      <c r="J319" s="232"/>
    </row>
    <row r="320" spans="8:10">
      <c r="H320" s="232"/>
      <c r="I320" s="232"/>
      <c r="J320" s="232"/>
    </row>
    <row r="321" spans="8:10">
      <c r="H321" s="232"/>
      <c r="I321" s="232"/>
      <c r="J321" s="232"/>
    </row>
    <row r="322" spans="8:10">
      <c r="H322" s="232"/>
      <c r="I322" s="232"/>
      <c r="J322" s="232"/>
    </row>
    <row r="323" spans="8:10">
      <c r="H323" s="232"/>
      <c r="I323" s="232"/>
      <c r="J323" s="232"/>
    </row>
    <row r="324" spans="8:10">
      <c r="H324" s="232"/>
      <c r="I324" s="232"/>
      <c r="J324" s="232"/>
    </row>
    <row r="325" spans="8:10">
      <c r="H325" s="232"/>
      <c r="I325" s="232"/>
      <c r="J325" s="232"/>
    </row>
    <row r="326" spans="8:10">
      <c r="H326" s="232"/>
      <c r="I326" s="232"/>
      <c r="J326" s="232"/>
    </row>
    <row r="327" spans="8:10">
      <c r="H327" s="232"/>
      <c r="I327" s="232"/>
      <c r="J327" s="232"/>
    </row>
    <row r="328" spans="8:10">
      <c r="H328" s="232"/>
      <c r="I328" s="232"/>
      <c r="J328" s="232"/>
    </row>
    <row r="329" spans="8:10">
      <c r="H329" s="232"/>
      <c r="I329" s="232"/>
      <c r="J329" s="232"/>
    </row>
    <row r="330" spans="8:10">
      <c r="H330" s="232"/>
      <c r="I330" s="232"/>
      <c r="J330" s="232"/>
    </row>
    <row r="331" spans="8:10">
      <c r="H331" s="232"/>
      <c r="I331" s="232"/>
      <c r="J331" s="232"/>
    </row>
    <row r="332" spans="8:10">
      <c r="H332" s="232"/>
      <c r="I332" s="232"/>
      <c r="J332" s="232"/>
    </row>
    <row r="333" spans="8:10">
      <c r="H333" s="232"/>
      <c r="I333" s="232"/>
      <c r="J333" s="232"/>
    </row>
    <row r="334" spans="8:10">
      <c r="H334" s="232"/>
      <c r="I334" s="232"/>
      <c r="J334" s="232"/>
    </row>
    <row r="335" spans="8:10">
      <c r="H335" s="232"/>
      <c r="I335" s="232"/>
      <c r="J335" s="232"/>
    </row>
    <row r="336" spans="8:10">
      <c r="H336" s="232"/>
      <c r="I336" s="232"/>
      <c r="J336" s="232"/>
    </row>
    <row r="337" spans="8:10">
      <c r="H337" s="232"/>
      <c r="I337" s="232"/>
      <c r="J337" s="232"/>
    </row>
    <row r="338" spans="8:10">
      <c r="H338" s="232"/>
      <c r="I338" s="232"/>
      <c r="J338" s="232"/>
    </row>
    <row r="339" spans="8:10">
      <c r="H339" s="232"/>
      <c r="I339" s="232"/>
      <c r="J339" s="232"/>
    </row>
    <row r="340" spans="8:10">
      <c r="H340" s="232"/>
      <c r="I340" s="232"/>
      <c r="J340" s="232"/>
    </row>
    <row r="341" spans="8:10">
      <c r="H341" s="232"/>
      <c r="I341" s="232"/>
      <c r="J341" s="232"/>
    </row>
    <row r="342" spans="8:10">
      <c r="H342" s="232"/>
      <c r="I342" s="232"/>
      <c r="J342" s="232"/>
    </row>
    <row r="343" spans="8:10">
      <c r="H343" s="232"/>
      <c r="I343" s="232"/>
      <c r="J343" s="232"/>
    </row>
    <row r="344" spans="8:10">
      <c r="H344" s="232"/>
      <c r="I344" s="232"/>
      <c r="J344" s="232"/>
    </row>
    <row r="345" spans="8:10">
      <c r="H345" s="232"/>
      <c r="I345" s="232"/>
      <c r="J345" s="232"/>
    </row>
    <row r="346" spans="8:10">
      <c r="H346" s="232"/>
      <c r="I346" s="232"/>
      <c r="J346" s="232"/>
    </row>
    <row r="347" spans="8:10">
      <c r="H347" s="232"/>
      <c r="I347" s="232"/>
      <c r="J347" s="232"/>
    </row>
    <row r="348" spans="8:10">
      <c r="H348" s="232"/>
      <c r="I348" s="232"/>
      <c r="J348" s="232"/>
    </row>
    <row r="349" spans="8:10">
      <c r="H349" s="232"/>
      <c r="I349" s="232"/>
      <c r="J349" s="232"/>
    </row>
    <row r="350" spans="8:10">
      <c r="H350" s="232"/>
      <c r="I350" s="232"/>
      <c r="J350" s="232"/>
    </row>
    <row r="351" spans="8:10">
      <c r="H351" s="232"/>
      <c r="I351" s="232"/>
      <c r="J351" s="232"/>
    </row>
    <row r="352" spans="8:10">
      <c r="H352" s="232"/>
      <c r="I352" s="232"/>
      <c r="J352" s="232"/>
    </row>
    <row r="353" spans="8:10">
      <c r="H353" s="232"/>
      <c r="I353" s="232"/>
      <c r="J353" s="232"/>
    </row>
    <row r="354" spans="8:10">
      <c r="H354" s="232"/>
      <c r="I354" s="232"/>
      <c r="J354" s="232"/>
    </row>
    <row r="355" spans="8:10">
      <c r="H355" s="232"/>
      <c r="I355" s="232"/>
      <c r="J355" s="232"/>
    </row>
    <row r="356" spans="8:10">
      <c r="H356" s="232"/>
      <c r="I356" s="232"/>
      <c r="J356" s="232"/>
    </row>
    <row r="357" spans="8:10">
      <c r="H357" s="232"/>
      <c r="I357" s="232"/>
      <c r="J357" s="232"/>
    </row>
    <row r="358" spans="8:10">
      <c r="H358" s="232"/>
      <c r="I358" s="232"/>
      <c r="J358" s="232"/>
    </row>
    <row r="359" spans="8:10">
      <c r="H359" s="232"/>
      <c r="I359" s="232"/>
      <c r="J359" s="232"/>
    </row>
    <row r="360" spans="8:10">
      <c r="H360" s="232"/>
      <c r="I360" s="232"/>
      <c r="J360" s="232"/>
    </row>
    <row r="361" spans="8:10">
      <c r="H361" s="232"/>
      <c r="I361" s="232"/>
      <c r="J361" s="232"/>
    </row>
    <row r="362" spans="8:10">
      <c r="H362" s="232"/>
      <c r="I362" s="232"/>
      <c r="J362" s="232"/>
    </row>
    <row r="363" spans="8:10">
      <c r="H363" s="232"/>
      <c r="I363" s="232"/>
      <c r="J363" s="232"/>
    </row>
    <row r="364" spans="8:10">
      <c r="H364" s="232"/>
      <c r="I364" s="232"/>
      <c r="J364" s="232"/>
    </row>
    <row r="365" spans="8:10">
      <c r="H365" s="232"/>
      <c r="I365" s="232"/>
      <c r="J365" s="232"/>
    </row>
    <row r="366" spans="8:10">
      <c r="H366" s="232"/>
      <c r="I366" s="232"/>
      <c r="J366" s="232"/>
    </row>
    <row r="367" spans="8:10">
      <c r="H367" s="232"/>
      <c r="I367" s="232"/>
      <c r="J367" s="232"/>
    </row>
    <row r="368" spans="8:10">
      <c r="H368" s="232"/>
      <c r="I368" s="232"/>
      <c r="J368" s="232"/>
    </row>
    <row r="369" spans="8:10">
      <c r="H369" s="232"/>
      <c r="I369" s="232"/>
      <c r="J369" s="232"/>
    </row>
    <row r="370" spans="8:10">
      <c r="H370" s="232"/>
      <c r="I370" s="232"/>
      <c r="J370" s="232"/>
    </row>
    <row r="371" spans="8:10">
      <c r="H371" s="232"/>
      <c r="I371" s="232"/>
      <c r="J371" s="232"/>
    </row>
    <row r="372" spans="8:10">
      <c r="H372" s="232"/>
      <c r="I372" s="232"/>
      <c r="J372" s="232"/>
    </row>
    <row r="373" spans="8:10">
      <c r="H373" s="232"/>
      <c r="I373" s="232"/>
      <c r="J373" s="232"/>
    </row>
    <row r="374" spans="8:10">
      <c r="H374" s="232"/>
      <c r="I374" s="232"/>
      <c r="J374" s="232"/>
    </row>
    <row r="375" spans="8:10">
      <c r="H375" s="232"/>
      <c r="I375" s="232"/>
      <c r="J375" s="232"/>
    </row>
    <row r="376" spans="8:10">
      <c r="H376" s="232"/>
      <c r="I376" s="232"/>
      <c r="J376" s="232"/>
    </row>
    <row r="377" spans="8:10">
      <c r="H377" s="232"/>
      <c r="I377" s="232"/>
      <c r="J377" s="232"/>
    </row>
    <row r="378" spans="8:10">
      <c r="H378" s="232"/>
      <c r="I378" s="232"/>
      <c r="J378" s="232"/>
    </row>
    <row r="379" spans="8:10">
      <c r="H379" s="232"/>
      <c r="I379" s="232"/>
      <c r="J379" s="232"/>
    </row>
    <row r="380" spans="8:10">
      <c r="H380" s="232"/>
      <c r="I380" s="232"/>
      <c r="J380" s="232"/>
    </row>
    <row r="381" spans="8:10">
      <c r="H381" s="232"/>
      <c r="I381" s="232"/>
      <c r="J381" s="232"/>
    </row>
    <row r="382" spans="8:10">
      <c r="H382" s="232"/>
      <c r="I382" s="232"/>
      <c r="J382" s="232"/>
    </row>
    <row r="383" spans="8:10">
      <c r="H383" s="232"/>
      <c r="I383" s="232"/>
      <c r="J383" s="232"/>
    </row>
    <row r="384" spans="8:10">
      <c r="H384" s="232"/>
      <c r="I384" s="232"/>
      <c r="J384" s="232"/>
    </row>
    <row r="385" spans="8:10">
      <c r="H385" s="232"/>
      <c r="I385" s="232"/>
      <c r="J385" s="232"/>
    </row>
    <row r="386" spans="8:10">
      <c r="H386" s="232"/>
      <c r="I386" s="232"/>
      <c r="J386" s="232"/>
    </row>
    <row r="387" spans="8:10">
      <c r="H387" s="232"/>
      <c r="I387" s="232"/>
      <c r="J387" s="232"/>
    </row>
    <row r="388" spans="8:10">
      <c r="H388" s="232"/>
      <c r="I388" s="232"/>
      <c r="J388" s="232"/>
    </row>
    <row r="389" spans="8:10">
      <c r="H389" s="232"/>
      <c r="I389" s="232"/>
      <c r="J389" s="232"/>
    </row>
    <row r="390" spans="8:10">
      <c r="H390" s="232"/>
      <c r="I390" s="232"/>
      <c r="J390" s="232"/>
    </row>
    <row r="391" spans="8:10">
      <c r="H391" s="232"/>
      <c r="I391" s="232"/>
      <c r="J391" s="232"/>
    </row>
    <row r="392" spans="8:10">
      <c r="H392" s="232"/>
      <c r="I392" s="232"/>
      <c r="J392" s="232"/>
    </row>
    <row r="393" spans="8:10">
      <c r="H393" s="232"/>
      <c r="I393" s="232"/>
      <c r="J393" s="232"/>
    </row>
    <row r="394" spans="8:10">
      <c r="H394" s="232"/>
      <c r="I394" s="232"/>
      <c r="J394" s="232"/>
    </row>
    <row r="395" spans="8:10">
      <c r="H395" s="232"/>
      <c r="I395" s="232"/>
      <c r="J395" s="232"/>
    </row>
    <row r="396" spans="8:10">
      <c r="H396" s="232"/>
      <c r="I396" s="232"/>
      <c r="J396" s="232"/>
    </row>
    <row r="397" spans="8:10">
      <c r="H397" s="232"/>
      <c r="I397" s="232"/>
      <c r="J397" s="232"/>
    </row>
    <row r="398" spans="8:10">
      <c r="H398" s="232"/>
      <c r="I398" s="232"/>
      <c r="J398" s="232"/>
    </row>
    <row r="399" spans="8:10">
      <c r="H399" s="232"/>
      <c r="I399" s="232"/>
      <c r="J399" s="232"/>
    </row>
    <row r="400" spans="8:10">
      <c r="H400" s="232"/>
      <c r="I400" s="232"/>
      <c r="J400" s="232"/>
    </row>
    <row r="401" spans="8:10">
      <c r="H401" s="232"/>
      <c r="I401" s="232"/>
      <c r="J401" s="232"/>
    </row>
    <row r="402" spans="8:10">
      <c r="H402" s="232"/>
      <c r="I402" s="232"/>
      <c r="J402" s="232"/>
    </row>
    <row r="403" spans="8:10">
      <c r="H403" s="232"/>
      <c r="I403" s="232"/>
      <c r="J403" s="232"/>
    </row>
    <row r="404" spans="8:10">
      <c r="H404" s="232"/>
      <c r="I404" s="232"/>
      <c r="J404" s="232"/>
    </row>
    <row r="405" spans="8:10">
      <c r="H405" s="232"/>
      <c r="I405" s="232"/>
      <c r="J405" s="232"/>
    </row>
    <row r="406" spans="8:10">
      <c r="H406" s="232"/>
      <c r="I406" s="232"/>
      <c r="J406" s="232"/>
    </row>
    <row r="407" spans="8:10">
      <c r="H407" s="232"/>
      <c r="I407" s="232"/>
      <c r="J407" s="232"/>
    </row>
    <row r="408" spans="8:10">
      <c r="H408" s="232"/>
      <c r="I408" s="232"/>
      <c r="J408" s="232"/>
    </row>
    <row r="409" spans="8:10">
      <c r="H409" s="232"/>
      <c r="I409" s="232"/>
      <c r="J409" s="232"/>
    </row>
    <row r="410" spans="8:10">
      <c r="H410" s="232"/>
      <c r="I410" s="232"/>
      <c r="J410" s="232"/>
    </row>
    <row r="411" spans="8:10">
      <c r="H411" s="232"/>
      <c r="I411" s="232"/>
      <c r="J411" s="232"/>
    </row>
    <row r="412" spans="8:10">
      <c r="H412" s="232"/>
      <c r="I412" s="232"/>
      <c r="J412" s="232"/>
    </row>
    <row r="413" spans="8:10">
      <c r="H413" s="232"/>
      <c r="I413" s="232"/>
      <c r="J413" s="232"/>
    </row>
    <row r="414" spans="8:10">
      <c r="H414" s="232"/>
      <c r="I414" s="232"/>
      <c r="J414" s="232"/>
    </row>
    <row r="415" spans="8:10">
      <c r="H415" s="232"/>
      <c r="I415" s="232"/>
      <c r="J415" s="232"/>
    </row>
    <row r="416" spans="8:10">
      <c r="H416" s="232"/>
      <c r="I416" s="232"/>
      <c r="J416" s="232"/>
    </row>
    <row r="417" spans="8:10">
      <c r="H417" s="232"/>
      <c r="I417" s="232"/>
      <c r="J417" s="232"/>
    </row>
    <row r="418" spans="8:10">
      <c r="H418" s="232"/>
      <c r="I418" s="232"/>
      <c r="J418" s="232"/>
    </row>
    <row r="419" spans="8:10">
      <c r="H419" s="232"/>
      <c r="I419" s="232"/>
      <c r="J419" s="232"/>
    </row>
    <row r="420" spans="8:10">
      <c r="H420" s="232"/>
      <c r="I420" s="232"/>
      <c r="J420" s="232"/>
    </row>
    <row r="421" spans="8:10">
      <c r="H421" s="232"/>
      <c r="I421" s="232"/>
      <c r="J421" s="232"/>
    </row>
    <row r="422" spans="8:10">
      <c r="H422" s="232"/>
      <c r="I422" s="232"/>
      <c r="J422" s="232"/>
    </row>
    <row r="423" spans="8:10">
      <c r="H423" s="232"/>
      <c r="I423" s="232"/>
      <c r="J423" s="232"/>
    </row>
    <row r="424" spans="8:10">
      <c r="H424" s="232"/>
      <c r="I424" s="232"/>
      <c r="J424" s="232"/>
    </row>
    <row r="425" spans="8:10">
      <c r="H425" s="232"/>
      <c r="I425" s="232"/>
      <c r="J425" s="232"/>
    </row>
    <row r="426" spans="8:10">
      <c r="H426" s="232"/>
      <c r="I426" s="232"/>
      <c r="J426" s="232"/>
    </row>
    <row r="427" spans="8:10">
      <c r="H427" s="232"/>
      <c r="I427" s="232"/>
      <c r="J427" s="232"/>
    </row>
    <row r="428" spans="8:10">
      <c r="H428" s="232"/>
      <c r="I428" s="232"/>
      <c r="J428" s="232"/>
    </row>
    <row r="429" spans="8:10">
      <c r="H429" s="232"/>
      <c r="I429" s="232"/>
      <c r="J429" s="232"/>
    </row>
    <row r="430" spans="8:10">
      <c r="H430" s="232"/>
      <c r="I430" s="232"/>
      <c r="J430" s="232"/>
    </row>
    <row r="431" spans="8:10">
      <c r="H431" s="232"/>
      <c r="I431" s="232"/>
      <c r="J431" s="232"/>
    </row>
    <row r="432" spans="8:10">
      <c r="H432" s="232"/>
      <c r="I432" s="232"/>
      <c r="J432" s="232"/>
    </row>
    <row r="433" spans="8:10">
      <c r="H433" s="232"/>
      <c r="I433" s="232"/>
      <c r="J433" s="232"/>
    </row>
    <row r="434" spans="8:10">
      <c r="H434" s="232"/>
      <c r="I434" s="232"/>
      <c r="J434" s="232"/>
    </row>
    <row r="435" spans="8:10">
      <c r="H435" s="232"/>
      <c r="I435" s="232"/>
      <c r="J435" s="232"/>
    </row>
    <row r="436" spans="8:10">
      <c r="H436" s="232"/>
      <c r="I436" s="232"/>
      <c r="J436" s="232"/>
    </row>
    <row r="437" spans="8:10">
      <c r="H437" s="232"/>
      <c r="I437" s="232"/>
      <c r="J437" s="232"/>
    </row>
    <row r="438" spans="8:10">
      <c r="H438" s="232"/>
      <c r="I438" s="232"/>
      <c r="J438" s="232"/>
    </row>
    <row r="439" spans="8:10">
      <c r="H439" s="232"/>
      <c r="I439" s="232"/>
      <c r="J439" s="232"/>
    </row>
    <row r="440" spans="8:10">
      <c r="H440" s="232"/>
      <c r="I440" s="232"/>
      <c r="J440" s="232"/>
    </row>
    <row r="441" spans="8:10">
      <c r="H441" s="232"/>
      <c r="I441" s="232"/>
      <c r="J441" s="232"/>
    </row>
    <row r="442" spans="8:10">
      <c r="H442" s="232"/>
      <c r="I442" s="232"/>
      <c r="J442" s="232"/>
    </row>
    <row r="443" spans="8:10">
      <c r="H443" s="232"/>
      <c r="I443" s="232"/>
      <c r="J443" s="232"/>
    </row>
    <row r="444" spans="8:10">
      <c r="H444" s="232"/>
      <c r="I444" s="232"/>
      <c r="J444" s="232"/>
    </row>
    <row r="445" spans="8:10">
      <c r="H445" s="232"/>
      <c r="I445" s="232"/>
      <c r="J445" s="232"/>
    </row>
    <row r="446" spans="8:10">
      <c r="H446" s="232"/>
      <c r="I446" s="232"/>
      <c r="J446" s="232"/>
    </row>
    <row r="447" spans="8:10">
      <c r="H447" s="232"/>
      <c r="I447" s="232"/>
      <c r="J447" s="232"/>
    </row>
    <row r="448" spans="8:10">
      <c r="H448" s="232"/>
      <c r="I448" s="232"/>
      <c r="J448" s="232"/>
    </row>
    <row r="449" spans="8:10">
      <c r="H449" s="232"/>
      <c r="I449" s="232"/>
      <c r="J449" s="232"/>
    </row>
    <row r="450" spans="8:10">
      <c r="H450" s="232"/>
      <c r="I450" s="232"/>
      <c r="J450" s="232"/>
    </row>
    <row r="451" spans="8:10">
      <c r="H451" s="232"/>
      <c r="I451" s="232"/>
      <c r="J451" s="232"/>
    </row>
    <row r="452" spans="8:10">
      <c r="H452" s="232"/>
      <c r="I452" s="232"/>
      <c r="J452" s="232"/>
    </row>
    <row r="453" spans="8:10">
      <c r="H453" s="232"/>
      <c r="I453" s="232"/>
      <c r="J453" s="232"/>
    </row>
    <row r="454" spans="8:10">
      <c r="H454" s="232"/>
      <c r="I454" s="232"/>
      <c r="J454" s="232"/>
    </row>
    <row r="455" spans="8:10">
      <c r="H455" s="232"/>
      <c r="I455" s="232"/>
      <c r="J455" s="232"/>
    </row>
    <row r="456" spans="8:10">
      <c r="H456" s="232"/>
      <c r="I456" s="232"/>
      <c r="J456" s="232"/>
    </row>
    <row r="457" spans="8:10">
      <c r="H457" s="232"/>
      <c r="I457" s="232"/>
      <c r="J457" s="232"/>
    </row>
    <row r="458" spans="8:10">
      <c r="H458" s="232"/>
      <c r="I458" s="232"/>
      <c r="J458" s="232"/>
    </row>
    <row r="459" spans="8:10">
      <c r="H459" s="232"/>
      <c r="I459" s="232"/>
      <c r="J459" s="232"/>
    </row>
    <row r="460" spans="8:10">
      <c r="H460" s="232"/>
      <c r="I460" s="232"/>
      <c r="J460" s="232"/>
    </row>
    <row r="461" spans="8:10">
      <c r="H461" s="232"/>
      <c r="I461" s="232"/>
      <c r="J461" s="232"/>
    </row>
    <row r="462" spans="8:10">
      <c r="H462" s="232"/>
      <c r="I462" s="232"/>
      <c r="J462" s="232"/>
    </row>
    <row r="463" spans="8:10">
      <c r="H463" s="232"/>
      <c r="I463" s="232"/>
      <c r="J463" s="232"/>
    </row>
    <row r="464" spans="8:10">
      <c r="H464" s="232"/>
      <c r="I464" s="232"/>
      <c r="J464" s="232"/>
    </row>
    <row r="465" spans="8:10">
      <c r="H465" s="232"/>
      <c r="I465" s="232"/>
      <c r="J465" s="232"/>
    </row>
    <row r="466" spans="8:10">
      <c r="H466" s="232"/>
      <c r="I466" s="232"/>
      <c r="J466" s="232"/>
    </row>
    <row r="467" spans="8:10">
      <c r="H467" s="232"/>
      <c r="I467" s="232"/>
      <c r="J467" s="232"/>
    </row>
    <row r="468" spans="8:10">
      <c r="H468" s="232"/>
      <c r="I468" s="232"/>
      <c r="J468" s="232"/>
    </row>
    <row r="469" spans="8:10">
      <c r="H469" s="232"/>
      <c r="I469" s="232"/>
      <c r="J469" s="232"/>
    </row>
    <row r="470" spans="8:10">
      <c r="H470" s="232"/>
      <c r="I470" s="232"/>
      <c r="J470" s="232"/>
    </row>
    <row r="471" spans="8:10">
      <c r="H471" s="232"/>
      <c r="I471" s="232"/>
      <c r="J471" s="232"/>
    </row>
    <row r="472" spans="8:10">
      <c r="H472" s="232"/>
      <c r="I472" s="232"/>
      <c r="J472" s="232"/>
    </row>
    <row r="473" spans="8:10">
      <c r="H473" s="232"/>
      <c r="I473" s="232"/>
      <c r="J473" s="232"/>
    </row>
    <row r="474" spans="8:10">
      <c r="H474" s="232"/>
      <c r="I474" s="232"/>
      <c r="J474" s="232"/>
    </row>
    <row r="475" spans="8:10">
      <c r="H475" s="232"/>
      <c r="I475" s="232"/>
      <c r="J475" s="232"/>
    </row>
    <row r="476" spans="8:10">
      <c r="H476" s="232"/>
      <c r="I476" s="232"/>
      <c r="J476" s="232"/>
    </row>
    <row r="477" spans="8:10">
      <c r="H477" s="232"/>
      <c r="I477" s="232"/>
      <c r="J477" s="232"/>
    </row>
    <row r="478" spans="8:10">
      <c r="H478" s="232"/>
      <c r="I478" s="232"/>
      <c r="J478" s="232"/>
    </row>
    <row r="479" spans="8:10">
      <c r="H479" s="232"/>
      <c r="I479" s="232"/>
      <c r="J479" s="232"/>
    </row>
    <row r="480" spans="8:10">
      <c r="H480" s="232"/>
      <c r="I480" s="232"/>
      <c r="J480" s="232"/>
    </row>
    <row r="481" spans="8:10">
      <c r="H481" s="232"/>
      <c r="I481" s="232"/>
      <c r="J481" s="232"/>
    </row>
    <row r="482" spans="8:10">
      <c r="H482" s="232"/>
      <c r="I482" s="232"/>
      <c r="J482" s="232"/>
    </row>
    <row r="483" spans="8:10">
      <c r="H483" s="232"/>
      <c r="I483" s="232"/>
      <c r="J483" s="232"/>
    </row>
    <row r="484" spans="8:10">
      <c r="H484" s="232"/>
      <c r="I484" s="232"/>
      <c r="J484" s="232"/>
    </row>
    <row r="485" spans="8:10">
      <c r="H485" s="232"/>
      <c r="I485" s="232"/>
      <c r="J485" s="232"/>
    </row>
    <row r="486" spans="8:10">
      <c r="H486" s="232"/>
      <c r="I486" s="232"/>
      <c r="J486" s="232"/>
    </row>
    <row r="487" spans="8:10">
      <c r="H487" s="232"/>
      <c r="I487" s="232"/>
      <c r="J487" s="232"/>
    </row>
    <row r="488" spans="8:10">
      <c r="H488" s="232"/>
      <c r="I488" s="232"/>
      <c r="J488" s="232"/>
    </row>
    <row r="489" spans="8:10">
      <c r="H489" s="232"/>
      <c r="I489" s="232"/>
      <c r="J489" s="232"/>
    </row>
    <row r="490" spans="8:10">
      <c r="H490" s="232"/>
      <c r="I490" s="232"/>
      <c r="J490" s="232"/>
    </row>
    <row r="491" spans="8:10">
      <c r="H491" s="232"/>
      <c r="I491" s="232"/>
      <c r="J491" s="232"/>
    </row>
    <row r="492" spans="8:10">
      <c r="H492" s="232"/>
      <c r="I492" s="232"/>
      <c r="J492" s="232"/>
    </row>
    <row r="493" spans="8:10">
      <c r="H493" s="232"/>
      <c r="I493" s="232"/>
      <c r="J493" s="232"/>
    </row>
    <row r="494" spans="8:10">
      <c r="H494" s="232"/>
      <c r="I494" s="232"/>
      <c r="J494" s="232"/>
    </row>
    <row r="495" spans="8:10">
      <c r="H495" s="232"/>
      <c r="I495" s="232"/>
      <c r="J495" s="232"/>
    </row>
    <row r="496" spans="8:10">
      <c r="H496" s="232"/>
      <c r="I496" s="232"/>
      <c r="J496" s="232"/>
    </row>
    <row r="497" spans="8:10">
      <c r="H497" s="232"/>
      <c r="I497" s="232"/>
      <c r="J497" s="232"/>
    </row>
    <row r="498" spans="8:10">
      <c r="H498" s="232"/>
      <c r="I498" s="232"/>
      <c r="J498" s="232"/>
    </row>
    <row r="499" spans="8:10">
      <c r="H499" s="232"/>
      <c r="I499" s="232"/>
      <c r="J499" s="232"/>
    </row>
    <row r="500" spans="8:10">
      <c r="H500" s="232"/>
      <c r="I500" s="232"/>
      <c r="J500" s="232"/>
    </row>
    <row r="501" spans="8:10">
      <c r="H501" s="232"/>
      <c r="I501" s="232"/>
      <c r="J501" s="232"/>
    </row>
    <row r="502" spans="8:10">
      <c r="H502" s="232"/>
      <c r="I502" s="232"/>
      <c r="J502" s="232"/>
    </row>
    <row r="503" spans="8:10">
      <c r="H503" s="232"/>
      <c r="I503" s="232"/>
      <c r="J503" s="232"/>
    </row>
    <row r="504" spans="8:10">
      <c r="H504" s="232"/>
      <c r="I504" s="232"/>
      <c r="J504" s="232"/>
    </row>
    <row r="505" spans="8:10">
      <c r="H505" s="232"/>
      <c r="I505" s="232"/>
      <c r="J505" s="232"/>
    </row>
    <row r="506" spans="8:10">
      <c r="H506" s="232"/>
      <c r="I506" s="232"/>
      <c r="J506" s="232"/>
    </row>
    <row r="507" spans="8:10">
      <c r="H507" s="232"/>
      <c r="I507" s="232"/>
      <c r="J507" s="232"/>
    </row>
    <row r="508" spans="8:10">
      <c r="H508" s="232"/>
      <c r="I508" s="232"/>
      <c r="J508" s="232"/>
    </row>
    <row r="509" spans="8:10">
      <c r="H509" s="232"/>
      <c r="I509" s="232"/>
      <c r="J509" s="232"/>
    </row>
    <row r="510" spans="8:10">
      <c r="H510" s="232"/>
      <c r="I510" s="232"/>
      <c r="J510" s="232"/>
    </row>
    <row r="511" spans="8:10">
      <c r="H511" s="232"/>
      <c r="I511" s="232"/>
      <c r="J511" s="232"/>
    </row>
    <row r="512" spans="8:10">
      <c r="H512" s="232"/>
      <c r="I512" s="232"/>
      <c r="J512" s="232"/>
    </row>
    <row r="513" spans="8:10">
      <c r="H513" s="232"/>
      <c r="I513" s="232"/>
      <c r="J513" s="232"/>
    </row>
    <row r="514" spans="8:10">
      <c r="H514" s="232"/>
      <c r="I514" s="232"/>
      <c r="J514" s="232"/>
    </row>
    <row r="515" spans="8:10">
      <c r="H515" s="232"/>
      <c r="I515" s="232"/>
      <c r="J515" s="232"/>
    </row>
    <row r="516" spans="8:10">
      <c r="H516" s="232"/>
      <c r="I516" s="232"/>
      <c r="J516" s="232"/>
    </row>
    <row r="517" spans="8:10">
      <c r="H517" s="232"/>
      <c r="I517" s="232"/>
      <c r="J517" s="232"/>
    </row>
    <row r="518" spans="8:10">
      <c r="H518" s="232"/>
      <c r="I518" s="232"/>
      <c r="J518" s="232"/>
    </row>
    <row r="519" spans="8:10">
      <c r="H519" s="232"/>
      <c r="I519" s="232"/>
      <c r="J519" s="232"/>
    </row>
    <row r="520" spans="8:10">
      <c r="H520" s="232"/>
      <c r="I520" s="232"/>
      <c r="J520" s="232"/>
    </row>
    <row r="521" spans="8:10">
      <c r="H521" s="232"/>
      <c r="I521" s="232"/>
      <c r="J521" s="232"/>
    </row>
    <row r="522" spans="8:10">
      <c r="H522" s="232"/>
      <c r="I522" s="232"/>
      <c r="J522" s="232"/>
    </row>
    <row r="523" spans="8:10">
      <c r="H523" s="232"/>
      <c r="I523" s="232"/>
      <c r="J523" s="232"/>
    </row>
    <row r="524" spans="8:10">
      <c r="H524" s="232"/>
      <c r="I524" s="232"/>
      <c r="J524" s="232"/>
    </row>
    <row r="525" spans="8:10">
      <c r="H525" s="232"/>
      <c r="I525" s="232"/>
      <c r="J525" s="232"/>
    </row>
    <row r="526" spans="8:10">
      <c r="H526" s="232"/>
      <c r="I526" s="232"/>
      <c r="J526" s="232"/>
    </row>
    <row r="527" spans="8:10">
      <c r="H527" s="232"/>
      <c r="I527" s="232"/>
      <c r="J527" s="232"/>
    </row>
    <row r="528" spans="8:10">
      <c r="H528" s="232"/>
      <c r="I528" s="232"/>
      <c r="J528" s="232"/>
    </row>
    <row r="529" spans="8:10">
      <c r="H529" s="232"/>
      <c r="I529" s="232"/>
      <c r="J529" s="232"/>
    </row>
    <row r="530" spans="8:10">
      <c r="H530" s="232"/>
      <c r="I530" s="232"/>
      <c r="J530" s="232"/>
    </row>
    <row r="531" spans="8:10">
      <c r="H531" s="232"/>
      <c r="I531" s="232"/>
      <c r="J531" s="232"/>
    </row>
    <row r="532" spans="8:10">
      <c r="H532" s="232"/>
      <c r="I532" s="232"/>
      <c r="J532" s="232"/>
    </row>
    <row r="533" spans="8:10">
      <c r="H533" s="232"/>
      <c r="I533" s="232"/>
      <c r="J533" s="232"/>
    </row>
    <row r="534" spans="8:10">
      <c r="H534" s="232"/>
      <c r="I534" s="232"/>
      <c r="J534" s="232"/>
    </row>
    <row r="535" spans="8:10">
      <c r="H535" s="232"/>
      <c r="I535" s="232"/>
      <c r="J535" s="232"/>
    </row>
    <row r="536" spans="8:10">
      <c r="H536" s="232"/>
      <c r="I536" s="232"/>
      <c r="J536" s="232"/>
    </row>
    <row r="537" spans="8:10">
      <c r="H537" s="232"/>
      <c r="I537" s="232"/>
      <c r="J537" s="232"/>
    </row>
    <row r="538" spans="8:10">
      <c r="H538" s="232"/>
      <c r="I538" s="232"/>
      <c r="J538" s="232"/>
    </row>
    <row r="539" spans="8:10">
      <c r="H539" s="232"/>
      <c r="I539" s="232"/>
      <c r="J539" s="232"/>
    </row>
    <row r="540" spans="8:10">
      <c r="H540" s="232"/>
      <c r="I540" s="232"/>
      <c r="J540" s="232"/>
    </row>
    <row r="541" spans="8:10">
      <c r="H541" s="232"/>
      <c r="I541" s="232"/>
      <c r="J541" s="232"/>
    </row>
    <row r="542" spans="8:10">
      <c r="H542" s="232"/>
      <c r="I542" s="232"/>
      <c r="J542" s="232"/>
    </row>
    <row r="543" spans="8:10">
      <c r="H543" s="232"/>
      <c r="I543" s="232"/>
      <c r="J543" s="232"/>
    </row>
    <row r="544" spans="8:10">
      <c r="H544" s="232"/>
      <c r="I544" s="232"/>
      <c r="J544" s="232"/>
    </row>
    <row r="545" spans="8:10">
      <c r="H545" s="232"/>
      <c r="I545" s="232"/>
      <c r="J545" s="232"/>
    </row>
    <row r="546" spans="8:10">
      <c r="H546" s="232"/>
      <c r="I546" s="232"/>
      <c r="J546" s="232"/>
    </row>
    <row r="547" spans="8:10">
      <c r="H547" s="232"/>
      <c r="I547" s="232"/>
      <c r="J547" s="232"/>
    </row>
    <row r="548" spans="8:10">
      <c r="H548" s="232"/>
      <c r="I548" s="232"/>
      <c r="J548" s="232"/>
    </row>
    <row r="549" spans="8:10">
      <c r="H549" s="232"/>
      <c r="I549" s="232"/>
      <c r="J549" s="232"/>
    </row>
    <row r="550" spans="8:10">
      <c r="H550" s="232"/>
      <c r="I550" s="232"/>
      <c r="J550" s="232"/>
    </row>
    <row r="551" spans="8:10">
      <c r="H551" s="232"/>
      <c r="I551" s="232"/>
      <c r="J551" s="232"/>
    </row>
    <row r="552" spans="8:10">
      <c r="H552" s="232"/>
      <c r="I552" s="232"/>
      <c r="J552" s="232"/>
    </row>
    <row r="553" spans="8:10">
      <c r="H553" s="232"/>
      <c r="I553" s="232"/>
      <c r="J553" s="232"/>
    </row>
    <row r="554" spans="8:10">
      <c r="H554" s="232"/>
      <c r="I554" s="232"/>
      <c r="J554" s="232"/>
    </row>
    <row r="555" spans="8:10">
      <c r="H555" s="232"/>
      <c r="I555" s="232"/>
      <c r="J555" s="232"/>
    </row>
    <row r="556" spans="8:10">
      <c r="H556" s="232"/>
      <c r="I556" s="232"/>
      <c r="J556" s="232"/>
    </row>
    <row r="557" spans="8:10">
      <c r="H557" s="232"/>
      <c r="I557" s="232"/>
      <c r="J557" s="232"/>
    </row>
    <row r="558" spans="8:10">
      <c r="H558" s="232"/>
      <c r="I558" s="232"/>
      <c r="J558" s="232"/>
    </row>
    <row r="559" spans="8:10">
      <c r="H559" s="232"/>
      <c r="I559" s="232"/>
      <c r="J559" s="232"/>
    </row>
    <row r="560" spans="8:10">
      <c r="H560" s="232"/>
      <c r="I560" s="232"/>
      <c r="J560" s="232"/>
    </row>
    <row r="561" spans="8:10">
      <c r="H561" s="232"/>
      <c r="I561" s="232"/>
      <c r="J561" s="232"/>
    </row>
    <row r="562" spans="8:10">
      <c r="H562" s="232"/>
      <c r="I562" s="232"/>
      <c r="J562" s="232"/>
    </row>
    <row r="563" spans="8:10">
      <c r="H563" s="232"/>
      <c r="I563" s="232"/>
      <c r="J563" s="232"/>
    </row>
    <row r="564" spans="8:10">
      <c r="H564" s="232"/>
      <c r="I564" s="232"/>
      <c r="J564" s="232"/>
    </row>
    <row r="565" spans="8:10">
      <c r="H565" s="232"/>
      <c r="I565" s="232"/>
      <c r="J565" s="232"/>
    </row>
    <row r="566" spans="8:10">
      <c r="H566" s="232"/>
      <c r="I566" s="232"/>
      <c r="J566" s="232"/>
    </row>
    <row r="567" spans="8:10">
      <c r="H567" s="232"/>
      <c r="I567" s="232"/>
      <c r="J567" s="232"/>
    </row>
    <row r="568" spans="8:10">
      <c r="H568" s="232"/>
      <c r="I568" s="232"/>
      <c r="J568" s="232"/>
    </row>
    <row r="569" spans="8:10">
      <c r="H569" s="232"/>
      <c r="I569" s="232"/>
      <c r="J569" s="232"/>
    </row>
    <row r="570" spans="8:10">
      <c r="H570" s="232"/>
      <c r="I570" s="232"/>
      <c r="J570" s="232"/>
    </row>
    <row r="571" spans="8:10">
      <c r="H571" s="232"/>
      <c r="I571" s="232"/>
      <c r="J571" s="232"/>
    </row>
    <row r="572" spans="8:10">
      <c r="H572" s="232"/>
      <c r="I572" s="232"/>
      <c r="J572" s="232"/>
    </row>
    <row r="573" spans="8:10">
      <c r="H573" s="232"/>
      <c r="I573" s="232"/>
      <c r="J573" s="232"/>
    </row>
    <row r="574" spans="8:10">
      <c r="H574" s="232"/>
      <c r="I574" s="232"/>
      <c r="J574" s="232"/>
    </row>
    <row r="575" spans="8:10">
      <c r="H575" s="232"/>
      <c r="I575" s="232"/>
      <c r="J575" s="232"/>
    </row>
    <row r="576" spans="8:10">
      <c r="H576" s="232"/>
      <c r="I576" s="232"/>
      <c r="J576" s="232"/>
    </row>
    <row r="577" spans="8:10">
      <c r="H577" s="232"/>
      <c r="I577" s="232"/>
      <c r="J577" s="232"/>
    </row>
    <row r="578" spans="8:10">
      <c r="H578" s="232"/>
      <c r="I578" s="232"/>
      <c r="J578" s="232"/>
    </row>
    <row r="579" spans="8:10">
      <c r="H579" s="232"/>
      <c r="I579" s="232"/>
      <c r="J579" s="232"/>
    </row>
    <row r="580" spans="8:10">
      <c r="H580" s="232"/>
      <c r="I580" s="232"/>
      <c r="J580" s="232"/>
    </row>
    <row r="581" spans="8:10">
      <c r="H581" s="232"/>
      <c r="I581" s="232"/>
      <c r="J581" s="232"/>
    </row>
    <row r="582" spans="8:10">
      <c r="H582" s="232"/>
      <c r="I582" s="232"/>
      <c r="J582" s="232"/>
    </row>
    <row r="583" spans="8:10">
      <c r="H583" s="232"/>
      <c r="I583" s="232"/>
      <c r="J583" s="232"/>
    </row>
    <row r="584" spans="8:10">
      <c r="H584" s="232"/>
      <c r="I584" s="232"/>
      <c r="J584" s="232"/>
    </row>
    <row r="585" spans="8:10">
      <c r="H585" s="232"/>
      <c r="I585" s="232"/>
      <c r="J585" s="232"/>
    </row>
    <row r="586" spans="8:10">
      <c r="H586" s="232"/>
      <c r="I586" s="232"/>
      <c r="J586" s="232"/>
    </row>
    <row r="587" spans="8:10">
      <c r="H587" s="232"/>
      <c r="I587" s="232"/>
      <c r="J587" s="232"/>
    </row>
    <row r="588" spans="8:10">
      <c r="H588" s="232"/>
      <c r="I588" s="232"/>
      <c r="J588" s="232"/>
    </row>
    <row r="589" spans="8:10">
      <c r="H589" s="232"/>
      <c r="I589" s="232"/>
      <c r="J589" s="232"/>
    </row>
    <row r="590" spans="8:10">
      <c r="H590" s="232"/>
      <c r="I590" s="232"/>
      <c r="J590" s="232"/>
    </row>
    <row r="591" spans="8:10">
      <c r="H591" s="232"/>
      <c r="I591" s="232"/>
      <c r="J591" s="232"/>
    </row>
    <row r="592" spans="8:10">
      <c r="H592" s="232"/>
      <c r="I592" s="232"/>
      <c r="J592" s="232"/>
    </row>
    <row r="593" spans="8:10">
      <c r="H593" s="232"/>
      <c r="I593" s="232"/>
      <c r="J593" s="232"/>
    </row>
    <row r="594" spans="8:10">
      <c r="H594" s="232"/>
      <c r="I594" s="232"/>
      <c r="J594" s="232"/>
    </row>
    <row r="595" spans="8:10">
      <c r="H595" s="232"/>
      <c r="I595" s="232"/>
      <c r="J595" s="232"/>
    </row>
    <row r="596" spans="8:10">
      <c r="H596" s="232"/>
      <c r="I596" s="232"/>
      <c r="J596" s="232"/>
    </row>
    <row r="597" spans="8:10">
      <c r="H597" s="232"/>
      <c r="I597" s="232"/>
      <c r="J597" s="232"/>
    </row>
    <row r="598" spans="8:10">
      <c r="H598" s="232"/>
      <c r="I598" s="232"/>
      <c r="J598" s="232"/>
    </row>
    <row r="599" spans="8:10">
      <c r="H599" s="232"/>
      <c r="I599" s="232"/>
      <c r="J599" s="232"/>
    </row>
    <row r="600" spans="8:10">
      <c r="H600" s="232"/>
      <c r="I600" s="232"/>
      <c r="J600" s="232"/>
    </row>
    <row r="601" spans="8:10">
      <c r="H601" s="232"/>
      <c r="I601" s="232"/>
      <c r="J601" s="232"/>
    </row>
    <row r="602" spans="8:10">
      <c r="H602" s="232"/>
      <c r="I602" s="232"/>
      <c r="J602" s="232"/>
    </row>
    <row r="603" spans="8:10">
      <c r="H603" s="232"/>
      <c r="I603" s="232"/>
      <c r="J603" s="232"/>
    </row>
    <row r="604" spans="8:10">
      <c r="H604" s="232"/>
      <c r="I604" s="232"/>
      <c r="J604" s="232"/>
    </row>
    <row r="605" spans="8:10">
      <c r="H605" s="232"/>
      <c r="I605" s="232"/>
      <c r="J605" s="232"/>
    </row>
    <row r="606" spans="8:10">
      <c r="H606" s="232"/>
      <c r="I606" s="232"/>
      <c r="J606" s="232"/>
    </row>
    <row r="607" spans="8:10">
      <c r="H607" s="232"/>
      <c r="I607" s="232"/>
      <c r="J607" s="232"/>
    </row>
    <row r="608" spans="8:10">
      <c r="H608" s="232"/>
      <c r="I608" s="232"/>
      <c r="J608" s="232"/>
    </row>
    <row r="609" spans="8:10">
      <c r="H609" s="232"/>
      <c r="I609" s="232"/>
      <c r="J609" s="232"/>
    </row>
    <row r="610" spans="8:10">
      <c r="H610" s="232"/>
      <c r="I610" s="232"/>
      <c r="J610" s="232"/>
    </row>
    <row r="611" spans="8:10">
      <c r="H611" s="232"/>
      <c r="I611" s="232"/>
      <c r="J611" s="232"/>
    </row>
    <row r="612" spans="8:10">
      <c r="H612" s="232"/>
      <c r="I612" s="232"/>
      <c r="J612" s="232"/>
    </row>
    <row r="613" spans="8:10">
      <c r="H613" s="232"/>
      <c r="I613" s="232"/>
      <c r="J613" s="232"/>
    </row>
    <row r="614" spans="8:10">
      <c r="H614" s="232"/>
      <c r="I614" s="232"/>
      <c r="J614" s="232"/>
    </row>
    <row r="615" spans="8:10">
      <c r="H615" s="232"/>
      <c r="I615" s="232"/>
      <c r="J615" s="232"/>
    </row>
    <row r="616" spans="8:10">
      <c r="H616" s="232"/>
      <c r="I616" s="232"/>
      <c r="J616" s="232"/>
    </row>
    <row r="617" spans="8:10">
      <c r="H617" s="232"/>
      <c r="I617" s="232"/>
      <c r="J617" s="232"/>
    </row>
    <row r="618" spans="8:10">
      <c r="H618" s="232"/>
      <c r="I618" s="232"/>
      <c r="J618" s="232"/>
    </row>
    <row r="619" spans="8:10">
      <c r="H619" s="232"/>
      <c r="I619" s="232"/>
      <c r="J619" s="232"/>
    </row>
    <row r="620" spans="8:10">
      <c r="H620" s="232"/>
      <c r="I620" s="232"/>
      <c r="J620" s="232"/>
    </row>
    <row r="621" spans="8:10">
      <c r="H621" s="232"/>
      <c r="I621" s="232"/>
      <c r="J621" s="232"/>
    </row>
    <row r="622" spans="8:10">
      <c r="H622" s="232"/>
      <c r="I622" s="232"/>
      <c r="J622" s="232"/>
    </row>
    <row r="623" spans="8:10">
      <c r="H623" s="232"/>
      <c r="I623" s="232"/>
      <c r="J623" s="232"/>
    </row>
    <row r="624" spans="8:10">
      <c r="H624" s="232"/>
      <c r="I624" s="232"/>
      <c r="J624" s="232"/>
    </row>
    <row r="625" spans="8:10">
      <c r="H625" s="232"/>
      <c r="I625" s="232"/>
      <c r="J625" s="232"/>
    </row>
    <row r="626" spans="8:10">
      <c r="H626" s="232"/>
      <c r="I626" s="232"/>
      <c r="J626" s="232"/>
    </row>
    <row r="627" spans="8:10">
      <c r="H627" s="232"/>
      <c r="I627" s="232"/>
      <c r="J627" s="232"/>
    </row>
    <row r="628" spans="8:10">
      <c r="H628" s="232"/>
      <c r="I628" s="232"/>
      <c r="J628" s="232"/>
    </row>
    <row r="629" spans="8:10">
      <c r="H629" s="232"/>
      <c r="I629" s="232"/>
      <c r="J629" s="232"/>
    </row>
    <row r="630" spans="8:10">
      <c r="H630" s="232"/>
      <c r="I630" s="232"/>
      <c r="J630" s="232"/>
    </row>
    <row r="631" spans="8:10">
      <c r="H631" s="232"/>
      <c r="I631" s="232"/>
      <c r="J631" s="232"/>
    </row>
    <row r="632" spans="8:10">
      <c r="H632" s="232"/>
      <c r="I632" s="232"/>
      <c r="J632" s="232"/>
    </row>
    <row r="633" spans="8:10">
      <c r="H633" s="232"/>
      <c r="I633" s="232"/>
      <c r="J633" s="232"/>
    </row>
    <row r="634" spans="8:10">
      <c r="H634" s="232"/>
      <c r="I634" s="232"/>
      <c r="J634" s="232"/>
    </row>
    <row r="635" spans="8:10">
      <c r="H635" s="232"/>
      <c r="I635" s="232"/>
      <c r="J635" s="232"/>
    </row>
    <row r="636" spans="8:10">
      <c r="H636" s="232"/>
      <c r="I636" s="232"/>
      <c r="J636" s="232"/>
    </row>
    <row r="637" spans="8:10">
      <c r="H637" s="232"/>
      <c r="I637" s="232"/>
      <c r="J637" s="232"/>
    </row>
    <row r="638" spans="8:10">
      <c r="H638" s="232"/>
      <c r="I638" s="232"/>
      <c r="J638" s="232"/>
    </row>
    <row r="639" spans="8:10">
      <c r="H639" s="232"/>
      <c r="I639" s="232"/>
      <c r="J639" s="232"/>
    </row>
    <row r="640" spans="8:10">
      <c r="H640" s="232"/>
      <c r="I640" s="232"/>
      <c r="J640" s="232"/>
    </row>
    <row r="641" spans="8:10">
      <c r="H641" s="232"/>
      <c r="I641" s="232"/>
      <c r="J641" s="232"/>
    </row>
    <row r="642" spans="8:10">
      <c r="H642" s="232"/>
      <c r="I642" s="232"/>
      <c r="J642" s="232"/>
    </row>
    <row r="643" spans="8:10">
      <c r="H643" s="232"/>
      <c r="I643" s="232"/>
      <c r="J643" s="232"/>
    </row>
    <row r="644" spans="8:10">
      <c r="H644" s="232"/>
      <c r="I644" s="232"/>
      <c r="J644" s="232"/>
    </row>
    <row r="645" spans="8:10">
      <c r="H645" s="232"/>
      <c r="I645" s="232"/>
      <c r="J645" s="232"/>
    </row>
    <row r="646" spans="8:10">
      <c r="H646" s="232"/>
      <c r="I646" s="232"/>
      <c r="J646" s="232"/>
    </row>
    <row r="647" spans="8:10">
      <c r="H647" s="232"/>
      <c r="I647" s="232"/>
      <c r="J647" s="232"/>
    </row>
    <row r="648" spans="8:10">
      <c r="H648" s="232"/>
      <c r="I648" s="232"/>
      <c r="J648" s="232"/>
    </row>
    <row r="649" spans="8:10">
      <c r="H649" s="232"/>
      <c r="I649" s="232"/>
      <c r="J649" s="232"/>
    </row>
    <row r="650" spans="8:10">
      <c r="H650" s="232"/>
      <c r="I650" s="232"/>
      <c r="J650" s="232"/>
    </row>
    <row r="651" spans="8:10">
      <c r="H651" s="232"/>
      <c r="I651" s="232"/>
      <c r="J651" s="232"/>
    </row>
    <row r="652" spans="8:10">
      <c r="H652" s="232"/>
      <c r="I652" s="232"/>
      <c r="J652" s="232"/>
    </row>
    <row r="653" spans="8:10">
      <c r="H653" s="232"/>
      <c r="I653" s="232"/>
      <c r="J653" s="232"/>
    </row>
    <row r="654" spans="8:10">
      <c r="H654" s="232"/>
      <c r="I654" s="232"/>
      <c r="J654" s="232"/>
    </row>
    <row r="655" spans="8:10">
      <c r="H655" s="232"/>
      <c r="I655" s="232"/>
      <c r="J655" s="232"/>
    </row>
    <row r="656" spans="8:10">
      <c r="H656" s="232"/>
      <c r="I656" s="232"/>
      <c r="J656" s="232"/>
    </row>
    <row r="657" spans="8:10">
      <c r="H657" s="232"/>
      <c r="I657" s="232"/>
      <c r="J657" s="232"/>
    </row>
    <row r="658" spans="8:10">
      <c r="H658" s="232"/>
      <c r="I658" s="232"/>
      <c r="J658" s="232"/>
    </row>
    <row r="659" spans="8:10">
      <c r="H659" s="232"/>
      <c r="I659" s="232"/>
      <c r="J659" s="232"/>
    </row>
    <row r="660" spans="8:10">
      <c r="H660" s="232"/>
      <c r="I660" s="232"/>
      <c r="J660" s="232"/>
    </row>
    <row r="661" spans="8:10">
      <c r="H661" s="232"/>
      <c r="I661" s="232"/>
      <c r="J661" s="232"/>
    </row>
    <row r="662" spans="8:10">
      <c r="H662" s="232"/>
      <c r="I662" s="232"/>
      <c r="J662" s="232"/>
    </row>
    <row r="663" spans="8:10">
      <c r="H663" s="232"/>
      <c r="I663" s="232"/>
      <c r="J663" s="232"/>
    </row>
    <row r="664" spans="8:10">
      <c r="H664" s="232"/>
      <c r="I664" s="232"/>
      <c r="J664" s="232"/>
    </row>
    <row r="665" spans="8:10">
      <c r="H665" s="232"/>
      <c r="I665" s="232"/>
      <c r="J665" s="232"/>
    </row>
    <row r="666" spans="8:10">
      <c r="H666" s="232"/>
      <c r="I666" s="232"/>
      <c r="J666" s="232"/>
    </row>
    <row r="667" spans="8:10">
      <c r="H667" s="232"/>
      <c r="I667" s="232"/>
      <c r="J667" s="232"/>
    </row>
    <row r="668" spans="8:10">
      <c r="H668" s="232"/>
      <c r="I668" s="232"/>
      <c r="J668" s="232"/>
    </row>
    <row r="669" spans="8:10">
      <c r="H669" s="232"/>
      <c r="I669" s="232"/>
      <c r="J669" s="232"/>
    </row>
    <row r="670" spans="8:10">
      <c r="H670" s="232"/>
      <c r="I670" s="232"/>
      <c r="J670" s="232"/>
    </row>
    <row r="671" spans="8:10">
      <c r="H671" s="232"/>
      <c r="I671" s="232"/>
      <c r="J671" s="232"/>
    </row>
    <row r="672" spans="8:10">
      <c r="H672" s="232"/>
      <c r="I672" s="232"/>
      <c r="J672" s="232"/>
    </row>
    <row r="673" spans="8:10">
      <c r="H673" s="232"/>
      <c r="I673" s="232"/>
      <c r="J673" s="232"/>
    </row>
    <row r="674" spans="8:10">
      <c r="H674" s="232"/>
      <c r="I674" s="232"/>
      <c r="J674" s="232"/>
    </row>
    <row r="675" spans="8:10">
      <c r="H675" s="232"/>
      <c r="I675" s="232"/>
      <c r="J675" s="232"/>
    </row>
    <row r="676" spans="8:10">
      <c r="H676" s="232"/>
      <c r="I676" s="232"/>
      <c r="J676" s="232"/>
    </row>
    <row r="677" spans="8:10">
      <c r="H677" s="232"/>
      <c r="I677" s="232"/>
      <c r="J677" s="232"/>
    </row>
    <row r="678" spans="8:10">
      <c r="H678" s="232"/>
      <c r="I678" s="232"/>
      <c r="J678" s="232"/>
    </row>
    <row r="679" spans="8:10">
      <c r="H679" s="232"/>
      <c r="I679" s="232"/>
      <c r="J679" s="232"/>
    </row>
    <row r="680" spans="8:10">
      <c r="H680" s="232"/>
      <c r="I680" s="232"/>
      <c r="J680" s="232"/>
    </row>
    <row r="681" spans="8:10">
      <c r="H681" s="232"/>
      <c r="I681" s="232"/>
      <c r="J681" s="232"/>
    </row>
    <row r="682" spans="8:10">
      <c r="H682" s="232"/>
      <c r="I682" s="232"/>
      <c r="J682" s="232"/>
    </row>
    <row r="683" spans="8:10">
      <c r="H683" s="232"/>
      <c r="I683" s="232"/>
      <c r="J683" s="232"/>
    </row>
    <row r="684" spans="8:10">
      <c r="H684" s="232"/>
      <c r="I684" s="232"/>
      <c r="J684" s="232"/>
    </row>
    <row r="685" spans="8:10">
      <c r="H685" s="232"/>
      <c r="I685" s="232"/>
      <c r="J685" s="232"/>
    </row>
    <row r="686" spans="8:10">
      <c r="H686" s="232"/>
      <c r="I686" s="232"/>
      <c r="J686" s="232"/>
    </row>
    <row r="687" spans="8:10">
      <c r="H687" s="232"/>
      <c r="I687" s="232"/>
      <c r="J687" s="232"/>
    </row>
    <row r="688" spans="8:10">
      <c r="H688" s="232"/>
      <c r="I688" s="232"/>
      <c r="J688" s="232"/>
    </row>
    <row r="689" spans="8:10">
      <c r="H689" s="232"/>
      <c r="I689" s="232"/>
      <c r="J689" s="232"/>
    </row>
    <row r="690" spans="8:10">
      <c r="H690" s="232"/>
      <c r="I690" s="232"/>
      <c r="J690" s="232"/>
    </row>
    <row r="691" spans="8:10">
      <c r="H691" s="232"/>
      <c r="I691" s="232"/>
      <c r="J691" s="232"/>
    </row>
    <row r="692" spans="8:10">
      <c r="H692" s="232"/>
      <c r="I692" s="232"/>
      <c r="J692" s="232"/>
    </row>
    <row r="693" spans="8:10">
      <c r="H693" s="232"/>
      <c r="I693" s="232"/>
      <c r="J693" s="232"/>
    </row>
    <row r="694" spans="8:10">
      <c r="H694" s="232"/>
      <c r="I694" s="232"/>
      <c r="J694" s="232"/>
    </row>
    <row r="695" spans="8:10">
      <c r="H695" s="232"/>
      <c r="I695" s="232"/>
      <c r="J695" s="232"/>
    </row>
    <row r="696" spans="8:10">
      <c r="H696" s="232"/>
      <c r="I696" s="232"/>
      <c r="J696" s="232"/>
    </row>
    <row r="697" spans="8:10">
      <c r="H697" s="232"/>
      <c r="I697" s="232"/>
      <c r="J697" s="232"/>
    </row>
    <row r="698" spans="8:10">
      <c r="H698" s="232"/>
      <c r="I698" s="232"/>
      <c r="J698" s="232"/>
    </row>
    <row r="699" spans="8:10">
      <c r="H699" s="232"/>
      <c r="I699" s="232"/>
      <c r="J699" s="232"/>
    </row>
    <row r="700" spans="8:10">
      <c r="H700" s="232"/>
      <c r="I700" s="232"/>
      <c r="J700" s="232"/>
    </row>
    <row r="701" spans="8:10">
      <c r="H701" s="232"/>
      <c r="I701" s="232"/>
      <c r="J701" s="232"/>
    </row>
    <row r="702" spans="8:10">
      <c r="H702" s="232"/>
      <c r="I702" s="232"/>
      <c r="J702" s="232"/>
    </row>
    <row r="703" spans="8:10">
      <c r="H703" s="232"/>
      <c r="I703" s="232"/>
      <c r="J703" s="232"/>
    </row>
    <row r="704" spans="8:10">
      <c r="H704" s="232"/>
      <c r="I704" s="232"/>
      <c r="J704" s="232"/>
    </row>
    <row r="705" spans="8:10">
      <c r="H705" s="232"/>
      <c r="I705" s="232"/>
      <c r="J705" s="232"/>
    </row>
    <row r="706" spans="8:10">
      <c r="H706" s="232"/>
      <c r="I706" s="232"/>
      <c r="J706" s="232"/>
    </row>
    <row r="707" spans="8:10">
      <c r="H707" s="232"/>
      <c r="I707" s="232"/>
      <c r="J707" s="232"/>
    </row>
    <row r="708" spans="8:10">
      <c r="H708" s="232"/>
      <c r="I708" s="232"/>
      <c r="J708" s="232"/>
    </row>
    <row r="709" spans="8:10">
      <c r="H709" s="232"/>
      <c r="I709" s="232"/>
      <c r="J709" s="232"/>
    </row>
    <row r="710" spans="8:10">
      <c r="H710" s="232"/>
      <c r="I710" s="232"/>
      <c r="J710" s="232"/>
    </row>
    <row r="711" spans="8:10">
      <c r="H711" s="232"/>
      <c r="I711" s="232"/>
      <c r="J711" s="232"/>
    </row>
    <row r="712" spans="8:10">
      <c r="H712" s="232"/>
      <c r="I712" s="232"/>
      <c r="J712" s="232"/>
    </row>
    <row r="713" spans="8:10">
      <c r="H713" s="232"/>
      <c r="I713" s="232"/>
      <c r="J713" s="232"/>
    </row>
    <row r="714" spans="8:10">
      <c r="H714" s="232"/>
      <c r="I714" s="232"/>
      <c r="J714" s="232"/>
    </row>
    <row r="715" spans="8:10">
      <c r="H715" s="232"/>
      <c r="I715" s="232"/>
      <c r="J715" s="232"/>
    </row>
    <row r="716" spans="8:10">
      <c r="H716" s="232"/>
      <c r="I716" s="232"/>
      <c r="J716" s="232"/>
    </row>
    <row r="717" spans="8:10">
      <c r="H717" s="232"/>
      <c r="I717" s="232"/>
      <c r="J717" s="232"/>
    </row>
    <row r="718" spans="8:10">
      <c r="H718" s="232"/>
      <c r="I718" s="232"/>
      <c r="J718" s="232"/>
    </row>
    <row r="719" spans="8:10">
      <c r="H719" s="232"/>
      <c r="I719" s="232"/>
      <c r="J719" s="232"/>
    </row>
    <row r="720" spans="8:10">
      <c r="H720" s="232"/>
      <c r="I720" s="232"/>
      <c r="J720" s="232"/>
    </row>
    <row r="721" spans="8:10">
      <c r="H721" s="232"/>
      <c r="I721" s="232"/>
      <c r="J721" s="232"/>
    </row>
    <row r="722" spans="8:10">
      <c r="H722" s="232"/>
      <c r="I722" s="232"/>
      <c r="J722" s="232"/>
    </row>
    <row r="723" spans="8:10">
      <c r="H723" s="232"/>
      <c r="I723" s="232"/>
      <c r="J723" s="232"/>
    </row>
    <row r="724" spans="8:10">
      <c r="H724" s="232"/>
      <c r="I724" s="232"/>
      <c r="J724" s="232"/>
    </row>
    <row r="725" spans="8:10">
      <c r="H725" s="232"/>
      <c r="I725" s="232"/>
      <c r="J725" s="232"/>
    </row>
    <row r="726" spans="8:10">
      <c r="H726" s="232"/>
      <c r="I726" s="232"/>
      <c r="J726" s="232"/>
    </row>
    <row r="727" spans="8:10">
      <c r="H727" s="232"/>
      <c r="I727" s="232"/>
      <c r="J727" s="232"/>
    </row>
    <row r="728" spans="8:10">
      <c r="H728" s="232"/>
      <c r="I728" s="232"/>
      <c r="J728" s="232"/>
    </row>
    <row r="729" spans="8:10">
      <c r="H729" s="232"/>
      <c r="I729" s="232"/>
      <c r="J729" s="232"/>
    </row>
    <row r="730" spans="8:10">
      <c r="H730" s="232"/>
      <c r="I730" s="232"/>
      <c r="J730" s="232"/>
    </row>
    <row r="731" spans="8:10">
      <c r="H731" s="232"/>
      <c r="I731" s="232"/>
      <c r="J731" s="232"/>
    </row>
    <row r="732" spans="8:10">
      <c r="H732" s="232"/>
      <c r="I732" s="232"/>
      <c r="J732" s="232"/>
    </row>
    <row r="733" spans="8:10">
      <c r="H733" s="232"/>
      <c r="I733" s="232"/>
      <c r="J733" s="232"/>
    </row>
    <row r="734" spans="8:10">
      <c r="H734" s="232"/>
      <c r="I734" s="232"/>
      <c r="J734" s="232"/>
    </row>
    <row r="735" spans="8:10">
      <c r="H735" s="232"/>
      <c r="I735" s="232"/>
      <c r="J735" s="232"/>
    </row>
    <row r="736" spans="8:10">
      <c r="H736" s="232"/>
      <c r="I736" s="232"/>
      <c r="J736" s="232"/>
    </row>
    <row r="737" spans="8:10">
      <c r="H737" s="232"/>
      <c r="I737" s="232"/>
      <c r="J737" s="232"/>
    </row>
    <row r="738" spans="8:10">
      <c r="H738" s="232"/>
      <c r="I738" s="232"/>
      <c r="J738" s="232"/>
    </row>
    <row r="739" spans="8:10">
      <c r="H739" s="232"/>
      <c r="I739" s="232"/>
      <c r="J739" s="232"/>
    </row>
    <row r="740" spans="8:10">
      <c r="H740" s="232"/>
      <c r="I740" s="232"/>
      <c r="J740" s="232"/>
    </row>
    <row r="741" spans="8:10">
      <c r="H741" s="232"/>
      <c r="I741" s="232"/>
      <c r="J741" s="232"/>
    </row>
    <row r="742" spans="8:10">
      <c r="H742" s="232"/>
      <c r="I742" s="232"/>
      <c r="J742" s="232"/>
    </row>
    <row r="743" spans="8:10">
      <c r="H743" s="232"/>
      <c r="I743" s="232"/>
      <c r="J743" s="232"/>
    </row>
    <row r="744" spans="8:10">
      <c r="H744" s="232"/>
      <c r="I744" s="232"/>
      <c r="J744" s="232"/>
    </row>
    <row r="745" spans="8:10">
      <c r="H745" s="232"/>
      <c r="I745" s="232"/>
      <c r="J745" s="232"/>
    </row>
    <row r="746" spans="8:10">
      <c r="H746" s="232"/>
      <c r="I746" s="232"/>
      <c r="J746" s="232"/>
    </row>
    <row r="747" spans="8:10">
      <c r="H747" s="232"/>
      <c r="I747" s="232"/>
      <c r="J747" s="232"/>
    </row>
    <row r="748" spans="8:10">
      <c r="H748" s="232"/>
      <c r="I748" s="232"/>
      <c r="J748" s="232"/>
    </row>
    <row r="749" spans="8:10">
      <c r="H749" s="232"/>
      <c r="I749" s="232"/>
      <c r="J749" s="232"/>
    </row>
    <row r="750" spans="8:10">
      <c r="H750" s="232"/>
      <c r="I750" s="232"/>
      <c r="J750" s="232"/>
    </row>
    <row r="751" spans="8:10">
      <c r="H751" s="232"/>
      <c r="I751" s="232"/>
      <c r="J751" s="232"/>
    </row>
    <row r="752" spans="8:10">
      <c r="H752" s="232"/>
      <c r="I752" s="232"/>
      <c r="J752" s="232"/>
    </row>
    <row r="753" spans="8:10">
      <c r="H753" s="232"/>
      <c r="I753" s="232"/>
      <c r="J753" s="232"/>
    </row>
    <row r="754" spans="8:10">
      <c r="H754" s="232"/>
      <c r="I754" s="232"/>
      <c r="J754" s="232"/>
    </row>
    <row r="755" spans="8:10">
      <c r="H755" s="232"/>
      <c r="I755" s="232"/>
      <c r="J755" s="232"/>
    </row>
    <row r="756" spans="8:10">
      <c r="H756" s="232"/>
      <c r="I756" s="232"/>
      <c r="J756" s="232"/>
    </row>
    <row r="757" spans="8:10">
      <c r="H757" s="232"/>
      <c r="I757" s="232"/>
      <c r="J757" s="232"/>
    </row>
    <row r="758" spans="8:10">
      <c r="H758" s="232"/>
      <c r="I758" s="232"/>
      <c r="J758" s="232"/>
    </row>
    <row r="759" spans="8:10">
      <c r="H759" s="232"/>
      <c r="I759" s="232"/>
      <c r="J759" s="232"/>
    </row>
    <row r="760" spans="8:10">
      <c r="H760" s="232"/>
      <c r="I760" s="232"/>
      <c r="J760" s="232"/>
    </row>
    <row r="761" spans="8:10">
      <c r="H761" s="232"/>
      <c r="I761" s="232"/>
      <c r="J761" s="232"/>
    </row>
    <row r="762" spans="8:10">
      <c r="H762" s="232"/>
      <c r="I762" s="232"/>
      <c r="J762" s="232"/>
    </row>
    <row r="763" spans="8:10">
      <c r="H763" s="232"/>
      <c r="I763" s="232"/>
      <c r="J763" s="232"/>
    </row>
    <row r="764" spans="8:10">
      <c r="H764" s="232"/>
      <c r="I764" s="232"/>
      <c r="J764" s="232"/>
    </row>
    <row r="765" spans="8:10">
      <c r="H765" s="232"/>
      <c r="I765" s="232"/>
      <c r="J765" s="232"/>
    </row>
    <row r="766" spans="8:10">
      <c r="H766" s="232"/>
      <c r="I766" s="232"/>
      <c r="J766" s="232"/>
    </row>
    <row r="767" spans="8:10">
      <c r="H767" s="232"/>
      <c r="I767" s="232"/>
      <c r="J767" s="232"/>
    </row>
    <row r="768" spans="8:10">
      <c r="H768" s="232"/>
      <c r="I768" s="232"/>
      <c r="J768" s="232"/>
    </row>
    <row r="769" spans="8:10">
      <c r="H769" s="232"/>
      <c r="I769" s="232"/>
      <c r="J769" s="232"/>
    </row>
    <row r="770" spans="8:10">
      <c r="H770" s="232"/>
      <c r="I770" s="232"/>
      <c r="J770" s="232"/>
    </row>
    <row r="771" spans="8:10">
      <c r="H771" s="232"/>
      <c r="I771" s="232"/>
      <c r="J771" s="232"/>
    </row>
    <row r="772" spans="8:10">
      <c r="H772" s="232"/>
      <c r="I772" s="232"/>
      <c r="J772" s="232"/>
    </row>
    <row r="773" spans="8:10">
      <c r="H773" s="232"/>
      <c r="I773" s="232"/>
      <c r="J773" s="232"/>
    </row>
    <row r="774" spans="8:10">
      <c r="H774" s="232"/>
      <c r="I774" s="232"/>
      <c r="J774" s="232"/>
    </row>
    <row r="775" spans="8:10">
      <c r="H775" s="232"/>
      <c r="I775" s="232"/>
      <c r="J775" s="232"/>
    </row>
    <row r="776" spans="8:10">
      <c r="H776" s="232"/>
      <c r="I776" s="232"/>
      <c r="J776" s="232"/>
    </row>
    <row r="777" spans="8:10">
      <c r="H777" s="232"/>
      <c r="I777" s="232"/>
      <c r="J777" s="232"/>
    </row>
    <row r="778" spans="8:10">
      <c r="H778" s="232"/>
      <c r="I778" s="232"/>
      <c r="J778" s="232"/>
    </row>
    <row r="779" spans="8:10">
      <c r="H779" s="232"/>
      <c r="I779" s="232"/>
      <c r="J779" s="232"/>
    </row>
  </sheetData>
  <mergeCells count="3">
    <mergeCell ref="C1:E1"/>
    <mergeCell ref="H5:J5"/>
    <mergeCell ref="H6:J6"/>
  </mergeCells>
  <hyperlinks>
    <hyperlink ref="B22" location="FTSE!A1" display="FTSE &amp; FTFE "/>
    <hyperlink ref="B23" location="Names!A1" display="Names Schedule"/>
    <hyperlink ref="B24" location="Input!A1" display="Template Input Schedule"/>
    <hyperlink ref="B29" location="Accountability!A1" display="Accountability"/>
    <hyperlink ref="D6" location="Summary!A1" display="Click Here"/>
    <hyperlink ref="D10" location="LIT!A1" display="Click Here"/>
    <hyperlink ref="D11" location="LSCO!A1" display="Click Here"/>
    <hyperlink ref="D12" location="LSCPA!A1" display="Click Here"/>
    <hyperlink ref="D13" location="TSTCH!A1" display="Click Here"/>
    <hyperlink ref="D15" location="TSTCM!A1" display="Click Here"/>
    <hyperlink ref="D16" location="TSTCW!A1" display="Click Here"/>
    <hyperlink ref="D7" location="List!A1" display="Click Here"/>
    <hyperlink ref="B28" location="Almanac!A1" display="Alamanac"/>
    <hyperlink ref="D17" location="TSTCNT!A1" display="Click Here"/>
    <hyperlink ref="D18" location="TSTCFB!A1" display="Click Here"/>
    <hyperlink ref="D14" location="TSTCWT!A1" display="Click Here"/>
    <hyperlink ref="B27" location="'Acad Space Model'!A1" display="Acad Space Model"/>
    <hyperlink ref="B30" location="List!A1" display="List"/>
  </hyperlink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11"/>
    <pageSetUpPr fitToPage="1"/>
  </sheetPr>
  <dimension ref="A1:AB70"/>
  <sheetViews>
    <sheetView showGridLines="0" zoomScale="75" zoomScaleNormal="75" workbookViewId="0">
      <pane ySplit="3" topLeftCell="A4" activePane="bottomLeft" state="frozen"/>
      <selection activeCell="B16" sqref="B16"/>
      <selection pane="bottomLeft" activeCell="K1" sqref="K1"/>
    </sheetView>
  </sheetViews>
  <sheetFormatPr defaultRowHeight="15.75" customHeight="1"/>
  <cols>
    <col min="1" max="1" width="4.7109375" style="1" customWidth="1"/>
    <col min="2" max="2" width="60.140625" style="6" customWidth="1"/>
    <col min="3" max="4" width="3.42578125" style="6" customWidth="1"/>
    <col min="5" max="5" width="18.85546875" style="6" customWidth="1"/>
    <col min="6" max="6" width="17.85546875" style="6" customWidth="1"/>
    <col min="7" max="7" width="17.7109375" style="6" customWidth="1"/>
    <col min="8" max="8" width="19.140625" style="6" customWidth="1"/>
    <col min="9" max="9" width="18.5703125" style="6" customWidth="1"/>
    <col min="10" max="10" width="20.7109375" style="6" customWidth="1"/>
    <col min="11" max="11" width="20.28515625" style="6" bestFit="1" customWidth="1"/>
    <col min="12" max="12" width="16.42578125" style="6" customWidth="1"/>
    <col min="13" max="13" width="2.28515625" style="9" customWidth="1"/>
    <col min="14" max="14" width="14.42578125" style="6" customWidth="1"/>
    <col min="15" max="15" width="22" style="9" customWidth="1"/>
    <col min="16" max="16" width="21.5703125" style="9" customWidth="1"/>
    <col min="17" max="17" width="1.140625" style="9" customWidth="1"/>
    <col min="18" max="19" width="14.42578125" style="9" customWidth="1"/>
    <col min="20" max="20" width="12.7109375" style="9" customWidth="1"/>
    <col min="21" max="21" width="10.7109375" style="9" customWidth="1"/>
    <col min="22" max="22" width="16.85546875" style="9" customWidth="1"/>
    <col min="23" max="23" width="1.85546875" style="9" customWidth="1"/>
    <col min="24" max="24" width="26.42578125" style="9" customWidth="1"/>
    <col min="25" max="25" width="17" style="9" customWidth="1"/>
    <col min="26" max="26" width="16.7109375" style="9" customWidth="1"/>
    <col min="27" max="27" width="18.85546875" style="9" customWidth="1"/>
    <col min="28" max="28" width="22.28515625" style="9" customWidth="1"/>
    <col min="29" max="16384" width="9.140625" style="9"/>
  </cols>
  <sheetData>
    <row r="1" spans="2:28" s="1" customFormat="1" ht="18" customHeight="1" thickBot="1">
      <c r="B1" s="2" t="s">
        <v>246</v>
      </c>
      <c r="C1" s="3"/>
      <c r="D1" s="3"/>
      <c r="E1" s="3"/>
      <c r="F1" s="3"/>
      <c r="G1" s="3"/>
      <c r="H1" s="3"/>
      <c r="I1" s="4"/>
      <c r="J1" s="3"/>
      <c r="K1" s="238" t="s">
        <v>422</v>
      </c>
      <c r="L1" s="3"/>
      <c r="M1" s="3"/>
      <c r="N1" s="3"/>
      <c r="AA1" s="3">
        <v>12</v>
      </c>
      <c r="AB1" s="3">
        <v>13</v>
      </c>
    </row>
    <row r="2" spans="2:28" ht="15.75" customHeight="1">
      <c r="B2" s="2" t="str">
        <f>Input!$B$5</f>
        <v>For the Year Ended August 31, 2018</v>
      </c>
      <c r="C2" s="5"/>
      <c r="D2" s="5"/>
      <c r="E2" s="5"/>
      <c r="G2" s="5"/>
      <c r="H2" s="5"/>
      <c r="I2" s="7"/>
      <c r="J2" s="5"/>
      <c r="K2" s="5"/>
      <c r="L2" s="8"/>
      <c r="N2" s="8"/>
      <c r="O2" s="10"/>
    </row>
    <row r="3" spans="2:28" ht="15.75" customHeight="1">
      <c r="B3" s="2" t="str">
        <f>Input!$B$6</f>
        <v>Research Expenditure Survey</v>
      </c>
      <c r="C3" s="5"/>
      <c r="D3" s="5"/>
      <c r="E3" s="5"/>
      <c r="F3" s="5"/>
      <c r="G3" s="5"/>
      <c r="H3" s="5"/>
      <c r="I3" s="7"/>
      <c r="J3" s="5"/>
      <c r="K3" s="5"/>
      <c r="L3" s="8"/>
      <c r="N3" s="8"/>
    </row>
    <row r="4" spans="2:28" ht="15.75" customHeight="1">
      <c r="B4" s="11"/>
      <c r="C4" s="5"/>
      <c r="D4" s="5"/>
      <c r="E4" s="5"/>
      <c r="F4" s="5"/>
      <c r="G4" s="5"/>
      <c r="H4" s="5"/>
      <c r="I4" s="7"/>
      <c r="J4" s="5"/>
      <c r="K4" s="5"/>
      <c r="L4" s="8"/>
      <c r="N4" s="10" t="s">
        <v>0</v>
      </c>
      <c r="P4" s="12"/>
    </row>
    <row r="5" spans="2:28" ht="15.75" customHeight="1">
      <c r="L5" s="3"/>
      <c r="N5" s="3"/>
    </row>
    <row r="6" spans="2:28" ht="15.75" customHeight="1">
      <c r="B6" s="452" t="str">
        <f>Input!$B$7</f>
        <v>FY 2018 Research Expenditure Survey</v>
      </c>
      <c r="C6" s="453"/>
      <c r="D6" s="453"/>
      <c r="E6" s="453"/>
      <c r="F6" s="453"/>
      <c r="G6" s="453"/>
      <c r="H6" s="453"/>
      <c r="I6" s="453"/>
      <c r="J6" s="453"/>
      <c r="K6" s="453"/>
      <c r="L6" s="453"/>
      <c r="N6" s="13"/>
    </row>
    <row r="7" spans="2:28" ht="28.5" customHeight="1">
      <c r="B7" s="14" t="s">
        <v>1</v>
      </c>
      <c r="C7" s="15"/>
      <c r="D7" s="15"/>
      <c r="E7" s="15"/>
      <c r="F7" s="15"/>
      <c r="G7" s="15"/>
      <c r="H7" s="15"/>
      <c r="I7" s="15"/>
      <c r="J7" s="15"/>
      <c r="K7" s="16" t="s">
        <v>2</v>
      </c>
      <c r="L7" s="16" t="s">
        <v>3</v>
      </c>
      <c r="N7" s="17"/>
      <c r="O7" s="18"/>
      <c r="P7" s="19"/>
      <c r="Q7" s="19"/>
      <c r="R7" s="19"/>
      <c r="S7" s="19"/>
      <c r="T7" s="19"/>
    </row>
    <row r="8" spans="2:28" ht="15.75" customHeight="1">
      <c r="B8" s="20" t="s">
        <v>4</v>
      </c>
      <c r="C8" s="21"/>
      <c r="D8" s="21"/>
      <c r="E8" s="21"/>
      <c r="F8" s="21"/>
      <c r="G8" s="21"/>
      <c r="H8" s="21"/>
      <c r="I8" s="21"/>
      <c r="J8" s="21"/>
      <c r="K8" s="22">
        <f>L8</f>
        <v>0</v>
      </c>
      <c r="L8" s="23">
        <f>Input!$I$13</f>
        <v>0</v>
      </c>
      <c r="N8" s="115"/>
      <c r="O8" s="116"/>
      <c r="P8" s="19"/>
      <c r="Q8" s="19"/>
      <c r="R8" s="19"/>
      <c r="S8" s="19"/>
      <c r="T8" s="19"/>
      <c r="AB8" s="24">
        <f>SUM(C8:L8)</f>
        <v>0</v>
      </c>
    </row>
    <row r="9" spans="2:28" ht="15.75" customHeight="1">
      <c r="B9" s="20" t="s">
        <v>6</v>
      </c>
      <c r="C9" s="21"/>
      <c r="D9" s="21"/>
      <c r="E9" s="21"/>
      <c r="F9" s="21"/>
      <c r="G9" s="21"/>
      <c r="H9" s="21"/>
      <c r="I9" s="21"/>
      <c r="J9" s="21"/>
      <c r="K9" s="25">
        <f>Input!$G$13</f>
        <v>0</v>
      </c>
      <c r="L9" s="26"/>
      <c r="N9" s="115"/>
      <c r="O9" s="28"/>
      <c r="P9" s="19"/>
      <c r="Q9" s="19"/>
      <c r="R9" s="19"/>
      <c r="S9" s="19"/>
      <c r="T9" s="19"/>
      <c r="AB9" s="24">
        <f>SUM(C9:L9)</f>
        <v>0</v>
      </c>
    </row>
    <row r="10" spans="2:28" ht="15.75" customHeight="1">
      <c r="B10" s="27" t="s">
        <v>548</v>
      </c>
      <c r="C10" s="28"/>
      <c r="D10" s="21"/>
      <c r="E10" s="21"/>
      <c r="F10" s="9"/>
      <c r="G10" s="200"/>
      <c r="H10" s="454" t="str">
        <f>IF(O10&lt;&gt;0,"Out of Balance with SRECNA","")</f>
        <v/>
      </c>
      <c r="I10" s="454"/>
      <c r="J10" s="455"/>
      <c r="K10" s="30">
        <f>SUM(K8:K9)</f>
        <v>0</v>
      </c>
      <c r="L10" s="31"/>
      <c r="N10" s="117"/>
      <c r="O10" s="118"/>
      <c r="P10" s="19"/>
      <c r="Q10" s="19"/>
      <c r="R10" s="19"/>
      <c r="S10" s="19"/>
      <c r="T10" s="19"/>
      <c r="AB10" s="24"/>
    </row>
    <row r="11" spans="2:28" ht="15.75" customHeight="1">
      <c r="B11" s="20"/>
      <c r="C11" s="21"/>
      <c r="D11" s="21"/>
      <c r="E11" s="21"/>
      <c r="F11" s="9"/>
      <c r="G11" s="9"/>
      <c r="H11" s="9"/>
      <c r="I11" s="9"/>
      <c r="J11" s="9"/>
      <c r="K11" s="32"/>
      <c r="L11" s="26"/>
      <c r="N11" s="17"/>
      <c r="O11" s="94"/>
      <c r="P11" s="33"/>
      <c r="Q11" s="33"/>
      <c r="R11" s="33"/>
      <c r="S11" s="33"/>
      <c r="T11" s="34"/>
      <c r="AB11" s="24">
        <f>SUM(C10:L10)</f>
        <v>0</v>
      </c>
    </row>
    <row r="12" spans="2:28" ht="15.75" customHeight="1">
      <c r="B12" s="20" t="s">
        <v>8</v>
      </c>
      <c r="C12" s="21"/>
      <c r="D12" s="21"/>
      <c r="E12" s="21"/>
      <c r="F12" s="21"/>
      <c r="G12" s="21"/>
      <c r="H12" s="21"/>
      <c r="I12" s="21"/>
      <c r="J12" s="21"/>
      <c r="K12" s="35">
        <f>Input!$H$13</f>
        <v>0</v>
      </c>
      <c r="L12" s="26"/>
      <c r="N12" s="36"/>
      <c r="O12" s="19"/>
      <c r="P12" s="19"/>
      <c r="Q12" s="19"/>
      <c r="R12" s="19"/>
      <c r="S12" s="19"/>
      <c r="T12" s="19"/>
      <c r="AB12" s="24">
        <f>SUM(C11:L11)</f>
        <v>0</v>
      </c>
    </row>
    <row r="13" spans="2:28" ht="15.75" customHeight="1">
      <c r="B13" s="20" t="s">
        <v>9</v>
      </c>
      <c r="C13" s="21"/>
      <c r="D13" s="21"/>
      <c r="E13" s="21"/>
      <c r="F13" s="21"/>
      <c r="G13" s="21"/>
      <c r="H13" s="21"/>
      <c r="I13" s="21"/>
      <c r="J13" s="21"/>
      <c r="K13" s="32">
        <f>L13</f>
        <v>0</v>
      </c>
      <c r="L13" s="35">
        <f>Input!$J$13</f>
        <v>0</v>
      </c>
      <c r="N13" s="36"/>
      <c r="O13" s="119"/>
      <c r="AB13" s="24">
        <f>SUM(C13:L13)</f>
        <v>0</v>
      </c>
    </row>
    <row r="14" spans="2:28" ht="15.75" customHeight="1">
      <c r="B14" s="20" t="s">
        <v>10</v>
      </c>
      <c r="C14" s="21"/>
      <c r="D14" s="21"/>
      <c r="E14" s="21"/>
      <c r="F14" s="21"/>
      <c r="G14" s="21"/>
      <c r="H14" s="21"/>
      <c r="I14" s="21"/>
      <c r="J14" s="21"/>
      <c r="K14" s="32">
        <f>L14</f>
        <v>0</v>
      </c>
      <c r="L14" s="35">
        <f>Input!$K$13</f>
        <v>0</v>
      </c>
      <c r="N14" s="17"/>
      <c r="O14" s="28"/>
      <c r="P14" s="19"/>
      <c r="Q14" s="19"/>
      <c r="R14" s="19"/>
      <c r="S14" s="19"/>
      <c r="T14" s="38"/>
      <c r="U14" s="19"/>
      <c r="V14" s="19"/>
      <c r="W14" s="19"/>
      <c r="X14" s="19"/>
      <c r="Y14" s="19"/>
      <c r="Z14" s="19"/>
      <c r="AA14" s="19"/>
      <c r="AB14" s="24">
        <f>SUM(C14:L14)</f>
        <v>0</v>
      </c>
    </row>
    <row r="15" spans="2:28" ht="15.75" customHeight="1">
      <c r="B15" s="386" t="s">
        <v>553</v>
      </c>
      <c r="C15" s="21"/>
      <c r="D15" s="21"/>
      <c r="E15" s="21"/>
      <c r="F15" s="21"/>
      <c r="G15" s="21"/>
      <c r="H15" s="21"/>
      <c r="I15" s="21"/>
      <c r="J15" s="21"/>
      <c r="K15" s="39">
        <f>L15</f>
        <v>0</v>
      </c>
      <c r="L15" s="35">
        <f>Input!$L$13</f>
        <v>0</v>
      </c>
      <c r="N15" s="19"/>
      <c r="O15" s="19"/>
      <c r="P15" s="19"/>
      <c r="Q15" s="19"/>
      <c r="R15" s="19"/>
      <c r="S15" s="19"/>
      <c r="T15" s="19"/>
      <c r="U15" s="19"/>
      <c r="V15" s="19"/>
      <c r="W15" s="40"/>
      <c r="X15" s="19"/>
      <c r="Y15" s="19"/>
      <c r="Z15" s="19"/>
      <c r="AA15" s="19"/>
      <c r="AB15" s="24">
        <f>SUM(C15:L15)</f>
        <v>0</v>
      </c>
    </row>
    <row r="16" spans="2:28" ht="15.75" customHeight="1">
      <c r="B16" s="20" t="s">
        <v>675</v>
      </c>
      <c r="C16" s="21"/>
      <c r="D16" s="21"/>
      <c r="E16" s="21"/>
      <c r="F16" s="21"/>
      <c r="G16" s="21"/>
      <c r="H16" s="21"/>
      <c r="I16" s="21"/>
      <c r="J16" s="21"/>
      <c r="K16" s="39">
        <f>L16</f>
        <v>0</v>
      </c>
      <c r="L16" s="35">
        <f>Input!$M$13</f>
        <v>0</v>
      </c>
      <c r="N16" s="28"/>
      <c r="O16" s="41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24">
        <f>SUM(C16:L16)</f>
        <v>0</v>
      </c>
    </row>
    <row r="17" spans="1:28" ht="15.75" customHeight="1">
      <c r="B17" s="42" t="s">
        <v>12</v>
      </c>
      <c r="C17" s="43"/>
      <c r="D17" s="43"/>
      <c r="E17" s="43"/>
      <c r="F17" s="43"/>
      <c r="G17" s="43"/>
      <c r="H17" s="43"/>
      <c r="I17" s="43"/>
      <c r="J17" s="43"/>
      <c r="K17" s="44">
        <f>SUM(K10:K16)</f>
        <v>0</v>
      </c>
      <c r="L17" s="45">
        <f>SUM(L8:L16)</f>
        <v>0</v>
      </c>
      <c r="N17" s="46"/>
      <c r="O17" s="47"/>
      <c r="P17" s="47"/>
      <c r="Q17" s="47"/>
      <c r="R17" s="48"/>
      <c r="S17" s="49">
        <f>L17-INT(L17)</f>
        <v>0</v>
      </c>
      <c r="T17" s="48">
        <v>0</v>
      </c>
      <c r="U17" s="47">
        <v>0</v>
      </c>
      <c r="V17" s="47">
        <v>0</v>
      </c>
      <c r="W17" s="47"/>
      <c r="X17" s="47"/>
      <c r="Y17" s="50"/>
      <c r="Z17" s="40"/>
      <c r="AA17" s="19"/>
      <c r="AB17" s="43" t="e">
        <f>#REF!+#REF!+#REF!+#REF!</f>
        <v>#REF!</v>
      </c>
    </row>
    <row r="18" spans="1:28" s="6" customFormat="1" ht="15.75" customHeight="1">
      <c r="A18" s="3"/>
      <c r="B18" s="380" t="s">
        <v>590</v>
      </c>
      <c r="C18" s="36"/>
      <c r="D18" s="36"/>
      <c r="E18" s="36"/>
      <c r="F18" s="36"/>
      <c r="G18" s="36"/>
      <c r="H18" s="36"/>
      <c r="I18" s="36"/>
      <c r="J18" s="36"/>
      <c r="K18" s="211"/>
      <c r="L18" s="331">
        <f>Input!$N$13</f>
        <v>0</v>
      </c>
      <c r="N18" s="332"/>
      <c r="O18" s="333"/>
      <c r="P18" s="333"/>
      <c r="Q18" s="333"/>
      <c r="R18" s="142"/>
      <c r="S18" s="334"/>
      <c r="T18" s="142"/>
      <c r="U18" s="333"/>
      <c r="V18" s="333"/>
      <c r="W18" s="333"/>
      <c r="X18" s="333"/>
      <c r="Y18" s="335"/>
      <c r="Z18" s="336"/>
      <c r="AA18" s="17"/>
      <c r="AB18" s="36"/>
    </row>
    <row r="19" spans="1:28" s="6" customFormat="1" ht="15.75" customHeight="1">
      <c r="A19" s="3"/>
      <c r="B19" s="380" t="s">
        <v>589</v>
      </c>
      <c r="C19" s="36"/>
      <c r="D19" s="36"/>
      <c r="E19" s="36"/>
      <c r="F19" s="36"/>
      <c r="G19" s="36"/>
      <c r="H19" s="36"/>
      <c r="I19" s="36"/>
      <c r="J19" s="36"/>
      <c r="K19" s="211"/>
      <c r="L19" s="331">
        <f>Input!$O$13</f>
        <v>0</v>
      </c>
      <c r="N19" s="332"/>
      <c r="O19" s="333"/>
      <c r="P19" s="333"/>
      <c r="Q19" s="333"/>
      <c r="R19" s="142"/>
      <c r="S19" s="334"/>
      <c r="T19" s="142"/>
      <c r="U19" s="333"/>
      <c r="V19" s="333"/>
      <c r="W19" s="333"/>
      <c r="X19" s="333"/>
      <c r="Y19" s="335"/>
      <c r="Z19" s="336"/>
      <c r="AA19" s="17"/>
      <c r="AB19" s="36"/>
    </row>
    <row r="20" spans="1:28" ht="15.75" customHeight="1">
      <c r="C20" s="37"/>
      <c r="D20" s="37"/>
      <c r="E20" s="37"/>
      <c r="F20" s="456" t="str">
        <f>IF(OR(S17&lt;&gt;0,S43&lt;&gt;0,S59&lt;&gt;0),"Do not Enter Cents - Whole Dollars Only","")</f>
        <v/>
      </c>
      <c r="G20" s="456"/>
      <c r="H20" s="456"/>
      <c r="I20" s="456"/>
      <c r="J20" s="456"/>
      <c r="K20" s="37"/>
      <c r="L20" s="37"/>
      <c r="N20" s="46"/>
      <c r="O20" s="47"/>
      <c r="P20" s="47"/>
      <c r="Q20" s="47"/>
      <c r="R20" s="48"/>
      <c r="S20" s="51"/>
      <c r="T20" s="48"/>
      <c r="U20" s="47"/>
      <c r="V20" s="47"/>
      <c r="W20" s="47"/>
      <c r="X20" s="47"/>
      <c r="Y20" s="50"/>
      <c r="Z20" s="40"/>
      <c r="AA20" s="19"/>
    </row>
    <row r="21" spans="1:28" ht="33" customHeight="1">
      <c r="B21" s="14" t="s">
        <v>13</v>
      </c>
      <c r="C21" s="52"/>
      <c r="D21" s="52"/>
      <c r="E21" s="52"/>
      <c r="F21" s="53" t="s">
        <v>14</v>
      </c>
      <c r="G21" s="53" t="s">
        <v>15</v>
      </c>
      <c r="H21" s="53" t="s">
        <v>16</v>
      </c>
      <c r="I21" s="53" t="s">
        <v>17</v>
      </c>
      <c r="J21" s="385" t="s">
        <v>551</v>
      </c>
      <c r="K21" s="385" t="s">
        <v>552</v>
      </c>
      <c r="L21" s="53" t="s">
        <v>18</v>
      </c>
      <c r="N21" s="46"/>
      <c r="O21" s="47"/>
      <c r="P21" s="47"/>
      <c r="Q21" s="47"/>
      <c r="R21" s="48"/>
      <c r="S21" s="51"/>
      <c r="T21" s="48"/>
      <c r="U21" s="47"/>
      <c r="V21" s="47"/>
      <c r="W21" s="47"/>
      <c r="X21" s="47"/>
      <c r="Y21" s="50"/>
      <c r="Z21" s="40"/>
      <c r="AA21" s="19"/>
    </row>
    <row r="22" spans="1:28" ht="15.75" customHeight="1">
      <c r="B22" s="54" t="s">
        <v>19</v>
      </c>
      <c r="C22" s="21"/>
      <c r="D22" s="21"/>
      <c r="F22" s="55">
        <f>Input!$P$13</f>
        <v>0</v>
      </c>
      <c r="G22" s="55">
        <f>Input!$Q$13</f>
        <v>0</v>
      </c>
      <c r="H22" s="55">
        <f>Input!$R$13</f>
        <v>0</v>
      </c>
      <c r="I22" s="55">
        <f>Input!$S$13</f>
        <v>0</v>
      </c>
      <c r="J22" s="55">
        <f>Input!$T$13</f>
        <v>0</v>
      </c>
      <c r="K22" s="55">
        <f>Input!$U$13</f>
        <v>0</v>
      </c>
      <c r="L22" s="56">
        <f t="shared" ref="L22:L41" si="0">SUM(F22:K22)</f>
        <v>0</v>
      </c>
      <c r="N22" s="57"/>
      <c r="O22" s="58"/>
      <c r="P22" s="59"/>
      <c r="Q22" s="60"/>
      <c r="R22" s="57"/>
      <c r="S22" s="57"/>
      <c r="T22" s="57"/>
      <c r="U22" s="60"/>
      <c r="V22" s="57"/>
      <c r="W22" s="60"/>
      <c r="X22" s="61"/>
      <c r="Y22" s="58"/>
      <c r="Z22" s="60"/>
      <c r="AA22" s="19"/>
      <c r="AB22" s="24">
        <f t="shared" ref="AB22:AB27" si="1">SUM(C22:L22)</f>
        <v>0</v>
      </c>
    </row>
    <row r="23" spans="1:28" ht="15.75" customHeight="1">
      <c r="B23" s="62" t="s">
        <v>20</v>
      </c>
      <c r="C23" s="21"/>
      <c r="D23" s="21"/>
      <c r="F23" s="63">
        <f>Input!$V$13</f>
        <v>0</v>
      </c>
      <c r="G23" s="63">
        <f>Input!$W$13</f>
        <v>0</v>
      </c>
      <c r="H23" s="63">
        <f>Input!$X$13</f>
        <v>0</v>
      </c>
      <c r="I23" s="63">
        <f>Input!$Y$13</f>
        <v>0</v>
      </c>
      <c r="J23" s="63">
        <f>Input!$Z$13</f>
        <v>0</v>
      </c>
      <c r="K23" s="63">
        <f>Input!$AA$13</f>
        <v>0</v>
      </c>
      <c r="L23" s="64">
        <f t="shared" si="0"/>
        <v>0</v>
      </c>
      <c r="N23" s="65"/>
      <c r="O23" s="66"/>
      <c r="P23" s="67"/>
      <c r="Q23" s="68"/>
      <c r="R23" s="69"/>
      <c r="S23" s="69"/>
      <c r="T23" s="69"/>
      <c r="U23" s="68"/>
      <c r="V23" s="70"/>
      <c r="W23" s="60"/>
      <c r="X23" s="61"/>
      <c r="Y23" s="66"/>
      <c r="Z23" s="68"/>
      <c r="AA23" s="19"/>
      <c r="AB23" s="24">
        <f t="shared" si="1"/>
        <v>0</v>
      </c>
    </row>
    <row r="24" spans="1:28" ht="15.75" customHeight="1">
      <c r="B24" s="54" t="s">
        <v>21</v>
      </c>
      <c r="C24" s="21"/>
      <c r="D24" s="21"/>
      <c r="F24" s="63">
        <f>Input!$AB$13</f>
        <v>0</v>
      </c>
      <c r="G24" s="63">
        <f>Input!$AC$13</f>
        <v>0</v>
      </c>
      <c r="H24" s="63">
        <f>Input!$AD$13</f>
        <v>0</v>
      </c>
      <c r="I24" s="63">
        <f>Input!$AE$13</f>
        <v>0</v>
      </c>
      <c r="J24" s="63">
        <f>Input!$AF$13</f>
        <v>0</v>
      </c>
      <c r="K24" s="63">
        <f>Input!$AG$13</f>
        <v>0</v>
      </c>
      <c r="L24" s="64">
        <f t="shared" si="0"/>
        <v>0</v>
      </c>
      <c r="N24" s="65"/>
      <c r="O24" s="66"/>
      <c r="P24" s="71"/>
      <c r="Q24" s="68"/>
      <c r="R24" s="69"/>
      <c r="S24" s="69"/>
      <c r="T24" s="69"/>
      <c r="U24" s="68"/>
      <c r="V24" s="69"/>
      <c r="W24" s="68"/>
      <c r="X24" s="61"/>
      <c r="Y24" s="66"/>
      <c r="Z24" s="68"/>
      <c r="AA24" s="19"/>
      <c r="AB24" s="24">
        <f t="shared" si="1"/>
        <v>0</v>
      </c>
    </row>
    <row r="25" spans="1:28" ht="15.75" customHeight="1">
      <c r="B25" s="54" t="s">
        <v>22</v>
      </c>
      <c r="C25" s="21"/>
      <c r="D25" s="21"/>
      <c r="F25" s="63">
        <f>Input!$AH$13</f>
        <v>0</v>
      </c>
      <c r="G25" s="63">
        <f>Input!$AI$13</f>
        <v>0</v>
      </c>
      <c r="H25" s="63">
        <f>Input!$AJ$13</f>
        <v>0</v>
      </c>
      <c r="I25" s="63">
        <f>Input!$AK$13</f>
        <v>0</v>
      </c>
      <c r="J25" s="63">
        <f>Input!$AL$13</f>
        <v>0</v>
      </c>
      <c r="K25" s="63">
        <f>Input!$AM$13</f>
        <v>0</v>
      </c>
      <c r="L25" s="64">
        <f t="shared" si="0"/>
        <v>0</v>
      </c>
      <c r="N25" s="65"/>
      <c r="O25" s="66"/>
      <c r="P25" s="67"/>
      <c r="Q25" s="68"/>
      <c r="R25" s="69"/>
      <c r="S25" s="69"/>
      <c r="T25" s="69"/>
      <c r="U25" s="68"/>
      <c r="V25" s="69"/>
      <c r="W25" s="68"/>
      <c r="X25" s="61"/>
      <c r="Y25" s="66"/>
      <c r="Z25" s="68"/>
      <c r="AA25" s="19"/>
      <c r="AB25" s="24">
        <f t="shared" si="1"/>
        <v>0</v>
      </c>
    </row>
    <row r="26" spans="1:28" ht="15.75" customHeight="1">
      <c r="B26" s="54" t="s">
        <v>23</v>
      </c>
      <c r="C26" s="21"/>
      <c r="D26" s="21"/>
      <c r="F26" s="63">
        <f>Input!$AN$13</f>
        <v>0</v>
      </c>
      <c r="G26" s="63">
        <f>Input!$AO$13</f>
        <v>0</v>
      </c>
      <c r="H26" s="63">
        <f>Input!$AP$13</f>
        <v>0</v>
      </c>
      <c r="I26" s="63">
        <f>Input!$AQ$13</f>
        <v>0</v>
      </c>
      <c r="J26" s="63">
        <f>Input!$AR$13</f>
        <v>0</v>
      </c>
      <c r="K26" s="63">
        <f>Input!$AS$13</f>
        <v>0</v>
      </c>
      <c r="L26" s="64">
        <f t="shared" si="0"/>
        <v>0</v>
      </c>
      <c r="N26" s="65"/>
      <c r="O26" s="66"/>
      <c r="P26" s="67"/>
      <c r="Q26" s="68"/>
      <c r="R26" s="69"/>
      <c r="S26" s="69"/>
      <c r="T26" s="69"/>
      <c r="U26" s="68"/>
      <c r="V26" s="69"/>
      <c r="W26" s="68"/>
      <c r="X26" s="61"/>
      <c r="Y26" s="66"/>
      <c r="Z26" s="68"/>
      <c r="AA26" s="19"/>
      <c r="AB26" s="24">
        <f t="shared" si="1"/>
        <v>0</v>
      </c>
    </row>
    <row r="27" spans="1:28" ht="15.75" customHeight="1">
      <c r="B27" s="54" t="s">
        <v>24</v>
      </c>
      <c r="C27" s="21"/>
      <c r="D27" s="21"/>
      <c r="F27" s="63">
        <f>Input!$AT$13</f>
        <v>0</v>
      </c>
      <c r="G27" s="63">
        <f>Input!$AU$13</f>
        <v>0</v>
      </c>
      <c r="H27" s="63">
        <f>Input!$AV$13</f>
        <v>0</v>
      </c>
      <c r="I27" s="63">
        <f>Input!$AW$13</f>
        <v>0</v>
      </c>
      <c r="J27" s="63">
        <f>Input!$AX$13</f>
        <v>0</v>
      </c>
      <c r="K27" s="63">
        <f>Input!$AY$13</f>
        <v>0</v>
      </c>
      <c r="L27" s="64">
        <f t="shared" si="0"/>
        <v>0</v>
      </c>
      <c r="N27" s="65"/>
      <c r="O27" s="72" t="s">
        <v>5</v>
      </c>
      <c r="P27" s="67"/>
      <c r="Q27" s="68"/>
      <c r="R27" s="69"/>
      <c r="S27" s="69"/>
      <c r="T27" s="69"/>
      <c r="U27" s="68"/>
      <c r="V27" s="69"/>
      <c r="W27" s="68"/>
      <c r="X27" s="61"/>
      <c r="Y27" s="66"/>
      <c r="Z27" s="68"/>
      <c r="AA27" s="19"/>
      <c r="AB27" s="24">
        <f t="shared" si="1"/>
        <v>0</v>
      </c>
    </row>
    <row r="28" spans="1:28" ht="15.75" customHeight="1">
      <c r="B28" s="54" t="s">
        <v>25</v>
      </c>
      <c r="C28" s="21"/>
      <c r="D28" s="21"/>
      <c r="F28" s="63">
        <f>Input!$AZ$13</f>
        <v>0</v>
      </c>
      <c r="G28" s="63">
        <f>Input!$BA$13</f>
        <v>0</v>
      </c>
      <c r="H28" s="63">
        <f>Input!$BB$13</f>
        <v>0</v>
      </c>
      <c r="I28" s="63">
        <f>Input!$BC$13</f>
        <v>0</v>
      </c>
      <c r="J28" s="63">
        <f>Input!$BD$13</f>
        <v>0</v>
      </c>
      <c r="K28" s="63">
        <f>Input!$BE$13</f>
        <v>0</v>
      </c>
      <c r="L28" s="64">
        <f t="shared" si="0"/>
        <v>0</v>
      </c>
      <c r="N28" s="73" t="str">
        <f>IF(O28&lt;&gt;0,"Out of Balance","Balanced")</f>
        <v>Balanced</v>
      </c>
      <c r="O28" s="74">
        <f>L17-L43</f>
        <v>0</v>
      </c>
      <c r="Q28" s="68"/>
      <c r="R28" s="69"/>
      <c r="S28" s="69"/>
      <c r="T28" s="69"/>
      <c r="U28" s="68"/>
      <c r="V28" s="69"/>
      <c r="W28" s="68"/>
      <c r="X28" s="61"/>
      <c r="Y28" s="66"/>
      <c r="Z28" s="68"/>
      <c r="AA28" s="19"/>
      <c r="AB28" s="24"/>
    </row>
    <row r="29" spans="1:28" ht="15.75" customHeight="1">
      <c r="B29" s="54" t="s">
        <v>26</v>
      </c>
      <c r="C29" s="21"/>
      <c r="D29" s="21"/>
      <c r="F29" s="63">
        <f>Input!$BF$13</f>
        <v>0</v>
      </c>
      <c r="G29" s="63">
        <f>Input!$BG$13</f>
        <v>0</v>
      </c>
      <c r="H29" s="63">
        <f>Input!$BH$13</f>
        <v>0</v>
      </c>
      <c r="I29" s="63">
        <f>Input!$BI$13</f>
        <v>0</v>
      </c>
      <c r="J29" s="63">
        <f>Input!$BJ$13</f>
        <v>0</v>
      </c>
      <c r="K29" s="63">
        <f>Input!$BK$13</f>
        <v>0</v>
      </c>
      <c r="L29" s="64">
        <f t="shared" si="0"/>
        <v>0</v>
      </c>
      <c r="N29" s="65"/>
      <c r="O29" s="66"/>
      <c r="P29" s="67"/>
      <c r="Q29" s="68"/>
      <c r="R29" s="69"/>
      <c r="S29" s="69"/>
      <c r="T29" s="69"/>
      <c r="U29" s="68"/>
      <c r="V29" s="69"/>
      <c r="W29" s="68"/>
      <c r="X29" s="61"/>
      <c r="Y29" s="66"/>
      <c r="Z29" s="68"/>
      <c r="AA29" s="19"/>
      <c r="AB29" s="24"/>
    </row>
    <row r="30" spans="1:28" ht="15.75" customHeight="1">
      <c r="B30" s="62" t="s">
        <v>27</v>
      </c>
      <c r="C30" s="21"/>
      <c r="D30" s="21"/>
      <c r="F30" s="63">
        <f>Input!$BL$13</f>
        <v>0</v>
      </c>
      <c r="G30" s="63">
        <f>Input!$BM$13</f>
        <v>0</v>
      </c>
      <c r="H30" s="63">
        <f>Input!$BN$13</f>
        <v>0</v>
      </c>
      <c r="I30" s="63">
        <f>Input!$BO$13</f>
        <v>0</v>
      </c>
      <c r="J30" s="63">
        <f>Input!$BP$13</f>
        <v>0</v>
      </c>
      <c r="K30" s="63">
        <f>Input!$BQ$13</f>
        <v>0</v>
      </c>
      <c r="L30" s="64">
        <f t="shared" si="0"/>
        <v>0</v>
      </c>
      <c r="N30" s="65"/>
      <c r="O30" s="66"/>
      <c r="P30" s="67"/>
      <c r="Q30" s="68"/>
      <c r="R30" s="69"/>
      <c r="S30" s="69"/>
      <c r="T30" s="69"/>
      <c r="U30" s="68"/>
      <c r="V30" s="69"/>
      <c r="W30" s="68"/>
      <c r="X30" s="61"/>
      <c r="Y30" s="66"/>
      <c r="Z30" s="68"/>
      <c r="AA30" s="19"/>
      <c r="AB30" s="24"/>
    </row>
    <row r="31" spans="1:28" ht="15.75" customHeight="1">
      <c r="B31" s="62" t="s">
        <v>28</v>
      </c>
      <c r="C31" s="21"/>
      <c r="D31" s="21"/>
      <c r="F31" s="63">
        <f>Input!$BR$13</f>
        <v>0</v>
      </c>
      <c r="G31" s="63">
        <f>Input!$BS$13</f>
        <v>0</v>
      </c>
      <c r="H31" s="63">
        <f>Input!$BT$13</f>
        <v>0</v>
      </c>
      <c r="I31" s="63">
        <f>Input!$BU$13</f>
        <v>0</v>
      </c>
      <c r="J31" s="63">
        <f>Input!$BV$13</f>
        <v>0</v>
      </c>
      <c r="K31" s="63">
        <f>Input!$BW$13</f>
        <v>0</v>
      </c>
      <c r="L31" s="64">
        <f t="shared" si="0"/>
        <v>0</v>
      </c>
      <c r="N31" s="65"/>
      <c r="O31" s="66"/>
      <c r="P31" s="67"/>
      <c r="Q31" s="68"/>
      <c r="R31" s="69"/>
      <c r="S31" s="69"/>
      <c r="T31" s="69"/>
      <c r="U31" s="68"/>
      <c r="V31" s="69"/>
      <c r="W31" s="68"/>
      <c r="X31" s="61"/>
      <c r="Y31" s="66"/>
      <c r="Z31" s="68"/>
      <c r="AA31" s="19"/>
      <c r="AB31" s="24"/>
    </row>
    <row r="32" spans="1:28" ht="15.75" customHeight="1">
      <c r="B32" s="62" t="s">
        <v>29</v>
      </c>
      <c r="C32" s="21"/>
      <c r="D32" s="21"/>
      <c r="F32" s="63">
        <f>Input!$BX$13</f>
        <v>0</v>
      </c>
      <c r="G32" s="63">
        <f>Input!$BY$13</f>
        <v>0</v>
      </c>
      <c r="H32" s="63">
        <f>Input!$BZ$13</f>
        <v>0</v>
      </c>
      <c r="I32" s="63">
        <f>Input!$CA$13</f>
        <v>0</v>
      </c>
      <c r="J32" s="63">
        <f>Input!$CB$13</f>
        <v>0</v>
      </c>
      <c r="K32" s="63">
        <f>Input!$CC$13</f>
        <v>0</v>
      </c>
      <c r="L32" s="64">
        <f t="shared" si="0"/>
        <v>0</v>
      </c>
      <c r="N32" s="65"/>
      <c r="O32" s="66"/>
      <c r="P32" s="67"/>
      <c r="Q32" s="68"/>
      <c r="R32" s="69"/>
      <c r="S32" s="69"/>
      <c r="T32" s="69"/>
      <c r="U32" s="68"/>
      <c r="V32" s="69"/>
      <c r="W32" s="68"/>
      <c r="X32" s="61"/>
      <c r="Y32" s="66"/>
      <c r="Z32" s="68"/>
      <c r="AA32" s="19"/>
      <c r="AB32" s="24"/>
    </row>
    <row r="33" spans="1:28" ht="15.75" customHeight="1">
      <c r="B33" s="62" t="s">
        <v>30</v>
      </c>
      <c r="C33" s="21"/>
      <c r="D33" s="21"/>
      <c r="F33" s="63">
        <f>Input!$CD$13</f>
        <v>0</v>
      </c>
      <c r="G33" s="63">
        <f>Input!$CE$13</f>
        <v>0</v>
      </c>
      <c r="H33" s="63">
        <f>Input!$CF$13</f>
        <v>0</v>
      </c>
      <c r="I33" s="63">
        <f>Input!$CG$13</f>
        <v>0</v>
      </c>
      <c r="J33" s="63">
        <f>Input!$CH$13</f>
        <v>0</v>
      </c>
      <c r="K33" s="63">
        <f>Input!$CI$13</f>
        <v>0</v>
      </c>
      <c r="L33" s="64">
        <f t="shared" si="0"/>
        <v>0</v>
      </c>
      <c r="N33" s="65"/>
      <c r="O33" s="66"/>
      <c r="P33" s="67"/>
      <c r="Q33" s="68"/>
      <c r="R33" s="69"/>
      <c r="S33" s="69"/>
      <c r="T33" s="69"/>
      <c r="U33" s="68"/>
      <c r="V33" s="69"/>
      <c r="W33" s="68"/>
      <c r="X33" s="61"/>
      <c r="Y33" s="66"/>
      <c r="Z33" s="68"/>
      <c r="AA33" s="19"/>
      <c r="AB33" s="24"/>
    </row>
    <row r="34" spans="1:28" ht="15.75" customHeight="1">
      <c r="B34" s="62" t="s">
        <v>31</v>
      </c>
      <c r="C34" s="21"/>
      <c r="D34" s="21"/>
      <c r="F34" s="63">
        <f>Input!$CJ$13</f>
        <v>0</v>
      </c>
      <c r="G34" s="63">
        <f>Input!$CK$13</f>
        <v>0</v>
      </c>
      <c r="H34" s="63">
        <f>Input!$CL$13</f>
        <v>0</v>
      </c>
      <c r="I34" s="63">
        <f>Input!$CM$13</f>
        <v>0</v>
      </c>
      <c r="J34" s="63">
        <f>Input!$CN$13</f>
        <v>0</v>
      </c>
      <c r="K34" s="63">
        <f>Input!$CO$13</f>
        <v>0</v>
      </c>
      <c r="L34" s="64">
        <f t="shared" si="0"/>
        <v>0</v>
      </c>
      <c r="N34" s="65"/>
      <c r="O34" s="66"/>
      <c r="P34" s="67"/>
      <c r="Q34" s="68"/>
      <c r="R34" s="69"/>
      <c r="S34" s="69"/>
      <c r="T34" s="69"/>
      <c r="U34" s="68"/>
      <c r="V34" s="69"/>
      <c r="W34" s="68"/>
      <c r="X34" s="61"/>
      <c r="Y34" s="66"/>
      <c r="Z34" s="68"/>
      <c r="AA34" s="19"/>
      <c r="AB34" s="24"/>
    </row>
    <row r="35" spans="1:28" ht="15.75" customHeight="1">
      <c r="B35" s="54" t="s">
        <v>32</v>
      </c>
      <c r="C35" s="21"/>
      <c r="D35" s="21"/>
      <c r="F35" s="63">
        <f>Input!$CP$13</f>
        <v>0</v>
      </c>
      <c r="G35" s="63">
        <f>Input!$CQ$13</f>
        <v>0</v>
      </c>
      <c r="H35" s="63">
        <f>Input!$CR$13</f>
        <v>0</v>
      </c>
      <c r="I35" s="63">
        <f>Input!$CS$13</f>
        <v>0</v>
      </c>
      <c r="J35" s="63">
        <f>Input!$CT$13</f>
        <v>0</v>
      </c>
      <c r="K35" s="63">
        <f>Input!$CU$13</f>
        <v>0</v>
      </c>
      <c r="L35" s="64">
        <f t="shared" si="0"/>
        <v>0</v>
      </c>
      <c r="N35" s="65"/>
      <c r="O35" s="66"/>
      <c r="P35" s="67"/>
      <c r="Q35" s="68"/>
      <c r="R35" s="69"/>
      <c r="S35" s="69"/>
      <c r="T35" s="69"/>
      <c r="U35" s="68"/>
      <c r="V35" s="69"/>
      <c r="W35" s="68"/>
      <c r="X35" s="61"/>
      <c r="Y35" s="66"/>
      <c r="Z35" s="68"/>
      <c r="AA35" s="19"/>
      <c r="AB35" s="24"/>
    </row>
    <row r="36" spans="1:28" ht="15.75" customHeight="1">
      <c r="B36" s="54" t="s">
        <v>33</v>
      </c>
      <c r="C36" s="21"/>
      <c r="D36" s="21"/>
      <c r="F36" s="63">
        <f>Input!$CV$13</f>
        <v>0</v>
      </c>
      <c r="G36" s="63">
        <f>Input!$CW$13</f>
        <v>0</v>
      </c>
      <c r="H36" s="63">
        <f>Input!$CX$13</f>
        <v>0</v>
      </c>
      <c r="I36" s="63">
        <f>Input!$CY$13</f>
        <v>0</v>
      </c>
      <c r="J36" s="63">
        <f>Input!$CZ$13</f>
        <v>0</v>
      </c>
      <c r="K36" s="63">
        <f>Input!$DA$13</f>
        <v>0</v>
      </c>
      <c r="L36" s="64">
        <f t="shared" si="0"/>
        <v>0</v>
      </c>
      <c r="N36" s="65"/>
      <c r="O36" s="66"/>
      <c r="P36" s="67"/>
      <c r="Q36" s="68"/>
      <c r="R36" s="69"/>
      <c r="S36" s="69"/>
      <c r="T36" s="69"/>
      <c r="U36" s="68"/>
      <c r="V36" s="69"/>
      <c r="W36" s="68"/>
      <c r="X36" s="61"/>
      <c r="Y36" s="66"/>
      <c r="Z36" s="68"/>
      <c r="AA36" s="19"/>
      <c r="AB36" s="24"/>
    </row>
    <row r="37" spans="1:28" s="78" customFormat="1" ht="15.75" customHeight="1">
      <c r="A37" s="75"/>
      <c r="B37" s="76" t="s">
        <v>34</v>
      </c>
      <c r="C37" s="77"/>
      <c r="D37" s="77"/>
      <c r="E37" s="20"/>
      <c r="F37" s="63">
        <f>Input!$DB$13</f>
        <v>0</v>
      </c>
      <c r="G37" s="63">
        <f>Input!$DC$13</f>
        <v>0</v>
      </c>
      <c r="H37" s="63">
        <f>Input!$DD$13</f>
        <v>0</v>
      </c>
      <c r="I37" s="63">
        <f>Input!$DE$13</f>
        <v>0</v>
      </c>
      <c r="J37" s="63">
        <f>Input!$DF$13</f>
        <v>0</v>
      </c>
      <c r="K37" s="63">
        <f>Input!$DG$13</f>
        <v>0</v>
      </c>
      <c r="L37" s="64">
        <f t="shared" si="0"/>
        <v>0</v>
      </c>
      <c r="N37" s="65"/>
      <c r="O37" s="66"/>
      <c r="P37" s="79"/>
      <c r="Q37" s="80"/>
      <c r="R37" s="69"/>
      <c r="S37" s="69"/>
      <c r="T37" s="69"/>
      <c r="U37" s="80"/>
      <c r="V37" s="69"/>
      <c r="W37" s="80"/>
      <c r="X37" s="61"/>
      <c r="Y37" s="66"/>
      <c r="Z37" s="80"/>
      <c r="AA37" s="81"/>
      <c r="AB37" s="82"/>
    </row>
    <row r="38" spans="1:28" s="78" customFormat="1" ht="15.75" customHeight="1">
      <c r="A38" s="75"/>
      <c r="B38" s="76" t="s">
        <v>35</v>
      </c>
      <c r="C38" s="77"/>
      <c r="D38" s="77"/>
      <c r="E38" s="20"/>
      <c r="F38" s="63">
        <f>Input!$DH$13</f>
        <v>0</v>
      </c>
      <c r="G38" s="63">
        <f>Input!$DI$13</f>
        <v>0</v>
      </c>
      <c r="H38" s="63">
        <f>Input!$DJ$13</f>
        <v>0</v>
      </c>
      <c r="I38" s="63">
        <f>Input!$DK$13</f>
        <v>0</v>
      </c>
      <c r="J38" s="63">
        <f>Input!$DL$13</f>
        <v>0</v>
      </c>
      <c r="K38" s="63">
        <f>Input!$DM$13</f>
        <v>0</v>
      </c>
      <c r="L38" s="64">
        <f t="shared" si="0"/>
        <v>0</v>
      </c>
      <c r="N38" s="65"/>
      <c r="O38" s="66"/>
      <c r="P38" s="79"/>
      <c r="Q38" s="80"/>
      <c r="R38" s="69"/>
      <c r="S38" s="69"/>
      <c r="T38" s="69"/>
      <c r="U38" s="80"/>
      <c r="V38" s="69"/>
      <c r="W38" s="80"/>
      <c r="X38" s="61"/>
      <c r="Y38" s="66"/>
      <c r="Z38" s="80"/>
      <c r="AA38" s="81"/>
      <c r="AB38" s="82"/>
    </row>
    <row r="39" spans="1:28" s="78" customFormat="1" ht="15.75" customHeight="1">
      <c r="A39" s="75"/>
      <c r="B39" s="76" t="s">
        <v>36</v>
      </c>
      <c r="C39" s="77"/>
      <c r="D39" s="77"/>
      <c r="E39" s="20"/>
      <c r="F39" s="63">
        <f>Input!$DN$13</f>
        <v>0</v>
      </c>
      <c r="G39" s="63">
        <f>Input!$DO$13</f>
        <v>0</v>
      </c>
      <c r="H39" s="63">
        <f>Input!$DP$13</f>
        <v>0</v>
      </c>
      <c r="I39" s="63">
        <f>Input!$DQ$13</f>
        <v>0</v>
      </c>
      <c r="J39" s="63">
        <f>Input!$DR$13</f>
        <v>0</v>
      </c>
      <c r="K39" s="63">
        <f>Input!$DS$13</f>
        <v>0</v>
      </c>
      <c r="L39" s="64">
        <f t="shared" si="0"/>
        <v>0</v>
      </c>
      <c r="N39" s="65"/>
      <c r="O39" s="66"/>
      <c r="P39" s="79"/>
      <c r="Q39" s="80"/>
      <c r="R39" s="69"/>
      <c r="S39" s="69"/>
      <c r="T39" s="69"/>
      <c r="U39" s="80"/>
      <c r="V39" s="69"/>
      <c r="W39" s="80"/>
      <c r="X39" s="61"/>
      <c r="Y39" s="66"/>
      <c r="Z39" s="80"/>
      <c r="AA39" s="81"/>
      <c r="AB39" s="82"/>
    </row>
    <row r="40" spans="1:28" s="78" customFormat="1" ht="15.75" customHeight="1">
      <c r="A40" s="75"/>
      <c r="B40" s="76" t="s">
        <v>37</v>
      </c>
      <c r="C40" s="77"/>
      <c r="D40" s="77"/>
      <c r="E40" s="20"/>
      <c r="F40" s="63">
        <f>Input!$DT$13</f>
        <v>0</v>
      </c>
      <c r="G40" s="63">
        <f>Input!$DU$13</f>
        <v>0</v>
      </c>
      <c r="H40" s="63">
        <f>Input!$DV$13</f>
        <v>0</v>
      </c>
      <c r="I40" s="63">
        <f>Input!$DW$13</f>
        <v>0</v>
      </c>
      <c r="J40" s="63">
        <f>Input!$DX$13</f>
        <v>0</v>
      </c>
      <c r="K40" s="63">
        <f>Input!$DY$13</f>
        <v>0</v>
      </c>
      <c r="L40" s="64">
        <f t="shared" si="0"/>
        <v>0</v>
      </c>
      <c r="N40" s="65"/>
      <c r="O40" s="66"/>
      <c r="P40" s="79"/>
      <c r="Q40" s="80"/>
      <c r="R40" s="69"/>
      <c r="S40" s="69"/>
      <c r="T40" s="69"/>
      <c r="U40" s="80"/>
      <c r="V40" s="69"/>
      <c r="W40" s="80"/>
      <c r="X40" s="61"/>
      <c r="Y40" s="66"/>
      <c r="Z40" s="80"/>
      <c r="AA40" s="81"/>
      <c r="AB40" s="82"/>
    </row>
    <row r="41" spans="1:28" s="78" customFormat="1" ht="15.75" customHeight="1">
      <c r="A41" s="75"/>
      <c r="B41" s="76" t="s">
        <v>38</v>
      </c>
      <c r="C41" s="77"/>
      <c r="D41" s="77"/>
      <c r="E41" s="20"/>
      <c r="F41" s="63">
        <f>Input!$DZ$13</f>
        <v>0</v>
      </c>
      <c r="G41" s="63">
        <f>Input!$EA$13</f>
        <v>0</v>
      </c>
      <c r="H41" s="63">
        <f>Input!$EB$13</f>
        <v>0</v>
      </c>
      <c r="I41" s="63">
        <f>Input!$EC$13</f>
        <v>0</v>
      </c>
      <c r="J41" s="63">
        <f>Input!$ED$13</f>
        <v>0</v>
      </c>
      <c r="K41" s="63">
        <f>Input!$EE$13</f>
        <v>0</v>
      </c>
      <c r="L41" s="64">
        <f t="shared" si="0"/>
        <v>0</v>
      </c>
      <c r="N41" s="65"/>
      <c r="O41" s="66"/>
      <c r="P41" s="79"/>
      <c r="Q41" s="80"/>
      <c r="R41" s="69"/>
      <c r="S41" s="69"/>
      <c r="T41" s="69"/>
      <c r="U41" s="80"/>
      <c r="V41" s="69"/>
      <c r="W41" s="80"/>
      <c r="X41" s="61"/>
      <c r="Y41" s="66"/>
      <c r="Z41" s="80"/>
      <c r="AA41" s="81"/>
      <c r="AB41" s="82"/>
    </row>
    <row r="42" spans="1:28" ht="15.75" customHeight="1">
      <c r="A42" s="75"/>
      <c r="B42" s="54" t="s">
        <v>39</v>
      </c>
      <c r="C42" s="21"/>
      <c r="D42" s="21"/>
      <c r="E42" s="21"/>
      <c r="F42" s="83">
        <f>Input!$EF$13</f>
        <v>0</v>
      </c>
      <c r="G42" s="83">
        <f>Input!$EG$13</f>
        <v>0</v>
      </c>
      <c r="H42" s="83">
        <f>Input!$EH$13</f>
        <v>0</v>
      </c>
      <c r="I42" s="83">
        <f>Input!$EI$13</f>
        <v>0</v>
      </c>
      <c r="J42" s="83">
        <f>Input!$EJ$13</f>
        <v>0</v>
      </c>
      <c r="K42" s="83">
        <f>Input!$EK$13</f>
        <v>0</v>
      </c>
      <c r="L42" s="64">
        <f>SUM(F42:K42)</f>
        <v>0</v>
      </c>
      <c r="N42" s="65"/>
      <c r="O42" s="220" t="s">
        <v>408</v>
      </c>
      <c r="P42" s="40" t="s">
        <v>409</v>
      </c>
      <c r="Q42" s="84"/>
      <c r="R42" s="69"/>
      <c r="S42" s="69"/>
      <c r="T42" s="69"/>
      <c r="U42" s="68"/>
      <c r="V42" s="69"/>
      <c r="W42" s="68"/>
      <c r="X42" s="61"/>
      <c r="Y42" s="66"/>
      <c r="Z42" s="68"/>
      <c r="AA42" s="19"/>
      <c r="AB42" s="24">
        <f>SUM(C42:L42)</f>
        <v>0</v>
      </c>
    </row>
    <row r="43" spans="1:28" ht="15.75" customHeight="1">
      <c r="A43" s="75"/>
      <c r="B43" s="42" t="s">
        <v>40</v>
      </c>
      <c r="C43" s="43"/>
      <c r="D43" s="43"/>
      <c r="E43" s="43"/>
      <c r="F43" s="85">
        <f>SUM(F22:F42)</f>
        <v>0</v>
      </c>
      <c r="G43" s="85">
        <f t="shared" ref="G43:L43" si="2">SUM(G22:G42)</f>
        <v>0</v>
      </c>
      <c r="H43" s="85">
        <f t="shared" si="2"/>
        <v>0</v>
      </c>
      <c r="I43" s="85">
        <f t="shared" si="2"/>
        <v>0</v>
      </c>
      <c r="J43" s="85">
        <f t="shared" si="2"/>
        <v>0</v>
      </c>
      <c r="K43" s="85">
        <f t="shared" si="2"/>
        <v>0</v>
      </c>
      <c r="L43" s="86">
        <f t="shared" si="2"/>
        <v>0</v>
      </c>
      <c r="N43" s="87"/>
      <c r="O43" s="221" t="s">
        <v>410</v>
      </c>
      <c r="P43" s="222" t="s">
        <v>15</v>
      </c>
      <c r="Q43" s="88"/>
      <c r="R43" s="88"/>
      <c r="S43" s="49">
        <f>L43-INT(L43)</f>
        <v>0</v>
      </c>
      <c r="T43" s="60"/>
      <c r="U43" s="89"/>
      <c r="V43" s="60"/>
      <c r="W43" s="60"/>
      <c r="X43" s="84"/>
      <c r="Y43" s="59"/>
      <c r="Z43" s="90"/>
      <c r="AA43" s="19"/>
      <c r="AB43" s="43">
        <f>SUM(AB22:AB42)</f>
        <v>0</v>
      </c>
    </row>
    <row r="44" spans="1:28" ht="15.75" customHeight="1">
      <c r="A44" s="75"/>
      <c r="C44" s="37"/>
      <c r="D44" s="37"/>
      <c r="F44" s="37"/>
      <c r="G44" s="213" t="s">
        <v>404</v>
      </c>
      <c r="H44" s="214">
        <f>H43+G43</f>
        <v>0</v>
      </c>
      <c r="I44" s="52"/>
      <c r="J44" s="213" t="s">
        <v>405</v>
      </c>
      <c r="K44" s="214">
        <f>K43+J43</f>
        <v>0</v>
      </c>
      <c r="L44" s="213" t="s">
        <v>406</v>
      </c>
      <c r="M44" s="215"/>
      <c r="N44" s="216">
        <f>K44+F43</f>
        <v>0</v>
      </c>
      <c r="O44" s="217">
        <f>ROUND((N44/P44)*100,2)</f>
        <v>0</v>
      </c>
      <c r="P44" s="92">
        <f>Input!$HL$13</f>
        <v>27683960</v>
      </c>
      <c r="Q44" s="91"/>
      <c r="R44" s="91"/>
      <c r="S44" s="91"/>
      <c r="T44" s="93"/>
      <c r="U44" s="94"/>
      <c r="V44" s="95"/>
      <c r="W44" s="91"/>
      <c r="X44" s="91"/>
      <c r="Y44" s="91"/>
      <c r="Z44" s="91" t="str">
        <f>IF(Z43&lt;&gt;0,"Out of Balance","")</f>
        <v/>
      </c>
    </row>
    <row r="45" spans="1:28" ht="15.75" customHeight="1">
      <c r="A45" s="75"/>
      <c r="B45" s="14" t="s">
        <v>41</v>
      </c>
      <c r="C45" s="52"/>
      <c r="D45" s="52"/>
      <c r="E45" s="52"/>
      <c r="F45" s="52"/>
      <c r="G45" s="218"/>
      <c r="H45" s="218"/>
      <c r="I45" s="218"/>
      <c r="J45" s="218"/>
      <c r="K45" s="218"/>
      <c r="L45" s="218"/>
      <c r="O45" s="219" t="s">
        <v>407</v>
      </c>
      <c r="Q45" s="91"/>
      <c r="R45" s="91"/>
      <c r="S45" s="91"/>
      <c r="T45" s="93"/>
      <c r="U45" s="94"/>
      <c r="V45" s="95"/>
      <c r="W45" s="91"/>
      <c r="X45" s="91"/>
      <c r="Y45" s="91"/>
      <c r="Z45" s="91"/>
    </row>
    <row r="46" spans="1:28" ht="15.75" customHeight="1">
      <c r="A46" s="75"/>
      <c r="B46" s="6" t="s">
        <v>42</v>
      </c>
      <c r="C46" s="21"/>
      <c r="D46" s="21"/>
      <c r="F46" s="63">
        <f>Input!$EL$13</f>
        <v>0</v>
      </c>
      <c r="G46" s="63">
        <f>Input!$EM$13</f>
        <v>0</v>
      </c>
      <c r="H46" s="63">
        <f>Input!$EN$13</f>
        <v>0</v>
      </c>
      <c r="I46" s="63">
        <f>Input!$EO$13</f>
        <v>0</v>
      </c>
      <c r="J46" s="63">
        <f>Input!$EP$13</f>
        <v>0</v>
      </c>
      <c r="K46" s="63">
        <f>Input!$EQ$13</f>
        <v>0</v>
      </c>
      <c r="L46" s="56">
        <f t="shared" ref="L46:L58" si="3">SUM(F46:K46)</f>
        <v>0</v>
      </c>
      <c r="N46" s="96"/>
      <c r="O46" s="223" t="str">
        <f>IFERROR(ROUND(N44/O48,0),"")</f>
        <v/>
      </c>
      <c r="Q46" s="92"/>
      <c r="R46" s="92"/>
      <c r="S46" s="92"/>
      <c r="T46" s="93"/>
      <c r="U46" s="94"/>
      <c r="V46" s="98"/>
      <c r="W46" s="92"/>
      <c r="X46" s="100"/>
      <c r="Y46" s="91"/>
      <c r="Z46" s="99"/>
      <c r="AB46" s="24">
        <f>SUM(C46:L46)</f>
        <v>0</v>
      </c>
    </row>
    <row r="47" spans="1:28" ht="15.75" customHeight="1">
      <c r="A47" s="75"/>
      <c r="B47" s="6" t="s">
        <v>43</v>
      </c>
      <c r="C47" s="21"/>
      <c r="D47" s="21"/>
      <c r="F47" s="63">
        <f>Input!$ER$13</f>
        <v>0</v>
      </c>
      <c r="G47" s="63">
        <f>Input!$ES$13</f>
        <v>0</v>
      </c>
      <c r="H47" s="63">
        <f>Input!$ET$13</f>
        <v>0</v>
      </c>
      <c r="I47" s="63">
        <f>Input!$EU$13</f>
        <v>0</v>
      </c>
      <c r="J47" s="63">
        <f>Input!$EV$13</f>
        <v>0</v>
      </c>
      <c r="K47" s="63">
        <f>Input!$EW$13</f>
        <v>0</v>
      </c>
      <c r="L47" s="64">
        <f t="shared" si="3"/>
        <v>0</v>
      </c>
      <c r="N47" s="96"/>
      <c r="O47" s="224" t="s">
        <v>411</v>
      </c>
      <c r="P47" s="97"/>
      <c r="Q47" s="92"/>
      <c r="R47" s="92"/>
      <c r="S47" s="92"/>
      <c r="T47" s="93"/>
      <c r="U47" s="94"/>
      <c r="V47" s="98"/>
      <c r="W47" s="92"/>
      <c r="X47" s="100"/>
      <c r="Y47" s="91"/>
      <c r="Z47" s="99"/>
      <c r="AB47" s="24"/>
    </row>
    <row r="48" spans="1:28" ht="15.75" customHeight="1">
      <c r="A48" s="75"/>
      <c r="B48" s="6" t="s">
        <v>44</v>
      </c>
      <c r="C48" s="21"/>
      <c r="D48" s="21"/>
      <c r="F48" s="63">
        <f>Input!$EX$13</f>
        <v>0</v>
      </c>
      <c r="G48" s="63">
        <f>Input!$EY$13</f>
        <v>0</v>
      </c>
      <c r="H48" s="63">
        <f>Input!$EZ$13</f>
        <v>0</v>
      </c>
      <c r="I48" s="63">
        <f>Input!$FA$13</f>
        <v>0</v>
      </c>
      <c r="J48" s="63">
        <f>Input!$FB$13</f>
        <v>0</v>
      </c>
      <c r="K48" s="63">
        <f>Input!$FC$13</f>
        <v>0</v>
      </c>
      <c r="L48" s="64">
        <f t="shared" si="3"/>
        <v>0</v>
      </c>
      <c r="N48" s="96"/>
      <c r="O48" s="225">
        <f>FTSE!$R$11</f>
        <v>0</v>
      </c>
      <c r="P48" s="97"/>
      <c r="Q48" s="92"/>
      <c r="R48" s="92"/>
      <c r="S48" s="92"/>
      <c r="T48" s="93"/>
      <c r="U48" s="94"/>
      <c r="V48" s="98"/>
      <c r="W48" s="92"/>
      <c r="X48" s="100"/>
      <c r="Y48" s="91"/>
      <c r="Z48" s="99"/>
      <c r="AB48" s="24"/>
    </row>
    <row r="49" spans="1:28" ht="15.75" customHeight="1">
      <c r="A49" s="75"/>
      <c r="B49" s="6" t="s">
        <v>45</v>
      </c>
      <c r="C49" s="21"/>
      <c r="D49" s="21"/>
      <c r="F49" s="63">
        <f>Input!$FD$13</f>
        <v>0</v>
      </c>
      <c r="G49" s="63">
        <f>Input!$FE$13</f>
        <v>0</v>
      </c>
      <c r="H49" s="63">
        <f>Input!$FF$13</f>
        <v>0</v>
      </c>
      <c r="I49" s="63">
        <f>Input!$FG$13</f>
        <v>0</v>
      </c>
      <c r="J49" s="63">
        <f>Input!$FH$13</f>
        <v>0</v>
      </c>
      <c r="K49" s="63">
        <f>Input!$FI$13</f>
        <v>0</v>
      </c>
      <c r="L49" s="64">
        <f t="shared" si="3"/>
        <v>0</v>
      </c>
      <c r="N49" s="96"/>
      <c r="O49" s="226" t="s">
        <v>412</v>
      </c>
      <c r="P49" s="97"/>
      <c r="Q49" s="92"/>
      <c r="R49" s="92"/>
      <c r="S49" s="92"/>
      <c r="T49" s="93"/>
      <c r="U49" s="94"/>
      <c r="V49" s="98"/>
      <c r="W49" s="92"/>
      <c r="X49" s="100"/>
      <c r="Y49" s="91"/>
      <c r="Z49" s="99"/>
      <c r="AB49" s="24"/>
    </row>
    <row r="50" spans="1:28" ht="15.75" customHeight="1">
      <c r="A50" s="75"/>
      <c r="B50" s="6" t="s">
        <v>46</v>
      </c>
      <c r="C50" s="21"/>
      <c r="D50" s="21"/>
      <c r="F50" s="63">
        <f>Input!$FJ$13</f>
        <v>0</v>
      </c>
      <c r="G50" s="63">
        <f>Input!$FK$13</f>
        <v>0</v>
      </c>
      <c r="H50" s="63">
        <f>Input!$FL$13</f>
        <v>0</v>
      </c>
      <c r="I50" s="63">
        <f>Input!$FM$13</f>
        <v>0</v>
      </c>
      <c r="J50" s="63">
        <f>Input!$FN$13</f>
        <v>0</v>
      </c>
      <c r="K50" s="63">
        <f>Input!$FO$13</f>
        <v>0</v>
      </c>
      <c r="L50" s="64">
        <f t="shared" si="3"/>
        <v>0</v>
      </c>
      <c r="N50" s="96"/>
      <c r="P50" s="97"/>
      <c r="Q50" s="92"/>
      <c r="R50" s="92"/>
      <c r="S50" s="92"/>
      <c r="T50" s="93"/>
      <c r="U50" s="94"/>
      <c r="V50" s="98"/>
      <c r="W50" s="92"/>
      <c r="X50" s="100"/>
      <c r="Y50" s="91"/>
      <c r="Z50" s="99"/>
      <c r="AB50" s="24"/>
    </row>
    <row r="51" spans="1:28" ht="15.75" customHeight="1">
      <c r="A51" s="75"/>
      <c r="B51" s="6" t="s">
        <v>47</v>
      </c>
      <c r="C51" s="21"/>
      <c r="D51" s="21"/>
      <c r="F51" s="63">
        <f>Input!$FP$13</f>
        <v>0</v>
      </c>
      <c r="G51" s="63">
        <f>Input!$FQ$13</f>
        <v>0</v>
      </c>
      <c r="H51" s="63">
        <f>Input!$FR$13</f>
        <v>0</v>
      </c>
      <c r="I51" s="63">
        <f>Input!$FS$13</f>
        <v>0</v>
      </c>
      <c r="J51" s="63">
        <f>Input!$FT$13</f>
        <v>0</v>
      </c>
      <c r="K51" s="63">
        <f>Input!$FU$13</f>
        <v>0</v>
      </c>
      <c r="L51" s="64">
        <f t="shared" si="3"/>
        <v>0</v>
      </c>
      <c r="N51" s="96"/>
      <c r="P51" s="97"/>
      <c r="Q51" s="92"/>
      <c r="R51" s="92"/>
      <c r="S51" s="92"/>
      <c r="T51" s="93"/>
      <c r="U51" s="94"/>
      <c r="V51" s="98"/>
      <c r="W51" s="92"/>
      <c r="X51" s="100"/>
      <c r="Y51" s="91"/>
      <c r="Z51" s="99"/>
      <c r="AB51" s="24"/>
    </row>
    <row r="52" spans="1:28" ht="15.75" customHeight="1">
      <c r="A52" s="75"/>
      <c r="B52" s="6" t="s">
        <v>48</v>
      </c>
      <c r="C52" s="21"/>
      <c r="D52" s="21"/>
      <c r="F52" s="63">
        <f>Input!$FV$13</f>
        <v>0</v>
      </c>
      <c r="G52" s="63">
        <f>Input!$FW$13</f>
        <v>0</v>
      </c>
      <c r="H52" s="63">
        <f>Input!$FX$13</f>
        <v>0</v>
      </c>
      <c r="I52" s="63">
        <f>Input!$FY$13</f>
        <v>0</v>
      </c>
      <c r="J52" s="63">
        <f>Input!$FZ$13</f>
        <v>0</v>
      </c>
      <c r="K52" s="63">
        <f>Input!$GA$13</f>
        <v>0</v>
      </c>
      <c r="L52" s="64">
        <f t="shared" si="3"/>
        <v>0</v>
      </c>
      <c r="N52" s="96"/>
      <c r="P52" s="97"/>
      <c r="Q52" s="92"/>
      <c r="R52" s="92"/>
      <c r="S52" s="92"/>
      <c r="T52" s="93"/>
      <c r="U52" s="94"/>
      <c r="V52" s="98"/>
      <c r="W52" s="92"/>
      <c r="X52" s="100"/>
      <c r="Y52" s="91"/>
      <c r="Z52" s="99"/>
      <c r="AB52" s="24"/>
    </row>
    <row r="53" spans="1:28" ht="15.75" customHeight="1">
      <c r="A53" s="75"/>
      <c r="B53" s="6" t="s">
        <v>49</v>
      </c>
      <c r="C53" s="21"/>
      <c r="D53" s="21"/>
      <c r="E53" s="21"/>
      <c r="F53" s="63">
        <f>Input!$GB$13</f>
        <v>0</v>
      </c>
      <c r="G53" s="63">
        <f>Input!$GC$13</f>
        <v>0</v>
      </c>
      <c r="H53" s="63">
        <f>Input!$GD$13</f>
        <v>0</v>
      </c>
      <c r="I53" s="63">
        <f>Input!$GE$13</f>
        <v>0</v>
      </c>
      <c r="J53" s="63">
        <f>Input!$GF$13</f>
        <v>0</v>
      </c>
      <c r="K53" s="63">
        <f>Input!$GG$13</f>
        <v>0</v>
      </c>
      <c r="L53" s="64">
        <f t="shared" si="3"/>
        <v>0</v>
      </c>
      <c r="N53" s="96"/>
      <c r="P53" s="97"/>
      <c r="Q53" s="92"/>
      <c r="R53" s="92"/>
      <c r="S53" s="92"/>
      <c r="T53" s="93"/>
      <c r="U53" s="94"/>
      <c r="V53" s="98"/>
      <c r="W53" s="92"/>
      <c r="X53" s="100"/>
      <c r="Y53" s="91"/>
      <c r="Z53" s="99"/>
      <c r="AB53" s="24"/>
    </row>
    <row r="54" spans="1:28" s="78" customFormat="1" ht="15.75" customHeight="1">
      <c r="A54" s="75"/>
      <c r="B54" s="101" t="s">
        <v>539</v>
      </c>
      <c r="C54" s="77"/>
      <c r="D54" s="77"/>
      <c r="E54" s="20"/>
      <c r="F54" s="63">
        <f>Input!$GH$13</f>
        <v>0</v>
      </c>
      <c r="G54" s="63">
        <f>Input!$GI$13</f>
        <v>0</v>
      </c>
      <c r="H54" s="63">
        <f>Input!$GJ$13</f>
        <v>0</v>
      </c>
      <c r="I54" s="63">
        <f>Input!$GK$13</f>
        <v>0</v>
      </c>
      <c r="J54" s="63">
        <f>Input!$GL$13</f>
        <v>0</v>
      </c>
      <c r="K54" s="63">
        <f>Input!$GM$13</f>
        <v>0</v>
      </c>
      <c r="L54" s="64">
        <f t="shared" si="3"/>
        <v>0</v>
      </c>
      <c r="N54" s="102"/>
      <c r="P54" s="103"/>
      <c r="Q54" s="104"/>
      <c r="R54" s="104"/>
      <c r="S54" s="104"/>
      <c r="T54" s="105"/>
      <c r="U54" s="106"/>
      <c r="V54" s="107"/>
      <c r="W54" s="104"/>
      <c r="X54" s="108"/>
      <c r="Y54" s="109"/>
      <c r="Z54" s="110"/>
      <c r="AB54" s="82"/>
    </row>
    <row r="55" spans="1:28" s="78" customFormat="1" ht="15.75" customHeight="1">
      <c r="A55" s="75"/>
      <c r="B55" s="101" t="s">
        <v>540</v>
      </c>
      <c r="C55" s="77"/>
      <c r="D55" s="77"/>
      <c r="E55" s="20"/>
      <c r="F55" s="63">
        <f>Input!$GN$13</f>
        <v>0</v>
      </c>
      <c r="G55" s="63">
        <f>Input!$GO$13</f>
        <v>0</v>
      </c>
      <c r="H55" s="63">
        <f>Input!$GP$13</f>
        <v>0</v>
      </c>
      <c r="I55" s="63">
        <f>Input!$GQ$13</f>
        <v>0</v>
      </c>
      <c r="J55" s="63">
        <f>Input!$GR$13</f>
        <v>0</v>
      </c>
      <c r="K55" s="63">
        <f>Input!$GS$13</f>
        <v>0</v>
      </c>
      <c r="L55" s="64">
        <f t="shared" si="3"/>
        <v>0</v>
      </c>
      <c r="N55" s="102"/>
      <c r="P55" s="103"/>
      <c r="Q55" s="104"/>
      <c r="R55" s="104"/>
      <c r="S55" s="104"/>
      <c r="T55" s="105"/>
      <c r="U55" s="106"/>
      <c r="V55" s="107"/>
      <c r="W55" s="104"/>
      <c r="X55" s="108"/>
      <c r="Y55" s="109"/>
      <c r="Z55" s="110"/>
      <c r="AB55" s="82"/>
    </row>
    <row r="56" spans="1:28" s="78" customFormat="1" ht="15.75" customHeight="1">
      <c r="A56" s="75"/>
      <c r="B56" s="101" t="s">
        <v>52</v>
      </c>
      <c r="C56" s="77"/>
      <c r="D56" s="77"/>
      <c r="E56" s="20"/>
      <c r="F56" s="63">
        <f>Input!$GT$13</f>
        <v>0</v>
      </c>
      <c r="G56" s="63">
        <f>Input!$GU$13</f>
        <v>0</v>
      </c>
      <c r="H56" s="63">
        <f>Input!$GV$13</f>
        <v>0</v>
      </c>
      <c r="I56" s="63">
        <f>Input!$GW$13</f>
        <v>0</v>
      </c>
      <c r="J56" s="63">
        <f>Input!$GX$13</f>
        <v>0</v>
      </c>
      <c r="K56" s="63">
        <f>Input!$GY$13</f>
        <v>0</v>
      </c>
      <c r="L56" s="64">
        <f t="shared" si="3"/>
        <v>0</v>
      </c>
      <c r="N56" s="102"/>
      <c r="P56" s="103"/>
      <c r="Q56" s="104"/>
      <c r="R56" s="104"/>
      <c r="S56" s="104"/>
      <c r="T56" s="105"/>
      <c r="U56" s="106"/>
      <c r="V56" s="107"/>
      <c r="W56" s="104"/>
      <c r="X56" s="108"/>
      <c r="Y56" s="109"/>
      <c r="Z56" s="110"/>
      <c r="AB56" s="82"/>
    </row>
    <row r="57" spans="1:28" s="78" customFormat="1" ht="15.75" customHeight="1">
      <c r="A57" s="75"/>
      <c r="B57" s="101" t="s">
        <v>53</v>
      </c>
      <c r="C57" s="77"/>
      <c r="D57" s="77"/>
      <c r="E57" s="20"/>
      <c r="F57" s="63">
        <f>Input!$GZ$13</f>
        <v>0</v>
      </c>
      <c r="G57" s="63">
        <f>Input!$HA$13</f>
        <v>0</v>
      </c>
      <c r="H57" s="63">
        <f>Input!$HB$13</f>
        <v>0</v>
      </c>
      <c r="I57" s="63">
        <f>Input!$HC$13</f>
        <v>0</v>
      </c>
      <c r="J57" s="63">
        <f>Input!$HD$13</f>
        <v>0</v>
      </c>
      <c r="K57" s="63">
        <f>Input!$HE$13</f>
        <v>0</v>
      </c>
      <c r="L57" s="64">
        <f t="shared" si="3"/>
        <v>0</v>
      </c>
      <c r="N57" s="102"/>
      <c r="P57" s="103"/>
      <c r="Q57" s="104"/>
      <c r="R57" s="104"/>
      <c r="S57" s="104"/>
      <c r="T57" s="105"/>
      <c r="U57" s="106"/>
      <c r="V57" s="107"/>
      <c r="W57" s="104"/>
      <c r="X57" s="108"/>
      <c r="Y57" s="109"/>
      <c r="Z57" s="110"/>
      <c r="AB57" s="82"/>
    </row>
    <row r="58" spans="1:28" s="78" customFormat="1" ht="15.75" customHeight="1">
      <c r="A58" s="75"/>
      <c r="B58" s="101" t="s">
        <v>54</v>
      </c>
      <c r="C58" s="77"/>
      <c r="D58" s="77"/>
      <c r="E58" s="20"/>
      <c r="F58" s="63">
        <f>Input!$HF$13</f>
        <v>0</v>
      </c>
      <c r="G58" s="63">
        <f>Input!$HG$13</f>
        <v>0</v>
      </c>
      <c r="H58" s="63">
        <f>Input!$HH$13</f>
        <v>0</v>
      </c>
      <c r="I58" s="63">
        <f>Input!$HI$13</f>
        <v>0</v>
      </c>
      <c r="J58" s="63">
        <f>Input!$HJ$13</f>
        <v>0</v>
      </c>
      <c r="K58" s="63">
        <f>Input!$HK$13</f>
        <v>0</v>
      </c>
      <c r="L58" s="64">
        <f t="shared" si="3"/>
        <v>0</v>
      </c>
      <c r="N58" s="102"/>
      <c r="P58" s="103"/>
      <c r="Q58" s="104"/>
      <c r="R58" s="104"/>
      <c r="S58" s="104"/>
      <c r="T58" s="105"/>
      <c r="U58" s="106"/>
      <c r="V58" s="107"/>
      <c r="W58" s="104"/>
      <c r="X58" s="108"/>
      <c r="Y58" s="109"/>
      <c r="Z58" s="110"/>
      <c r="AB58" s="82"/>
    </row>
    <row r="59" spans="1:28" ht="15.75" customHeight="1">
      <c r="A59" s="75"/>
      <c r="B59" s="42" t="s">
        <v>55</v>
      </c>
      <c r="C59" s="43"/>
      <c r="D59" s="43"/>
      <c r="E59" s="43"/>
      <c r="F59" s="85">
        <f>SUM(F46:F58)</f>
        <v>0</v>
      </c>
      <c r="G59" s="85">
        <f t="shared" ref="G59:L59" si="4">SUM(G46:G58)</f>
        <v>0</v>
      </c>
      <c r="H59" s="85">
        <f t="shared" si="4"/>
        <v>0</v>
      </c>
      <c r="I59" s="85">
        <f t="shared" si="4"/>
        <v>0</v>
      </c>
      <c r="J59" s="85">
        <f t="shared" si="4"/>
        <v>0</v>
      </c>
      <c r="K59" s="85">
        <f t="shared" si="4"/>
        <v>0</v>
      </c>
      <c r="L59" s="85">
        <f t="shared" si="4"/>
        <v>0</v>
      </c>
      <c r="N59" s="96"/>
      <c r="P59" s="97"/>
      <c r="Q59" s="97"/>
      <c r="R59" s="97"/>
      <c r="S59" s="49">
        <f>L59-INT(L59)</f>
        <v>0</v>
      </c>
      <c r="T59" s="93"/>
      <c r="U59" s="94"/>
      <c r="V59" s="98"/>
      <c r="W59" s="98"/>
      <c r="X59" s="98"/>
      <c r="Y59" s="94"/>
      <c r="Z59" s="94"/>
      <c r="AB59" s="43">
        <f>SUM(AB46:AB53)</f>
        <v>0</v>
      </c>
    </row>
    <row r="60" spans="1:28" ht="15.75" customHeight="1">
      <c r="A60" s="75"/>
      <c r="C60" s="37"/>
      <c r="D60" s="37"/>
      <c r="E60" s="37"/>
      <c r="F60" s="37"/>
      <c r="G60" s="37"/>
      <c r="H60" s="37"/>
      <c r="I60" s="37"/>
      <c r="J60" s="37"/>
      <c r="K60" s="37"/>
      <c r="L60" s="37"/>
      <c r="N60" s="96"/>
      <c r="P60" s="97"/>
      <c r="Q60" s="97"/>
      <c r="R60" s="97"/>
      <c r="S60" s="97"/>
      <c r="T60" s="93"/>
      <c r="U60" s="94"/>
      <c r="V60" s="98"/>
      <c r="W60" s="98"/>
      <c r="X60" s="98"/>
      <c r="Y60" s="94"/>
      <c r="Z60" s="94"/>
    </row>
    <row r="61" spans="1:28" ht="15.75" customHeight="1">
      <c r="A61" s="75"/>
      <c r="L61" s="6" t="s">
        <v>56</v>
      </c>
      <c r="N61" s="111"/>
      <c r="Q61" s="112"/>
      <c r="R61" s="112"/>
      <c r="S61" s="112"/>
      <c r="W61" s="112"/>
      <c r="X61" s="112"/>
      <c r="Y61" s="112"/>
      <c r="Z61" s="112"/>
    </row>
    <row r="62" spans="1:28" ht="15.75" customHeight="1">
      <c r="A62" s="75"/>
      <c r="N62" s="113"/>
    </row>
    <row r="63" spans="1:28" s="112" customFormat="1" ht="15.75" customHeight="1">
      <c r="A63" s="75"/>
      <c r="N63" s="113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8" s="112" customFormat="1" ht="15.75" customHeight="1">
      <c r="A64" s="75"/>
      <c r="N64" s="113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s="112" customFormat="1" ht="15.75" customHeight="1">
      <c r="A65" s="75"/>
      <c r="N65" s="113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s="78" customFormat="1" ht="15.75" customHeight="1">
      <c r="A66" s="75"/>
      <c r="B66" s="20"/>
      <c r="C66" s="20"/>
      <c r="D66" s="20"/>
      <c r="E66" s="20"/>
      <c r="F66" s="114">
        <f>F59+F43</f>
        <v>0</v>
      </c>
      <c r="G66" s="114">
        <f t="shared" ref="G66:L66" si="5">G59+G43</f>
        <v>0</v>
      </c>
      <c r="H66" s="114">
        <f t="shared" si="5"/>
        <v>0</v>
      </c>
      <c r="I66" s="114">
        <f t="shared" si="5"/>
        <v>0</v>
      </c>
      <c r="J66" s="114">
        <f t="shared" si="5"/>
        <v>0</v>
      </c>
      <c r="K66" s="114">
        <f t="shared" si="5"/>
        <v>0</v>
      </c>
      <c r="L66" s="114">
        <f t="shared" si="5"/>
        <v>0</v>
      </c>
      <c r="N66" s="20"/>
    </row>
    <row r="67" spans="1:26" s="78" customFormat="1" ht="15.75" customHeight="1">
      <c r="A67" s="75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114">
        <f>SUM(K8:K9)+SUM(K12:K16)+L18+L19</f>
        <v>0</v>
      </c>
      <c r="N67" s="20"/>
    </row>
    <row r="68" spans="1:26" s="78" customFormat="1" ht="15.75" customHeight="1">
      <c r="A68" s="75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114">
        <f>Input!HL13+Input!HM13+Input!HN13</f>
        <v>74594027</v>
      </c>
      <c r="N68" s="20"/>
    </row>
    <row r="69" spans="1:26" s="78" customFormat="1" ht="15.75" customHeight="1">
      <c r="A69" s="75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114">
        <f>SUM(L66:L68)</f>
        <v>74594027</v>
      </c>
      <c r="N69" s="20"/>
    </row>
    <row r="70" spans="1:26" ht="15.75" customHeight="1">
      <c r="L70" s="3" t="str">
        <f>IF($L$69&lt;&gt;(Input!$D$13-Input!$E$13),"Error","Balanced")</f>
        <v>Balanced</v>
      </c>
    </row>
  </sheetData>
  <mergeCells count="3">
    <mergeCell ref="B6:L6"/>
    <mergeCell ref="H10:J10"/>
    <mergeCell ref="F20:J20"/>
  </mergeCells>
  <conditionalFormatting sqref="O27:O28">
    <cfRule type="expression" dxfId="23" priority="5">
      <formula>$O$28&lt;&gt;0</formula>
    </cfRule>
  </conditionalFormatting>
  <conditionalFormatting sqref="F20:J20">
    <cfRule type="expression" dxfId="22" priority="2">
      <formula>OR($S$17&lt;&gt;0,$S$43&lt;&gt;0,$S$59&lt;&gt;0)</formula>
    </cfRule>
  </conditionalFormatting>
  <conditionalFormatting sqref="H10:J10">
    <cfRule type="expression" dxfId="21" priority="1">
      <formula>$O$10&lt;&gt;0</formula>
    </cfRule>
  </conditionalFormatting>
  <hyperlinks>
    <hyperlink ref="K1" location="Index!A1" display="Return to Index"/>
  </hyperlinks>
  <printOptions horizontalCentered="1"/>
  <pageMargins left="0.25" right="0.25" top="0.25" bottom="0.25" header="0.5" footer="0.5"/>
  <pageSetup scale="60" pageOrder="overThenDown" orientation="landscape" r:id="rId1"/>
  <headerFooter alignWithMargins="0"/>
  <colBreaks count="1" manualBreakCount="1">
    <brk id="12" max="80" man="1"/>
  </colBreaks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11"/>
    <pageSetUpPr fitToPage="1"/>
  </sheetPr>
  <dimension ref="A1:AB70"/>
  <sheetViews>
    <sheetView showGridLines="0" zoomScale="75" zoomScaleNormal="75" workbookViewId="0">
      <pane ySplit="3" topLeftCell="A4" activePane="bottomLeft" state="frozen"/>
      <selection activeCell="B16" sqref="B16"/>
      <selection pane="bottomLeft" activeCell="K1" sqref="K1"/>
    </sheetView>
  </sheetViews>
  <sheetFormatPr defaultRowHeight="15.75" customHeight="1"/>
  <cols>
    <col min="1" max="1" width="4.7109375" style="1" customWidth="1"/>
    <col min="2" max="2" width="60.140625" style="6" customWidth="1"/>
    <col min="3" max="4" width="3.42578125" style="6" customWidth="1"/>
    <col min="5" max="5" width="18.85546875" style="6" customWidth="1"/>
    <col min="6" max="6" width="17.85546875" style="6" customWidth="1"/>
    <col min="7" max="7" width="18.42578125" style="6" customWidth="1"/>
    <col min="8" max="8" width="18.7109375" style="6" customWidth="1"/>
    <col min="9" max="9" width="18.5703125" style="6" customWidth="1"/>
    <col min="10" max="10" width="20.7109375" style="6" customWidth="1"/>
    <col min="11" max="11" width="20.28515625" style="6" bestFit="1" customWidth="1"/>
    <col min="12" max="12" width="16.42578125" style="6" customWidth="1"/>
    <col min="13" max="13" width="2.28515625" style="9" customWidth="1"/>
    <col min="14" max="14" width="11.140625" style="6" customWidth="1"/>
    <col min="15" max="15" width="19.42578125" style="9" customWidth="1"/>
    <col min="16" max="16" width="20.42578125" style="9" customWidth="1"/>
    <col min="17" max="17" width="1.140625" style="9" customWidth="1"/>
    <col min="18" max="19" width="14.42578125" style="9" customWidth="1"/>
    <col min="20" max="20" width="12.7109375" style="9" customWidth="1"/>
    <col min="21" max="21" width="10.7109375" style="9" customWidth="1"/>
    <col min="22" max="22" width="16.85546875" style="9" customWidth="1"/>
    <col min="23" max="23" width="1.85546875" style="9" customWidth="1"/>
    <col min="24" max="24" width="26.42578125" style="9" customWidth="1"/>
    <col min="25" max="25" width="17" style="9" customWidth="1"/>
    <col min="26" max="26" width="16.7109375" style="9" customWidth="1"/>
    <col min="27" max="27" width="18.85546875" style="9" customWidth="1"/>
    <col min="28" max="28" width="22.28515625" style="9" customWidth="1"/>
    <col min="29" max="16384" width="9.140625" style="9"/>
  </cols>
  <sheetData>
    <row r="1" spans="2:28" s="1" customFormat="1" ht="18" customHeight="1" thickBot="1">
      <c r="B1" s="2" t="s">
        <v>248</v>
      </c>
      <c r="C1" s="3"/>
      <c r="D1" s="3"/>
      <c r="E1" s="3"/>
      <c r="F1" s="3"/>
      <c r="G1" s="3"/>
      <c r="H1" s="3"/>
      <c r="I1" s="4"/>
      <c r="J1" s="3"/>
      <c r="K1" s="238" t="s">
        <v>422</v>
      </c>
      <c r="L1" s="3"/>
      <c r="M1" s="3"/>
      <c r="N1" s="3"/>
      <c r="AA1" s="3">
        <v>12</v>
      </c>
      <c r="AB1" s="3">
        <v>13</v>
      </c>
    </row>
    <row r="2" spans="2:28" ht="15.75" customHeight="1">
      <c r="B2" s="2" t="str">
        <f>Input!$B$5</f>
        <v>For the Year Ended August 31, 2018</v>
      </c>
      <c r="C2" s="5"/>
      <c r="D2" s="5"/>
      <c r="E2" s="5"/>
      <c r="G2" s="5"/>
      <c r="H2" s="5"/>
      <c r="I2" s="7"/>
      <c r="J2" s="5"/>
      <c r="K2" s="5"/>
      <c r="L2" s="8"/>
      <c r="N2" s="8"/>
      <c r="O2" s="10"/>
    </row>
    <row r="3" spans="2:28" ht="15.75" customHeight="1">
      <c r="B3" s="2" t="str">
        <f>Input!$B$6</f>
        <v>Research Expenditure Survey</v>
      </c>
      <c r="C3" s="5"/>
      <c r="D3" s="5"/>
      <c r="E3" s="5"/>
      <c r="F3" s="5"/>
      <c r="G3" s="5"/>
      <c r="H3" s="5"/>
      <c r="I3" s="7"/>
      <c r="J3" s="5"/>
      <c r="K3" s="5"/>
      <c r="L3" s="8"/>
      <c r="N3" s="8"/>
    </row>
    <row r="4" spans="2:28" ht="15.75" customHeight="1">
      <c r="B4" s="11"/>
      <c r="C4" s="5"/>
      <c r="D4" s="5"/>
      <c r="E4" s="5"/>
      <c r="F4" s="5"/>
      <c r="G4" s="5"/>
      <c r="H4" s="5"/>
      <c r="I4" s="7"/>
      <c r="J4" s="5"/>
      <c r="K4" s="5"/>
      <c r="L4" s="8"/>
      <c r="N4" s="10" t="s">
        <v>0</v>
      </c>
      <c r="P4" s="12"/>
    </row>
    <row r="5" spans="2:28" ht="15.75" customHeight="1">
      <c r="L5" s="3"/>
      <c r="N5" s="3"/>
    </row>
    <row r="6" spans="2:28" ht="15.75" customHeight="1">
      <c r="B6" s="452" t="str">
        <f>Input!$B$7</f>
        <v>FY 2018 Research Expenditure Survey</v>
      </c>
      <c r="C6" s="453"/>
      <c r="D6" s="453"/>
      <c r="E6" s="453"/>
      <c r="F6" s="453"/>
      <c r="G6" s="453"/>
      <c r="H6" s="453"/>
      <c r="I6" s="453"/>
      <c r="J6" s="453"/>
      <c r="K6" s="453"/>
      <c r="L6" s="453"/>
      <c r="N6" s="13"/>
    </row>
    <row r="7" spans="2:28" ht="28.5" customHeight="1">
      <c r="B7" s="14" t="s">
        <v>1</v>
      </c>
      <c r="C7" s="15"/>
      <c r="D7" s="15"/>
      <c r="E7" s="15"/>
      <c r="F7" s="15"/>
      <c r="G7" s="15"/>
      <c r="H7" s="15"/>
      <c r="I7" s="15"/>
      <c r="J7" s="15"/>
      <c r="K7" s="16" t="s">
        <v>2</v>
      </c>
      <c r="L7" s="16" t="s">
        <v>3</v>
      </c>
      <c r="N7" s="17"/>
      <c r="O7" s="18"/>
      <c r="P7" s="19"/>
      <c r="Q7" s="19"/>
      <c r="R7" s="19"/>
      <c r="S7" s="19"/>
      <c r="T7" s="19"/>
    </row>
    <row r="8" spans="2:28" ht="15.75" customHeight="1">
      <c r="B8" s="20" t="s">
        <v>4</v>
      </c>
      <c r="C8" s="21"/>
      <c r="D8" s="21"/>
      <c r="E8" s="21"/>
      <c r="F8" s="21"/>
      <c r="G8" s="21"/>
      <c r="H8" s="21"/>
      <c r="I8" s="21"/>
      <c r="J8" s="21"/>
      <c r="K8" s="22">
        <f>L8</f>
        <v>0</v>
      </c>
      <c r="L8" s="23">
        <f>Input!$I$14</f>
        <v>0</v>
      </c>
      <c r="N8" s="115"/>
      <c r="O8" s="116"/>
      <c r="P8" s="19"/>
      <c r="Q8" s="19"/>
      <c r="R8" s="19"/>
      <c r="S8" s="19"/>
      <c r="T8" s="19"/>
      <c r="AB8" s="24">
        <f>SUM(C8:L8)</f>
        <v>0</v>
      </c>
    </row>
    <row r="9" spans="2:28" ht="15.75" customHeight="1">
      <c r="B9" s="20" t="s">
        <v>6</v>
      </c>
      <c r="C9" s="21"/>
      <c r="D9" s="21"/>
      <c r="E9" s="21"/>
      <c r="F9" s="21"/>
      <c r="G9" s="21"/>
      <c r="H9" s="21"/>
      <c r="I9" s="21"/>
      <c r="J9" s="21"/>
      <c r="K9" s="25">
        <f>Input!$G$14</f>
        <v>0</v>
      </c>
      <c r="L9" s="26"/>
      <c r="N9" s="115"/>
      <c r="O9" s="28"/>
      <c r="P9" s="19"/>
      <c r="Q9" s="19"/>
      <c r="R9" s="19"/>
      <c r="S9" s="19"/>
      <c r="T9" s="19"/>
      <c r="AB9" s="24">
        <f>SUM(C9:L9)</f>
        <v>0</v>
      </c>
    </row>
    <row r="10" spans="2:28" ht="15.75" customHeight="1">
      <c r="B10" s="27" t="s">
        <v>548</v>
      </c>
      <c r="C10" s="28"/>
      <c r="D10" s="21"/>
      <c r="E10" s="21"/>
      <c r="F10" s="9"/>
      <c r="G10" s="200"/>
      <c r="H10" s="454" t="str">
        <f>IF(O10&lt;&gt;0,"Out of Balance with SRECNA","")</f>
        <v/>
      </c>
      <c r="I10" s="454"/>
      <c r="J10" s="455"/>
      <c r="K10" s="30">
        <f>SUM(K8:K9)</f>
        <v>0</v>
      </c>
      <c r="L10" s="31"/>
      <c r="N10" s="117"/>
      <c r="O10" s="118"/>
      <c r="P10" s="19"/>
      <c r="Q10" s="19"/>
      <c r="R10" s="19"/>
      <c r="S10" s="19"/>
      <c r="T10" s="19"/>
      <c r="AB10" s="24"/>
    </row>
    <row r="11" spans="2:28" ht="15.75" customHeight="1">
      <c r="B11" s="20"/>
      <c r="C11" s="21"/>
      <c r="D11" s="21"/>
      <c r="E11" s="21"/>
      <c r="F11" s="9"/>
      <c r="G11" s="9"/>
      <c r="H11" s="9"/>
      <c r="I11" s="9"/>
      <c r="J11" s="9"/>
      <c r="K11" s="32"/>
      <c r="L11" s="26"/>
      <c r="N11" s="17"/>
      <c r="O11" s="94"/>
      <c r="P11" s="33"/>
      <c r="Q11" s="33"/>
      <c r="R11" s="33"/>
      <c r="S11" s="33"/>
      <c r="T11" s="34"/>
      <c r="AB11" s="24">
        <f>SUM(C10:L10)</f>
        <v>0</v>
      </c>
    </row>
    <row r="12" spans="2:28" ht="15.75" customHeight="1">
      <c r="B12" s="20" t="s">
        <v>8</v>
      </c>
      <c r="C12" s="21"/>
      <c r="D12" s="21"/>
      <c r="E12" s="21"/>
      <c r="F12" s="21"/>
      <c r="G12" s="21"/>
      <c r="H12" s="21"/>
      <c r="I12" s="21"/>
      <c r="J12" s="21"/>
      <c r="K12" s="35">
        <f>Input!$H$14</f>
        <v>0</v>
      </c>
      <c r="L12" s="26"/>
      <c r="N12" s="36"/>
      <c r="O12" s="19"/>
      <c r="P12" s="19"/>
      <c r="Q12" s="19"/>
      <c r="R12" s="19"/>
      <c r="S12" s="19"/>
      <c r="T12" s="19"/>
      <c r="AB12" s="24">
        <f>SUM(C11:L11)</f>
        <v>0</v>
      </c>
    </row>
    <row r="13" spans="2:28" ht="15.75" customHeight="1">
      <c r="B13" s="20" t="s">
        <v>9</v>
      </c>
      <c r="C13" s="21"/>
      <c r="D13" s="21"/>
      <c r="E13" s="21"/>
      <c r="F13" s="21"/>
      <c r="G13" s="21"/>
      <c r="H13" s="21"/>
      <c r="I13" s="21"/>
      <c r="J13" s="21"/>
      <c r="K13" s="32">
        <f>L13</f>
        <v>0</v>
      </c>
      <c r="L13" s="35">
        <f>Input!$J$14</f>
        <v>0</v>
      </c>
      <c r="N13" s="36"/>
      <c r="O13" s="119"/>
      <c r="AB13" s="24">
        <f>SUM(C13:L13)</f>
        <v>0</v>
      </c>
    </row>
    <row r="14" spans="2:28" ht="15.75" customHeight="1">
      <c r="B14" s="20" t="s">
        <v>10</v>
      </c>
      <c r="C14" s="21"/>
      <c r="D14" s="21"/>
      <c r="E14" s="21"/>
      <c r="F14" s="21"/>
      <c r="G14" s="21"/>
      <c r="H14" s="21"/>
      <c r="I14" s="21"/>
      <c r="J14" s="21"/>
      <c r="K14" s="32">
        <f>L14</f>
        <v>0</v>
      </c>
      <c r="L14" s="35">
        <f>Input!$K$14</f>
        <v>0</v>
      </c>
      <c r="N14" s="17"/>
      <c r="O14" s="28"/>
      <c r="P14" s="19"/>
      <c r="Q14" s="19"/>
      <c r="R14" s="19"/>
      <c r="S14" s="19"/>
      <c r="T14" s="38"/>
      <c r="U14" s="19"/>
      <c r="V14" s="19"/>
      <c r="W14" s="19"/>
      <c r="X14" s="19"/>
      <c r="Y14" s="19"/>
      <c r="Z14" s="19"/>
      <c r="AA14" s="19"/>
      <c r="AB14" s="24">
        <f>SUM(C14:L14)</f>
        <v>0</v>
      </c>
    </row>
    <row r="15" spans="2:28" ht="15.75" customHeight="1">
      <c r="B15" s="386" t="s">
        <v>553</v>
      </c>
      <c r="C15" s="21"/>
      <c r="D15" s="21"/>
      <c r="E15" s="21"/>
      <c r="F15" s="21"/>
      <c r="G15" s="21"/>
      <c r="H15" s="21"/>
      <c r="I15" s="21"/>
      <c r="J15" s="21"/>
      <c r="K15" s="39">
        <f>L15</f>
        <v>0</v>
      </c>
      <c r="L15" s="35">
        <f>Input!$L$14</f>
        <v>0</v>
      </c>
      <c r="N15" s="19"/>
      <c r="O15" s="19"/>
      <c r="P15" s="19"/>
      <c r="Q15" s="19"/>
      <c r="R15" s="19"/>
      <c r="S15" s="19"/>
      <c r="T15" s="19"/>
      <c r="U15" s="19"/>
      <c r="V15" s="19"/>
      <c r="W15" s="40"/>
      <c r="X15" s="19"/>
      <c r="Y15" s="19"/>
      <c r="Z15" s="19"/>
      <c r="AA15" s="19"/>
      <c r="AB15" s="24">
        <f>SUM(C15:L15)</f>
        <v>0</v>
      </c>
    </row>
    <row r="16" spans="2:28" ht="15.75" customHeight="1">
      <c r="B16" s="20" t="s">
        <v>675</v>
      </c>
      <c r="C16" s="21"/>
      <c r="D16" s="21"/>
      <c r="E16" s="21"/>
      <c r="F16" s="21"/>
      <c r="G16" s="21"/>
      <c r="H16" s="21"/>
      <c r="I16" s="21"/>
      <c r="J16" s="21"/>
      <c r="K16" s="39">
        <f>L16</f>
        <v>0</v>
      </c>
      <c r="L16" s="35">
        <f>Input!$M$14</f>
        <v>0</v>
      </c>
      <c r="N16" s="28"/>
      <c r="O16" s="41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24">
        <f>SUM(C16:L16)</f>
        <v>0</v>
      </c>
    </row>
    <row r="17" spans="1:28" ht="15.75" customHeight="1">
      <c r="B17" s="42" t="s">
        <v>12</v>
      </c>
      <c r="C17" s="43"/>
      <c r="D17" s="43"/>
      <c r="E17" s="43"/>
      <c r="F17" s="43"/>
      <c r="G17" s="43"/>
      <c r="H17" s="43"/>
      <c r="I17" s="43"/>
      <c r="J17" s="43"/>
      <c r="K17" s="44">
        <f>SUM(K10:K16)</f>
        <v>0</v>
      </c>
      <c r="L17" s="45">
        <f>SUM(L8:L16)</f>
        <v>0</v>
      </c>
      <c r="N17" s="46"/>
      <c r="O17" s="47"/>
      <c r="P17" s="47"/>
      <c r="Q17" s="47"/>
      <c r="R17" s="48"/>
      <c r="S17" s="49">
        <f>L17-INT(L17)</f>
        <v>0</v>
      </c>
      <c r="T17" s="48">
        <v>0</v>
      </c>
      <c r="U17" s="47">
        <v>0</v>
      </c>
      <c r="V17" s="47">
        <v>0</v>
      </c>
      <c r="W17" s="47"/>
      <c r="X17" s="47"/>
      <c r="Y17" s="50"/>
      <c r="Z17" s="40"/>
      <c r="AA17" s="19"/>
      <c r="AB17" s="43" t="e">
        <f>#REF!+#REF!+#REF!+#REF!</f>
        <v>#REF!</v>
      </c>
    </row>
    <row r="18" spans="1:28" s="6" customFormat="1" ht="15.75" customHeight="1">
      <c r="A18" s="3"/>
      <c r="B18" s="380" t="s">
        <v>590</v>
      </c>
      <c r="C18" s="36"/>
      <c r="D18" s="36"/>
      <c r="E18" s="36"/>
      <c r="F18" s="36"/>
      <c r="G18" s="36"/>
      <c r="H18" s="36"/>
      <c r="I18" s="36"/>
      <c r="J18" s="36"/>
      <c r="K18" s="211"/>
      <c r="L18" s="331">
        <f>Input!$N$14</f>
        <v>0</v>
      </c>
      <c r="N18" s="332"/>
      <c r="O18" s="333"/>
      <c r="P18" s="333"/>
      <c r="Q18" s="333"/>
      <c r="R18" s="142"/>
      <c r="S18" s="334"/>
      <c r="T18" s="142"/>
      <c r="U18" s="333"/>
      <c r="V18" s="333"/>
      <c r="W18" s="333"/>
      <c r="X18" s="333"/>
      <c r="Y18" s="335"/>
      <c r="Z18" s="336"/>
      <c r="AA18" s="17"/>
      <c r="AB18" s="36"/>
    </row>
    <row r="19" spans="1:28" s="6" customFormat="1" ht="15.75" customHeight="1">
      <c r="A19" s="3"/>
      <c r="B19" s="380" t="s">
        <v>589</v>
      </c>
      <c r="C19" s="36"/>
      <c r="D19" s="36"/>
      <c r="E19" s="36"/>
      <c r="F19" s="36"/>
      <c r="G19" s="36"/>
      <c r="H19" s="36"/>
      <c r="I19" s="36"/>
      <c r="J19" s="36"/>
      <c r="K19" s="211"/>
      <c r="L19" s="331">
        <f>Input!$O$14</f>
        <v>0</v>
      </c>
      <c r="N19" s="332"/>
      <c r="O19" s="333"/>
      <c r="P19" s="333"/>
      <c r="Q19" s="333"/>
      <c r="R19" s="142"/>
      <c r="S19" s="334"/>
      <c r="T19" s="142"/>
      <c r="U19" s="333"/>
      <c r="V19" s="333"/>
      <c r="W19" s="333"/>
      <c r="X19" s="333"/>
      <c r="Y19" s="335"/>
      <c r="Z19" s="336"/>
      <c r="AA19" s="17"/>
      <c r="AB19" s="36"/>
    </row>
    <row r="20" spans="1:28" ht="15.75" customHeight="1">
      <c r="C20" s="37"/>
      <c r="D20" s="37"/>
      <c r="E20" s="37"/>
      <c r="F20" s="456" t="str">
        <f>IF(OR(S17&lt;&gt;0,S43&lt;&gt;0,S59&lt;&gt;0),"Do not Enter Cents - Whole Dollars Only","")</f>
        <v/>
      </c>
      <c r="G20" s="456"/>
      <c r="H20" s="456"/>
      <c r="I20" s="456"/>
      <c r="J20" s="456"/>
      <c r="K20" s="37"/>
      <c r="L20" s="37"/>
      <c r="N20" s="46"/>
      <c r="O20" s="47"/>
      <c r="P20" s="47"/>
      <c r="Q20" s="47"/>
      <c r="R20" s="48"/>
      <c r="S20" s="51"/>
      <c r="T20" s="48"/>
      <c r="U20" s="47"/>
      <c r="V20" s="47"/>
      <c r="W20" s="47"/>
      <c r="X20" s="47"/>
      <c r="Y20" s="50"/>
      <c r="Z20" s="40"/>
      <c r="AA20" s="19"/>
    </row>
    <row r="21" spans="1:28" ht="33" customHeight="1">
      <c r="B21" s="14" t="s">
        <v>13</v>
      </c>
      <c r="C21" s="52"/>
      <c r="D21" s="52"/>
      <c r="E21" s="52"/>
      <c r="F21" s="53" t="s">
        <v>14</v>
      </c>
      <c r="G21" s="53" t="s">
        <v>15</v>
      </c>
      <c r="H21" s="53" t="s">
        <v>16</v>
      </c>
      <c r="I21" s="53" t="s">
        <v>17</v>
      </c>
      <c r="J21" s="385" t="s">
        <v>551</v>
      </c>
      <c r="K21" s="385" t="s">
        <v>552</v>
      </c>
      <c r="L21" s="53" t="s">
        <v>18</v>
      </c>
      <c r="N21" s="46"/>
      <c r="O21" s="47"/>
      <c r="P21" s="47"/>
      <c r="Q21" s="47"/>
      <c r="R21" s="48"/>
      <c r="S21" s="51"/>
      <c r="T21" s="48"/>
      <c r="U21" s="47"/>
      <c r="V21" s="47"/>
      <c r="W21" s="47"/>
      <c r="X21" s="47"/>
      <c r="Y21" s="50"/>
      <c r="Z21" s="40"/>
      <c r="AA21" s="19"/>
    </row>
    <row r="22" spans="1:28" ht="15.75" customHeight="1">
      <c r="B22" s="54" t="s">
        <v>19</v>
      </c>
      <c r="C22" s="21"/>
      <c r="D22" s="21"/>
      <c r="F22" s="55">
        <f>Input!$P$14</f>
        <v>0</v>
      </c>
      <c r="G22" s="55">
        <f>Input!$Q$14</f>
        <v>0</v>
      </c>
      <c r="H22" s="55">
        <f>Input!$R$14</f>
        <v>0</v>
      </c>
      <c r="I22" s="55">
        <f>Input!$S$14</f>
        <v>0</v>
      </c>
      <c r="J22" s="55">
        <f>Input!$T$14</f>
        <v>0</v>
      </c>
      <c r="K22" s="55">
        <f>Input!$U$14</f>
        <v>0</v>
      </c>
      <c r="L22" s="56">
        <f t="shared" ref="L22:L41" si="0">SUM(F22:K22)</f>
        <v>0</v>
      </c>
      <c r="N22" s="57"/>
      <c r="O22" s="58"/>
      <c r="P22" s="59"/>
      <c r="Q22" s="60"/>
      <c r="R22" s="57"/>
      <c r="S22" s="57"/>
      <c r="T22" s="57"/>
      <c r="U22" s="60"/>
      <c r="V22" s="57"/>
      <c r="W22" s="60"/>
      <c r="X22" s="61"/>
      <c r="Y22" s="58"/>
      <c r="Z22" s="60"/>
      <c r="AA22" s="19"/>
      <c r="AB22" s="24">
        <f t="shared" ref="AB22:AB27" si="1">SUM(C22:L22)</f>
        <v>0</v>
      </c>
    </row>
    <row r="23" spans="1:28" ht="15.75" customHeight="1">
      <c r="B23" s="62" t="s">
        <v>20</v>
      </c>
      <c r="C23" s="21"/>
      <c r="D23" s="21"/>
      <c r="F23" s="63">
        <f>Input!$V$14</f>
        <v>0</v>
      </c>
      <c r="G23" s="63">
        <f>Input!$W$14</f>
        <v>0</v>
      </c>
      <c r="H23" s="63">
        <f>Input!$X$14</f>
        <v>0</v>
      </c>
      <c r="I23" s="63">
        <f>Input!$Y$14</f>
        <v>0</v>
      </c>
      <c r="J23" s="63">
        <f>Input!$Z$14</f>
        <v>0</v>
      </c>
      <c r="K23" s="63">
        <f>Input!$AA$14</f>
        <v>0</v>
      </c>
      <c r="L23" s="64">
        <f t="shared" si="0"/>
        <v>0</v>
      </c>
      <c r="N23" s="65"/>
      <c r="O23" s="66"/>
      <c r="P23" s="67"/>
      <c r="Q23" s="68"/>
      <c r="R23" s="69"/>
      <c r="S23" s="69"/>
      <c r="T23" s="69"/>
      <c r="U23" s="68"/>
      <c r="V23" s="70"/>
      <c r="W23" s="60"/>
      <c r="X23" s="61"/>
      <c r="Y23" s="66"/>
      <c r="Z23" s="68"/>
      <c r="AA23" s="19"/>
      <c r="AB23" s="24">
        <f t="shared" si="1"/>
        <v>0</v>
      </c>
    </row>
    <row r="24" spans="1:28" ht="15.75" customHeight="1">
      <c r="B24" s="54" t="s">
        <v>21</v>
      </c>
      <c r="C24" s="21"/>
      <c r="D24" s="21"/>
      <c r="F24" s="63">
        <f>Input!$AB$14</f>
        <v>0</v>
      </c>
      <c r="G24" s="63">
        <f>Input!$AC$14</f>
        <v>0</v>
      </c>
      <c r="H24" s="63">
        <f>Input!$AD$14</f>
        <v>0</v>
      </c>
      <c r="I24" s="63">
        <f>Input!$AE$14</f>
        <v>0</v>
      </c>
      <c r="J24" s="63">
        <f>Input!$AF$14</f>
        <v>0</v>
      </c>
      <c r="K24" s="63">
        <f>Input!$AG$14</f>
        <v>0</v>
      </c>
      <c r="L24" s="64">
        <f t="shared" si="0"/>
        <v>0</v>
      </c>
      <c r="N24" s="65"/>
      <c r="O24" s="66"/>
      <c r="P24" s="71"/>
      <c r="Q24" s="68"/>
      <c r="R24" s="69"/>
      <c r="S24" s="69"/>
      <c r="T24" s="69"/>
      <c r="U24" s="68"/>
      <c r="V24" s="69"/>
      <c r="W24" s="68"/>
      <c r="X24" s="61"/>
      <c r="Y24" s="66"/>
      <c r="Z24" s="68"/>
      <c r="AA24" s="19"/>
      <c r="AB24" s="24">
        <f t="shared" si="1"/>
        <v>0</v>
      </c>
    </row>
    <row r="25" spans="1:28" ht="15.75" customHeight="1">
      <c r="B25" s="54" t="s">
        <v>22</v>
      </c>
      <c r="C25" s="21"/>
      <c r="D25" s="21"/>
      <c r="F25" s="63">
        <f>Input!$AH$14</f>
        <v>0</v>
      </c>
      <c r="G25" s="63">
        <f>Input!$AI$14</f>
        <v>0</v>
      </c>
      <c r="H25" s="63">
        <f>Input!$AJ$14</f>
        <v>0</v>
      </c>
      <c r="I25" s="63">
        <f>Input!$AK$14</f>
        <v>0</v>
      </c>
      <c r="J25" s="63">
        <f>Input!$AL$14</f>
        <v>0</v>
      </c>
      <c r="K25" s="63">
        <f>Input!$AM$14</f>
        <v>0</v>
      </c>
      <c r="L25" s="64">
        <f t="shared" si="0"/>
        <v>0</v>
      </c>
      <c r="N25" s="65"/>
      <c r="O25" s="66"/>
      <c r="P25" s="67"/>
      <c r="Q25" s="68"/>
      <c r="R25" s="69"/>
      <c r="S25" s="69"/>
      <c r="T25" s="69"/>
      <c r="U25" s="68"/>
      <c r="V25" s="69"/>
      <c r="W25" s="68"/>
      <c r="X25" s="61"/>
      <c r="Y25" s="66"/>
      <c r="Z25" s="68"/>
      <c r="AA25" s="19"/>
      <c r="AB25" s="24">
        <f t="shared" si="1"/>
        <v>0</v>
      </c>
    </row>
    <row r="26" spans="1:28" ht="15.75" customHeight="1">
      <c r="B26" s="54" t="s">
        <v>23</v>
      </c>
      <c r="C26" s="21"/>
      <c r="D26" s="21"/>
      <c r="F26" s="63">
        <f>Input!$AN$14</f>
        <v>0</v>
      </c>
      <c r="G26" s="63">
        <f>Input!$AO$14</f>
        <v>0</v>
      </c>
      <c r="H26" s="63">
        <f>Input!$AP$14</f>
        <v>0</v>
      </c>
      <c r="I26" s="63">
        <f>Input!$AQ$14</f>
        <v>0</v>
      </c>
      <c r="J26" s="63">
        <f>Input!$AR$14</f>
        <v>0</v>
      </c>
      <c r="K26" s="63">
        <f>Input!$AS$14</f>
        <v>0</v>
      </c>
      <c r="L26" s="64">
        <f t="shared" si="0"/>
        <v>0</v>
      </c>
      <c r="N26" s="65"/>
      <c r="O26" s="66"/>
      <c r="P26" s="67"/>
      <c r="Q26" s="68"/>
      <c r="R26" s="69"/>
      <c r="S26" s="69"/>
      <c r="T26" s="69"/>
      <c r="U26" s="68"/>
      <c r="V26" s="69"/>
      <c r="W26" s="68"/>
      <c r="X26" s="61"/>
      <c r="Y26" s="66"/>
      <c r="Z26" s="68"/>
      <c r="AA26" s="19"/>
      <c r="AB26" s="24">
        <f t="shared" si="1"/>
        <v>0</v>
      </c>
    </row>
    <row r="27" spans="1:28" ht="15.75" customHeight="1">
      <c r="B27" s="54" t="s">
        <v>24</v>
      </c>
      <c r="C27" s="21"/>
      <c r="D27" s="21"/>
      <c r="F27" s="63">
        <f>Input!$AT$14</f>
        <v>0</v>
      </c>
      <c r="G27" s="63">
        <f>Input!$AU$14</f>
        <v>0</v>
      </c>
      <c r="H27" s="63">
        <f>Input!$AV$14</f>
        <v>0</v>
      </c>
      <c r="I27" s="63">
        <f>Input!$AW$14</f>
        <v>0</v>
      </c>
      <c r="J27" s="63">
        <f>Input!$AX$14</f>
        <v>0</v>
      </c>
      <c r="K27" s="63">
        <f>Input!$AY$14</f>
        <v>0</v>
      </c>
      <c r="L27" s="64">
        <f t="shared" si="0"/>
        <v>0</v>
      </c>
      <c r="N27" s="65"/>
      <c r="O27" s="72" t="s">
        <v>5</v>
      </c>
      <c r="P27" s="67"/>
      <c r="Q27" s="68"/>
      <c r="R27" s="69"/>
      <c r="S27" s="69"/>
      <c r="T27" s="69"/>
      <c r="U27" s="68"/>
      <c r="V27" s="69"/>
      <c r="W27" s="68"/>
      <c r="X27" s="61"/>
      <c r="Y27" s="66"/>
      <c r="Z27" s="68"/>
      <c r="AA27" s="19"/>
      <c r="AB27" s="24">
        <f t="shared" si="1"/>
        <v>0</v>
      </c>
    </row>
    <row r="28" spans="1:28" ht="15.75" customHeight="1">
      <c r="B28" s="54" t="s">
        <v>25</v>
      </c>
      <c r="C28" s="21"/>
      <c r="D28" s="21"/>
      <c r="F28" s="63">
        <f>Input!$AZ$14</f>
        <v>0</v>
      </c>
      <c r="G28" s="63">
        <f>Input!$BA$14</f>
        <v>0</v>
      </c>
      <c r="H28" s="63">
        <f>Input!$BB$14</f>
        <v>0</v>
      </c>
      <c r="I28" s="63">
        <f>Input!$BC$14</f>
        <v>0</v>
      </c>
      <c r="J28" s="63">
        <f>Input!$BD$14</f>
        <v>0</v>
      </c>
      <c r="K28" s="63">
        <f>Input!$BE$14</f>
        <v>0</v>
      </c>
      <c r="L28" s="64">
        <f t="shared" si="0"/>
        <v>0</v>
      </c>
      <c r="N28" s="73" t="str">
        <f>IF(O28&lt;&gt;0,"Out of Balance","Balanced")</f>
        <v>Balanced</v>
      </c>
      <c r="O28" s="74">
        <f>L17-L43</f>
        <v>0</v>
      </c>
      <c r="Q28" s="68"/>
      <c r="R28" s="69"/>
      <c r="S28" s="69"/>
      <c r="T28" s="69"/>
      <c r="U28" s="68"/>
      <c r="V28" s="69"/>
      <c r="W28" s="68"/>
      <c r="X28" s="61"/>
      <c r="Y28" s="66"/>
      <c r="Z28" s="68"/>
      <c r="AA28" s="19"/>
      <c r="AB28" s="24"/>
    </row>
    <row r="29" spans="1:28" ht="15.75" customHeight="1">
      <c r="B29" s="54" t="s">
        <v>26</v>
      </c>
      <c r="C29" s="21"/>
      <c r="D29" s="21"/>
      <c r="F29" s="63">
        <f>Input!$BF$14</f>
        <v>0</v>
      </c>
      <c r="G29" s="63">
        <f>Input!$BG$14</f>
        <v>0</v>
      </c>
      <c r="H29" s="63">
        <f>Input!$BH$14</f>
        <v>0</v>
      </c>
      <c r="I29" s="63">
        <f>Input!$BI$14</f>
        <v>0</v>
      </c>
      <c r="J29" s="63">
        <f>Input!$BJ$14</f>
        <v>0</v>
      </c>
      <c r="K29" s="63">
        <f>Input!$BK$14</f>
        <v>0</v>
      </c>
      <c r="L29" s="64">
        <f t="shared" si="0"/>
        <v>0</v>
      </c>
      <c r="N29" s="65"/>
      <c r="O29" s="66"/>
      <c r="P29" s="67"/>
      <c r="Q29" s="68"/>
      <c r="R29" s="69"/>
      <c r="S29" s="69"/>
      <c r="T29" s="69"/>
      <c r="U29" s="68"/>
      <c r="V29" s="69"/>
      <c r="W29" s="68"/>
      <c r="X29" s="61"/>
      <c r="Y29" s="66"/>
      <c r="Z29" s="68"/>
      <c r="AA29" s="19"/>
      <c r="AB29" s="24"/>
    </row>
    <row r="30" spans="1:28" ht="15.75" customHeight="1">
      <c r="B30" s="62" t="s">
        <v>27</v>
      </c>
      <c r="C30" s="21"/>
      <c r="D30" s="21"/>
      <c r="F30" s="63">
        <f>Input!$BL$14</f>
        <v>0</v>
      </c>
      <c r="G30" s="63">
        <f>Input!$BM$14</f>
        <v>0</v>
      </c>
      <c r="H30" s="63">
        <f>Input!$BN$14</f>
        <v>0</v>
      </c>
      <c r="I30" s="63">
        <f>Input!$BO$14</f>
        <v>0</v>
      </c>
      <c r="J30" s="63">
        <f>Input!$BP$14</f>
        <v>0</v>
      </c>
      <c r="K30" s="63">
        <f>Input!$BQ$14</f>
        <v>0</v>
      </c>
      <c r="L30" s="64">
        <f t="shared" si="0"/>
        <v>0</v>
      </c>
      <c r="N30" s="65"/>
      <c r="O30" s="66"/>
      <c r="P30" s="67"/>
      <c r="Q30" s="68"/>
      <c r="R30" s="69"/>
      <c r="S30" s="69"/>
      <c r="T30" s="69"/>
      <c r="U30" s="68"/>
      <c r="V30" s="69"/>
      <c r="W30" s="68"/>
      <c r="X30" s="61"/>
      <c r="Y30" s="66"/>
      <c r="Z30" s="68"/>
      <c r="AA30" s="19"/>
      <c r="AB30" s="24"/>
    </row>
    <row r="31" spans="1:28" ht="15.75" customHeight="1">
      <c r="B31" s="62" t="s">
        <v>28</v>
      </c>
      <c r="C31" s="21"/>
      <c r="D31" s="21"/>
      <c r="F31" s="63">
        <f>Input!$BR$14</f>
        <v>0</v>
      </c>
      <c r="G31" s="63">
        <f>Input!$BS$14</f>
        <v>0</v>
      </c>
      <c r="H31" s="63">
        <f>Input!$BT$14</f>
        <v>0</v>
      </c>
      <c r="I31" s="63">
        <f>Input!$BU$14</f>
        <v>0</v>
      </c>
      <c r="J31" s="63">
        <f>Input!$BV$14</f>
        <v>0</v>
      </c>
      <c r="K31" s="63">
        <f>Input!$BW$14</f>
        <v>0</v>
      </c>
      <c r="L31" s="64">
        <f t="shared" si="0"/>
        <v>0</v>
      </c>
      <c r="N31" s="65"/>
      <c r="O31" s="66"/>
      <c r="P31" s="67"/>
      <c r="Q31" s="68"/>
      <c r="R31" s="69"/>
      <c r="S31" s="69"/>
      <c r="T31" s="69"/>
      <c r="U31" s="68"/>
      <c r="V31" s="69"/>
      <c r="W31" s="68"/>
      <c r="X31" s="61"/>
      <c r="Y31" s="66"/>
      <c r="Z31" s="68"/>
      <c r="AA31" s="19"/>
      <c r="AB31" s="24"/>
    </row>
    <row r="32" spans="1:28" ht="15.75" customHeight="1">
      <c r="B32" s="62" t="s">
        <v>29</v>
      </c>
      <c r="C32" s="21"/>
      <c r="D32" s="21"/>
      <c r="F32" s="63">
        <f>Input!$BX$14</f>
        <v>0</v>
      </c>
      <c r="G32" s="63">
        <f>Input!$BY$14</f>
        <v>0</v>
      </c>
      <c r="H32" s="63">
        <f>Input!$BZ$14</f>
        <v>0</v>
      </c>
      <c r="I32" s="63">
        <f>Input!$CA$14</f>
        <v>0</v>
      </c>
      <c r="J32" s="63">
        <f>Input!$CB$14</f>
        <v>0</v>
      </c>
      <c r="K32" s="63">
        <f>Input!$CC$14</f>
        <v>0</v>
      </c>
      <c r="L32" s="64">
        <f t="shared" si="0"/>
        <v>0</v>
      </c>
      <c r="N32" s="65"/>
      <c r="O32" s="66"/>
      <c r="P32" s="67"/>
      <c r="Q32" s="68"/>
      <c r="R32" s="69"/>
      <c r="S32" s="69"/>
      <c r="T32" s="69"/>
      <c r="U32" s="68"/>
      <c r="V32" s="69"/>
      <c r="W32" s="68"/>
      <c r="X32" s="61"/>
      <c r="Y32" s="66"/>
      <c r="Z32" s="68"/>
      <c r="AA32" s="19"/>
      <c r="AB32" s="24"/>
    </row>
    <row r="33" spans="1:28" ht="15.75" customHeight="1">
      <c r="B33" s="62" t="s">
        <v>30</v>
      </c>
      <c r="C33" s="21"/>
      <c r="D33" s="21"/>
      <c r="F33" s="63">
        <f>Input!$CD$14</f>
        <v>0</v>
      </c>
      <c r="G33" s="63">
        <f>Input!$CE$14</f>
        <v>0</v>
      </c>
      <c r="H33" s="63">
        <f>Input!$CF$14</f>
        <v>0</v>
      </c>
      <c r="I33" s="63">
        <f>Input!$CG$14</f>
        <v>0</v>
      </c>
      <c r="J33" s="63">
        <f>Input!$CH$14</f>
        <v>0</v>
      </c>
      <c r="K33" s="63">
        <f>Input!$CI$14</f>
        <v>0</v>
      </c>
      <c r="L33" s="64">
        <f t="shared" si="0"/>
        <v>0</v>
      </c>
      <c r="N33" s="65"/>
      <c r="O33" s="66"/>
      <c r="P33" s="67"/>
      <c r="Q33" s="68"/>
      <c r="R33" s="69"/>
      <c r="S33" s="69"/>
      <c r="T33" s="69"/>
      <c r="U33" s="68"/>
      <c r="V33" s="69"/>
      <c r="W33" s="68"/>
      <c r="X33" s="61"/>
      <c r="Y33" s="66"/>
      <c r="Z33" s="68"/>
      <c r="AA33" s="19"/>
      <c r="AB33" s="24"/>
    </row>
    <row r="34" spans="1:28" ht="15.75" customHeight="1">
      <c r="B34" s="62" t="s">
        <v>31</v>
      </c>
      <c r="C34" s="21"/>
      <c r="D34" s="21"/>
      <c r="F34" s="63">
        <f>Input!$CJ$14</f>
        <v>0</v>
      </c>
      <c r="G34" s="63">
        <f>Input!$CK$14</f>
        <v>0</v>
      </c>
      <c r="H34" s="63">
        <f>Input!$CL$14</f>
        <v>0</v>
      </c>
      <c r="I34" s="63">
        <f>Input!$CM$14</f>
        <v>0</v>
      </c>
      <c r="J34" s="63">
        <f>Input!$CN$14</f>
        <v>0</v>
      </c>
      <c r="K34" s="63">
        <f>Input!$CO$14</f>
        <v>0</v>
      </c>
      <c r="L34" s="64">
        <f t="shared" si="0"/>
        <v>0</v>
      </c>
      <c r="N34" s="65"/>
      <c r="O34" s="66"/>
      <c r="P34" s="67"/>
      <c r="Q34" s="68"/>
      <c r="R34" s="69"/>
      <c r="S34" s="69"/>
      <c r="T34" s="69"/>
      <c r="U34" s="68"/>
      <c r="V34" s="69"/>
      <c r="W34" s="68"/>
      <c r="X34" s="61"/>
      <c r="Y34" s="66"/>
      <c r="Z34" s="68"/>
      <c r="AA34" s="19"/>
      <c r="AB34" s="24"/>
    </row>
    <row r="35" spans="1:28" ht="15.75" customHeight="1">
      <c r="B35" s="54" t="s">
        <v>32</v>
      </c>
      <c r="C35" s="21"/>
      <c r="D35" s="21"/>
      <c r="F35" s="63">
        <f>Input!$CP$14</f>
        <v>0</v>
      </c>
      <c r="G35" s="63">
        <f>Input!$CQ$14</f>
        <v>0</v>
      </c>
      <c r="H35" s="63">
        <f>Input!$CR$14</f>
        <v>0</v>
      </c>
      <c r="I35" s="63">
        <f>Input!$CS$14</f>
        <v>0</v>
      </c>
      <c r="J35" s="63">
        <f>Input!$CT$14</f>
        <v>0</v>
      </c>
      <c r="K35" s="63">
        <f>Input!$CU$14</f>
        <v>0</v>
      </c>
      <c r="L35" s="64">
        <f t="shared" si="0"/>
        <v>0</v>
      </c>
      <c r="N35" s="65"/>
      <c r="O35" s="66"/>
      <c r="P35" s="67"/>
      <c r="Q35" s="68"/>
      <c r="R35" s="69"/>
      <c r="S35" s="69"/>
      <c r="T35" s="69"/>
      <c r="U35" s="68"/>
      <c r="V35" s="69"/>
      <c r="W35" s="68"/>
      <c r="X35" s="61"/>
      <c r="Y35" s="66"/>
      <c r="Z35" s="68"/>
      <c r="AA35" s="19"/>
      <c r="AB35" s="24"/>
    </row>
    <row r="36" spans="1:28" ht="15.75" customHeight="1">
      <c r="B36" s="54" t="s">
        <v>33</v>
      </c>
      <c r="C36" s="21"/>
      <c r="D36" s="21"/>
      <c r="F36" s="63">
        <f>Input!$CV$14</f>
        <v>0</v>
      </c>
      <c r="G36" s="63">
        <f>Input!$CW$14</f>
        <v>0</v>
      </c>
      <c r="H36" s="63">
        <f>Input!$CX$14</f>
        <v>0</v>
      </c>
      <c r="I36" s="63">
        <f>Input!$CY$14</f>
        <v>0</v>
      </c>
      <c r="J36" s="63">
        <f>Input!$CZ$14</f>
        <v>0</v>
      </c>
      <c r="K36" s="63">
        <f>Input!$DA$14</f>
        <v>0</v>
      </c>
      <c r="L36" s="64">
        <f t="shared" si="0"/>
        <v>0</v>
      </c>
      <c r="N36" s="65"/>
      <c r="O36" s="66"/>
      <c r="P36" s="67"/>
      <c r="Q36" s="68"/>
      <c r="R36" s="69"/>
      <c r="S36" s="69"/>
      <c r="T36" s="69"/>
      <c r="U36" s="68"/>
      <c r="V36" s="69"/>
      <c r="W36" s="68"/>
      <c r="X36" s="61"/>
      <c r="Y36" s="66"/>
      <c r="Z36" s="68"/>
      <c r="AA36" s="19"/>
      <c r="AB36" s="24"/>
    </row>
    <row r="37" spans="1:28" s="78" customFormat="1" ht="15.75" customHeight="1">
      <c r="A37" s="75"/>
      <c r="B37" s="76" t="s">
        <v>34</v>
      </c>
      <c r="C37" s="77"/>
      <c r="D37" s="77"/>
      <c r="E37" s="20"/>
      <c r="F37" s="63">
        <f>Input!$DB$14</f>
        <v>0</v>
      </c>
      <c r="G37" s="63">
        <f>Input!$DC$14</f>
        <v>0</v>
      </c>
      <c r="H37" s="63">
        <f>Input!$DD$14</f>
        <v>0</v>
      </c>
      <c r="I37" s="63">
        <f>Input!$DE$14</f>
        <v>0</v>
      </c>
      <c r="J37" s="63">
        <f>Input!$DF$14</f>
        <v>0</v>
      </c>
      <c r="K37" s="63">
        <f>Input!$DG$14</f>
        <v>0</v>
      </c>
      <c r="L37" s="64">
        <f t="shared" si="0"/>
        <v>0</v>
      </c>
      <c r="N37" s="65"/>
      <c r="O37" s="66"/>
      <c r="P37" s="79"/>
      <c r="Q37" s="80"/>
      <c r="R37" s="69"/>
      <c r="S37" s="69"/>
      <c r="T37" s="69"/>
      <c r="U37" s="80"/>
      <c r="V37" s="69"/>
      <c r="W37" s="80"/>
      <c r="X37" s="61"/>
      <c r="Y37" s="66"/>
      <c r="Z37" s="80"/>
      <c r="AA37" s="81"/>
      <c r="AB37" s="82"/>
    </row>
    <row r="38" spans="1:28" s="78" customFormat="1" ht="15.75" customHeight="1">
      <c r="A38" s="75"/>
      <c r="B38" s="76" t="s">
        <v>35</v>
      </c>
      <c r="C38" s="77"/>
      <c r="D38" s="77"/>
      <c r="E38" s="20"/>
      <c r="F38" s="63">
        <f>Input!$DH$14</f>
        <v>0</v>
      </c>
      <c r="G38" s="63">
        <f>Input!$DI$14</f>
        <v>0</v>
      </c>
      <c r="H38" s="63">
        <f>Input!$DJ$14</f>
        <v>0</v>
      </c>
      <c r="I38" s="63">
        <f>Input!$DK$14</f>
        <v>0</v>
      </c>
      <c r="J38" s="63">
        <f>Input!$DL$14</f>
        <v>0</v>
      </c>
      <c r="K38" s="63">
        <f>Input!$DM$14</f>
        <v>0</v>
      </c>
      <c r="L38" s="64">
        <f t="shared" si="0"/>
        <v>0</v>
      </c>
      <c r="N38" s="65"/>
      <c r="O38" s="66"/>
      <c r="P38" s="79"/>
      <c r="Q38" s="80"/>
      <c r="R38" s="69"/>
      <c r="S38" s="69"/>
      <c r="T38" s="69"/>
      <c r="U38" s="80"/>
      <c r="V38" s="69"/>
      <c r="W38" s="80"/>
      <c r="X38" s="61"/>
      <c r="Y38" s="66"/>
      <c r="Z38" s="80"/>
      <c r="AA38" s="81"/>
      <c r="AB38" s="82"/>
    </row>
    <row r="39" spans="1:28" s="78" customFormat="1" ht="15.75" customHeight="1">
      <c r="A39" s="75"/>
      <c r="B39" s="76" t="s">
        <v>36</v>
      </c>
      <c r="C39" s="77"/>
      <c r="D39" s="77"/>
      <c r="E39" s="20"/>
      <c r="F39" s="63">
        <f>Input!$DN$14</f>
        <v>0</v>
      </c>
      <c r="G39" s="63">
        <f>Input!$DO$14</f>
        <v>0</v>
      </c>
      <c r="H39" s="63">
        <f>Input!$DP$14</f>
        <v>0</v>
      </c>
      <c r="I39" s="63">
        <f>Input!$DQ$14</f>
        <v>0</v>
      </c>
      <c r="J39" s="63">
        <f>Input!$DR$14</f>
        <v>0</v>
      </c>
      <c r="K39" s="63">
        <f>Input!$DS$14</f>
        <v>0</v>
      </c>
      <c r="L39" s="64">
        <f t="shared" si="0"/>
        <v>0</v>
      </c>
      <c r="N39" s="65"/>
      <c r="O39" s="66"/>
      <c r="P39" s="79"/>
      <c r="Q39" s="80"/>
      <c r="R39" s="69"/>
      <c r="S39" s="69"/>
      <c r="T39" s="69"/>
      <c r="U39" s="80"/>
      <c r="V39" s="69"/>
      <c r="W39" s="80"/>
      <c r="X39" s="61"/>
      <c r="Y39" s="66"/>
      <c r="Z39" s="80"/>
      <c r="AA39" s="81"/>
      <c r="AB39" s="82"/>
    </row>
    <row r="40" spans="1:28" s="78" customFormat="1" ht="15.75" customHeight="1">
      <c r="A40" s="75"/>
      <c r="B40" s="76" t="s">
        <v>37</v>
      </c>
      <c r="C40" s="77"/>
      <c r="D40" s="77"/>
      <c r="E40" s="20"/>
      <c r="F40" s="63">
        <f>Input!$DT$14</f>
        <v>0</v>
      </c>
      <c r="G40" s="63">
        <f>Input!$DU$14</f>
        <v>0</v>
      </c>
      <c r="H40" s="63">
        <f>Input!$DV$14</f>
        <v>0</v>
      </c>
      <c r="I40" s="63">
        <f>Input!$DW$14</f>
        <v>0</v>
      </c>
      <c r="J40" s="63">
        <f>Input!$DX$14</f>
        <v>0</v>
      </c>
      <c r="K40" s="63">
        <f>Input!$DY$14</f>
        <v>0</v>
      </c>
      <c r="L40" s="64">
        <f t="shared" si="0"/>
        <v>0</v>
      </c>
      <c r="N40" s="65"/>
      <c r="O40" s="66"/>
      <c r="P40" s="79"/>
      <c r="Q40" s="80"/>
      <c r="R40" s="69"/>
      <c r="S40" s="69"/>
      <c r="T40" s="69"/>
      <c r="U40" s="80"/>
      <c r="V40" s="69"/>
      <c r="W40" s="80"/>
      <c r="X40" s="61"/>
      <c r="Y40" s="66"/>
      <c r="Z40" s="80"/>
      <c r="AA40" s="81"/>
      <c r="AB40" s="82"/>
    </row>
    <row r="41" spans="1:28" s="78" customFormat="1" ht="15.75" customHeight="1">
      <c r="A41" s="75"/>
      <c r="B41" s="76" t="s">
        <v>38</v>
      </c>
      <c r="C41" s="77"/>
      <c r="D41" s="77"/>
      <c r="E41" s="20"/>
      <c r="F41" s="63">
        <f>Input!$DZ$14</f>
        <v>0</v>
      </c>
      <c r="G41" s="63">
        <f>Input!$EA$14</f>
        <v>0</v>
      </c>
      <c r="H41" s="63">
        <f>Input!$EB$14</f>
        <v>0</v>
      </c>
      <c r="I41" s="63">
        <f>Input!$EC$14</f>
        <v>0</v>
      </c>
      <c r="J41" s="63">
        <f>Input!$ED$14</f>
        <v>0</v>
      </c>
      <c r="K41" s="63">
        <f>Input!$EE$14</f>
        <v>0</v>
      </c>
      <c r="L41" s="64">
        <f t="shared" si="0"/>
        <v>0</v>
      </c>
      <c r="N41" s="65"/>
      <c r="O41" s="66"/>
      <c r="P41" s="79"/>
      <c r="Q41" s="80"/>
      <c r="R41" s="69"/>
      <c r="S41" s="69"/>
      <c r="T41" s="69"/>
      <c r="U41" s="80"/>
      <c r="V41" s="69"/>
      <c r="W41" s="80"/>
      <c r="X41" s="61"/>
      <c r="Y41" s="66"/>
      <c r="Z41" s="80"/>
      <c r="AA41" s="81"/>
      <c r="AB41" s="82"/>
    </row>
    <row r="42" spans="1:28" ht="15.75" customHeight="1">
      <c r="A42" s="75"/>
      <c r="B42" s="54" t="s">
        <v>39</v>
      </c>
      <c r="C42" s="21"/>
      <c r="D42" s="21"/>
      <c r="E42" s="21"/>
      <c r="F42" s="83">
        <f>Input!$EF$14</f>
        <v>0</v>
      </c>
      <c r="G42" s="83">
        <f>Input!$EG$14</f>
        <v>0</v>
      </c>
      <c r="H42" s="83">
        <f>Input!$EH$14</f>
        <v>0</v>
      </c>
      <c r="I42" s="83">
        <f>Input!$EI$14</f>
        <v>0</v>
      </c>
      <c r="J42" s="83">
        <f>Input!$EJ$14</f>
        <v>0</v>
      </c>
      <c r="K42" s="83">
        <f>Input!$EK$14</f>
        <v>0</v>
      </c>
      <c r="L42" s="64">
        <f>SUM(F42:K42)</f>
        <v>0</v>
      </c>
      <c r="N42" s="65"/>
      <c r="O42" s="220" t="s">
        <v>408</v>
      </c>
      <c r="P42" s="40" t="s">
        <v>409</v>
      </c>
      <c r="Q42" s="84"/>
      <c r="R42" s="69"/>
      <c r="S42" s="69"/>
      <c r="T42" s="69"/>
      <c r="U42" s="68"/>
      <c r="V42" s="69"/>
      <c r="W42" s="68"/>
      <c r="X42" s="61"/>
      <c r="Y42" s="66"/>
      <c r="Z42" s="68"/>
      <c r="AA42" s="19"/>
      <c r="AB42" s="24">
        <f>SUM(C42:L42)</f>
        <v>0</v>
      </c>
    </row>
    <row r="43" spans="1:28" ht="15.75" customHeight="1">
      <c r="A43" s="75"/>
      <c r="B43" s="42" t="s">
        <v>40</v>
      </c>
      <c r="C43" s="43"/>
      <c r="D43" s="43"/>
      <c r="E43" s="43"/>
      <c r="F43" s="85">
        <f>SUM(F22:F42)</f>
        <v>0</v>
      </c>
      <c r="G43" s="85">
        <f t="shared" ref="G43:L43" si="2">SUM(G22:G42)</f>
        <v>0</v>
      </c>
      <c r="H43" s="85">
        <f t="shared" si="2"/>
        <v>0</v>
      </c>
      <c r="I43" s="85">
        <f t="shared" si="2"/>
        <v>0</v>
      </c>
      <c r="J43" s="85">
        <f t="shared" si="2"/>
        <v>0</v>
      </c>
      <c r="K43" s="85">
        <f t="shared" si="2"/>
        <v>0</v>
      </c>
      <c r="L43" s="86">
        <f t="shared" si="2"/>
        <v>0</v>
      </c>
      <c r="N43" s="87"/>
      <c r="O43" s="221" t="s">
        <v>410</v>
      </c>
      <c r="P43" s="222" t="s">
        <v>15</v>
      </c>
      <c r="Q43" s="88"/>
      <c r="R43" s="88"/>
      <c r="S43" s="49">
        <f>L43-INT(L43)</f>
        <v>0</v>
      </c>
      <c r="T43" s="60"/>
      <c r="U43" s="89"/>
      <c r="V43" s="60"/>
      <c r="W43" s="60"/>
      <c r="X43" s="84"/>
      <c r="Y43" s="59"/>
      <c r="Z43" s="90"/>
      <c r="AA43" s="19"/>
      <c r="AB43" s="43">
        <f>SUM(AB22:AB42)</f>
        <v>0</v>
      </c>
    </row>
    <row r="44" spans="1:28" ht="15.75" customHeight="1">
      <c r="A44" s="75"/>
      <c r="C44" s="37"/>
      <c r="D44" s="37"/>
      <c r="F44" s="37"/>
      <c r="G44" s="213" t="s">
        <v>404</v>
      </c>
      <c r="H44" s="214">
        <f>H43+G43</f>
        <v>0</v>
      </c>
      <c r="I44" s="52"/>
      <c r="J44" s="213" t="s">
        <v>405</v>
      </c>
      <c r="K44" s="214">
        <f>K43+J43</f>
        <v>0</v>
      </c>
      <c r="L44" s="213" t="s">
        <v>406</v>
      </c>
      <c r="M44" s="215"/>
      <c r="N44" s="216">
        <f>K44+F43</f>
        <v>0</v>
      </c>
      <c r="O44" s="217">
        <f>ROUND((N44/P44)*100,2)</f>
        <v>0</v>
      </c>
      <c r="P44" s="92">
        <f>Input!$HL$14</f>
        <v>14701290</v>
      </c>
      <c r="Q44" s="91"/>
      <c r="R44" s="91"/>
      <c r="S44" s="91"/>
      <c r="T44" s="93"/>
      <c r="U44" s="94"/>
      <c r="V44" s="95"/>
      <c r="W44" s="91"/>
      <c r="X44" s="91"/>
      <c r="Y44" s="91"/>
      <c r="Z44" s="91" t="str">
        <f>IF(Z43&lt;&gt;0,"Out of Balance","")</f>
        <v/>
      </c>
    </row>
    <row r="45" spans="1:28" ht="15.75" customHeight="1">
      <c r="A45" s="75"/>
      <c r="B45" s="14" t="s">
        <v>41</v>
      </c>
      <c r="C45" s="52"/>
      <c r="D45" s="52"/>
      <c r="E45" s="52"/>
      <c r="F45" s="52"/>
      <c r="G45" s="218"/>
      <c r="H45" s="218"/>
      <c r="I45" s="218"/>
      <c r="J45" s="218"/>
      <c r="K45" s="218"/>
      <c r="L45" s="218"/>
      <c r="O45" s="219" t="s">
        <v>407</v>
      </c>
      <c r="Q45" s="91"/>
      <c r="R45" s="91"/>
      <c r="S45" s="91"/>
      <c r="T45" s="93"/>
      <c r="U45" s="94"/>
      <c r="V45" s="95"/>
      <c r="W45" s="91"/>
      <c r="X45" s="91"/>
      <c r="Y45" s="91"/>
      <c r="Z45" s="91"/>
    </row>
    <row r="46" spans="1:28" ht="15.75" customHeight="1">
      <c r="A46" s="75"/>
      <c r="B46" s="6" t="s">
        <v>42</v>
      </c>
      <c r="C46" s="21"/>
      <c r="D46" s="21"/>
      <c r="F46" s="63">
        <f>Input!$EL$14</f>
        <v>0</v>
      </c>
      <c r="G46" s="63">
        <f>Input!$EM$14</f>
        <v>0</v>
      </c>
      <c r="H46" s="63">
        <f>Input!$EN$14</f>
        <v>0</v>
      </c>
      <c r="I46" s="63">
        <f>Input!$EO$14</f>
        <v>0</v>
      </c>
      <c r="J46" s="63">
        <f>Input!$EP$14</f>
        <v>0</v>
      </c>
      <c r="K46" s="63">
        <f>Input!$EQ$14</f>
        <v>0</v>
      </c>
      <c r="L46" s="56">
        <f t="shared" ref="L46:L58" si="3">SUM(F46:K46)</f>
        <v>0</v>
      </c>
      <c r="N46" s="96"/>
      <c r="O46" s="223" t="str">
        <f>IFERROR(ROUND(N44/O48,0),"")</f>
        <v/>
      </c>
      <c r="Q46" s="92"/>
      <c r="R46" s="92"/>
      <c r="S46" s="92"/>
      <c r="T46" s="93"/>
      <c r="U46" s="94"/>
      <c r="V46" s="98"/>
      <c r="W46" s="92"/>
      <c r="X46" s="100"/>
      <c r="Y46" s="91"/>
      <c r="Z46" s="99"/>
      <c r="AB46" s="24">
        <f>SUM(C46:L46)</f>
        <v>0</v>
      </c>
    </row>
    <row r="47" spans="1:28" ht="15.75" customHeight="1">
      <c r="A47" s="75"/>
      <c r="B47" s="6" t="s">
        <v>43</v>
      </c>
      <c r="C47" s="21"/>
      <c r="D47" s="21"/>
      <c r="F47" s="63">
        <f>Input!$ER$14</f>
        <v>0</v>
      </c>
      <c r="G47" s="63">
        <f>Input!$ES$14</f>
        <v>0</v>
      </c>
      <c r="H47" s="63">
        <f>Input!$ET$14</f>
        <v>0</v>
      </c>
      <c r="I47" s="63">
        <f>Input!$EU$14</f>
        <v>0</v>
      </c>
      <c r="J47" s="63">
        <f>Input!$EV$14</f>
        <v>0</v>
      </c>
      <c r="K47" s="63">
        <f>Input!$EW$14</f>
        <v>0</v>
      </c>
      <c r="L47" s="64">
        <f t="shared" si="3"/>
        <v>0</v>
      </c>
      <c r="N47" s="96"/>
      <c r="O47" s="224" t="s">
        <v>411</v>
      </c>
      <c r="P47" s="97"/>
      <c r="Q47" s="92"/>
      <c r="R47" s="92"/>
      <c r="S47" s="92"/>
      <c r="T47" s="93"/>
      <c r="U47" s="94"/>
      <c r="V47" s="98"/>
      <c r="W47" s="92"/>
      <c r="X47" s="100"/>
      <c r="Y47" s="91"/>
      <c r="Z47" s="99"/>
      <c r="AB47" s="24"/>
    </row>
    <row r="48" spans="1:28" ht="15.75" customHeight="1">
      <c r="A48" s="75"/>
      <c r="B48" s="6" t="s">
        <v>44</v>
      </c>
      <c r="C48" s="21"/>
      <c r="D48" s="21"/>
      <c r="F48" s="63">
        <f>Input!$EX$14</f>
        <v>0</v>
      </c>
      <c r="G48" s="63">
        <f>Input!$EY$14</f>
        <v>0</v>
      </c>
      <c r="H48" s="63">
        <f>Input!$EZ$14</f>
        <v>0</v>
      </c>
      <c r="I48" s="63">
        <f>Input!$FA$14</f>
        <v>0</v>
      </c>
      <c r="J48" s="63">
        <f>Input!$FB$14</f>
        <v>0</v>
      </c>
      <c r="K48" s="63">
        <f>Input!$FC$14</f>
        <v>0</v>
      </c>
      <c r="L48" s="64">
        <f t="shared" si="3"/>
        <v>0</v>
      </c>
      <c r="N48" s="96"/>
      <c r="O48" s="225">
        <f>FTSE!$R$12</f>
        <v>0</v>
      </c>
      <c r="P48" s="97"/>
      <c r="Q48" s="92"/>
      <c r="R48" s="92"/>
      <c r="S48" s="92"/>
      <c r="T48" s="93"/>
      <c r="U48" s="94"/>
      <c r="V48" s="98"/>
      <c r="W48" s="92"/>
      <c r="X48" s="100"/>
      <c r="Y48" s="91"/>
      <c r="Z48" s="99"/>
      <c r="AB48" s="24"/>
    </row>
    <row r="49" spans="1:28" ht="15.75" customHeight="1">
      <c r="A49" s="75"/>
      <c r="B49" s="6" t="s">
        <v>45</v>
      </c>
      <c r="C49" s="21"/>
      <c r="D49" s="21"/>
      <c r="F49" s="63">
        <f>Input!$FD$14</f>
        <v>0</v>
      </c>
      <c r="G49" s="63">
        <f>Input!$FE$14</f>
        <v>0</v>
      </c>
      <c r="H49" s="63">
        <f>Input!$FF$14</f>
        <v>0</v>
      </c>
      <c r="I49" s="63">
        <f>Input!$FG$14</f>
        <v>0</v>
      </c>
      <c r="J49" s="63">
        <f>Input!$FH$14</f>
        <v>0</v>
      </c>
      <c r="K49" s="63">
        <f>Input!$FI$14</f>
        <v>0</v>
      </c>
      <c r="L49" s="64">
        <f t="shared" si="3"/>
        <v>0</v>
      </c>
      <c r="N49" s="96"/>
      <c r="O49" s="226" t="s">
        <v>412</v>
      </c>
      <c r="P49" s="97"/>
      <c r="Q49" s="92"/>
      <c r="R49" s="92"/>
      <c r="S49" s="92"/>
      <c r="T49" s="93"/>
      <c r="U49" s="94"/>
      <c r="V49" s="98"/>
      <c r="W49" s="92"/>
      <c r="X49" s="100"/>
      <c r="Y49" s="91"/>
      <c r="Z49" s="99"/>
      <c r="AB49" s="24"/>
    </row>
    <row r="50" spans="1:28" ht="15.75" customHeight="1">
      <c r="A50" s="75"/>
      <c r="B50" s="6" t="s">
        <v>46</v>
      </c>
      <c r="C50" s="21"/>
      <c r="D50" s="21"/>
      <c r="F50" s="63">
        <f>Input!$FJ$14</f>
        <v>0</v>
      </c>
      <c r="G50" s="63">
        <f>Input!$FK$14</f>
        <v>0</v>
      </c>
      <c r="H50" s="63">
        <f>Input!$FL$14</f>
        <v>0</v>
      </c>
      <c r="I50" s="63">
        <f>Input!$FM$14</f>
        <v>0</v>
      </c>
      <c r="J50" s="63">
        <f>Input!$FN$14</f>
        <v>0</v>
      </c>
      <c r="K50" s="63">
        <f>Input!$FO$14</f>
        <v>0</v>
      </c>
      <c r="L50" s="64">
        <f t="shared" si="3"/>
        <v>0</v>
      </c>
      <c r="N50" s="96"/>
      <c r="P50" s="97"/>
      <c r="Q50" s="92"/>
      <c r="R50" s="92"/>
      <c r="S50" s="92"/>
      <c r="T50" s="93"/>
      <c r="U50" s="94"/>
      <c r="V50" s="98"/>
      <c r="W50" s="92"/>
      <c r="X50" s="100"/>
      <c r="Y50" s="91"/>
      <c r="Z50" s="99"/>
      <c r="AB50" s="24"/>
    </row>
    <row r="51" spans="1:28" ht="15.75" customHeight="1">
      <c r="A51" s="75"/>
      <c r="B51" s="6" t="s">
        <v>47</v>
      </c>
      <c r="C51" s="21"/>
      <c r="D51" s="21"/>
      <c r="F51" s="63">
        <f>Input!$FP$14</f>
        <v>0</v>
      </c>
      <c r="G51" s="63">
        <f>Input!$FQ$14</f>
        <v>0</v>
      </c>
      <c r="H51" s="63">
        <f>Input!$FR$14</f>
        <v>0</v>
      </c>
      <c r="I51" s="63">
        <f>Input!$FS$14</f>
        <v>0</v>
      </c>
      <c r="J51" s="63">
        <f>Input!$FT$14</f>
        <v>0</v>
      </c>
      <c r="K51" s="63">
        <f>Input!$FU$14</f>
        <v>0</v>
      </c>
      <c r="L51" s="64">
        <f t="shared" si="3"/>
        <v>0</v>
      </c>
      <c r="N51" s="96"/>
      <c r="P51" s="97"/>
      <c r="Q51" s="92"/>
      <c r="R51" s="92"/>
      <c r="S51" s="92"/>
      <c r="T51" s="93"/>
      <c r="U51" s="94"/>
      <c r="V51" s="98"/>
      <c r="W51" s="92"/>
      <c r="X51" s="100"/>
      <c r="Y51" s="91"/>
      <c r="Z51" s="99"/>
      <c r="AB51" s="24"/>
    </row>
    <row r="52" spans="1:28" ht="15.75" customHeight="1">
      <c r="A52" s="75"/>
      <c r="B52" s="6" t="s">
        <v>48</v>
      </c>
      <c r="C52" s="21"/>
      <c r="D52" s="21"/>
      <c r="F52" s="63">
        <f>Input!$FV$14</f>
        <v>0</v>
      </c>
      <c r="G52" s="63">
        <f>Input!$FW$14</f>
        <v>0</v>
      </c>
      <c r="H52" s="63">
        <f>Input!$FX$14</f>
        <v>0</v>
      </c>
      <c r="I52" s="63">
        <f>Input!$FY$14</f>
        <v>0</v>
      </c>
      <c r="J52" s="63">
        <f>Input!$FZ$14</f>
        <v>0</v>
      </c>
      <c r="K52" s="63">
        <f>Input!$GA$14</f>
        <v>0</v>
      </c>
      <c r="L52" s="64">
        <f t="shared" si="3"/>
        <v>0</v>
      </c>
      <c r="N52" s="96"/>
      <c r="P52" s="97"/>
      <c r="Q52" s="92"/>
      <c r="R52" s="92"/>
      <c r="S52" s="92"/>
      <c r="T52" s="93"/>
      <c r="U52" s="94"/>
      <c r="V52" s="98"/>
      <c r="W52" s="92"/>
      <c r="X52" s="100"/>
      <c r="Y52" s="91"/>
      <c r="Z52" s="99"/>
      <c r="AB52" s="24"/>
    </row>
    <row r="53" spans="1:28" ht="15.75" customHeight="1">
      <c r="A53" s="75"/>
      <c r="B53" s="6" t="s">
        <v>49</v>
      </c>
      <c r="C53" s="21"/>
      <c r="D53" s="21"/>
      <c r="E53" s="21"/>
      <c r="F53" s="63">
        <f>Input!$GB$14</f>
        <v>0</v>
      </c>
      <c r="G53" s="63">
        <f>Input!$GC$14</f>
        <v>0</v>
      </c>
      <c r="H53" s="63">
        <f>Input!$GD$14</f>
        <v>0</v>
      </c>
      <c r="I53" s="63">
        <f>Input!$GE$14</f>
        <v>0</v>
      </c>
      <c r="J53" s="63">
        <f>Input!$GF$14</f>
        <v>0</v>
      </c>
      <c r="K53" s="63">
        <f>Input!$GG$14</f>
        <v>0</v>
      </c>
      <c r="L53" s="64">
        <f t="shared" si="3"/>
        <v>0</v>
      </c>
      <c r="N53" s="96"/>
      <c r="P53" s="97"/>
      <c r="Q53" s="92"/>
      <c r="R53" s="92"/>
      <c r="S53" s="92"/>
      <c r="T53" s="93"/>
      <c r="U53" s="94"/>
      <c r="V53" s="98"/>
      <c r="W53" s="92"/>
      <c r="X53" s="100"/>
      <c r="Y53" s="91"/>
      <c r="Z53" s="99"/>
      <c r="AB53" s="24"/>
    </row>
    <row r="54" spans="1:28" s="78" customFormat="1" ht="15.75" customHeight="1">
      <c r="A54" s="75"/>
      <c r="B54" s="101" t="s">
        <v>539</v>
      </c>
      <c r="C54" s="77"/>
      <c r="D54" s="77"/>
      <c r="E54" s="20"/>
      <c r="F54" s="63">
        <f>Input!$GH$14</f>
        <v>0</v>
      </c>
      <c r="G54" s="63">
        <f>Input!$GI$14</f>
        <v>0</v>
      </c>
      <c r="H54" s="63">
        <f>Input!$GJ$14</f>
        <v>0</v>
      </c>
      <c r="I54" s="63">
        <f>Input!$GK$14</f>
        <v>0</v>
      </c>
      <c r="J54" s="63">
        <f>Input!$GL$14</f>
        <v>0</v>
      </c>
      <c r="K54" s="63">
        <f>Input!$GM$14</f>
        <v>0</v>
      </c>
      <c r="L54" s="64">
        <f t="shared" si="3"/>
        <v>0</v>
      </c>
      <c r="N54" s="102"/>
      <c r="P54" s="103"/>
      <c r="Q54" s="104"/>
      <c r="R54" s="104"/>
      <c r="S54" s="104"/>
      <c r="T54" s="105"/>
      <c r="U54" s="106"/>
      <c r="V54" s="107"/>
      <c r="W54" s="104"/>
      <c r="X54" s="108"/>
      <c r="Y54" s="109"/>
      <c r="Z54" s="110"/>
      <c r="AB54" s="82"/>
    </row>
    <row r="55" spans="1:28" s="78" customFormat="1" ht="15.75" customHeight="1">
      <c r="A55" s="75"/>
      <c r="B55" s="101" t="s">
        <v>540</v>
      </c>
      <c r="C55" s="77"/>
      <c r="D55" s="77"/>
      <c r="E55" s="20"/>
      <c r="F55" s="63">
        <f>Input!$GN$14</f>
        <v>0</v>
      </c>
      <c r="G55" s="63">
        <f>Input!$GO$14</f>
        <v>0</v>
      </c>
      <c r="H55" s="63">
        <f>Input!$GP$14</f>
        <v>0</v>
      </c>
      <c r="I55" s="63">
        <f>Input!$GQ$14</f>
        <v>0</v>
      </c>
      <c r="J55" s="63">
        <f>Input!$GR$14</f>
        <v>0</v>
      </c>
      <c r="K55" s="63">
        <f>Input!$GS$14</f>
        <v>0</v>
      </c>
      <c r="L55" s="64">
        <f t="shared" si="3"/>
        <v>0</v>
      </c>
      <c r="N55" s="102"/>
      <c r="P55" s="103"/>
      <c r="Q55" s="104"/>
      <c r="R55" s="104"/>
      <c r="S55" s="104"/>
      <c r="T55" s="105"/>
      <c r="U55" s="106"/>
      <c r="V55" s="107"/>
      <c r="W55" s="104"/>
      <c r="X55" s="108"/>
      <c r="Y55" s="109"/>
      <c r="Z55" s="110"/>
      <c r="AB55" s="82"/>
    </row>
    <row r="56" spans="1:28" s="78" customFormat="1" ht="15.75" customHeight="1">
      <c r="A56" s="75"/>
      <c r="B56" s="101" t="s">
        <v>52</v>
      </c>
      <c r="C56" s="77"/>
      <c r="D56" s="77"/>
      <c r="E56" s="20"/>
      <c r="F56" s="63">
        <f>Input!$GT$14</f>
        <v>0</v>
      </c>
      <c r="G56" s="63">
        <f>Input!$GU$14</f>
        <v>0</v>
      </c>
      <c r="H56" s="63">
        <f>Input!$GV$14</f>
        <v>0</v>
      </c>
      <c r="I56" s="63">
        <f>Input!$GW$14</f>
        <v>0</v>
      </c>
      <c r="J56" s="63">
        <f>Input!$GX$14</f>
        <v>0</v>
      </c>
      <c r="K56" s="63">
        <f>Input!$GY$14</f>
        <v>0</v>
      </c>
      <c r="L56" s="64">
        <f t="shared" si="3"/>
        <v>0</v>
      </c>
      <c r="N56" s="102"/>
      <c r="P56" s="103"/>
      <c r="Q56" s="104"/>
      <c r="R56" s="104"/>
      <c r="S56" s="104"/>
      <c r="T56" s="105"/>
      <c r="U56" s="106"/>
      <c r="V56" s="107"/>
      <c r="W56" s="104"/>
      <c r="X56" s="108"/>
      <c r="Y56" s="109"/>
      <c r="Z56" s="110"/>
      <c r="AB56" s="82"/>
    </row>
    <row r="57" spans="1:28" s="78" customFormat="1" ht="15.75" customHeight="1">
      <c r="A57" s="75"/>
      <c r="B57" s="101" t="s">
        <v>53</v>
      </c>
      <c r="C57" s="77"/>
      <c r="D57" s="77"/>
      <c r="E57" s="20"/>
      <c r="F57" s="63">
        <f>Input!$GZ$14</f>
        <v>0</v>
      </c>
      <c r="G57" s="63">
        <f>Input!$HA$14</f>
        <v>0</v>
      </c>
      <c r="H57" s="63">
        <f>Input!$HB$14</f>
        <v>0</v>
      </c>
      <c r="I57" s="63">
        <f>Input!$HC$14</f>
        <v>0</v>
      </c>
      <c r="J57" s="63">
        <f>Input!$HD$14</f>
        <v>0</v>
      </c>
      <c r="K57" s="63">
        <f>Input!$HE$14</f>
        <v>0</v>
      </c>
      <c r="L57" s="64">
        <f t="shared" si="3"/>
        <v>0</v>
      </c>
      <c r="N57" s="102"/>
      <c r="P57" s="103"/>
      <c r="Q57" s="104"/>
      <c r="R57" s="104"/>
      <c r="S57" s="104"/>
      <c r="T57" s="105"/>
      <c r="U57" s="106"/>
      <c r="V57" s="107"/>
      <c r="W57" s="104"/>
      <c r="X57" s="108"/>
      <c r="Y57" s="109"/>
      <c r="Z57" s="110"/>
      <c r="AB57" s="82"/>
    </row>
    <row r="58" spans="1:28" s="78" customFormat="1" ht="15.75" customHeight="1">
      <c r="A58" s="75"/>
      <c r="B58" s="101" t="s">
        <v>54</v>
      </c>
      <c r="C58" s="77"/>
      <c r="D58" s="77"/>
      <c r="E58" s="20"/>
      <c r="F58" s="63">
        <f>Input!$HF$14</f>
        <v>0</v>
      </c>
      <c r="G58" s="63">
        <f>Input!$HG$14</f>
        <v>0</v>
      </c>
      <c r="H58" s="63">
        <f>Input!$HH$14</f>
        <v>0</v>
      </c>
      <c r="I58" s="63">
        <f>Input!$HI$14</f>
        <v>0</v>
      </c>
      <c r="J58" s="63">
        <f>Input!$HJ$14</f>
        <v>0</v>
      </c>
      <c r="K58" s="63">
        <f>Input!$HK$14</f>
        <v>0</v>
      </c>
      <c r="L58" s="64">
        <f t="shared" si="3"/>
        <v>0</v>
      </c>
      <c r="N58" s="102"/>
      <c r="P58" s="103"/>
      <c r="Q58" s="104"/>
      <c r="R58" s="104"/>
      <c r="S58" s="104"/>
      <c r="T58" s="105"/>
      <c r="U58" s="106"/>
      <c r="V58" s="107"/>
      <c r="W58" s="104"/>
      <c r="X58" s="108"/>
      <c r="Y58" s="109"/>
      <c r="Z58" s="110"/>
      <c r="AB58" s="82"/>
    </row>
    <row r="59" spans="1:28" ht="15.75" customHeight="1">
      <c r="A59" s="75"/>
      <c r="B59" s="42" t="s">
        <v>55</v>
      </c>
      <c r="C59" s="43"/>
      <c r="D59" s="43"/>
      <c r="E59" s="43"/>
      <c r="F59" s="85">
        <f>SUM(F46:F58)</f>
        <v>0</v>
      </c>
      <c r="G59" s="85">
        <f t="shared" ref="G59:L59" si="4">SUM(G46:G58)</f>
        <v>0</v>
      </c>
      <c r="H59" s="85">
        <f t="shared" si="4"/>
        <v>0</v>
      </c>
      <c r="I59" s="85">
        <f t="shared" si="4"/>
        <v>0</v>
      </c>
      <c r="J59" s="85">
        <f t="shared" si="4"/>
        <v>0</v>
      </c>
      <c r="K59" s="85">
        <f t="shared" si="4"/>
        <v>0</v>
      </c>
      <c r="L59" s="85">
        <f t="shared" si="4"/>
        <v>0</v>
      </c>
      <c r="N59" s="96"/>
      <c r="P59" s="97"/>
      <c r="Q59" s="97"/>
      <c r="R59" s="97"/>
      <c r="S59" s="49">
        <f>L59-INT(L59)</f>
        <v>0</v>
      </c>
      <c r="T59" s="93"/>
      <c r="U59" s="94"/>
      <c r="V59" s="98"/>
      <c r="W59" s="98"/>
      <c r="X59" s="98"/>
      <c r="Y59" s="94"/>
      <c r="Z59" s="94"/>
      <c r="AB59" s="43">
        <f>SUM(AB46:AB53)</f>
        <v>0</v>
      </c>
    </row>
    <row r="60" spans="1:28" ht="15.75" customHeight="1">
      <c r="A60" s="75"/>
      <c r="C60" s="37"/>
      <c r="D60" s="37"/>
      <c r="E60" s="37"/>
      <c r="F60" s="37"/>
      <c r="G60" s="37"/>
      <c r="H60" s="37"/>
      <c r="I60" s="37"/>
      <c r="J60" s="37"/>
      <c r="K60" s="37"/>
      <c r="L60" s="37"/>
      <c r="N60" s="96"/>
      <c r="P60" s="97"/>
      <c r="Q60" s="97"/>
      <c r="R60" s="97"/>
      <c r="S60" s="97"/>
      <c r="T60" s="93"/>
      <c r="U60" s="94"/>
      <c r="V60" s="98"/>
      <c r="W60" s="98"/>
      <c r="X60" s="98"/>
      <c r="Y60" s="94"/>
      <c r="Z60" s="94"/>
    </row>
    <row r="61" spans="1:28" ht="15.75" customHeight="1">
      <c r="A61" s="75"/>
      <c r="L61" s="6" t="s">
        <v>56</v>
      </c>
      <c r="N61" s="111"/>
      <c r="Q61" s="112"/>
      <c r="R61" s="112"/>
      <c r="S61" s="112"/>
      <c r="W61" s="112"/>
      <c r="X61" s="112"/>
      <c r="Y61" s="112"/>
      <c r="Z61" s="112"/>
    </row>
    <row r="62" spans="1:28" ht="15.75" customHeight="1">
      <c r="A62" s="75"/>
      <c r="N62" s="113"/>
    </row>
    <row r="63" spans="1:28" s="112" customFormat="1" ht="15.75" customHeight="1">
      <c r="A63" s="75"/>
      <c r="N63" s="113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8" s="112" customFormat="1" ht="15.75" customHeight="1">
      <c r="A64" s="75"/>
      <c r="N64" s="113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s="112" customFormat="1" ht="15.75" customHeight="1">
      <c r="A65" s="75"/>
      <c r="N65" s="113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s="78" customFormat="1" ht="15.75" customHeight="1">
      <c r="A66" s="75"/>
      <c r="B66" s="20"/>
      <c r="C66" s="20"/>
      <c r="D66" s="20"/>
      <c r="E66" s="20"/>
      <c r="F66" s="114">
        <f>F59+F43</f>
        <v>0</v>
      </c>
      <c r="G66" s="114">
        <f t="shared" ref="G66:L66" si="5">G59+G43</f>
        <v>0</v>
      </c>
      <c r="H66" s="114">
        <f t="shared" si="5"/>
        <v>0</v>
      </c>
      <c r="I66" s="114">
        <f t="shared" si="5"/>
        <v>0</v>
      </c>
      <c r="J66" s="114">
        <f t="shared" si="5"/>
        <v>0</v>
      </c>
      <c r="K66" s="114">
        <f t="shared" si="5"/>
        <v>0</v>
      </c>
      <c r="L66" s="114">
        <f t="shared" si="5"/>
        <v>0</v>
      </c>
      <c r="N66" s="20"/>
    </row>
    <row r="67" spans="1:26" s="78" customFormat="1" ht="15.75" customHeight="1">
      <c r="A67" s="75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114">
        <f>SUM(K8:K9)+SUM(K12:K16)+L18+L19</f>
        <v>0</v>
      </c>
      <c r="N67" s="20"/>
    </row>
    <row r="68" spans="1:26" s="78" customFormat="1" ht="15.75" customHeight="1">
      <c r="A68" s="75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114">
        <f>Input!HL14+Input!HM14+Input!HN14</f>
        <v>35690617</v>
      </c>
      <c r="N68" s="20"/>
    </row>
    <row r="69" spans="1:26" s="78" customFormat="1" ht="15.75" customHeight="1">
      <c r="A69" s="75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114">
        <f>SUM(L66:L68)</f>
        <v>35690617</v>
      </c>
      <c r="N69" s="20"/>
    </row>
    <row r="70" spans="1:26" ht="15.75" customHeight="1">
      <c r="L70" s="3" t="str">
        <f>IF($L$69&lt;&gt;(Input!$D$14-Input!$E$14),"Error","Balanced")</f>
        <v>Balanced</v>
      </c>
    </row>
  </sheetData>
  <mergeCells count="3">
    <mergeCell ref="B6:L6"/>
    <mergeCell ref="H10:J10"/>
    <mergeCell ref="F20:J20"/>
  </mergeCells>
  <conditionalFormatting sqref="O27:O28">
    <cfRule type="expression" dxfId="20" priority="5">
      <formula>$O$28&lt;&gt;0</formula>
    </cfRule>
  </conditionalFormatting>
  <conditionalFormatting sqref="F20:J20">
    <cfRule type="expression" dxfId="19" priority="2">
      <formula>OR($S$17&lt;&gt;0,$S$43&lt;&gt;0,$S$59&lt;&gt;0)</formula>
    </cfRule>
  </conditionalFormatting>
  <conditionalFormatting sqref="H10:J10">
    <cfRule type="expression" dxfId="18" priority="1">
      <formula>$O$10&lt;&gt;0</formula>
    </cfRule>
  </conditionalFormatting>
  <hyperlinks>
    <hyperlink ref="K1" location="Index!A1" display="Return to Index"/>
  </hyperlinks>
  <printOptions horizontalCentered="1"/>
  <pageMargins left="0.25" right="0.25" top="0.25" bottom="0.25" header="0.5" footer="0.5"/>
  <pageSetup scale="60" pageOrder="overThenDown" orientation="landscape" r:id="rId1"/>
  <headerFooter alignWithMargins="0"/>
  <colBreaks count="1" manualBreakCount="1">
    <brk id="12" max="80" man="1"/>
  </colBreaks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11"/>
    <pageSetUpPr fitToPage="1"/>
  </sheetPr>
  <dimension ref="A1:AB70"/>
  <sheetViews>
    <sheetView showGridLines="0" zoomScale="75" zoomScaleNormal="75" workbookViewId="0">
      <pane ySplit="3" topLeftCell="A4" activePane="bottomLeft" state="frozen"/>
      <selection activeCell="B16" sqref="B16"/>
      <selection pane="bottomLeft" activeCell="K1" sqref="K1"/>
    </sheetView>
  </sheetViews>
  <sheetFormatPr defaultRowHeight="15.75" customHeight="1"/>
  <cols>
    <col min="1" max="1" width="4.7109375" style="1" customWidth="1"/>
    <col min="2" max="2" width="60.140625" style="6" customWidth="1"/>
    <col min="3" max="4" width="3.42578125" style="6" customWidth="1"/>
    <col min="5" max="5" width="18.85546875" style="6" customWidth="1"/>
    <col min="6" max="7" width="17.85546875" style="6" customWidth="1"/>
    <col min="8" max="8" width="18" style="6" customWidth="1"/>
    <col min="9" max="9" width="18.5703125" style="6" customWidth="1"/>
    <col min="10" max="10" width="20.7109375" style="6" customWidth="1"/>
    <col min="11" max="11" width="20.28515625" style="6" bestFit="1" customWidth="1"/>
    <col min="12" max="12" width="16.42578125" style="6" customWidth="1"/>
    <col min="13" max="13" width="2.28515625" style="9" customWidth="1"/>
    <col min="14" max="14" width="12.28515625" style="6" customWidth="1"/>
    <col min="15" max="15" width="21" style="9" customWidth="1"/>
    <col min="16" max="16" width="22" style="9" customWidth="1"/>
    <col min="17" max="17" width="1.140625" style="9" customWidth="1"/>
    <col min="18" max="19" width="14.42578125" style="9" customWidth="1"/>
    <col min="20" max="20" width="12.7109375" style="9" customWidth="1"/>
    <col min="21" max="21" width="10.7109375" style="9" customWidth="1"/>
    <col min="22" max="22" width="16.85546875" style="9" customWidth="1"/>
    <col min="23" max="23" width="1.85546875" style="9" customWidth="1"/>
    <col min="24" max="24" width="26.42578125" style="9" customWidth="1"/>
    <col min="25" max="25" width="17" style="9" customWidth="1"/>
    <col min="26" max="26" width="16.7109375" style="9" customWidth="1"/>
    <col min="27" max="27" width="18.85546875" style="9" customWidth="1"/>
    <col min="28" max="28" width="22.28515625" style="9" customWidth="1"/>
    <col min="29" max="16384" width="9.140625" style="9"/>
  </cols>
  <sheetData>
    <row r="1" spans="2:28" s="1" customFormat="1" ht="18" customHeight="1" thickBot="1">
      <c r="B1" s="2" t="s">
        <v>249</v>
      </c>
      <c r="C1" s="3"/>
      <c r="D1" s="3"/>
      <c r="E1" s="3"/>
      <c r="F1" s="3"/>
      <c r="G1" s="3"/>
      <c r="H1" s="3"/>
      <c r="I1" s="4"/>
      <c r="J1" s="3"/>
      <c r="K1" s="238" t="s">
        <v>422</v>
      </c>
      <c r="L1" s="3"/>
      <c r="M1" s="3"/>
      <c r="N1" s="3"/>
      <c r="AA1" s="3">
        <v>12</v>
      </c>
      <c r="AB1" s="3">
        <v>13</v>
      </c>
    </row>
    <row r="2" spans="2:28" ht="15.75" customHeight="1">
      <c r="B2" s="2" t="str">
        <f>Input!$B$5</f>
        <v>For the Year Ended August 31, 2018</v>
      </c>
      <c r="C2" s="5"/>
      <c r="D2" s="5"/>
      <c r="E2" s="5"/>
      <c r="G2" s="5"/>
      <c r="H2" s="5"/>
      <c r="I2" s="7"/>
      <c r="J2" s="5"/>
      <c r="K2" s="5"/>
      <c r="L2" s="8"/>
      <c r="N2" s="8"/>
      <c r="O2" s="10"/>
    </row>
    <row r="3" spans="2:28" ht="15.75" customHeight="1">
      <c r="B3" s="2" t="str">
        <f>Input!$B$6</f>
        <v>Research Expenditure Survey</v>
      </c>
      <c r="C3" s="5"/>
      <c r="D3" s="5"/>
      <c r="E3" s="5"/>
      <c r="F3" s="5"/>
      <c r="G3" s="5"/>
      <c r="H3" s="5"/>
      <c r="I3" s="7"/>
      <c r="J3" s="5"/>
      <c r="K3" s="5"/>
      <c r="L3" s="8"/>
      <c r="N3" s="8"/>
    </row>
    <row r="4" spans="2:28" ht="15.75" customHeight="1">
      <c r="B4" s="11"/>
      <c r="C4" s="5"/>
      <c r="D4" s="5"/>
      <c r="E4" s="5"/>
      <c r="F4" s="5"/>
      <c r="G4" s="5"/>
      <c r="H4" s="5"/>
      <c r="I4" s="7"/>
      <c r="J4" s="5"/>
      <c r="K4" s="5"/>
      <c r="L4" s="8"/>
      <c r="N4" s="10" t="s">
        <v>0</v>
      </c>
      <c r="P4" s="12"/>
    </row>
    <row r="5" spans="2:28" ht="15.75" customHeight="1">
      <c r="L5" s="3"/>
      <c r="N5" s="3"/>
    </row>
    <row r="6" spans="2:28" ht="15.75" customHeight="1">
      <c r="B6" s="452" t="str">
        <f>Input!$B$7</f>
        <v>FY 2018 Research Expenditure Survey</v>
      </c>
      <c r="C6" s="453"/>
      <c r="D6" s="453"/>
      <c r="E6" s="453"/>
      <c r="F6" s="453"/>
      <c r="G6" s="453"/>
      <c r="H6" s="453"/>
      <c r="I6" s="453"/>
      <c r="J6" s="453"/>
      <c r="K6" s="453"/>
      <c r="L6" s="453"/>
      <c r="N6" s="13"/>
    </row>
    <row r="7" spans="2:28" ht="28.5" customHeight="1">
      <c r="B7" s="14" t="s">
        <v>1</v>
      </c>
      <c r="C7" s="15"/>
      <c r="D7" s="15"/>
      <c r="E7" s="15"/>
      <c r="F7" s="15"/>
      <c r="G7" s="15"/>
      <c r="H7" s="15"/>
      <c r="I7" s="15"/>
      <c r="J7" s="15"/>
      <c r="K7" s="16" t="s">
        <v>2</v>
      </c>
      <c r="L7" s="16" t="s">
        <v>3</v>
      </c>
      <c r="N7" s="17"/>
      <c r="O7" s="18"/>
      <c r="P7" s="19"/>
      <c r="Q7" s="19"/>
      <c r="R7" s="19"/>
      <c r="S7" s="19"/>
      <c r="T7" s="19"/>
    </row>
    <row r="8" spans="2:28" ht="15.75" customHeight="1">
      <c r="B8" s="20" t="s">
        <v>4</v>
      </c>
      <c r="C8" s="21"/>
      <c r="D8" s="21"/>
      <c r="E8" s="21"/>
      <c r="F8" s="21"/>
      <c r="G8" s="21"/>
      <c r="H8" s="21"/>
      <c r="I8" s="21"/>
      <c r="J8" s="21"/>
      <c r="K8" s="22">
        <f>L8</f>
        <v>0</v>
      </c>
      <c r="L8" s="23">
        <f>Input!$I$15</f>
        <v>0</v>
      </c>
      <c r="N8" s="115"/>
      <c r="O8" s="116"/>
      <c r="P8" s="19"/>
      <c r="Q8" s="19"/>
      <c r="R8" s="19"/>
      <c r="S8" s="19"/>
      <c r="T8" s="19"/>
      <c r="AB8" s="24">
        <f>SUM(C8:L8)</f>
        <v>0</v>
      </c>
    </row>
    <row r="9" spans="2:28" ht="15.75" customHeight="1">
      <c r="B9" s="20" t="s">
        <v>6</v>
      </c>
      <c r="C9" s="21"/>
      <c r="D9" s="21"/>
      <c r="E9" s="21"/>
      <c r="F9" s="21"/>
      <c r="G9" s="21"/>
      <c r="H9" s="21"/>
      <c r="I9" s="21"/>
      <c r="J9" s="21"/>
      <c r="K9" s="25">
        <f>Input!$G$15</f>
        <v>0</v>
      </c>
      <c r="L9" s="26"/>
      <c r="N9" s="115"/>
      <c r="O9" s="28"/>
      <c r="P9" s="19"/>
      <c r="Q9" s="19"/>
      <c r="R9" s="19"/>
      <c r="S9" s="19"/>
      <c r="T9" s="19"/>
      <c r="AB9" s="24">
        <f>SUM(C9:L9)</f>
        <v>0</v>
      </c>
    </row>
    <row r="10" spans="2:28" ht="15.75" customHeight="1">
      <c r="B10" s="27" t="s">
        <v>548</v>
      </c>
      <c r="C10" s="28"/>
      <c r="D10" s="21"/>
      <c r="E10" s="21"/>
      <c r="F10" s="9"/>
      <c r="G10" s="200"/>
      <c r="H10" s="454" t="str">
        <f>IF(O10&lt;&gt;0,"Out of Balance with SRECNA","")</f>
        <v/>
      </c>
      <c r="I10" s="454"/>
      <c r="J10" s="455"/>
      <c r="K10" s="30">
        <f>SUM(K8:K9)</f>
        <v>0</v>
      </c>
      <c r="L10" s="31"/>
      <c r="N10" s="117"/>
      <c r="O10" s="118"/>
      <c r="P10" s="19"/>
      <c r="Q10" s="19"/>
      <c r="R10" s="19"/>
      <c r="S10" s="19"/>
      <c r="T10" s="19"/>
      <c r="AB10" s="24"/>
    </row>
    <row r="11" spans="2:28" ht="15.75" customHeight="1">
      <c r="B11" s="20"/>
      <c r="C11" s="21"/>
      <c r="D11" s="21"/>
      <c r="E11" s="21"/>
      <c r="F11" s="9"/>
      <c r="G11" s="9"/>
      <c r="H11" s="9"/>
      <c r="I11" s="9"/>
      <c r="J11" s="9"/>
      <c r="K11" s="32"/>
      <c r="L11" s="26"/>
      <c r="N11" s="17"/>
      <c r="O11" s="94"/>
      <c r="P11" s="33"/>
      <c r="Q11" s="33"/>
      <c r="R11" s="33"/>
      <c r="S11" s="33"/>
      <c r="T11" s="34"/>
      <c r="AB11" s="24">
        <f>SUM(C10:L10)</f>
        <v>0</v>
      </c>
    </row>
    <row r="12" spans="2:28" ht="15.75" customHeight="1">
      <c r="B12" s="20" t="s">
        <v>8</v>
      </c>
      <c r="C12" s="21"/>
      <c r="D12" s="21"/>
      <c r="E12" s="21"/>
      <c r="F12" s="21"/>
      <c r="G12" s="21"/>
      <c r="H12" s="21"/>
      <c r="I12" s="21"/>
      <c r="J12" s="21"/>
      <c r="K12" s="35">
        <f>Input!$H$15</f>
        <v>0</v>
      </c>
      <c r="L12" s="26"/>
      <c r="N12" s="36"/>
      <c r="O12" s="19"/>
      <c r="P12" s="19"/>
      <c r="Q12" s="19"/>
      <c r="R12" s="19"/>
      <c r="S12" s="19"/>
      <c r="T12" s="19"/>
      <c r="AB12" s="24">
        <f>SUM(C11:L11)</f>
        <v>0</v>
      </c>
    </row>
    <row r="13" spans="2:28" ht="15.75" customHeight="1">
      <c r="B13" s="20" t="s">
        <v>9</v>
      </c>
      <c r="C13" s="21"/>
      <c r="D13" s="21"/>
      <c r="E13" s="21"/>
      <c r="F13" s="21"/>
      <c r="G13" s="21"/>
      <c r="H13" s="21"/>
      <c r="I13" s="21"/>
      <c r="J13" s="21"/>
      <c r="K13" s="32">
        <f>L13</f>
        <v>0</v>
      </c>
      <c r="L13" s="35">
        <f>Input!$J$15</f>
        <v>0</v>
      </c>
      <c r="N13" s="36"/>
      <c r="O13" s="119"/>
      <c r="AB13" s="24">
        <f>SUM(C13:L13)</f>
        <v>0</v>
      </c>
    </row>
    <row r="14" spans="2:28" ht="15.75" customHeight="1">
      <c r="B14" s="20" t="s">
        <v>10</v>
      </c>
      <c r="C14" s="21"/>
      <c r="D14" s="21"/>
      <c r="E14" s="21"/>
      <c r="F14" s="21"/>
      <c r="G14" s="21"/>
      <c r="H14" s="21"/>
      <c r="I14" s="21"/>
      <c r="J14" s="21"/>
      <c r="K14" s="32">
        <f>L14</f>
        <v>0</v>
      </c>
      <c r="L14" s="35">
        <f>Input!$K$15</f>
        <v>0</v>
      </c>
      <c r="N14" s="17"/>
      <c r="O14" s="28"/>
      <c r="P14" s="19"/>
      <c r="Q14" s="19"/>
      <c r="R14" s="19"/>
      <c r="S14" s="19"/>
      <c r="T14" s="38"/>
      <c r="U14" s="19"/>
      <c r="V14" s="19"/>
      <c r="W14" s="19"/>
      <c r="X14" s="19"/>
      <c r="Y14" s="19"/>
      <c r="Z14" s="19"/>
      <c r="AA14" s="19"/>
      <c r="AB14" s="24">
        <f>SUM(C14:L14)</f>
        <v>0</v>
      </c>
    </row>
    <row r="15" spans="2:28" ht="15.75" customHeight="1">
      <c r="B15" s="386" t="s">
        <v>553</v>
      </c>
      <c r="C15" s="21"/>
      <c r="D15" s="21"/>
      <c r="E15" s="21"/>
      <c r="F15" s="21"/>
      <c r="G15" s="21"/>
      <c r="H15" s="21"/>
      <c r="I15" s="21"/>
      <c r="J15" s="21"/>
      <c r="K15" s="39">
        <f>L15</f>
        <v>0</v>
      </c>
      <c r="L15" s="35">
        <f>Input!$L$15</f>
        <v>0</v>
      </c>
      <c r="N15" s="19"/>
      <c r="O15" s="19"/>
      <c r="P15" s="19"/>
      <c r="Q15" s="19"/>
      <c r="R15" s="19"/>
      <c r="S15" s="19"/>
      <c r="T15" s="19"/>
      <c r="U15" s="19"/>
      <c r="V15" s="19"/>
      <c r="W15" s="40"/>
      <c r="X15" s="19"/>
      <c r="Y15" s="19"/>
      <c r="Z15" s="19"/>
      <c r="AA15" s="19"/>
      <c r="AB15" s="24">
        <f>SUM(C15:L15)</f>
        <v>0</v>
      </c>
    </row>
    <row r="16" spans="2:28" ht="15.75" customHeight="1">
      <c r="B16" s="20" t="s">
        <v>675</v>
      </c>
      <c r="C16" s="21"/>
      <c r="D16" s="21"/>
      <c r="E16" s="21"/>
      <c r="F16" s="21"/>
      <c r="G16" s="21"/>
      <c r="H16" s="21"/>
      <c r="I16" s="21"/>
      <c r="J16" s="21"/>
      <c r="K16" s="39">
        <f>L16</f>
        <v>0</v>
      </c>
      <c r="L16" s="35">
        <f>Input!$M$15</f>
        <v>0</v>
      </c>
      <c r="N16" s="28"/>
      <c r="O16" s="41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24">
        <f>SUM(C16:L16)</f>
        <v>0</v>
      </c>
    </row>
    <row r="17" spans="1:28" ht="15.75" customHeight="1">
      <c r="B17" s="42" t="s">
        <v>12</v>
      </c>
      <c r="C17" s="43"/>
      <c r="D17" s="43"/>
      <c r="E17" s="43"/>
      <c r="F17" s="43"/>
      <c r="G17" s="43"/>
      <c r="H17" s="43"/>
      <c r="I17" s="43"/>
      <c r="J17" s="43"/>
      <c r="K17" s="44">
        <f>SUM(K10:K16)</f>
        <v>0</v>
      </c>
      <c r="L17" s="45">
        <f>SUM(L8:L16)</f>
        <v>0</v>
      </c>
      <c r="N17" s="46"/>
      <c r="O17" s="47"/>
      <c r="P17" s="47"/>
      <c r="Q17" s="47"/>
      <c r="R17" s="48"/>
      <c r="S17" s="49">
        <f>L17-INT(L17)</f>
        <v>0</v>
      </c>
      <c r="T17" s="48">
        <v>0</v>
      </c>
      <c r="U17" s="47">
        <v>0</v>
      </c>
      <c r="V17" s="47">
        <v>0</v>
      </c>
      <c r="W17" s="47"/>
      <c r="X17" s="47"/>
      <c r="Y17" s="50"/>
      <c r="Z17" s="40"/>
      <c r="AA17" s="19"/>
      <c r="AB17" s="43" t="e">
        <f>#REF!+#REF!+#REF!+#REF!</f>
        <v>#REF!</v>
      </c>
    </row>
    <row r="18" spans="1:28" s="6" customFormat="1" ht="15.75" customHeight="1">
      <c r="A18" s="3"/>
      <c r="B18" s="380" t="s">
        <v>590</v>
      </c>
      <c r="C18" s="36"/>
      <c r="D18" s="36"/>
      <c r="E18" s="36"/>
      <c r="F18" s="36"/>
      <c r="G18" s="36"/>
      <c r="H18" s="36"/>
      <c r="I18" s="36"/>
      <c r="J18" s="36"/>
      <c r="K18" s="211"/>
      <c r="L18" s="331">
        <f>Input!$N$15</f>
        <v>0</v>
      </c>
      <c r="N18" s="332"/>
      <c r="O18" s="333"/>
      <c r="P18" s="333"/>
      <c r="Q18" s="333"/>
      <c r="R18" s="142"/>
      <c r="S18" s="334"/>
      <c r="T18" s="142"/>
      <c r="U18" s="333"/>
      <c r="V18" s="333"/>
      <c r="W18" s="333"/>
      <c r="X18" s="333"/>
      <c r="Y18" s="335"/>
      <c r="Z18" s="336"/>
      <c r="AA18" s="17"/>
      <c r="AB18" s="36"/>
    </row>
    <row r="19" spans="1:28" s="6" customFormat="1" ht="15.75" customHeight="1">
      <c r="A19" s="3"/>
      <c r="B19" s="380" t="s">
        <v>589</v>
      </c>
      <c r="C19" s="36"/>
      <c r="D19" s="36"/>
      <c r="E19" s="36"/>
      <c r="F19" s="36"/>
      <c r="G19" s="36"/>
      <c r="H19" s="36"/>
      <c r="I19" s="36"/>
      <c r="J19" s="36"/>
      <c r="K19" s="211"/>
      <c r="L19" s="331">
        <f>Input!$O$15</f>
        <v>0</v>
      </c>
      <c r="N19" s="332"/>
      <c r="O19" s="333"/>
      <c r="P19" s="333"/>
      <c r="Q19" s="333"/>
      <c r="R19" s="142"/>
      <c r="S19" s="334"/>
      <c r="T19" s="142"/>
      <c r="U19" s="333"/>
      <c r="V19" s="333"/>
      <c r="W19" s="333"/>
      <c r="X19" s="333"/>
      <c r="Y19" s="335"/>
      <c r="Z19" s="336"/>
      <c r="AA19" s="17"/>
      <c r="AB19" s="36"/>
    </row>
    <row r="20" spans="1:28" ht="15.75" customHeight="1">
      <c r="C20" s="37"/>
      <c r="D20" s="37"/>
      <c r="E20" s="37"/>
      <c r="F20" s="456" t="str">
        <f>IF(OR(S17&lt;&gt;0,S43&lt;&gt;0,S59&lt;&gt;0),"Do not Enter Cents - Whole Dollars Only","")</f>
        <v/>
      </c>
      <c r="G20" s="456"/>
      <c r="H20" s="456"/>
      <c r="I20" s="456"/>
      <c r="J20" s="456"/>
      <c r="K20" s="37"/>
      <c r="L20" s="37"/>
      <c r="N20" s="46"/>
      <c r="O20" s="47"/>
      <c r="P20" s="47"/>
      <c r="Q20" s="47"/>
      <c r="R20" s="48"/>
      <c r="S20" s="51"/>
      <c r="T20" s="48"/>
      <c r="U20" s="47"/>
      <c r="V20" s="47"/>
      <c r="W20" s="47"/>
      <c r="X20" s="47"/>
      <c r="Y20" s="50"/>
      <c r="Z20" s="40"/>
      <c r="AA20" s="19"/>
    </row>
    <row r="21" spans="1:28" ht="33" customHeight="1">
      <c r="B21" s="14" t="s">
        <v>13</v>
      </c>
      <c r="C21" s="52"/>
      <c r="D21" s="52"/>
      <c r="E21" s="52"/>
      <c r="F21" s="53" t="s">
        <v>14</v>
      </c>
      <c r="G21" s="53" t="s">
        <v>15</v>
      </c>
      <c r="H21" s="53" t="s">
        <v>16</v>
      </c>
      <c r="I21" s="53" t="s">
        <v>17</v>
      </c>
      <c r="J21" s="385" t="s">
        <v>551</v>
      </c>
      <c r="K21" s="385" t="s">
        <v>552</v>
      </c>
      <c r="L21" s="53" t="s">
        <v>18</v>
      </c>
      <c r="N21" s="46"/>
      <c r="O21" s="47"/>
      <c r="P21" s="47"/>
      <c r="Q21" s="47"/>
      <c r="R21" s="48"/>
      <c r="S21" s="51"/>
      <c r="T21" s="48"/>
      <c r="U21" s="47"/>
      <c r="V21" s="47"/>
      <c r="W21" s="47"/>
      <c r="X21" s="47"/>
      <c r="Y21" s="50"/>
      <c r="Z21" s="40"/>
      <c r="AA21" s="19"/>
    </row>
    <row r="22" spans="1:28" ht="15.75" customHeight="1">
      <c r="B22" s="54" t="s">
        <v>19</v>
      </c>
      <c r="C22" s="21"/>
      <c r="D22" s="21"/>
      <c r="F22" s="55">
        <f>Input!$P$15</f>
        <v>0</v>
      </c>
      <c r="G22" s="55">
        <f>Input!$Q$15</f>
        <v>0</v>
      </c>
      <c r="H22" s="55">
        <f>Input!$R$15</f>
        <v>0</v>
      </c>
      <c r="I22" s="55">
        <f>Input!$S$15</f>
        <v>0</v>
      </c>
      <c r="J22" s="55">
        <f>Input!$T$15</f>
        <v>0</v>
      </c>
      <c r="K22" s="55">
        <f>Input!$U$15</f>
        <v>0</v>
      </c>
      <c r="L22" s="56">
        <f t="shared" ref="L22:L41" si="0">SUM(F22:K22)</f>
        <v>0</v>
      </c>
      <c r="N22" s="57"/>
      <c r="O22" s="58"/>
      <c r="P22" s="59"/>
      <c r="Q22" s="60"/>
      <c r="R22" s="57"/>
      <c r="S22" s="57"/>
      <c r="T22" s="57"/>
      <c r="U22" s="60"/>
      <c r="V22" s="57"/>
      <c r="W22" s="60"/>
      <c r="X22" s="61"/>
      <c r="Y22" s="58"/>
      <c r="Z22" s="60"/>
      <c r="AA22" s="19"/>
      <c r="AB22" s="24">
        <f t="shared" ref="AB22:AB27" si="1">SUM(C22:L22)</f>
        <v>0</v>
      </c>
    </row>
    <row r="23" spans="1:28" ht="15.75" customHeight="1">
      <c r="B23" s="62" t="s">
        <v>20</v>
      </c>
      <c r="C23" s="21"/>
      <c r="D23" s="21"/>
      <c r="F23" s="63">
        <f>Input!$V$15</f>
        <v>0</v>
      </c>
      <c r="G23" s="63">
        <f>Input!$W$15</f>
        <v>0</v>
      </c>
      <c r="H23" s="63">
        <f>Input!$X$15</f>
        <v>0</v>
      </c>
      <c r="I23" s="63">
        <f>Input!$Y$15</f>
        <v>0</v>
      </c>
      <c r="J23" s="63">
        <f>Input!$Z$15</f>
        <v>0</v>
      </c>
      <c r="K23" s="63">
        <f>Input!$AA$15</f>
        <v>0</v>
      </c>
      <c r="L23" s="64">
        <f t="shared" si="0"/>
        <v>0</v>
      </c>
      <c r="N23" s="65"/>
      <c r="O23" s="66"/>
      <c r="P23" s="67"/>
      <c r="Q23" s="68"/>
      <c r="R23" s="69"/>
      <c r="S23" s="69"/>
      <c r="T23" s="69"/>
      <c r="U23" s="68"/>
      <c r="V23" s="70"/>
      <c r="W23" s="60"/>
      <c r="X23" s="61"/>
      <c r="Y23" s="66"/>
      <c r="Z23" s="68"/>
      <c r="AA23" s="19"/>
      <c r="AB23" s="24">
        <f t="shared" si="1"/>
        <v>0</v>
      </c>
    </row>
    <row r="24" spans="1:28" ht="15.75" customHeight="1">
      <c r="B24" s="54" t="s">
        <v>21</v>
      </c>
      <c r="C24" s="21"/>
      <c r="D24" s="21"/>
      <c r="F24" s="63">
        <f>Input!$AB$15</f>
        <v>0</v>
      </c>
      <c r="G24" s="63">
        <f>Input!$AC$15</f>
        <v>0</v>
      </c>
      <c r="H24" s="63">
        <f>Input!$AD$15</f>
        <v>0</v>
      </c>
      <c r="I24" s="63">
        <f>Input!$AE$15</f>
        <v>0</v>
      </c>
      <c r="J24" s="63">
        <f>Input!$AF$15</f>
        <v>0</v>
      </c>
      <c r="K24" s="63">
        <f>Input!$AG$15</f>
        <v>0</v>
      </c>
      <c r="L24" s="64">
        <f t="shared" si="0"/>
        <v>0</v>
      </c>
      <c r="N24" s="65"/>
      <c r="O24" s="66"/>
      <c r="P24" s="71"/>
      <c r="Q24" s="68"/>
      <c r="R24" s="69"/>
      <c r="S24" s="69"/>
      <c r="T24" s="69"/>
      <c r="U24" s="68"/>
      <c r="V24" s="69"/>
      <c r="W24" s="68"/>
      <c r="X24" s="61"/>
      <c r="Y24" s="66"/>
      <c r="Z24" s="68"/>
      <c r="AA24" s="19"/>
      <c r="AB24" s="24">
        <f t="shared" si="1"/>
        <v>0</v>
      </c>
    </row>
    <row r="25" spans="1:28" ht="15.75" customHeight="1">
      <c r="B25" s="54" t="s">
        <v>22</v>
      </c>
      <c r="C25" s="21"/>
      <c r="D25" s="21"/>
      <c r="F25" s="63">
        <f>Input!$AH$15</f>
        <v>0</v>
      </c>
      <c r="G25" s="63">
        <f>Input!$AI$15</f>
        <v>0</v>
      </c>
      <c r="H25" s="63">
        <f>Input!$AJ$15</f>
        <v>0</v>
      </c>
      <c r="I25" s="63">
        <f>Input!$AK$15</f>
        <v>0</v>
      </c>
      <c r="J25" s="63">
        <f>Input!$AL$15</f>
        <v>0</v>
      </c>
      <c r="K25" s="63">
        <f>Input!$AM$15</f>
        <v>0</v>
      </c>
      <c r="L25" s="64">
        <f t="shared" si="0"/>
        <v>0</v>
      </c>
      <c r="N25" s="65"/>
      <c r="O25" s="66"/>
      <c r="P25" s="67"/>
      <c r="Q25" s="68"/>
      <c r="R25" s="69"/>
      <c r="S25" s="69"/>
      <c r="T25" s="69"/>
      <c r="U25" s="68"/>
      <c r="V25" s="69"/>
      <c r="W25" s="68"/>
      <c r="X25" s="61"/>
      <c r="Y25" s="66"/>
      <c r="Z25" s="68"/>
      <c r="AA25" s="19"/>
      <c r="AB25" s="24">
        <f t="shared" si="1"/>
        <v>0</v>
      </c>
    </row>
    <row r="26" spans="1:28" ht="15.75" customHeight="1">
      <c r="B26" s="54" t="s">
        <v>23</v>
      </c>
      <c r="C26" s="21"/>
      <c r="D26" s="21"/>
      <c r="F26" s="63">
        <f>Input!$AN$15</f>
        <v>0</v>
      </c>
      <c r="G26" s="63">
        <f>Input!$AO$15</f>
        <v>0</v>
      </c>
      <c r="H26" s="63">
        <f>Input!$AP$15</f>
        <v>0</v>
      </c>
      <c r="I26" s="63">
        <f>Input!$AQ$15</f>
        <v>0</v>
      </c>
      <c r="J26" s="63">
        <f>Input!$AR$15</f>
        <v>0</v>
      </c>
      <c r="K26" s="63">
        <f>Input!$AS$15</f>
        <v>0</v>
      </c>
      <c r="L26" s="64">
        <f t="shared" si="0"/>
        <v>0</v>
      </c>
      <c r="N26" s="65"/>
      <c r="O26" s="66"/>
      <c r="P26" s="67"/>
      <c r="Q26" s="68"/>
      <c r="R26" s="69"/>
      <c r="S26" s="69"/>
      <c r="T26" s="69"/>
      <c r="U26" s="68"/>
      <c r="V26" s="69"/>
      <c r="W26" s="68"/>
      <c r="X26" s="61"/>
      <c r="Y26" s="66"/>
      <c r="Z26" s="68"/>
      <c r="AA26" s="19"/>
      <c r="AB26" s="24">
        <f t="shared" si="1"/>
        <v>0</v>
      </c>
    </row>
    <row r="27" spans="1:28" ht="15.75" customHeight="1">
      <c r="B27" s="54" t="s">
        <v>24</v>
      </c>
      <c r="C27" s="21"/>
      <c r="D27" s="21"/>
      <c r="F27" s="63">
        <f>Input!$AT$15</f>
        <v>0</v>
      </c>
      <c r="G27" s="63">
        <f>Input!$AU$15</f>
        <v>0</v>
      </c>
      <c r="H27" s="63">
        <f>Input!$AV$15</f>
        <v>0</v>
      </c>
      <c r="I27" s="63">
        <f>Input!$AW$15</f>
        <v>0</v>
      </c>
      <c r="J27" s="63">
        <f>Input!$AX$15</f>
        <v>0</v>
      </c>
      <c r="K27" s="63">
        <f>Input!$AY$15</f>
        <v>0</v>
      </c>
      <c r="L27" s="64">
        <f t="shared" si="0"/>
        <v>0</v>
      </c>
      <c r="N27" s="65"/>
      <c r="O27" s="72" t="s">
        <v>5</v>
      </c>
      <c r="P27" s="67"/>
      <c r="Q27" s="68"/>
      <c r="R27" s="69"/>
      <c r="S27" s="69"/>
      <c r="T27" s="69"/>
      <c r="U27" s="68"/>
      <c r="V27" s="69"/>
      <c r="W27" s="68"/>
      <c r="X27" s="61"/>
      <c r="Y27" s="66"/>
      <c r="Z27" s="68"/>
      <c r="AA27" s="19"/>
      <c r="AB27" s="24">
        <f t="shared" si="1"/>
        <v>0</v>
      </c>
    </row>
    <row r="28" spans="1:28" ht="15.75" customHeight="1">
      <c r="B28" s="54" t="s">
        <v>25</v>
      </c>
      <c r="C28" s="21"/>
      <c r="D28" s="21"/>
      <c r="F28" s="63">
        <f>Input!$AZ$15</f>
        <v>0</v>
      </c>
      <c r="G28" s="63">
        <f>Input!$BA$15</f>
        <v>0</v>
      </c>
      <c r="H28" s="63">
        <f>Input!$BB$15</f>
        <v>0</v>
      </c>
      <c r="I28" s="63">
        <f>Input!$BC$15</f>
        <v>0</v>
      </c>
      <c r="J28" s="63">
        <f>Input!$BD$15</f>
        <v>0</v>
      </c>
      <c r="K28" s="63">
        <f>Input!$BE$15</f>
        <v>0</v>
      </c>
      <c r="L28" s="64">
        <f t="shared" si="0"/>
        <v>0</v>
      </c>
      <c r="N28" s="73" t="str">
        <f>IF(O28&lt;&gt;0,"Out of Balance","Balanced")</f>
        <v>Balanced</v>
      </c>
      <c r="O28" s="74">
        <f>L17-L43</f>
        <v>0</v>
      </c>
      <c r="Q28" s="68"/>
      <c r="R28" s="69"/>
      <c r="S28" s="69"/>
      <c r="T28" s="69"/>
      <c r="U28" s="68"/>
      <c r="V28" s="69"/>
      <c r="W28" s="68"/>
      <c r="X28" s="61"/>
      <c r="Y28" s="66"/>
      <c r="Z28" s="68"/>
      <c r="AA28" s="19"/>
      <c r="AB28" s="24"/>
    </row>
    <row r="29" spans="1:28" ht="15.75" customHeight="1">
      <c r="B29" s="54" t="s">
        <v>26</v>
      </c>
      <c r="C29" s="21"/>
      <c r="D29" s="21"/>
      <c r="F29" s="63">
        <f>Input!$BF$15</f>
        <v>0</v>
      </c>
      <c r="G29" s="63">
        <f>Input!$BG$15</f>
        <v>0</v>
      </c>
      <c r="H29" s="63">
        <f>Input!$BH$15</f>
        <v>0</v>
      </c>
      <c r="I29" s="63">
        <f>Input!$BI$15</f>
        <v>0</v>
      </c>
      <c r="J29" s="63">
        <f>Input!$BJ$15</f>
        <v>0</v>
      </c>
      <c r="K29" s="63">
        <f>Input!$BK$15</f>
        <v>0</v>
      </c>
      <c r="L29" s="64">
        <f t="shared" si="0"/>
        <v>0</v>
      </c>
      <c r="N29" s="65"/>
      <c r="O29" s="66"/>
      <c r="P29" s="67"/>
      <c r="Q29" s="68"/>
      <c r="R29" s="69"/>
      <c r="S29" s="69"/>
      <c r="T29" s="69"/>
      <c r="U29" s="68"/>
      <c r="V29" s="69"/>
      <c r="W29" s="68"/>
      <c r="X29" s="61"/>
      <c r="Y29" s="66"/>
      <c r="Z29" s="68"/>
      <c r="AA29" s="19"/>
      <c r="AB29" s="24"/>
    </row>
    <row r="30" spans="1:28" ht="15.75" customHeight="1">
      <c r="B30" s="62" t="s">
        <v>27</v>
      </c>
      <c r="C30" s="21"/>
      <c r="D30" s="21"/>
      <c r="F30" s="63">
        <f>Input!$BL$15</f>
        <v>0</v>
      </c>
      <c r="G30" s="63">
        <f>Input!$BM$15</f>
        <v>0</v>
      </c>
      <c r="H30" s="63">
        <f>Input!$BN$15</f>
        <v>0</v>
      </c>
      <c r="I30" s="63">
        <f>Input!$BO$15</f>
        <v>0</v>
      </c>
      <c r="J30" s="63">
        <f>Input!$BP$15</f>
        <v>0</v>
      </c>
      <c r="K30" s="63">
        <f>Input!$BQ$15</f>
        <v>0</v>
      </c>
      <c r="L30" s="64">
        <f t="shared" si="0"/>
        <v>0</v>
      </c>
      <c r="N30" s="65"/>
      <c r="O30" s="66"/>
      <c r="P30" s="67"/>
      <c r="Q30" s="68"/>
      <c r="R30" s="69"/>
      <c r="S30" s="69"/>
      <c r="T30" s="69"/>
      <c r="U30" s="68"/>
      <c r="V30" s="69"/>
      <c r="W30" s="68"/>
      <c r="X30" s="61"/>
      <c r="Y30" s="66"/>
      <c r="Z30" s="68"/>
      <c r="AA30" s="19"/>
      <c r="AB30" s="24"/>
    </row>
    <row r="31" spans="1:28" ht="15.75" customHeight="1">
      <c r="B31" s="62" t="s">
        <v>28</v>
      </c>
      <c r="C31" s="21"/>
      <c r="D31" s="21"/>
      <c r="F31" s="63">
        <f>Input!$BR$15</f>
        <v>0</v>
      </c>
      <c r="G31" s="63">
        <f>Input!$BS$15</f>
        <v>0</v>
      </c>
      <c r="H31" s="63">
        <f>Input!$BT$15</f>
        <v>0</v>
      </c>
      <c r="I31" s="63">
        <f>Input!$BU$15</f>
        <v>0</v>
      </c>
      <c r="J31" s="63">
        <f>Input!$BV$15</f>
        <v>0</v>
      </c>
      <c r="K31" s="63">
        <f>Input!$BW$15</f>
        <v>0</v>
      </c>
      <c r="L31" s="64">
        <f t="shared" si="0"/>
        <v>0</v>
      </c>
      <c r="N31" s="65"/>
      <c r="O31" s="66"/>
      <c r="P31" s="67"/>
      <c r="Q31" s="68"/>
      <c r="R31" s="69"/>
      <c r="S31" s="69"/>
      <c r="T31" s="69"/>
      <c r="U31" s="68"/>
      <c r="V31" s="69"/>
      <c r="W31" s="68"/>
      <c r="X31" s="61"/>
      <c r="Y31" s="66"/>
      <c r="Z31" s="68"/>
      <c r="AA31" s="19"/>
      <c r="AB31" s="24"/>
    </row>
    <row r="32" spans="1:28" ht="15.75" customHeight="1">
      <c r="B32" s="62" t="s">
        <v>29</v>
      </c>
      <c r="C32" s="21"/>
      <c r="D32" s="21"/>
      <c r="F32" s="63">
        <f>Input!$BX$15</f>
        <v>0</v>
      </c>
      <c r="G32" s="63">
        <f>Input!$BY$15</f>
        <v>0</v>
      </c>
      <c r="H32" s="63">
        <f>Input!$BZ$15</f>
        <v>0</v>
      </c>
      <c r="I32" s="63">
        <f>Input!$CA$15</f>
        <v>0</v>
      </c>
      <c r="J32" s="63">
        <f>Input!$CB$15</f>
        <v>0</v>
      </c>
      <c r="K32" s="63">
        <f>Input!$CC$15</f>
        <v>0</v>
      </c>
      <c r="L32" s="64">
        <f t="shared" si="0"/>
        <v>0</v>
      </c>
      <c r="N32" s="65"/>
      <c r="O32" s="66"/>
      <c r="P32" s="67"/>
      <c r="Q32" s="68"/>
      <c r="R32" s="69"/>
      <c r="S32" s="69"/>
      <c r="T32" s="69"/>
      <c r="U32" s="68"/>
      <c r="V32" s="69"/>
      <c r="W32" s="68"/>
      <c r="X32" s="61"/>
      <c r="Y32" s="66"/>
      <c r="Z32" s="68"/>
      <c r="AA32" s="19"/>
      <c r="AB32" s="24"/>
    </row>
    <row r="33" spans="1:28" ht="15.75" customHeight="1">
      <c r="B33" s="62" t="s">
        <v>30</v>
      </c>
      <c r="C33" s="21"/>
      <c r="D33" s="21"/>
      <c r="F33" s="63">
        <f>Input!$CD$15</f>
        <v>0</v>
      </c>
      <c r="G33" s="63">
        <f>Input!$CE$15</f>
        <v>0</v>
      </c>
      <c r="H33" s="63">
        <f>Input!$CF$15</f>
        <v>0</v>
      </c>
      <c r="I33" s="63">
        <f>Input!$CG$15</f>
        <v>0</v>
      </c>
      <c r="J33" s="63">
        <f>Input!$CH$15</f>
        <v>0</v>
      </c>
      <c r="K33" s="63">
        <f>Input!$CI$15</f>
        <v>0</v>
      </c>
      <c r="L33" s="64">
        <f t="shared" si="0"/>
        <v>0</v>
      </c>
      <c r="N33" s="65"/>
      <c r="O33" s="66"/>
      <c r="P33" s="67"/>
      <c r="Q33" s="68"/>
      <c r="R33" s="69"/>
      <c r="S33" s="69"/>
      <c r="T33" s="69"/>
      <c r="U33" s="68"/>
      <c r="V33" s="69"/>
      <c r="W33" s="68"/>
      <c r="X33" s="61"/>
      <c r="Y33" s="66"/>
      <c r="Z33" s="68"/>
      <c r="AA33" s="19"/>
      <c r="AB33" s="24"/>
    </row>
    <row r="34" spans="1:28" ht="15.75" customHeight="1">
      <c r="B34" s="62" t="s">
        <v>31</v>
      </c>
      <c r="C34" s="21"/>
      <c r="D34" s="21"/>
      <c r="F34" s="63">
        <f>Input!$CJ$15</f>
        <v>0</v>
      </c>
      <c r="G34" s="63">
        <f>Input!$CK$15</f>
        <v>0</v>
      </c>
      <c r="H34" s="63">
        <f>Input!$CL$15</f>
        <v>0</v>
      </c>
      <c r="I34" s="63">
        <f>Input!$CM$15</f>
        <v>0</v>
      </c>
      <c r="J34" s="63">
        <f>Input!$CN$15</f>
        <v>0</v>
      </c>
      <c r="K34" s="63">
        <f>Input!$CO$15</f>
        <v>0</v>
      </c>
      <c r="L34" s="64">
        <f t="shared" si="0"/>
        <v>0</v>
      </c>
      <c r="N34" s="65"/>
      <c r="O34" s="66"/>
      <c r="P34" s="67"/>
      <c r="Q34" s="68"/>
      <c r="R34" s="69"/>
      <c r="S34" s="69"/>
      <c r="T34" s="69"/>
      <c r="U34" s="68"/>
      <c r="V34" s="69"/>
      <c r="W34" s="68"/>
      <c r="X34" s="61"/>
      <c r="Y34" s="66"/>
      <c r="Z34" s="68"/>
      <c r="AA34" s="19"/>
      <c r="AB34" s="24"/>
    </row>
    <row r="35" spans="1:28" ht="15.75" customHeight="1">
      <c r="B35" s="54" t="s">
        <v>32</v>
      </c>
      <c r="C35" s="21"/>
      <c r="D35" s="21"/>
      <c r="F35" s="63">
        <f>Input!$CP$15</f>
        <v>0</v>
      </c>
      <c r="G35" s="63">
        <f>Input!$CQ$15</f>
        <v>0</v>
      </c>
      <c r="H35" s="63">
        <f>Input!$CR$15</f>
        <v>0</v>
      </c>
      <c r="I35" s="63">
        <f>Input!$CS$15</f>
        <v>0</v>
      </c>
      <c r="J35" s="63">
        <f>Input!$CT$15</f>
        <v>0</v>
      </c>
      <c r="K35" s="63">
        <f>Input!$CU$15</f>
        <v>0</v>
      </c>
      <c r="L35" s="64">
        <f t="shared" si="0"/>
        <v>0</v>
      </c>
      <c r="N35" s="65"/>
      <c r="O35" s="66"/>
      <c r="P35" s="67"/>
      <c r="Q35" s="68"/>
      <c r="R35" s="69"/>
      <c r="S35" s="69"/>
      <c r="T35" s="69"/>
      <c r="U35" s="68"/>
      <c r="V35" s="69"/>
      <c r="W35" s="68"/>
      <c r="X35" s="61"/>
      <c r="Y35" s="66"/>
      <c r="Z35" s="68"/>
      <c r="AA35" s="19"/>
      <c r="AB35" s="24"/>
    </row>
    <row r="36" spans="1:28" ht="15.75" customHeight="1">
      <c r="B36" s="54" t="s">
        <v>33</v>
      </c>
      <c r="C36" s="21"/>
      <c r="D36" s="21"/>
      <c r="F36" s="63">
        <f>Input!$CV$15</f>
        <v>0</v>
      </c>
      <c r="G36" s="63">
        <f>Input!$CW$15</f>
        <v>0</v>
      </c>
      <c r="H36" s="63">
        <f>Input!$CX$15</f>
        <v>0</v>
      </c>
      <c r="I36" s="63">
        <f>Input!$CY$15</f>
        <v>0</v>
      </c>
      <c r="J36" s="63">
        <f>Input!$CZ$15</f>
        <v>0</v>
      </c>
      <c r="K36" s="63">
        <f>Input!$DA$15</f>
        <v>0</v>
      </c>
      <c r="L36" s="64">
        <f t="shared" si="0"/>
        <v>0</v>
      </c>
      <c r="N36" s="65"/>
      <c r="O36" s="66"/>
      <c r="P36" s="67"/>
      <c r="Q36" s="68"/>
      <c r="R36" s="69"/>
      <c r="S36" s="69"/>
      <c r="T36" s="69"/>
      <c r="U36" s="68"/>
      <c r="V36" s="69"/>
      <c r="W36" s="68"/>
      <c r="X36" s="61"/>
      <c r="Y36" s="66"/>
      <c r="Z36" s="68"/>
      <c r="AA36" s="19"/>
      <c r="AB36" s="24"/>
    </row>
    <row r="37" spans="1:28" s="78" customFormat="1" ht="15.75" customHeight="1">
      <c r="A37" s="75"/>
      <c r="B37" s="76" t="s">
        <v>34</v>
      </c>
      <c r="C37" s="77"/>
      <c r="D37" s="77"/>
      <c r="E37" s="20"/>
      <c r="F37" s="63">
        <f>Input!$DB$15</f>
        <v>0</v>
      </c>
      <c r="G37" s="63">
        <f>Input!$DC$15</f>
        <v>0</v>
      </c>
      <c r="H37" s="63">
        <f>Input!$DD$15</f>
        <v>0</v>
      </c>
      <c r="I37" s="63">
        <f>Input!$DE$15</f>
        <v>0</v>
      </c>
      <c r="J37" s="63">
        <f>Input!$DF$15</f>
        <v>0</v>
      </c>
      <c r="K37" s="63">
        <f>Input!$DG$15</f>
        <v>0</v>
      </c>
      <c r="L37" s="64">
        <f t="shared" si="0"/>
        <v>0</v>
      </c>
      <c r="N37" s="65"/>
      <c r="O37" s="66"/>
      <c r="P37" s="79"/>
      <c r="Q37" s="80"/>
      <c r="R37" s="69"/>
      <c r="S37" s="69"/>
      <c r="T37" s="69"/>
      <c r="U37" s="80"/>
      <c r="V37" s="69"/>
      <c r="W37" s="80"/>
      <c r="X37" s="61"/>
      <c r="Y37" s="66"/>
      <c r="Z37" s="80"/>
      <c r="AA37" s="81"/>
      <c r="AB37" s="82"/>
    </row>
    <row r="38" spans="1:28" s="78" customFormat="1" ht="15.75" customHeight="1">
      <c r="A38" s="75"/>
      <c r="B38" s="76" t="s">
        <v>35</v>
      </c>
      <c r="C38" s="77"/>
      <c r="D38" s="77"/>
      <c r="E38" s="20"/>
      <c r="F38" s="63">
        <f>Input!$DH$15</f>
        <v>0</v>
      </c>
      <c r="G38" s="63">
        <f>Input!$DI$15</f>
        <v>0</v>
      </c>
      <c r="H38" s="63">
        <f>Input!$DJ$15</f>
        <v>0</v>
      </c>
      <c r="I38" s="63">
        <f>Input!$DK$15</f>
        <v>0</v>
      </c>
      <c r="J38" s="63">
        <f>Input!$DL$15</f>
        <v>0</v>
      </c>
      <c r="K38" s="63">
        <f>Input!$DM$15</f>
        <v>0</v>
      </c>
      <c r="L38" s="64">
        <f t="shared" si="0"/>
        <v>0</v>
      </c>
      <c r="N38" s="65"/>
      <c r="O38" s="66"/>
      <c r="P38" s="79"/>
      <c r="Q38" s="80"/>
      <c r="R38" s="69"/>
      <c r="S38" s="69"/>
      <c r="T38" s="69"/>
      <c r="U38" s="80"/>
      <c r="V38" s="69"/>
      <c r="W38" s="80"/>
      <c r="X38" s="61"/>
      <c r="Y38" s="66"/>
      <c r="Z38" s="80"/>
      <c r="AA38" s="81"/>
      <c r="AB38" s="82"/>
    </row>
    <row r="39" spans="1:28" s="78" customFormat="1" ht="15.75" customHeight="1">
      <c r="A39" s="75"/>
      <c r="B39" s="76" t="s">
        <v>36</v>
      </c>
      <c r="C39" s="77"/>
      <c r="D39" s="77"/>
      <c r="E39" s="20"/>
      <c r="F39" s="63">
        <f>Input!$DN$15</f>
        <v>0</v>
      </c>
      <c r="G39" s="63">
        <f>Input!$DO$15</f>
        <v>0</v>
      </c>
      <c r="H39" s="63">
        <f>Input!$DP$15</f>
        <v>0</v>
      </c>
      <c r="I39" s="63">
        <f>Input!$DQ$15</f>
        <v>0</v>
      </c>
      <c r="J39" s="63">
        <f>Input!$DR$15</f>
        <v>0</v>
      </c>
      <c r="K39" s="63">
        <f>Input!$DS$15</f>
        <v>0</v>
      </c>
      <c r="L39" s="64">
        <f t="shared" si="0"/>
        <v>0</v>
      </c>
      <c r="N39" s="65"/>
      <c r="O39" s="66"/>
      <c r="P39" s="79"/>
      <c r="Q39" s="80"/>
      <c r="R39" s="69"/>
      <c r="S39" s="69"/>
      <c r="T39" s="69"/>
      <c r="U39" s="80"/>
      <c r="V39" s="69"/>
      <c r="W39" s="80"/>
      <c r="X39" s="61"/>
      <c r="Y39" s="66"/>
      <c r="Z39" s="80"/>
      <c r="AA39" s="81"/>
      <c r="AB39" s="82"/>
    </row>
    <row r="40" spans="1:28" s="78" customFormat="1" ht="15.75" customHeight="1">
      <c r="A40" s="75"/>
      <c r="B40" s="76" t="s">
        <v>37</v>
      </c>
      <c r="C40" s="77"/>
      <c r="D40" s="77"/>
      <c r="E40" s="20"/>
      <c r="F40" s="63">
        <f>Input!$DT$15</f>
        <v>0</v>
      </c>
      <c r="G40" s="63">
        <f>Input!$DU$15</f>
        <v>0</v>
      </c>
      <c r="H40" s="63">
        <f>Input!$DV$15</f>
        <v>0</v>
      </c>
      <c r="I40" s="63">
        <f>Input!$DW$15</f>
        <v>0</v>
      </c>
      <c r="J40" s="63">
        <f>Input!$DX$15</f>
        <v>0</v>
      </c>
      <c r="K40" s="63">
        <f>Input!$DY$15</f>
        <v>0</v>
      </c>
      <c r="L40" s="64">
        <f t="shared" si="0"/>
        <v>0</v>
      </c>
      <c r="N40" s="65"/>
      <c r="O40" s="66"/>
      <c r="P40" s="79"/>
      <c r="Q40" s="80"/>
      <c r="R40" s="69"/>
      <c r="S40" s="69"/>
      <c r="T40" s="69"/>
      <c r="U40" s="80"/>
      <c r="V40" s="69"/>
      <c r="W40" s="80"/>
      <c r="X40" s="61"/>
      <c r="Y40" s="66"/>
      <c r="Z40" s="80"/>
      <c r="AA40" s="81"/>
      <c r="AB40" s="82"/>
    </row>
    <row r="41" spans="1:28" s="78" customFormat="1" ht="15.75" customHeight="1">
      <c r="A41" s="75"/>
      <c r="B41" s="76" t="s">
        <v>38</v>
      </c>
      <c r="C41" s="77"/>
      <c r="D41" s="77"/>
      <c r="E41" s="20"/>
      <c r="F41" s="63">
        <f>Input!$DZ$15</f>
        <v>0</v>
      </c>
      <c r="G41" s="63">
        <f>Input!$EA$15</f>
        <v>0</v>
      </c>
      <c r="H41" s="63">
        <f>Input!$EB$15</f>
        <v>0</v>
      </c>
      <c r="I41" s="63">
        <f>Input!$EC$15</f>
        <v>0</v>
      </c>
      <c r="J41" s="63">
        <f>Input!$ED$15</f>
        <v>0</v>
      </c>
      <c r="K41" s="63">
        <f>Input!$EE$15</f>
        <v>0</v>
      </c>
      <c r="L41" s="64">
        <f t="shared" si="0"/>
        <v>0</v>
      </c>
      <c r="N41" s="65"/>
      <c r="O41" s="66"/>
      <c r="P41" s="79"/>
      <c r="Q41" s="80"/>
      <c r="R41" s="69"/>
      <c r="S41" s="69"/>
      <c r="T41" s="69"/>
      <c r="U41" s="80"/>
      <c r="V41" s="69"/>
      <c r="W41" s="80"/>
      <c r="X41" s="61"/>
      <c r="Y41" s="66"/>
      <c r="Z41" s="80"/>
      <c r="AA41" s="81"/>
      <c r="AB41" s="82"/>
    </row>
    <row r="42" spans="1:28" ht="15.75" customHeight="1">
      <c r="A42" s="75"/>
      <c r="B42" s="54" t="s">
        <v>39</v>
      </c>
      <c r="C42" s="21"/>
      <c r="D42" s="21"/>
      <c r="E42" s="21"/>
      <c r="F42" s="83">
        <f>Input!$EF$15</f>
        <v>0</v>
      </c>
      <c r="G42" s="83">
        <f>Input!$EG$15</f>
        <v>0</v>
      </c>
      <c r="H42" s="83">
        <f>Input!$EH$15</f>
        <v>0</v>
      </c>
      <c r="I42" s="83">
        <f>Input!$EI$15</f>
        <v>0</v>
      </c>
      <c r="J42" s="83">
        <f>Input!$EJ$15</f>
        <v>0</v>
      </c>
      <c r="K42" s="83">
        <f>Input!$EK$15</f>
        <v>0</v>
      </c>
      <c r="L42" s="64">
        <f>SUM(F42:K42)</f>
        <v>0</v>
      </c>
      <c r="N42" s="65"/>
      <c r="O42" s="220" t="s">
        <v>408</v>
      </c>
      <c r="P42" s="40" t="s">
        <v>409</v>
      </c>
      <c r="Q42" s="84"/>
      <c r="R42" s="69"/>
      <c r="S42" s="69"/>
      <c r="T42" s="69"/>
      <c r="U42" s="68"/>
      <c r="V42" s="69"/>
      <c r="W42" s="68"/>
      <c r="X42" s="61"/>
      <c r="Y42" s="66"/>
      <c r="Z42" s="68"/>
      <c r="AA42" s="19"/>
      <c r="AB42" s="24">
        <f>SUM(C42:L42)</f>
        <v>0</v>
      </c>
    </row>
    <row r="43" spans="1:28" ht="15.75" customHeight="1">
      <c r="A43" s="75"/>
      <c r="B43" s="42" t="s">
        <v>40</v>
      </c>
      <c r="C43" s="43"/>
      <c r="D43" s="43"/>
      <c r="E43" s="43"/>
      <c r="F43" s="85">
        <f>SUM(F22:F42)</f>
        <v>0</v>
      </c>
      <c r="G43" s="85">
        <f t="shared" ref="G43:L43" si="2">SUM(G22:G42)</f>
        <v>0</v>
      </c>
      <c r="H43" s="85">
        <f t="shared" si="2"/>
        <v>0</v>
      </c>
      <c r="I43" s="85">
        <f t="shared" si="2"/>
        <v>0</v>
      </c>
      <c r="J43" s="85">
        <f t="shared" si="2"/>
        <v>0</v>
      </c>
      <c r="K43" s="85">
        <f t="shared" si="2"/>
        <v>0</v>
      </c>
      <c r="L43" s="86">
        <f t="shared" si="2"/>
        <v>0</v>
      </c>
      <c r="N43" s="87"/>
      <c r="O43" s="221" t="s">
        <v>410</v>
      </c>
      <c r="P43" s="222" t="s">
        <v>15</v>
      </c>
      <c r="Q43" s="88"/>
      <c r="R43" s="88"/>
      <c r="S43" s="49">
        <f>L43-INT(L43)</f>
        <v>0</v>
      </c>
      <c r="T43" s="60"/>
      <c r="U43" s="89"/>
      <c r="V43" s="60"/>
      <c r="W43" s="60"/>
      <c r="X43" s="84"/>
      <c r="Y43" s="59"/>
      <c r="Z43" s="90"/>
      <c r="AA43" s="19"/>
      <c r="AB43" s="43">
        <f>SUM(AB22:AB42)</f>
        <v>0</v>
      </c>
    </row>
    <row r="44" spans="1:28" ht="15.75" customHeight="1">
      <c r="A44" s="75"/>
      <c r="C44" s="37"/>
      <c r="D44" s="37"/>
      <c r="F44" s="37"/>
      <c r="G44" s="213" t="s">
        <v>404</v>
      </c>
      <c r="H44" s="214">
        <f>H43+G43</f>
        <v>0</v>
      </c>
      <c r="I44" s="52"/>
      <c r="J44" s="213" t="s">
        <v>405</v>
      </c>
      <c r="K44" s="214">
        <f>K43+J43</f>
        <v>0</v>
      </c>
      <c r="L44" s="213" t="s">
        <v>406</v>
      </c>
      <c r="M44" s="215"/>
      <c r="N44" s="216">
        <f>K44+F43</f>
        <v>0</v>
      </c>
      <c r="O44" s="217">
        <f>ROUND((N44/P44)*100,2)</f>
        <v>0</v>
      </c>
      <c r="P44" s="92">
        <f>Input!$HL$15</f>
        <v>5304858</v>
      </c>
      <c r="Q44" s="91"/>
      <c r="R44" s="91"/>
      <c r="S44" s="91"/>
      <c r="T44" s="93"/>
      <c r="U44" s="94"/>
      <c r="V44" s="95"/>
      <c r="W44" s="91"/>
      <c r="X44" s="91"/>
      <c r="Y44" s="91"/>
      <c r="Z44" s="91" t="str">
        <f>IF(Z43&lt;&gt;0,"Out of Balance","")</f>
        <v/>
      </c>
    </row>
    <row r="45" spans="1:28" ht="15.75" customHeight="1">
      <c r="A45" s="75"/>
      <c r="B45" s="14" t="s">
        <v>41</v>
      </c>
      <c r="C45" s="52"/>
      <c r="D45" s="52"/>
      <c r="E45" s="52"/>
      <c r="F45" s="52"/>
      <c r="G45" s="218"/>
      <c r="H45" s="218"/>
      <c r="I45" s="218"/>
      <c r="J45" s="218"/>
      <c r="K45" s="218"/>
      <c r="L45" s="218"/>
      <c r="O45" s="219" t="s">
        <v>407</v>
      </c>
      <c r="Q45" s="91"/>
      <c r="R45" s="91"/>
      <c r="S45" s="91"/>
      <c r="T45" s="93"/>
      <c r="U45" s="94"/>
      <c r="V45" s="95"/>
      <c r="W45" s="91"/>
      <c r="X45" s="91"/>
      <c r="Y45" s="91"/>
      <c r="Z45" s="91"/>
    </row>
    <row r="46" spans="1:28" ht="15.75" customHeight="1">
      <c r="A46" s="75"/>
      <c r="B46" s="6" t="s">
        <v>42</v>
      </c>
      <c r="C46" s="21"/>
      <c r="D46" s="21"/>
      <c r="F46" s="63">
        <f>Input!$EL$15</f>
        <v>0</v>
      </c>
      <c r="G46" s="63">
        <f>Input!$EM$15</f>
        <v>0</v>
      </c>
      <c r="H46" s="63">
        <f>Input!$EN$15</f>
        <v>0</v>
      </c>
      <c r="I46" s="63">
        <f>Input!$EO$15</f>
        <v>0</v>
      </c>
      <c r="J46" s="63">
        <f>Input!$EP$15</f>
        <v>0</v>
      </c>
      <c r="K46" s="63">
        <f>Input!$EQ$15</f>
        <v>0</v>
      </c>
      <c r="L46" s="56">
        <f t="shared" ref="L46:L58" si="3">SUM(F46:K46)</f>
        <v>0</v>
      </c>
      <c r="N46" s="96"/>
      <c r="O46" s="223" t="str">
        <f>IFERROR(ROUND(N44/O48,0),"")</f>
        <v/>
      </c>
      <c r="Q46" s="92"/>
      <c r="R46" s="92"/>
      <c r="S46" s="92"/>
      <c r="T46" s="93"/>
      <c r="U46" s="94"/>
      <c r="V46" s="98"/>
      <c r="W46" s="92"/>
      <c r="X46" s="100"/>
      <c r="Y46" s="91"/>
      <c r="Z46" s="99"/>
      <c r="AB46" s="24">
        <f>SUM(C46:L46)</f>
        <v>0</v>
      </c>
    </row>
    <row r="47" spans="1:28" ht="15.75" customHeight="1">
      <c r="A47" s="75"/>
      <c r="B47" s="6" t="s">
        <v>43</v>
      </c>
      <c r="C47" s="21"/>
      <c r="D47" s="21"/>
      <c r="F47" s="63">
        <f>Input!$ER$15</f>
        <v>0</v>
      </c>
      <c r="G47" s="63">
        <f>Input!$ES$15</f>
        <v>0</v>
      </c>
      <c r="H47" s="63">
        <f>Input!$ET$15</f>
        <v>0</v>
      </c>
      <c r="I47" s="63">
        <f>Input!$EU$15</f>
        <v>0</v>
      </c>
      <c r="J47" s="63">
        <f>Input!$EV$15</f>
        <v>0</v>
      </c>
      <c r="K47" s="63">
        <f>Input!$EW$15</f>
        <v>0</v>
      </c>
      <c r="L47" s="64">
        <f t="shared" si="3"/>
        <v>0</v>
      </c>
      <c r="N47" s="96"/>
      <c r="O47" s="224" t="s">
        <v>411</v>
      </c>
      <c r="P47" s="97"/>
      <c r="Q47" s="92"/>
      <c r="R47" s="92"/>
      <c r="S47" s="92"/>
      <c r="T47" s="93"/>
      <c r="U47" s="94"/>
      <c r="V47" s="98"/>
      <c r="W47" s="92"/>
      <c r="X47" s="100"/>
      <c r="Y47" s="91"/>
      <c r="Z47" s="99"/>
      <c r="AB47" s="24"/>
    </row>
    <row r="48" spans="1:28" ht="15.75" customHeight="1">
      <c r="A48" s="75"/>
      <c r="B48" s="6" t="s">
        <v>44</v>
      </c>
      <c r="C48" s="21"/>
      <c r="D48" s="21"/>
      <c r="F48" s="63">
        <f>Input!$EX$15</f>
        <v>0</v>
      </c>
      <c r="G48" s="63">
        <f>Input!$EY$15</f>
        <v>0</v>
      </c>
      <c r="H48" s="63">
        <f>Input!$EZ$15</f>
        <v>0</v>
      </c>
      <c r="I48" s="63">
        <f>Input!$FA$15</f>
        <v>0</v>
      </c>
      <c r="J48" s="63">
        <f>Input!$FB$15</f>
        <v>0</v>
      </c>
      <c r="K48" s="63">
        <f>Input!$FC$15</f>
        <v>0</v>
      </c>
      <c r="L48" s="64">
        <f t="shared" si="3"/>
        <v>0</v>
      </c>
      <c r="N48" s="96"/>
      <c r="O48" s="225">
        <f>FTSE!$R$13</f>
        <v>0</v>
      </c>
      <c r="P48" s="97"/>
      <c r="Q48" s="92"/>
      <c r="R48" s="92"/>
      <c r="S48" s="92"/>
      <c r="T48" s="93"/>
      <c r="U48" s="94"/>
      <c r="V48" s="98"/>
      <c r="W48" s="92"/>
      <c r="X48" s="100"/>
      <c r="Y48" s="91"/>
      <c r="Z48" s="99"/>
      <c r="AB48" s="24"/>
    </row>
    <row r="49" spans="1:28" ht="15.75" customHeight="1">
      <c r="A49" s="75"/>
      <c r="B49" s="6" t="s">
        <v>45</v>
      </c>
      <c r="C49" s="21"/>
      <c r="D49" s="21"/>
      <c r="F49" s="63">
        <f>Input!$FD$15</f>
        <v>0</v>
      </c>
      <c r="G49" s="63">
        <f>Input!$FE$15</f>
        <v>0</v>
      </c>
      <c r="H49" s="63">
        <f>Input!$FF$15</f>
        <v>0</v>
      </c>
      <c r="I49" s="63">
        <f>Input!$FG$15</f>
        <v>0</v>
      </c>
      <c r="J49" s="63">
        <f>Input!$FH$15</f>
        <v>0</v>
      </c>
      <c r="K49" s="63">
        <f>Input!$FI$15</f>
        <v>0</v>
      </c>
      <c r="L49" s="64">
        <f t="shared" si="3"/>
        <v>0</v>
      </c>
      <c r="N49" s="96"/>
      <c r="O49" s="226" t="s">
        <v>412</v>
      </c>
      <c r="P49" s="97"/>
      <c r="Q49" s="92"/>
      <c r="R49" s="92"/>
      <c r="S49" s="92"/>
      <c r="T49" s="93"/>
      <c r="U49" s="94"/>
      <c r="V49" s="98"/>
      <c r="W49" s="92"/>
      <c r="X49" s="100"/>
      <c r="Y49" s="91"/>
      <c r="Z49" s="99"/>
      <c r="AB49" s="24"/>
    </row>
    <row r="50" spans="1:28" ht="15.75" customHeight="1">
      <c r="A50" s="75"/>
      <c r="B50" s="6" t="s">
        <v>46</v>
      </c>
      <c r="C50" s="21"/>
      <c r="D50" s="21"/>
      <c r="F50" s="63">
        <f>Input!$FJ$15</f>
        <v>0</v>
      </c>
      <c r="G50" s="63">
        <f>Input!$FK$15</f>
        <v>0</v>
      </c>
      <c r="H50" s="63">
        <f>Input!$FL$15</f>
        <v>0</v>
      </c>
      <c r="I50" s="63">
        <f>Input!$FM$15</f>
        <v>0</v>
      </c>
      <c r="J50" s="63">
        <f>Input!$FN$15</f>
        <v>0</v>
      </c>
      <c r="K50" s="63">
        <f>Input!$FO$15</f>
        <v>0</v>
      </c>
      <c r="L50" s="64">
        <f t="shared" si="3"/>
        <v>0</v>
      </c>
      <c r="N50" s="96"/>
      <c r="P50" s="97"/>
      <c r="Q50" s="92"/>
      <c r="R50" s="92"/>
      <c r="S50" s="92"/>
      <c r="T50" s="93"/>
      <c r="U50" s="94"/>
      <c r="V50" s="98"/>
      <c r="W50" s="92"/>
      <c r="X50" s="100"/>
      <c r="Y50" s="91"/>
      <c r="Z50" s="99"/>
      <c r="AB50" s="24"/>
    </row>
    <row r="51" spans="1:28" ht="15.75" customHeight="1">
      <c r="A51" s="75"/>
      <c r="B51" s="6" t="s">
        <v>47</v>
      </c>
      <c r="C51" s="21"/>
      <c r="D51" s="21"/>
      <c r="F51" s="63">
        <f>Input!$FP$15</f>
        <v>0</v>
      </c>
      <c r="G51" s="63">
        <f>Input!$FQ$15</f>
        <v>0</v>
      </c>
      <c r="H51" s="63">
        <f>Input!$FR$15</f>
        <v>0</v>
      </c>
      <c r="I51" s="63">
        <f>Input!$FS$15</f>
        <v>0</v>
      </c>
      <c r="J51" s="63">
        <f>Input!$FT$15</f>
        <v>0</v>
      </c>
      <c r="K51" s="63">
        <f>Input!$FU$15</f>
        <v>0</v>
      </c>
      <c r="L51" s="64">
        <f t="shared" si="3"/>
        <v>0</v>
      </c>
      <c r="N51" s="96"/>
      <c r="P51" s="97"/>
      <c r="Q51" s="92"/>
      <c r="R51" s="92"/>
      <c r="S51" s="92"/>
      <c r="T51" s="93"/>
      <c r="U51" s="94"/>
      <c r="V51" s="98"/>
      <c r="W51" s="92"/>
      <c r="X51" s="100"/>
      <c r="Y51" s="91"/>
      <c r="Z51" s="99"/>
      <c r="AB51" s="24"/>
    </row>
    <row r="52" spans="1:28" ht="15.75" customHeight="1">
      <c r="A52" s="75"/>
      <c r="B52" s="6" t="s">
        <v>48</v>
      </c>
      <c r="C52" s="21"/>
      <c r="D52" s="21"/>
      <c r="F52" s="63">
        <f>Input!$FV$15</f>
        <v>0</v>
      </c>
      <c r="G52" s="63">
        <f>Input!$FW$15</f>
        <v>0</v>
      </c>
      <c r="H52" s="63">
        <f>Input!$FX$15</f>
        <v>0</v>
      </c>
      <c r="I52" s="63">
        <f>Input!$FY$15</f>
        <v>0</v>
      </c>
      <c r="J52" s="63">
        <f>Input!$FZ$15</f>
        <v>0</v>
      </c>
      <c r="K52" s="63">
        <f>Input!$GA$15</f>
        <v>0</v>
      </c>
      <c r="L52" s="64">
        <f t="shared" si="3"/>
        <v>0</v>
      </c>
      <c r="N52" s="96"/>
      <c r="P52" s="97"/>
      <c r="Q52" s="92"/>
      <c r="R52" s="92"/>
      <c r="S52" s="92"/>
      <c r="T52" s="93"/>
      <c r="U52" s="94"/>
      <c r="V52" s="98"/>
      <c r="W52" s="92"/>
      <c r="X52" s="100"/>
      <c r="Y52" s="91"/>
      <c r="Z52" s="99"/>
      <c r="AB52" s="24"/>
    </row>
    <row r="53" spans="1:28" ht="15.75" customHeight="1">
      <c r="A53" s="75"/>
      <c r="B53" s="6" t="s">
        <v>49</v>
      </c>
      <c r="C53" s="21"/>
      <c r="D53" s="21"/>
      <c r="E53" s="21"/>
      <c r="F53" s="63">
        <f>Input!$GB$15</f>
        <v>0</v>
      </c>
      <c r="G53" s="63">
        <f>Input!$GC$15</f>
        <v>0</v>
      </c>
      <c r="H53" s="63">
        <f>Input!$GD$15</f>
        <v>0</v>
      </c>
      <c r="I53" s="63">
        <f>Input!$GE$15</f>
        <v>0</v>
      </c>
      <c r="J53" s="63">
        <f>Input!$GF$15</f>
        <v>0</v>
      </c>
      <c r="K53" s="63">
        <f>Input!$GG$15</f>
        <v>0</v>
      </c>
      <c r="L53" s="64">
        <f t="shared" si="3"/>
        <v>0</v>
      </c>
      <c r="N53" s="96"/>
      <c r="P53" s="97"/>
      <c r="Q53" s="92"/>
      <c r="R53" s="92"/>
      <c r="S53" s="92"/>
      <c r="T53" s="93"/>
      <c r="U53" s="94"/>
      <c r="V53" s="98"/>
      <c r="W53" s="92"/>
      <c r="X53" s="100"/>
      <c r="Y53" s="91"/>
      <c r="Z53" s="99"/>
      <c r="AB53" s="24"/>
    </row>
    <row r="54" spans="1:28" s="78" customFormat="1" ht="15.75" customHeight="1">
      <c r="A54" s="75"/>
      <c r="B54" s="101" t="s">
        <v>539</v>
      </c>
      <c r="C54" s="77"/>
      <c r="D54" s="77"/>
      <c r="E54" s="20"/>
      <c r="F54" s="63">
        <f>Input!$GH$15</f>
        <v>0</v>
      </c>
      <c r="G54" s="63">
        <f>Input!$GI$15</f>
        <v>0</v>
      </c>
      <c r="H54" s="63">
        <f>Input!$GJ$15</f>
        <v>0</v>
      </c>
      <c r="I54" s="63">
        <f>Input!$GK$15</f>
        <v>0</v>
      </c>
      <c r="J54" s="63">
        <f>Input!$GL$15</f>
        <v>0</v>
      </c>
      <c r="K54" s="63">
        <f>Input!$GM$15</f>
        <v>0</v>
      </c>
      <c r="L54" s="64">
        <f t="shared" si="3"/>
        <v>0</v>
      </c>
      <c r="N54" s="102"/>
      <c r="P54" s="103"/>
      <c r="Q54" s="104"/>
      <c r="R54" s="104"/>
      <c r="S54" s="104"/>
      <c r="T54" s="105"/>
      <c r="U54" s="106"/>
      <c r="V54" s="107"/>
      <c r="W54" s="104"/>
      <c r="X54" s="108"/>
      <c r="Y54" s="109"/>
      <c r="Z54" s="110"/>
      <c r="AB54" s="82"/>
    </row>
    <row r="55" spans="1:28" s="78" customFormat="1" ht="15.75" customHeight="1">
      <c r="A55" s="75"/>
      <c r="B55" s="101" t="s">
        <v>540</v>
      </c>
      <c r="C55" s="77"/>
      <c r="D55" s="77"/>
      <c r="E55" s="20"/>
      <c r="F55" s="63">
        <f>Input!$GN$15</f>
        <v>0</v>
      </c>
      <c r="G55" s="63">
        <f>Input!$GO$15</f>
        <v>0</v>
      </c>
      <c r="H55" s="63">
        <f>Input!$GP$15</f>
        <v>0</v>
      </c>
      <c r="I55" s="63">
        <f>Input!$GQ$15</f>
        <v>0</v>
      </c>
      <c r="J55" s="63">
        <f>Input!$GR$15</f>
        <v>0</v>
      </c>
      <c r="K55" s="63">
        <f>Input!$GS$15</f>
        <v>0</v>
      </c>
      <c r="L55" s="64">
        <f t="shared" si="3"/>
        <v>0</v>
      </c>
      <c r="N55" s="102"/>
      <c r="P55" s="103"/>
      <c r="Q55" s="104"/>
      <c r="R55" s="104"/>
      <c r="S55" s="104"/>
      <c r="T55" s="105"/>
      <c r="U55" s="106"/>
      <c r="V55" s="107"/>
      <c r="W55" s="104"/>
      <c r="X55" s="108"/>
      <c r="Y55" s="109"/>
      <c r="Z55" s="110"/>
      <c r="AB55" s="82"/>
    </row>
    <row r="56" spans="1:28" s="78" customFormat="1" ht="15.75" customHeight="1">
      <c r="A56" s="75"/>
      <c r="B56" s="101" t="s">
        <v>52</v>
      </c>
      <c r="C56" s="77"/>
      <c r="D56" s="77"/>
      <c r="E56" s="20"/>
      <c r="F56" s="63">
        <f>Input!$GT$15</f>
        <v>0</v>
      </c>
      <c r="G56" s="63">
        <f>Input!$GU$15</f>
        <v>0</v>
      </c>
      <c r="H56" s="63">
        <f>Input!$GV$15</f>
        <v>0</v>
      </c>
      <c r="I56" s="63">
        <f>Input!$GW$15</f>
        <v>0</v>
      </c>
      <c r="J56" s="63">
        <f>Input!$GX$15</f>
        <v>0</v>
      </c>
      <c r="K56" s="63">
        <f>Input!$GY$15</f>
        <v>0</v>
      </c>
      <c r="L56" s="64">
        <f t="shared" si="3"/>
        <v>0</v>
      </c>
      <c r="N56" s="102"/>
      <c r="P56" s="103"/>
      <c r="Q56" s="104"/>
      <c r="R56" s="104"/>
      <c r="S56" s="104"/>
      <c r="T56" s="105"/>
      <c r="U56" s="106"/>
      <c r="V56" s="107"/>
      <c r="W56" s="104"/>
      <c r="X56" s="108"/>
      <c r="Y56" s="109"/>
      <c r="Z56" s="110"/>
      <c r="AB56" s="82"/>
    </row>
    <row r="57" spans="1:28" s="78" customFormat="1" ht="15.75" customHeight="1">
      <c r="A57" s="75"/>
      <c r="B57" s="101" t="s">
        <v>53</v>
      </c>
      <c r="C57" s="77"/>
      <c r="D57" s="77"/>
      <c r="E57" s="20"/>
      <c r="F57" s="63">
        <f>Input!$GZ$15</f>
        <v>0</v>
      </c>
      <c r="G57" s="63">
        <f>Input!$HA$15</f>
        <v>0</v>
      </c>
      <c r="H57" s="63">
        <f>Input!$HB$15</f>
        <v>0</v>
      </c>
      <c r="I57" s="63">
        <f>Input!$HC$15</f>
        <v>0</v>
      </c>
      <c r="J57" s="63">
        <f>Input!$HD$15</f>
        <v>0</v>
      </c>
      <c r="K57" s="63">
        <f>Input!$HE$15</f>
        <v>0</v>
      </c>
      <c r="L57" s="64">
        <f t="shared" si="3"/>
        <v>0</v>
      </c>
      <c r="N57" s="102"/>
      <c r="P57" s="103"/>
      <c r="Q57" s="104"/>
      <c r="R57" s="104"/>
      <c r="S57" s="104"/>
      <c r="T57" s="105"/>
      <c r="U57" s="106"/>
      <c r="V57" s="107"/>
      <c r="W57" s="104"/>
      <c r="X57" s="108"/>
      <c r="Y57" s="109"/>
      <c r="Z57" s="110"/>
      <c r="AB57" s="82"/>
    </row>
    <row r="58" spans="1:28" s="78" customFormat="1" ht="15.75" customHeight="1">
      <c r="A58" s="75"/>
      <c r="B58" s="101" t="s">
        <v>54</v>
      </c>
      <c r="C58" s="77"/>
      <c r="D58" s="77"/>
      <c r="E58" s="20"/>
      <c r="F58" s="63">
        <f>Input!$HF$15</f>
        <v>0</v>
      </c>
      <c r="G58" s="63">
        <f>Input!$HG$15</f>
        <v>0</v>
      </c>
      <c r="H58" s="63">
        <f>Input!$HH$15</f>
        <v>0</v>
      </c>
      <c r="I58" s="63">
        <f>Input!$HI$15</f>
        <v>0</v>
      </c>
      <c r="J58" s="63">
        <f>Input!$HJ$15</f>
        <v>0</v>
      </c>
      <c r="K58" s="63">
        <f>Input!$HK$15</f>
        <v>0</v>
      </c>
      <c r="L58" s="64">
        <f t="shared" si="3"/>
        <v>0</v>
      </c>
      <c r="N58" s="102"/>
      <c r="P58" s="103"/>
      <c r="Q58" s="104"/>
      <c r="R58" s="104"/>
      <c r="S58" s="104"/>
      <c r="T58" s="105"/>
      <c r="U58" s="106"/>
      <c r="V58" s="107"/>
      <c r="W58" s="104"/>
      <c r="X58" s="108"/>
      <c r="Y58" s="109"/>
      <c r="Z58" s="110"/>
      <c r="AB58" s="82"/>
    </row>
    <row r="59" spans="1:28" ht="15.75" customHeight="1">
      <c r="A59" s="75"/>
      <c r="B59" s="42" t="s">
        <v>55</v>
      </c>
      <c r="C59" s="43"/>
      <c r="D59" s="43"/>
      <c r="E59" s="43"/>
      <c r="F59" s="85">
        <f>SUM(F46:F58)</f>
        <v>0</v>
      </c>
      <c r="G59" s="85">
        <f t="shared" ref="G59:L59" si="4">SUM(G46:G58)</f>
        <v>0</v>
      </c>
      <c r="H59" s="85">
        <f t="shared" si="4"/>
        <v>0</v>
      </c>
      <c r="I59" s="85">
        <f t="shared" si="4"/>
        <v>0</v>
      </c>
      <c r="J59" s="85">
        <f t="shared" si="4"/>
        <v>0</v>
      </c>
      <c r="K59" s="85">
        <f t="shared" si="4"/>
        <v>0</v>
      </c>
      <c r="L59" s="85">
        <f t="shared" si="4"/>
        <v>0</v>
      </c>
      <c r="N59" s="96"/>
      <c r="P59" s="97"/>
      <c r="Q59" s="97"/>
      <c r="R59" s="97"/>
      <c r="S59" s="49">
        <f>L59-INT(L59)</f>
        <v>0</v>
      </c>
      <c r="T59" s="93"/>
      <c r="U59" s="94"/>
      <c r="V59" s="98"/>
      <c r="W59" s="98"/>
      <c r="X59" s="98"/>
      <c r="Y59" s="94"/>
      <c r="Z59" s="94"/>
      <c r="AB59" s="43">
        <f>SUM(AB46:AB53)</f>
        <v>0</v>
      </c>
    </row>
    <row r="60" spans="1:28" ht="15.75" customHeight="1">
      <c r="A60" s="75"/>
      <c r="C60" s="37"/>
      <c r="D60" s="37"/>
      <c r="E60" s="37"/>
      <c r="F60" s="37"/>
      <c r="G60" s="37"/>
      <c r="H60" s="37"/>
      <c r="I60" s="37"/>
      <c r="J60" s="37"/>
      <c r="K60" s="37"/>
      <c r="L60" s="37"/>
      <c r="N60" s="96"/>
      <c r="P60" s="97"/>
      <c r="Q60" s="97"/>
      <c r="R60" s="97"/>
      <c r="S60" s="97"/>
      <c r="T60" s="93"/>
      <c r="U60" s="94"/>
      <c r="V60" s="98"/>
      <c r="W60" s="98"/>
      <c r="X60" s="98"/>
      <c r="Y60" s="94"/>
      <c r="Z60" s="94"/>
    </row>
    <row r="61" spans="1:28" ht="15.75" customHeight="1">
      <c r="A61" s="75"/>
      <c r="L61" s="6" t="s">
        <v>56</v>
      </c>
      <c r="N61" s="111"/>
      <c r="Q61" s="112"/>
      <c r="R61" s="112"/>
      <c r="S61" s="112"/>
      <c r="W61" s="112"/>
      <c r="X61" s="112"/>
      <c r="Y61" s="112"/>
      <c r="Z61" s="112"/>
    </row>
    <row r="62" spans="1:28" ht="15.75" customHeight="1">
      <c r="A62" s="75"/>
      <c r="N62" s="113"/>
    </row>
    <row r="63" spans="1:28" s="112" customFormat="1" ht="15.75" customHeight="1">
      <c r="A63" s="75"/>
      <c r="N63" s="113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8" s="112" customFormat="1" ht="15.75" customHeight="1">
      <c r="A64" s="75"/>
      <c r="N64" s="113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s="112" customFormat="1" ht="15.75" customHeight="1">
      <c r="A65" s="75"/>
      <c r="N65" s="113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s="78" customFormat="1" ht="15.75" customHeight="1">
      <c r="A66" s="75"/>
      <c r="B66" s="20"/>
      <c r="C66" s="20"/>
      <c r="D66" s="20"/>
      <c r="E66" s="20"/>
      <c r="F66" s="114">
        <f>F59+F43</f>
        <v>0</v>
      </c>
      <c r="G66" s="114">
        <f t="shared" ref="G66:L66" si="5">G59+G43</f>
        <v>0</v>
      </c>
      <c r="H66" s="114">
        <f t="shared" si="5"/>
        <v>0</v>
      </c>
      <c r="I66" s="114">
        <f t="shared" si="5"/>
        <v>0</v>
      </c>
      <c r="J66" s="114">
        <f t="shared" si="5"/>
        <v>0</v>
      </c>
      <c r="K66" s="114">
        <f t="shared" si="5"/>
        <v>0</v>
      </c>
      <c r="L66" s="114">
        <f t="shared" si="5"/>
        <v>0</v>
      </c>
      <c r="N66" s="20"/>
    </row>
    <row r="67" spans="1:26" s="78" customFormat="1" ht="15.75" customHeight="1">
      <c r="A67" s="75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114">
        <f>SUM(K8:K9)+SUM(K12:K16)+L18+L19</f>
        <v>0</v>
      </c>
      <c r="N67" s="20"/>
    </row>
    <row r="68" spans="1:26" s="78" customFormat="1" ht="15.75" customHeight="1">
      <c r="A68" s="75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114">
        <f>Input!HL15+Input!HM15+Input!HN15</f>
        <v>16353504</v>
      </c>
      <c r="N68" s="20"/>
    </row>
    <row r="69" spans="1:26" s="78" customFormat="1" ht="15.75" customHeight="1">
      <c r="A69" s="75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114">
        <f>SUM(L66:L68)</f>
        <v>16353504</v>
      </c>
      <c r="N69" s="20"/>
    </row>
    <row r="70" spans="1:26" ht="15.75" customHeight="1">
      <c r="L70" s="3" t="str">
        <f>IF($L$69&lt;&gt;(Input!$D$15-Input!$E$15),"Error","Balanced")</f>
        <v>Balanced</v>
      </c>
    </row>
  </sheetData>
  <mergeCells count="3">
    <mergeCell ref="B6:L6"/>
    <mergeCell ref="H10:J10"/>
    <mergeCell ref="F20:J20"/>
  </mergeCells>
  <conditionalFormatting sqref="O27:O28">
    <cfRule type="expression" dxfId="17" priority="5">
      <formula>$O$28&lt;&gt;0</formula>
    </cfRule>
  </conditionalFormatting>
  <conditionalFormatting sqref="F20:J20">
    <cfRule type="expression" dxfId="16" priority="2">
      <formula>OR($S$17&lt;&gt;0,$S$43&lt;&gt;0,$S$59&lt;&gt;0)</formula>
    </cfRule>
  </conditionalFormatting>
  <conditionalFormatting sqref="H10:J10">
    <cfRule type="expression" dxfId="15" priority="1">
      <formula>$O$10&lt;&gt;0</formula>
    </cfRule>
  </conditionalFormatting>
  <hyperlinks>
    <hyperlink ref="K1" location="Index!A1" display="Return to Index"/>
  </hyperlinks>
  <printOptions horizontalCentered="1"/>
  <pageMargins left="0.25" right="0.25" top="0.25" bottom="0.25" header="0.5" footer="0.5"/>
  <pageSetup scale="60" pageOrder="overThenDown" orientation="landscape" r:id="rId1"/>
  <headerFooter alignWithMargins="0"/>
  <colBreaks count="1" manualBreakCount="1">
    <brk id="12" max="80" man="1"/>
  </colBreaks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11"/>
    <pageSetUpPr fitToPage="1"/>
  </sheetPr>
  <dimension ref="A1:AB70"/>
  <sheetViews>
    <sheetView showGridLines="0" zoomScale="75" zoomScaleNormal="75" workbookViewId="0">
      <pane ySplit="3" topLeftCell="A4" activePane="bottomLeft" state="frozen"/>
      <selection activeCell="B16" sqref="B16"/>
      <selection pane="bottomLeft" activeCell="K1" sqref="K1"/>
    </sheetView>
  </sheetViews>
  <sheetFormatPr defaultRowHeight="15.75" customHeight="1"/>
  <cols>
    <col min="1" max="1" width="4.7109375" style="1" customWidth="1"/>
    <col min="2" max="2" width="60.140625" style="6" customWidth="1"/>
    <col min="3" max="4" width="3.42578125" style="6" customWidth="1"/>
    <col min="5" max="5" width="18.85546875" style="6" customWidth="1"/>
    <col min="6" max="6" width="17.85546875" style="6" customWidth="1"/>
    <col min="7" max="7" width="18.28515625" style="6" customWidth="1"/>
    <col min="8" max="8" width="17.42578125" style="6" customWidth="1"/>
    <col min="9" max="9" width="18.5703125" style="6" customWidth="1"/>
    <col min="10" max="10" width="20.7109375" style="6" customWidth="1"/>
    <col min="11" max="11" width="20.28515625" style="6" bestFit="1" customWidth="1"/>
    <col min="12" max="12" width="16.42578125" style="6" customWidth="1"/>
    <col min="13" max="13" width="2.28515625" style="9" customWidth="1"/>
    <col min="14" max="14" width="12.140625" style="6" customWidth="1"/>
    <col min="15" max="15" width="19.85546875" style="9" customWidth="1"/>
    <col min="16" max="16" width="20.5703125" style="9" customWidth="1"/>
    <col min="17" max="17" width="1.140625" style="9" customWidth="1"/>
    <col min="18" max="19" width="14.42578125" style="9" customWidth="1"/>
    <col min="20" max="20" width="12.7109375" style="9" customWidth="1"/>
    <col min="21" max="21" width="10.7109375" style="9" customWidth="1"/>
    <col min="22" max="22" width="16.85546875" style="9" customWidth="1"/>
    <col min="23" max="23" width="1.85546875" style="9" customWidth="1"/>
    <col min="24" max="24" width="26.42578125" style="9" customWidth="1"/>
    <col min="25" max="25" width="17" style="9" customWidth="1"/>
    <col min="26" max="26" width="16.7109375" style="9" customWidth="1"/>
    <col min="27" max="27" width="18.85546875" style="9" customWidth="1"/>
    <col min="28" max="28" width="22.28515625" style="9" customWidth="1"/>
    <col min="29" max="16384" width="9.140625" style="9"/>
  </cols>
  <sheetData>
    <row r="1" spans="2:28" s="1" customFormat="1" ht="18" customHeight="1" thickBot="1">
      <c r="B1" s="2" t="s">
        <v>251</v>
      </c>
      <c r="C1" s="3"/>
      <c r="D1" s="3"/>
      <c r="E1" s="3"/>
      <c r="F1" s="3"/>
      <c r="G1" s="3"/>
      <c r="H1" s="3"/>
      <c r="I1" s="4"/>
      <c r="J1" s="3"/>
      <c r="K1" s="238" t="s">
        <v>422</v>
      </c>
      <c r="L1" s="3"/>
      <c r="M1" s="3"/>
      <c r="N1" s="3"/>
      <c r="AA1" s="3">
        <v>12</v>
      </c>
      <c r="AB1" s="3">
        <v>13</v>
      </c>
    </row>
    <row r="2" spans="2:28" ht="15.75" customHeight="1">
      <c r="B2" s="2" t="str">
        <f>Input!$B$5</f>
        <v>For the Year Ended August 31, 2018</v>
      </c>
      <c r="C2" s="5"/>
      <c r="D2" s="5"/>
      <c r="E2" s="5"/>
      <c r="G2" s="5"/>
      <c r="H2" s="5"/>
      <c r="I2" s="7"/>
      <c r="J2" s="5"/>
      <c r="K2" s="5"/>
      <c r="L2" s="8"/>
      <c r="N2" s="8"/>
      <c r="O2" s="10"/>
    </row>
    <row r="3" spans="2:28" ht="15.75" customHeight="1">
      <c r="B3" s="2" t="str">
        <f>Input!$B$6</f>
        <v>Research Expenditure Survey</v>
      </c>
      <c r="C3" s="5"/>
      <c r="D3" s="5"/>
      <c r="E3" s="5"/>
      <c r="F3" s="5"/>
      <c r="G3" s="5"/>
      <c r="H3" s="5"/>
      <c r="I3" s="7"/>
      <c r="J3" s="5"/>
      <c r="K3" s="5"/>
      <c r="L3" s="8"/>
      <c r="N3" s="8"/>
    </row>
    <row r="4" spans="2:28" ht="15.75" customHeight="1">
      <c r="B4" s="11"/>
      <c r="C4" s="5"/>
      <c r="D4" s="5"/>
      <c r="E4" s="5"/>
      <c r="F4" s="5"/>
      <c r="G4" s="5"/>
      <c r="H4" s="5"/>
      <c r="I4" s="7"/>
      <c r="J4" s="5"/>
      <c r="K4" s="5"/>
      <c r="L4" s="8"/>
      <c r="N4" s="10" t="s">
        <v>0</v>
      </c>
      <c r="P4" s="12"/>
    </row>
    <row r="5" spans="2:28" ht="15.75" customHeight="1">
      <c r="L5" s="3"/>
      <c r="N5" s="3"/>
    </row>
    <row r="6" spans="2:28" ht="15.75" customHeight="1">
      <c r="B6" s="452" t="str">
        <f>Input!$B$7</f>
        <v>FY 2018 Research Expenditure Survey</v>
      </c>
      <c r="C6" s="453"/>
      <c r="D6" s="453"/>
      <c r="E6" s="453"/>
      <c r="F6" s="453"/>
      <c r="G6" s="453"/>
      <c r="H6" s="453"/>
      <c r="I6" s="453"/>
      <c r="J6" s="453"/>
      <c r="K6" s="453"/>
      <c r="L6" s="453"/>
      <c r="N6" s="13"/>
    </row>
    <row r="7" spans="2:28" ht="28.5" customHeight="1">
      <c r="B7" s="14" t="s">
        <v>1</v>
      </c>
      <c r="C7" s="15"/>
      <c r="D7" s="15"/>
      <c r="E7" s="15"/>
      <c r="F7" s="15"/>
      <c r="G7" s="15"/>
      <c r="H7" s="15"/>
      <c r="I7" s="15"/>
      <c r="J7" s="15"/>
      <c r="K7" s="16" t="s">
        <v>2</v>
      </c>
      <c r="L7" s="16" t="s">
        <v>3</v>
      </c>
      <c r="N7" s="17"/>
      <c r="O7" s="18"/>
      <c r="P7" s="19"/>
      <c r="Q7" s="19"/>
      <c r="R7" s="19"/>
      <c r="S7" s="19"/>
      <c r="T7" s="19"/>
    </row>
    <row r="8" spans="2:28" ht="15.75" customHeight="1">
      <c r="B8" s="20" t="s">
        <v>4</v>
      </c>
      <c r="C8" s="21"/>
      <c r="D8" s="21"/>
      <c r="E8" s="21"/>
      <c r="F8" s="21"/>
      <c r="G8" s="21"/>
      <c r="H8" s="21"/>
      <c r="I8" s="21"/>
      <c r="J8" s="21"/>
      <c r="K8" s="22">
        <f>L8</f>
        <v>0</v>
      </c>
      <c r="L8" s="23">
        <f>Input!$I$16</f>
        <v>0</v>
      </c>
      <c r="N8" s="115"/>
      <c r="O8" s="116"/>
      <c r="P8" s="19"/>
      <c r="Q8" s="19"/>
      <c r="R8" s="19"/>
      <c r="S8" s="19"/>
      <c r="T8" s="19"/>
      <c r="AB8" s="24">
        <f>SUM(C8:L8)</f>
        <v>0</v>
      </c>
    </row>
    <row r="9" spans="2:28" ht="15.75" customHeight="1">
      <c r="B9" s="20" t="s">
        <v>6</v>
      </c>
      <c r="C9" s="21"/>
      <c r="D9" s="21"/>
      <c r="E9" s="21"/>
      <c r="F9" s="21"/>
      <c r="G9" s="21"/>
      <c r="H9" s="21"/>
      <c r="I9" s="21"/>
      <c r="J9" s="21"/>
      <c r="K9" s="25">
        <f>Input!$G$16</f>
        <v>634</v>
      </c>
      <c r="L9" s="26"/>
      <c r="N9" s="115"/>
      <c r="O9" s="28"/>
      <c r="P9" s="19"/>
      <c r="Q9" s="19"/>
      <c r="R9" s="19"/>
      <c r="S9" s="19"/>
      <c r="T9" s="19"/>
      <c r="AB9" s="24">
        <f>SUM(C9:L9)</f>
        <v>634</v>
      </c>
    </row>
    <row r="10" spans="2:28" ht="15.75" customHeight="1">
      <c r="B10" s="27" t="s">
        <v>548</v>
      </c>
      <c r="C10" s="28"/>
      <c r="D10" s="21"/>
      <c r="E10" s="21"/>
      <c r="F10" s="9"/>
      <c r="G10" s="200"/>
      <c r="H10" s="454" t="str">
        <f>IF(O10&lt;&gt;0,"Out of Balance with SRECNA","")</f>
        <v/>
      </c>
      <c r="I10" s="454"/>
      <c r="J10" s="455"/>
      <c r="K10" s="30">
        <f>SUM(K8:K9)</f>
        <v>634</v>
      </c>
      <c r="L10" s="31"/>
      <c r="N10" s="117"/>
      <c r="O10" s="118"/>
      <c r="P10" s="19"/>
      <c r="Q10" s="19"/>
      <c r="R10" s="19"/>
      <c r="S10" s="19"/>
      <c r="T10" s="19"/>
      <c r="AB10" s="24"/>
    </row>
    <row r="11" spans="2:28" ht="15.75" customHeight="1">
      <c r="B11" s="20"/>
      <c r="C11" s="21"/>
      <c r="D11" s="21"/>
      <c r="E11" s="21"/>
      <c r="F11" s="9"/>
      <c r="G11" s="9"/>
      <c r="H11" s="9"/>
      <c r="I11" s="9"/>
      <c r="J11" s="9"/>
      <c r="K11" s="32"/>
      <c r="L11" s="26"/>
      <c r="N11" s="17"/>
      <c r="O11" s="94"/>
      <c r="P11" s="33"/>
      <c r="Q11" s="33"/>
      <c r="R11" s="33"/>
      <c r="S11" s="33"/>
      <c r="T11" s="34"/>
      <c r="AB11" s="24">
        <f>SUM(C10:L10)</f>
        <v>634</v>
      </c>
    </row>
    <row r="12" spans="2:28" ht="15.75" customHeight="1">
      <c r="B12" s="20" t="s">
        <v>8</v>
      </c>
      <c r="C12" s="21"/>
      <c r="D12" s="21"/>
      <c r="E12" s="21"/>
      <c r="F12" s="21"/>
      <c r="G12" s="21"/>
      <c r="H12" s="21"/>
      <c r="I12" s="21"/>
      <c r="J12" s="21"/>
      <c r="K12" s="35">
        <f>Input!$H$16</f>
        <v>0</v>
      </c>
      <c r="L12" s="26"/>
      <c r="N12" s="36"/>
      <c r="O12" s="19"/>
      <c r="P12" s="19"/>
      <c r="Q12" s="19"/>
      <c r="R12" s="19"/>
      <c r="S12" s="19"/>
      <c r="T12" s="19"/>
      <c r="AB12" s="24">
        <f>SUM(C11:L11)</f>
        <v>0</v>
      </c>
    </row>
    <row r="13" spans="2:28" ht="15.75" customHeight="1">
      <c r="B13" s="20" t="s">
        <v>9</v>
      </c>
      <c r="C13" s="21"/>
      <c r="D13" s="21"/>
      <c r="E13" s="21"/>
      <c r="F13" s="21"/>
      <c r="G13" s="21"/>
      <c r="H13" s="21"/>
      <c r="I13" s="21"/>
      <c r="J13" s="21"/>
      <c r="K13" s="32">
        <f>L13</f>
        <v>0</v>
      </c>
      <c r="L13" s="35">
        <f>Input!$J$16</f>
        <v>0</v>
      </c>
      <c r="N13" s="36"/>
      <c r="O13" s="119"/>
      <c r="AB13" s="24">
        <f>SUM(C13:L13)</f>
        <v>0</v>
      </c>
    </row>
    <row r="14" spans="2:28" ht="15.75" customHeight="1">
      <c r="B14" s="20" t="s">
        <v>10</v>
      </c>
      <c r="C14" s="21"/>
      <c r="D14" s="21"/>
      <c r="E14" s="21"/>
      <c r="F14" s="21"/>
      <c r="G14" s="21"/>
      <c r="H14" s="21"/>
      <c r="I14" s="21"/>
      <c r="J14" s="21"/>
      <c r="K14" s="32">
        <f>L14</f>
        <v>0</v>
      </c>
      <c r="L14" s="35">
        <f>Input!$K$16</f>
        <v>0</v>
      </c>
      <c r="N14" s="17"/>
      <c r="O14" s="28"/>
      <c r="P14" s="19"/>
      <c r="Q14" s="19"/>
      <c r="R14" s="19"/>
      <c r="S14" s="19"/>
      <c r="T14" s="38"/>
      <c r="U14" s="19"/>
      <c r="V14" s="19"/>
      <c r="W14" s="19"/>
      <c r="X14" s="19"/>
      <c r="Y14" s="19"/>
      <c r="Z14" s="19"/>
      <c r="AA14" s="19"/>
      <c r="AB14" s="24">
        <f>SUM(C14:L14)</f>
        <v>0</v>
      </c>
    </row>
    <row r="15" spans="2:28" ht="15.75" customHeight="1">
      <c r="B15" s="386" t="s">
        <v>553</v>
      </c>
      <c r="C15" s="21"/>
      <c r="D15" s="21"/>
      <c r="E15" s="21"/>
      <c r="F15" s="21"/>
      <c r="G15" s="21"/>
      <c r="H15" s="21"/>
      <c r="I15" s="21"/>
      <c r="J15" s="21"/>
      <c r="K15" s="39">
        <f>L15</f>
        <v>0</v>
      </c>
      <c r="L15" s="35">
        <f>Input!$L$16</f>
        <v>0</v>
      </c>
      <c r="N15" s="19"/>
      <c r="O15" s="19"/>
      <c r="P15" s="19"/>
      <c r="Q15" s="19"/>
      <c r="R15" s="19"/>
      <c r="S15" s="19"/>
      <c r="T15" s="19"/>
      <c r="U15" s="19"/>
      <c r="V15" s="19"/>
      <c r="W15" s="40"/>
      <c r="X15" s="19"/>
      <c r="Y15" s="19"/>
      <c r="Z15" s="19"/>
      <c r="AA15" s="19"/>
      <c r="AB15" s="24">
        <f>SUM(C15:L15)</f>
        <v>0</v>
      </c>
    </row>
    <row r="16" spans="2:28" ht="15.75" customHeight="1">
      <c r="B16" s="20" t="s">
        <v>675</v>
      </c>
      <c r="C16" s="21"/>
      <c r="D16" s="21"/>
      <c r="E16" s="21"/>
      <c r="F16" s="21"/>
      <c r="G16" s="21"/>
      <c r="H16" s="21"/>
      <c r="I16" s="21"/>
      <c r="J16" s="21"/>
      <c r="K16" s="39">
        <f>L16</f>
        <v>0</v>
      </c>
      <c r="L16" s="35">
        <f>Input!$M$16</f>
        <v>0</v>
      </c>
      <c r="N16" s="28"/>
      <c r="O16" s="41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24">
        <f>SUM(C16:L16)</f>
        <v>0</v>
      </c>
    </row>
    <row r="17" spans="1:28" ht="15.75" customHeight="1">
      <c r="B17" s="42" t="s">
        <v>12</v>
      </c>
      <c r="C17" s="43"/>
      <c r="D17" s="43"/>
      <c r="E17" s="43"/>
      <c r="F17" s="43"/>
      <c r="G17" s="43"/>
      <c r="H17" s="43"/>
      <c r="I17" s="43"/>
      <c r="J17" s="43"/>
      <c r="K17" s="44">
        <f>SUM(K10:K16)</f>
        <v>634</v>
      </c>
      <c r="L17" s="45">
        <f>SUM(L8:L16)</f>
        <v>0</v>
      </c>
      <c r="N17" s="46"/>
      <c r="O17" s="47"/>
      <c r="P17" s="47"/>
      <c r="Q17" s="47"/>
      <c r="R17" s="48"/>
      <c r="S17" s="49">
        <f>L17-INT(L17)</f>
        <v>0</v>
      </c>
      <c r="T17" s="48">
        <v>0</v>
      </c>
      <c r="U17" s="47">
        <v>0</v>
      </c>
      <c r="V17" s="47">
        <v>0</v>
      </c>
      <c r="W17" s="47"/>
      <c r="X17" s="47"/>
      <c r="Y17" s="50"/>
      <c r="Z17" s="40"/>
      <c r="AA17" s="19"/>
      <c r="AB17" s="43" t="e">
        <f>#REF!+#REF!+#REF!+#REF!</f>
        <v>#REF!</v>
      </c>
    </row>
    <row r="18" spans="1:28" s="6" customFormat="1" ht="15.75" customHeight="1">
      <c r="A18" s="3"/>
      <c r="B18" s="380" t="s">
        <v>590</v>
      </c>
      <c r="C18" s="36"/>
      <c r="D18" s="36"/>
      <c r="E18" s="36"/>
      <c r="F18" s="36"/>
      <c r="G18" s="36"/>
      <c r="H18" s="36"/>
      <c r="I18" s="36"/>
      <c r="J18" s="36"/>
      <c r="K18" s="211"/>
      <c r="L18" s="331">
        <f>Input!$N$16</f>
        <v>0</v>
      </c>
      <c r="N18" s="332"/>
      <c r="O18" s="333"/>
      <c r="P18" s="333"/>
      <c r="Q18" s="333"/>
      <c r="R18" s="142"/>
      <c r="S18" s="334"/>
      <c r="T18" s="142"/>
      <c r="U18" s="333"/>
      <c r="V18" s="333"/>
      <c r="W18" s="333"/>
      <c r="X18" s="333"/>
      <c r="Y18" s="335"/>
      <c r="Z18" s="336"/>
      <c r="AA18" s="17"/>
      <c r="AB18" s="36"/>
    </row>
    <row r="19" spans="1:28" s="6" customFormat="1" ht="15.75" customHeight="1">
      <c r="A19" s="3"/>
      <c r="B19" s="380" t="s">
        <v>589</v>
      </c>
      <c r="C19" s="36"/>
      <c r="D19" s="36"/>
      <c r="E19" s="36"/>
      <c r="F19" s="36"/>
      <c r="G19" s="36"/>
      <c r="H19" s="36"/>
      <c r="I19" s="36"/>
      <c r="J19" s="36"/>
      <c r="K19" s="211"/>
      <c r="L19" s="331">
        <f>Input!$O$16</f>
        <v>0</v>
      </c>
      <c r="N19" s="332"/>
      <c r="O19" s="333"/>
      <c r="P19" s="333"/>
      <c r="Q19" s="333"/>
      <c r="R19" s="142"/>
      <c r="S19" s="334"/>
      <c r="T19" s="142"/>
      <c r="U19" s="333"/>
      <c r="V19" s="333"/>
      <c r="W19" s="333"/>
      <c r="X19" s="333"/>
      <c r="Y19" s="335"/>
      <c r="Z19" s="336"/>
      <c r="AA19" s="17"/>
      <c r="AB19" s="36"/>
    </row>
    <row r="20" spans="1:28" ht="15.75" customHeight="1">
      <c r="C20" s="37"/>
      <c r="D20" s="37"/>
      <c r="E20" s="37"/>
      <c r="F20" s="456" t="str">
        <f>IF(OR(S17&lt;&gt;0,S43&lt;&gt;0,S59&lt;&gt;0),"Do not Enter Cents - Whole Dollars Only","")</f>
        <v/>
      </c>
      <c r="G20" s="456"/>
      <c r="H20" s="456"/>
      <c r="I20" s="456"/>
      <c r="J20" s="456"/>
      <c r="K20" s="37"/>
      <c r="L20" s="37"/>
      <c r="N20" s="46"/>
      <c r="O20" s="47"/>
      <c r="P20" s="47"/>
      <c r="Q20" s="47"/>
      <c r="R20" s="48"/>
      <c r="S20" s="51"/>
      <c r="T20" s="48"/>
      <c r="U20" s="47"/>
      <c r="V20" s="47"/>
      <c r="W20" s="47"/>
      <c r="X20" s="47"/>
      <c r="Y20" s="50"/>
      <c r="Z20" s="40"/>
      <c r="AA20" s="19"/>
    </row>
    <row r="21" spans="1:28" ht="33" customHeight="1">
      <c r="B21" s="14" t="s">
        <v>13</v>
      </c>
      <c r="C21" s="52"/>
      <c r="D21" s="52"/>
      <c r="E21" s="52"/>
      <c r="F21" s="53" t="s">
        <v>14</v>
      </c>
      <c r="G21" s="53" t="s">
        <v>15</v>
      </c>
      <c r="H21" s="53" t="s">
        <v>16</v>
      </c>
      <c r="I21" s="53" t="s">
        <v>17</v>
      </c>
      <c r="J21" s="385" t="s">
        <v>551</v>
      </c>
      <c r="K21" s="385" t="s">
        <v>552</v>
      </c>
      <c r="L21" s="53" t="s">
        <v>18</v>
      </c>
      <c r="N21" s="46"/>
      <c r="O21" s="47"/>
      <c r="P21" s="47"/>
      <c r="Q21" s="47"/>
      <c r="R21" s="48"/>
      <c r="S21" s="51"/>
      <c r="T21" s="48"/>
      <c r="U21" s="47"/>
      <c r="V21" s="47"/>
      <c r="W21" s="47"/>
      <c r="X21" s="47"/>
      <c r="Y21" s="50"/>
      <c r="Z21" s="40"/>
      <c r="AA21" s="19"/>
    </row>
    <row r="22" spans="1:28" ht="15.75" customHeight="1">
      <c r="B22" s="54" t="s">
        <v>19</v>
      </c>
      <c r="C22" s="21"/>
      <c r="D22" s="21"/>
      <c r="F22" s="55">
        <f>Input!$P$16</f>
        <v>0</v>
      </c>
      <c r="G22" s="55">
        <f>Input!$Q$16</f>
        <v>0</v>
      </c>
      <c r="H22" s="55">
        <f>Input!$R$16</f>
        <v>0</v>
      </c>
      <c r="I22" s="55">
        <f>Input!$S$16</f>
        <v>0</v>
      </c>
      <c r="J22" s="55">
        <f>Input!$T$16</f>
        <v>0</v>
      </c>
      <c r="K22" s="55">
        <f>Input!$U$16</f>
        <v>0</v>
      </c>
      <c r="L22" s="56">
        <f t="shared" ref="L22:L41" si="0">SUM(F22:K22)</f>
        <v>0</v>
      </c>
      <c r="N22" s="57"/>
      <c r="O22" s="58"/>
      <c r="P22" s="59"/>
      <c r="Q22" s="60"/>
      <c r="R22" s="57"/>
      <c r="S22" s="57"/>
      <c r="T22" s="57"/>
      <c r="U22" s="60"/>
      <c r="V22" s="57"/>
      <c r="W22" s="60"/>
      <c r="X22" s="61"/>
      <c r="Y22" s="58"/>
      <c r="Z22" s="60"/>
      <c r="AA22" s="19"/>
      <c r="AB22" s="24">
        <f t="shared" ref="AB22:AB27" si="1">SUM(C22:L22)</f>
        <v>0</v>
      </c>
    </row>
    <row r="23" spans="1:28" ht="15.75" customHeight="1">
      <c r="B23" s="62" t="s">
        <v>20</v>
      </c>
      <c r="C23" s="21"/>
      <c r="D23" s="21"/>
      <c r="F23" s="63">
        <f>Input!$V$16</f>
        <v>0</v>
      </c>
      <c r="G23" s="63">
        <f>Input!$W$16</f>
        <v>0</v>
      </c>
      <c r="H23" s="63">
        <f>Input!$X$16</f>
        <v>0</v>
      </c>
      <c r="I23" s="63">
        <f>Input!$Y$16</f>
        <v>0</v>
      </c>
      <c r="J23" s="63">
        <f>Input!$Z$16</f>
        <v>0</v>
      </c>
      <c r="K23" s="63">
        <f>Input!$AA$16</f>
        <v>0</v>
      </c>
      <c r="L23" s="64">
        <f t="shared" si="0"/>
        <v>0</v>
      </c>
      <c r="N23" s="65"/>
      <c r="O23" s="66"/>
      <c r="P23" s="67"/>
      <c r="Q23" s="68"/>
      <c r="R23" s="69"/>
      <c r="S23" s="69"/>
      <c r="T23" s="69"/>
      <c r="U23" s="68"/>
      <c r="V23" s="70"/>
      <c r="W23" s="60"/>
      <c r="X23" s="61"/>
      <c r="Y23" s="66"/>
      <c r="Z23" s="68"/>
      <c r="AA23" s="19"/>
      <c r="AB23" s="24">
        <f t="shared" si="1"/>
        <v>0</v>
      </c>
    </row>
    <row r="24" spans="1:28" ht="15.75" customHeight="1">
      <c r="B24" s="54" t="s">
        <v>21</v>
      </c>
      <c r="C24" s="21"/>
      <c r="D24" s="21"/>
      <c r="F24" s="63">
        <f>Input!$AB$16</f>
        <v>0</v>
      </c>
      <c r="G24" s="63">
        <f>Input!$AC$16</f>
        <v>0</v>
      </c>
      <c r="H24" s="63">
        <f>Input!$AD$16</f>
        <v>0</v>
      </c>
      <c r="I24" s="63">
        <f>Input!$AE$16</f>
        <v>0</v>
      </c>
      <c r="J24" s="63">
        <f>Input!$AF$16</f>
        <v>0</v>
      </c>
      <c r="K24" s="63">
        <f>Input!$AG$16</f>
        <v>0</v>
      </c>
      <c r="L24" s="64">
        <f t="shared" si="0"/>
        <v>0</v>
      </c>
      <c r="N24" s="65"/>
      <c r="O24" s="66"/>
      <c r="P24" s="71"/>
      <c r="Q24" s="68"/>
      <c r="R24" s="69"/>
      <c r="S24" s="69"/>
      <c r="T24" s="69"/>
      <c r="U24" s="68"/>
      <c r="V24" s="69"/>
      <c r="W24" s="68"/>
      <c r="X24" s="61"/>
      <c r="Y24" s="66"/>
      <c r="Z24" s="68"/>
      <c r="AA24" s="19"/>
      <c r="AB24" s="24">
        <f t="shared" si="1"/>
        <v>0</v>
      </c>
    </row>
    <row r="25" spans="1:28" ht="15.75" customHeight="1">
      <c r="B25" s="54" t="s">
        <v>22</v>
      </c>
      <c r="C25" s="21"/>
      <c r="D25" s="21"/>
      <c r="F25" s="63">
        <f>Input!$AH$16</f>
        <v>0</v>
      </c>
      <c r="G25" s="63">
        <f>Input!$AI$16</f>
        <v>0</v>
      </c>
      <c r="H25" s="63">
        <f>Input!$AJ$16</f>
        <v>0</v>
      </c>
      <c r="I25" s="63">
        <f>Input!$AK$16</f>
        <v>0</v>
      </c>
      <c r="J25" s="63">
        <f>Input!$AL$16</f>
        <v>0</v>
      </c>
      <c r="K25" s="63">
        <f>Input!$AM$16</f>
        <v>0</v>
      </c>
      <c r="L25" s="64">
        <f t="shared" si="0"/>
        <v>0</v>
      </c>
      <c r="N25" s="65"/>
      <c r="O25" s="66"/>
      <c r="P25" s="67"/>
      <c r="Q25" s="68"/>
      <c r="R25" s="69"/>
      <c r="S25" s="69"/>
      <c r="T25" s="69"/>
      <c r="U25" s="68"/>
      <c r="V25" s="69"/>
      <c r="W25" s="68"/>
      <c r="X25" s="61"/>
      <c r="Y25" s="66"/>
      <c r="Z25" s="68"/>
      <c r="AA25" s="19"/>
      <c r="AB25" s="24">
        <f t="shared" si="1"/>
        <v>0</v>
      </c>
    </row>
    <row r="26" spans="1:28" ht="15.75" customHeight="1">
      <c r="B26" s="54" t="s">
        <v>23</v>
      </c>
      <c r="C26" s="21"/>
      <c r="D26" s="21"/>
      <c r="F26" s="63">
        <f>Input!$AN$16</f>
        <v>0</v>
      </c>
      <c r="G26" s="63">
        <f>Input!$AO$16</f>
        <v>0</v>
      </c>
      <c r="H26" s="63">
        <f>Input!$AP$16</f>
        <v>0</v>
      </c>
      <c r="I26" s="63">
        <f>Input!$AQ$16</f>
        <v>0</v>
      </c>
      <c r="J26" s="63">
        <f>Input!$AR$16</f>
        <v>0</v>
      </c>
      <c r="K26" s="63">
        <f>Input!$AS$16</f>
        <v>0</v>
      </c>
      <c r="L26" s="64">
        <f t="shared" si="0"/>
        <v>0</v>
      </c>
      <c r="N26" s="65"/>
      <c r="O26" s="66"/>
      <c r="P26" s="67"/>
      <c r="Q26" s="68"/>
      <c r="R26" s="69"/>
      <c r="S26" s="69"/>
      <c r="T26" s="69"/>
      <c r="U26" s="68"/>
      <c r="V26" s="69"/>
      <c r="W26" s="68"/>
      <c r="X26" s="61"/>
      <c r="Y26" s="66"/>
      <c r="Z26" s="68"/>
      <c r="AA26" s="19"/>
      <c r="AB26" s="24">
        <f t="shared" si="1"/>
        <v>0</v>
      </c>
    </row>
    <row r="27" spans="1:28" ht="15.75" customHeight="1">
      <c r="B27" s="54" t="s">
        <v>24</v>
      </c>
      <c r="C27" s="21"/>
      <c r="D27" s="21"/>
      <c r="F27" s="63">
        <f>Input!$AT$16</f>
        <v>0</v>
      </c>
      <c r="G27" s="63">
        <f>Input!$AU$16</f>
        <v>0</v>
      </c>
      <c r="H27" s="63">
        <f>Input!$AV$16</f>
        <v>0</v>
      </c>
      <c r="I27" s="63">
        <f>Input!$AW$16</f>
        <v>0</v>
      </c>
      <c r="J27" s="63">
        <f>Input!$AX$16</f>
        <v>0</v>
      </c>
      <c r="K27" s="63">
        <f>Input!$AY$16</f>
        <v>0</v>
      </c>
      <c r="L27" s="64">
        <f t="shared" si="0"/>
        <v>0</v>
      </c>
      <c r="N27" s="65"/>
      <c r="O27" s="72" t="s">
        <v>5</v>
      </c>
      <c r="P27" s="67"/>
      <c r="Q27" s="68"/>
      <c r="R27" s="69"/>
      <c r="S27" s="69"/>
      <c r="T27" s="69"/>
      <c r="U27" s="68"/>
      <c r="V27" s="69"/>
      <c r="W27" s="68"/>
      <c r="X27" s="61"/>
      <c r="Y27" s="66"/>
      <c r="Z27" s="68"/>
      <c r="AA27" s="19"/>
      <c r="AB27" s="24">
        <f t="shared" si="1"/>
        <v>0</v>
      </c>
    </row>
    <row r="28" spans="1:28" ht="15.75" customHeight="1">
      <c r="B28" s="54" t="s">
        <v>25</v>
      </c>
      <c r="C28" s="21"/>
      <c r="D28" s="21"/>
      <c r="F28" s="63">
        <f>Input!$AZ$16</f>
        <v>0</v>
      </c>
      <c r="G28" s="63">
        <f>Input!$BA$16</f>
        <v>0</v>
      </c>
      <c r="H28" s="63">
        <f>Input!$BB$16</f>
        <v>0</v>
      </c>
      <c r="I28" s="63">
        <f>Input!$BC$16</f>
        <v>0</v>
      </c>
      <c r="J28" s="63">
        <f>Input!$BD$16</f>
        <v>0</v>
      </c>
      <c r="K28" s="63">
        <f>Input!$BE$16</f>
        <v>0</v>
      </c>
      <c r="L28" s="64">
        <f t="shared" si="0"/>
        <v>0</v>
      </c>
      <c r="N28" s="73" t="str">
        <f>IF(O28&lt;&gt;0,"Out of Balance","Balanced")</f>
        <v>Balanced</v>
      </c>
      <c r="O28" s="74">
        <f>L17-L43</f>
        <v>0</v>
      </c>
      <c r="Q28" s="68"/>
      <c r="R28" s="69"/>
      <c r="S28" s="69"/>
      <c r="T28" s="69"/>
      <c r="U28" s="68"/>
      <c r="V28" s="69"/>
      <c r="W28" s="68"/>
      <c r="X28" s="61"/>
      <c r="Y28" s="66"/>
      <c r="Z28" s="68"/>
      <c r="AA28" s="19"/>
      <c r="AB28" s="24"/>
    </row>
    <row r="29" spans="1:28" ht="15.75" customHeight="1">
      <c r="B29" s="54" t="s">
        <v>26</v>
      </c>
      <c r="C29" s="21"/>
      <c r="D29" s="21"/>
      <c r="F29" s="63">
        <f>Input!$BF$16</f>
        <v>0</v>
      </c>
      <c r="G29" s="63">
        <f>Input!$BG$16</f>
        <v>0</v>
      </c>
      <c r="H29" s="63">
        <f>Input!$BH$16</f>
        <v>0</v>
      </c>
      <c r="I29" s="63">
        <f>Input!$BI$16</f>
        <v>0</v>
      </c>
      <c r="J29" s="63">
        <f>Input!$BJ$16</f>
        <v>0</v>
      </c>
      <c r="K29" s="63">
        <f>Input!$BK$16</f>
        <v>0</v>
      </c>
      <c r="L29" s="64">
        <f t="shared" si="0"/>
        <v>0</v>
      </c>
      <c r="N29" s="65"/>
      <c r="O29" s="66"/>
      <c r="P29" s="67"/>
      <c r="Q29" s="68"/>
      <c r="R29" s="69"/>
      <c r="S29" s="69"/>
      <c r="T29" s="69"/>
      <c r="U29" s="68"/>
      <c r="V29" s="69"/>
      <c r="W29" s="68"/>
      <c r="X29" s="61"/>
      <c r="Y29" s="66"/>
      <c r="Z29" s="68"/>
      <c r="AA29" s="19"/>
      <c r="AB29" s="24"/>
    </row>
    <row r="30" spans="1:28" ht="15.75" customHeight="1">
      <c r="B30" s="62" t="s">
        <v>27</v>
      </c>
      <c r="C30" s="21"/>
      <c r="D30" s="21"/>
      <c r="F30" s="63">
        <f>Input!$BL$16</f>
        <v>0</v>
      </c>
      <c r="G30" s="63">
        <f>Input!$BM$16</f>
        <v>0</v>
      </c>
      <c r="H30" s="63">
        <f>Input!$BN$16</f>
        <v>0</v>
      </c>
      <c r="I30" s="63">
        <f>Input!$BO$16</f>
        <v>0</v>
      </c>
      <c r="J30" s="63">
        <f>Input!$BP$16</f>
        <v>0</v>
      </c>
      <c r="K30" s="63">
        <f>Input!$BQ$16</f>
        <v>0</v>
      </c>
      <c r="L30" s="64">
        <f t="shared" si="0"/>
        <v>0</v>
      </c>
      <c r="N30" s="65"/>
      <c r="O30" s="66"/>
      <c r="P30" s="67"/>
      <c r="Q30" s="68"/>
      <c r="R30" s="69"/>
      <c r="S30" s="69"/>
      <c r="T30" s="69"/>
      <c r="U30" s="68"/>
      <c r="V30" s="69"/>
      <c r="W30" s="68"/>
      <c r="X30" s="61"/>
      <c r="Y30" s="66"/>
      <c r="Z30" s="68"/>
      <c r="AA30" s="19"/>
      <c r="AB30" s="24"/>
    </row>
    <row r="31" spans="1:28" ht="15.75" customHeight="1">
      <c r="B31" s="62" t="s">
        <v>28</v>
      </c>
      <c r="C31" s="21"/>
      <c r="D31" s="21"/>
      <c r="F31" s="63">
        <f>Input!$BR$16</f>
        <v>0</v>
      </c>
      <c r="G31" s="63">
        <f>Input!$BS$16</f>
        <v>0</v>
      </c>
      <c r="H31" s="63">
        <f>Input!$BT$16</f>
        <v>0</v>
      </c>
      <c r="I31" s="63">
        <f>Input!$BU$16</f>
        <v>0</v>
      </c>
      <c r="J31" s="63">
        <f>Input!$BV$16</f>
        <v>0</v>
      </c>
      <c r="K31" s="63">
        <f>Input!$BW$16</f>
        <v>0</v>
      </c>
      <c r="L31" s="64">
        <f t="shared" si="0"/>
        <v>0</v>
      </c>
      <c r="N31" s="65"/>
      <c r="O31" s="66"/>
      <c r="P31" s="67"/>
      <c r="Q31" s="68"/>
      <c r="R31" s="69"/>
      <c r="S31" s="69"/>
      <c r="T31" s="69"/>
      <c r="U31" s="68"/>
      <c r="V31" s="69"/>
      <c r="W31" s="68"/>
      <c r="X31" s="61"/>
      <c r="Y31" s="66"/>
      <c r="Z31" s="68"/>
      <c r="AA31" s="19"/>
      <c r="AB31" s="24"/>
    </row>
    <row r="32" spans="1:28" ht="15.75" customHeight="1">
      <c r="B32" s="62" t="s">
        <v>29</v>
      </c>
      <c r="C32" s="21"/>
      <c r="D32" s="21"/>
      <c r="F32" s="63">
        <f>Input!$BX$16</f>
        <v>0</v>
      </c>
      <c r="G32" s="63">
        <f>Input!$BY$16</f>
        <v>0</v>
      </c>
      <c r="H32" s="63">
        <f>Input!$BZ$16</f>
        <v>0</v>
      </c>
      <c r="I32" s="63">
        <f>Input!$CA$16</f>
        <v>0</v>
      </c>
      <c r="J32" s="63">
        <f>Input!$CB$16</f>
        <v>0</v>
      </c>
      <c r="K32" s="63">
        <f>Input!$CC$16</f>
        <v>0</v>
      </c>
      <c r="L32" s="64">
        <f t="shared" si="0"/>
        <v>0</v>
      </c>
      <c r="N32" s="65"/>
      <c r="O32" s="66"/>
      <c r="P32" s="67"/>
      <c r="Q32" s="68"/>
      <c r="R32" s="69"/>
      <c r="S32" s="69"/>
      <c r="T32" s="69"/>
      <c r="U32" s="68"/>
      <c r="V32" s="69"/>
      <c r="W32" s="68"/>
      <c r="X32" s="61"/>
      <c r="Y32" s="66"/>
      <c r="Z32" s="68"/>
      <c r="AA32" s="19"/>
      <c r="AB32" s="24"/>
    </row>
    <row r="33" spans="1:28" ht="15.75" customHeight="1">
      <c r="B33" s="62" t="s">
        <v>30</v>
      </c>
      <c r="C33" s="21"/>
      <c r="D33" s="21"/>
      <c r="F33" s="63">
        <f>Input!$CD$16</f>
        <v>0</v>
      </c>
      <c r="G33" s="63">
        <f>Input!$CE$16</f>
        <v>0</v>
      </c>
      <c r="H33" s="63">
        <f>Input!$CF$16</f>
        <v>0</v>
      </c>
      <c r="I33" s="63">
        <f>Input!$CG$16</f>
        <v>0</v>
      </c>
      <c r="J33" s="63">
        <f>Input!$CH$16</f>
        <v>0</v>
      </c>
      <c r="K33" s="63">
        <f>Input!$CI$16</f>
        <v>0</v>
      </c>
      <c r="L33" s="64">
        <f t="shared" si="0"/>
        <v>0</v>
      </c>
      <c r="N33" s="65"/>
      <c r="O33" s="66"/>
      <c r="P33" s="67"/>
      <c r="Q33" s="68"/>
      <c r="R33" s="69"/>
      <c r="S33" s="69"/>
      <c r="T33" s="69"/>
      <c r="U33" s="68"/>
      <c r="V33" s="69"/>
      <c r="W33" s="68"/>
      <c r="X33" s="61"/>
      <c r="Y33" s="66"/>
      <c r="Z33" s="68"/>
      <c r="AA33" s="19"/>
      <c r="AB33" s="24"/>
    </row>
    <row r="34" spans="1:28" ht="15.75" customHeight="1">
      <c r="B34" s="62" t="s">
        <v>31</v>
      </c>
      <c r="C34" s="21"/>
      <c r="D34" s="21"/>
      <c r="F34" s="63">
        <f>Input!$CJ$16</f>
        <v>0</v>
      </c>
      <c r="G34" s="63">
        <f>Input!$CK$16</f>
        <v>0</v>
      </c>
      <c r="H34" s="63">
        <f>Input!$CL$16</f>
        <v>0</v>
      </c>
      <c r="I34" s="63">
        <f>Input!$CM$16</f>
        <v>0</v>
      </c>
      <c r="J34" s="63">
        <f>Input!$CN$16</f>
        <v>0</v>
      </c>
      <c r="K34" s="63">
        <f>Input!$CO$16</f>
        <v>0</v>
      </c>
      <c r="L34" s="64">
        <f t="shared" si="0"/>
        <v>0</v>
      </c>
      <c r="N34" s="65"/>
      <c r="O34" s="66"/>
      <c r="P34" s="67"/>
      <c r="Q34" s="68"/>
      <c r="R34" s="69"/>
      <c r="S34" s="69"/>
      <c r="T34" s="69"/>
      <c r="U34" s="68"/>
      <c r="V34" s="69"/>
      <c r="W34" s="68"/>
      <c r="X34" s="61"/>
      <c r="Y34" s="66"/>
      <c r="Z34" s="68"/>
      <c r="AA34" s="19"/>
      <c r="AB34" s="24"/>
    </row>
    <row r="35" spans="1:28" ht="15.75" customHeight="1">
      <c r="B35" s="54" t="s">
        <v>32</v>
      </c>
      <c r="C35" s="21"/>
      <c r="D35" s="21"/>
      <c r="F35" s="63">
        <f>Input!$CP$16</f>
        <v>0</v>
      </c>
      <c r="G35" s="63">
        <f>Input!$CQ$16</f>
        <v>0</v>
      </c>
      <c r="H35" s="63">
        <f>Input!$CR$16</f>
        <v>0</v>
      </c>
      <c r="I35" s="63">
        <f>Input!$CS$16</f>
        <v>0</v>
      </c>
      <c r="J35" s="63">
        <f>Input!$CT$16</f>
        <v>0</v>
      </c>
      <c r="K35" s="63">
        <f>Input!$CU$16</f>
        <v>0</v>
      </c>
      <c r="L35" s="64">
        <f t="shared" si="0"/>
        <v>0</v>
      </c>
      <c r="N35" s="65"/>
      <c r="O35" s="66"/>
      <c r="P35" s="67"/>
      <c r="Q35" s="68"/>
      <c r="R35" s="69"/>
      <c r="S35" s="69"/>
      <c r="T35" s="69"/>
      <c r="U35" s="68"/>
      <c r="V35" s="69"/>
      <c r="W35" s="68"/>
      <c r="X35" s="61"/>
      <c r="Y35" s="66"/>
      <c r="Z35" s="68"/>
      <c r="AA35" s="19"/>
      <c r="AB35" s="24"/>
    </row>
    <row r="36" spans="1:28" ht="15.75" customHeight="1">
      <c r="B36" s="54" t="s">
        <v>33</v>
      </c>
      <c r="C36" s="21"/>
      <c r="D36" s="21"/>
      <c r="F36" s="63">
        <f>Input!$CV$16</f>
        <v>0</v>
      </c>
      <c r="G36" s="63">
        <f>Input!$CW$16</f>
        <v>0</v>
      </c>
      <c r="H36" s="63">
        <f>Input!$CX$16</f>
        <v>0</v>
      </c>
      <c r="I36" s="63">
        <f>Input!$CY$16</f>
        <v>0</v>
      </c>
      <c r="J36" s="63">
        <f>Input!$CZ$16</f>
        <v>0</v>
      </c>
      <c r="K36" s="63">
        <f>Input!$DA$16</f>
        <v>0</v>
      </c>
      <c r="L36" s="64">
        <f t="shared" si="0"/>
        <v>0</v>
      </c>
      <c r="N36" s="65"/>
      <c r="O36" s="66"/>
      <c r="P36" s="67"/>
      <c r="Q36" s="68"/>
      <c r="R36" s="69"/>
      <c r="S36" s="69"/>
      <c r="T36" s="69"/>
      <c r="U36" s="68"/>
      <c r="V36" s="69"/>
      <c r="W36" s="68"/>
      <c r="X36" s="61"/>
      <c r="Y36" s="66"/>
      <c r="Z36" s="68"/>
      <c r="AA36" s="19"/>
      <c r="AB36" s="24"/>
    </row>
    <row r="37" spans="1:28" s="78" customFormat="1" ht="15.75" customHeight="1">
      <c r="A37" s="75"/>
      <c r="B37" s="76" t="s">
        <v>34</v>
      </c>
      <c r="C37" s="77"/>
      <c r="D37" s="77"/>
      <c r="E37" s="20"/>
      <c r="F37" s="63">
        <f>Input!$DB$16</f>
        <v>0</v>
      </c>
      <c r="G37" s="63">
        <f>Input!$DC$16</f>
        <v>0</v>
      </c>
      <c r="H37" s="63">
        <f>Input!$DD$16</f>
        <v>0</v>
      </c>
      <c r="I37" s="63">
        <f>Input!$DE$16</f>
        <v>0</v>
      </c>
      <c r="J37" s="63">
        <f>Input!$DF$16</f>
        <v>0</v>
      </c>
      <c r="K37" s="63">
        <f>Input!$DG$16</f>
        <v>0</v>
      </c>
      <c r="L37" s="64">
        <f t="shared" si="0"/>
        <v>0</v>
      </c>
      <c r="N37" s="65"/>
      <c r="O37" s="66"/>
      <c r="P37" s="79"/>
      <c r="Q37" s="80"/>
      <c r="R37" s="69"/>
      <c r="S37" s="69"/>
      <c r="T37" s="69"/>
      <c r="U37" s="80"/>
      <c r="V37" s="69"/>
      <c r="W37" s="80"/>
      <c r="X37" s="61"/>
      <c r="Y37" s="66"/>
      <c r="Z37" s="80"/>
      <c r="AA37" s="81"/>
      <c r="AB37" s="82"/>
    </row>
    <row r="38" spans="1:28" s="78" customFormat="1" ht="15.75" customHeight="1">
      <c r="A38" s="75"/>
      <c r="B38" s="76" t="s">
        <v>35</v>
      </c>
      <c r="C38" s="77"/>
      <c r="D38" s="77"/>
      <c r="E38" s="20"/>
      <c r="F38" s="63">
        <f>Input!$DH$16</f>
        <v>0</v>
      </c>
      <c r="G38" s="63">
        <f>Input!$DI$16</f>
        <v>0</v>
      </c>
      <c r="H38" s="63">
        <f>Input!$DJ$16</f>
        <v>0</v>
      </c>
      <c r="I38" s="63">
        <f>Input!$DK$16</f>
        <v>0</v>
      </c>
      <c r="J38" s="63">
        <f>Input!$DL$16</f>
        <v>0</v>
      </c>
      <c r="K38" s="63">
        <f>Input!$DM$16</f>
        <v>0</v>
      </c>
      <c r="L38" s="64">
        <f t="shared" si="0"/>
        <v>0</v>
      </c>
      <c r="N38" s="65"/>
      <c r="O38" s="66"/>
      <c r="P38" s="79"/>
      <c r="Q38" s="80"/>
      <c r="R38" s="69"/>
      <c r="S38" s="69"/>
      <c r="T38" s="69"/>
      <c r="U38" s="80"/>
      <c r="V38" s="69"/>
      <c r="W38" s="80"/>
      <c r="X38" s="61"/>
      <c r="Y38" s="66"/>
      <c r="Z38" s="80"/>
      <c r="AA38" s="81"/>
      <c r="AB38" s="82"/>
    </row>
    <row r="39" spans="1:28" s="78" customFormat="1" ht="15.75" customHeight="1">
      <c r="A39" s="75"/>
      <c r="B39" s="76" t="s">
        <v>36</v>
      </c>
      <c r="C39" s="77"/>
      <c r="D39" s="77"/>
      <c r="E39" s="20"/>
      <c r="F39" s="63">
        <f>Input!$DN$16</f>
        <v>0</v>
      </c>
      <c r="G39" s="63">
        <f>Input!$DO$16</f>
        <v>0</v>
      </c>
      <c r="H39" s="63">
        <f>Input!$DP$16</f>
        <v>0</v>
      </c>
      <c r="I39" s="63">
        <f>Input!$DQ$16</f>
        <v>0</v>
      </c>
      <c r="J39" s="63">
        <f>Input!$DR$16</f>
        <v>0</v>
      </c>
      <c r="K39" s="63">
        <f>Input!$DS$16</f>
        <v>0</v>
      </c>
      <c r="L39" s="64">
        <f t="shared" si="0"/>
        <v>0</v>
      </c>
      <c r="N39" s="65"/>
      <c r="O39" s="66"/>
      <c r="P39" s="79"/>
      <c r="Q39" s="80"/>
      <c r="R39" s="69"/>
      <c r="S39" s="69"/>
      <c r="T39" s="69"/>
      <c r="U39" s="80"/>
      <c r="V39" s="69"/>
      <c r="W39" s="80"/>
      <c r="X39" s="61"/>
      <c r="Y39" s="66"/>
      <c r="Z39" s="80"/>
      <c r="AA39" s="81"/>
      <c r="AB39" s="82"/>
    </row>
    <row r="40" spans="1:28" s="78" customFormat="1" ht="15.75" customHeight="1">
      <c r="A40" s="75"/>
      <c r="B40" s="76" t="s">
        <v>37</v>
      </c>
      <c r="C40" s="77"/>
      <c r="D40" s="77"/>
      <c r="E40" s="20"/>
      <c r="F40" s="63">
        <f>Input!$DT$16</f>
        <v>0</v>
      </c>
      <c r="G40" s="63">
        <f>Input!$DU$16</f>
        <v>0</v>
      </c>
      <c r="H40" s="63">
        <f>Input!$DV$16</f>
        <v>0</v>
      </c>
      <c r="I40" s="63">
        <f>Input!$DW$16</f>
        <v>0</v>
      </c>
      <c r="J40" s="63">
        <f>Input!$DX$16</f>
        <v>0</v>
      </c>
      <c r="K40" s="63">
        <f>Input!$DY$16</f>
        <v>0</v>
      </c>
      <c r="L40" s="64">
        <f t="shared" si="0"/>
        <v>0</v>
      </c>
      <c r="N40" s="65"/>
      <c r="O40" s="66"/>
      <c r="P40" s="79"/>
      <c r="Q40" s="80"/>
      <c r="R40" s="69"/>
      <c r="S40" s="69"/>
      <c r="T40" s="69"/>
      <c r="U40" s="80"/>
      <c r="V40" s="69"/>
      <c r="W40" s="80"/>
      <c r="X40" s="61"/>
      <c r="Y40" s="66"/>
      <c r="Z40" s="80"/>
      <c r="AA40" s="81"/>
      <c r="AB40" s="82"/>
    </row>
    <row r="41" spans="1:28" s="78" customFormat="1" ht="15.75" customHeight="1">
      <c r="A41" s="75"/>
      <c r="B41" s="76" t="s">
        <v>38</v>
      </c>
      <c r="C41" s="77"/>
      <c r="D41" s="77"/>
      <c r="E41" s="20"/>
      <c r="F41" s="63">
        <f>Input!$DZ$16</f>
        <v>0</v>
      </c>
      <c r="G41" s="63">
        <f>Input!$EA$16</f>
        <v>0</v>
      </c>
      <c r="H41" s="63">
        <f>Input!$EB$16</f>
        <v>0</v>
      </c>
      <c r="I41" s="63">
        <f>Input!$EC$16</f>
        <v>0</v>
      </c>
      <c r="J41" s="63">
        <f>Input!$ED$16</f>
        <v>0</v>
      </c>
      <c r="K41" s="63">
        <f>Input!$EE$16</f>
        <v>0</v>
      </c>
      <c r="L41" s="64">
        <f t="shared" si="0"/>
        <v>0</v>
      </c>
      <c r="N41" s="65"/>
      <c r="O41" s="66"/>
      <c r="P41" s="79"/>
      <c r="Q41" s="80"/>
      <c r="R41" s="69"/>
      <c r="S41" s="69"/>
      <c r="T41" s="69"/>
      <c r="U41" s="80"/>
      <c r="V41" s="69"/>
      <c r="W41" s="80"/>
      <c r="X41" s="61"/>
      <c r="Y41" s="66"/>
      <c r="Z41" s="80"/>
      <c r="AA41" s="81"/>
      <c r="AB41" s="82"/>
    </row>
    <row r="42" spans="1:28" ht="15.75" customHeight="1">
      <c r="A42" s="75"/>
      <c r="B42" s="54" t="s">
        <v>39</v>
      </c>
      <c r="C42" s="21"/>
      <c r="D42" s="21"/>
      <c r="E42" s="21"/>
      <c r="F42" s="83">
        <f>Input!$EF$16</f>
        <v>0</v>
      </c>
      <c r="G42" s="83">
        <f>Input!$EG$16</f>
        <v>0</v>
      </c>
      <c r="H42" s="83">
        <f>Input!$EH$16</f>
        <v>0</v>
      </c>
      <c r="I42" s="83">
        <f>Input!$EI$16</f>
        <v>0</v>
      </c>
      <c r="J42" s="83">
        <f>Input!$EJ$16</f>
        <v>0</v>
      </c>
      <c r="K42" s="83">
        <f>Input!$EK$16</f>
        <v>0</v>
      </c>
      <c r="L42" s="64">
        <f>SUM(F42:K42)</f>
        <v>0</v>
      </c>
      <c r="N42" s="65"/>
      <c r="O42" s="220" t="s">
        <v>408</v>
      </c>
      <c r="P42" s="40" t="s">
        <v>409</v>
      </c>
      <c r="Q42" s="84"/>
      <c r="R42" s="69"/>
      <c r="S42" s="69"/>
      <c r="T42" s="69"/>
      <c r="U42" s="68"/>
      <c r="V42" s="69"/>
      <c r="W42" s="68"/>
      <c r="X42" s="61"/>
      <c r="Y42" s="66"/>
      <c r="Z42" s="68"/>
      <c r="AA42" s="19"/>
      <c r="AB42" s="24">
        <f>SUM(C42:L42)</f>
        <v>0</v>
      </c>
    </row>
    <row r="43" spans="1:28" ht="15.75" customHeight="1">
      <c r="A43" s="75"/>
      <c r="B43" s="42" t="s">
        <v>40</v>
      </c>
      <c r="C43" s="43"/>
      <c r="D43" s="43"/>
      <c r="E43" s="43"/>
      <c r="F43" s="85">
        <f>SUM(F22:F42)</f>
        <v>0</v>
      </c>
      <c r="G43" s="85">
        <f t="shared" ref="G43:L43" si="2">SUM(G22:G42)</f>
        <v>0</v>
      </c>
      <c r="H43" s="85">
        <f t="shared" si="2"/>
        <v>0</v>
      </c>
      <c r="I43" s="85">
        <f t="shared" si="2"/>
        <v>0</v>
      </c>
      <c r="J43" s="85">
        <f t="shared" si="2"/>
        <v>0</v>
      </c>
      <c r="K43" s="85">
        <f t="shared" si="2"/>
        <v>0</v>
      </c>
      <c r="L43" s="86">
        <f t="shared" si="2"/>
        <v>0</v>
      </c>
      <c r="N43" s="87"/>
      <c r="O43" s="221" t="s">
        <v>410</v>
      </c>
      <c r="P43" s="222" t="s">
        <v>15</v>
      </c>
      <c r="Q43" s="88"/>
      <c r="R43" s="88"/>
      <c r="S43" s="49">
        <f>L43-INT(L43)</f>
        <v>0</v>
      </c>
      <c r="T43" s="60"/>
      <c r="U43" s="89"/>
      <c r="V43" s="60"/>
      <c r="W43" s="60"/>
      <c r="X43" s="84"/>
      <c r="Y43" s="59"/>
      <c r="Z43" s="90"/>
      <c r="AA43" s="19"/>
      <c r="AB43" s="43">
        <f>SUM(AB22:AB42)</f>
        <v>0</v>
      </c>
    </row>
    <row r="44" spans="1:28" ht="15.75" customHeight="1">
      <c r="A44" s="75"/>
      <c r="C44" s="37"/>
      <c r="D44" s="37"/>
      <c r="F44" s="37"/>
      <c r="G44" s="213" t="s">
        <v>404</v>
      </c>
      <c r="H44" s="214">
        <f>H43+G43</f>
        <v>0</v>
      </c>
      <c r="I44" s="52"/>
      <c r="J44" s="213" t="s">
        <v>405</v>
      </c>
      <c r="K44" s="214">
        <f>K43+J43</f>
        <v>0</v>
      </c>
      <c r="L44" s="213" t="s">
        <v>406</v>
      </c>
      <c r="M44" s="215"/>
      <c r="N44" s="216">
        <f>K44+F43</f>
        <v>0</v>
      </c>
      <c r="O44" s="217">
        <f>ROUND((N44/P44)*100,2)</f>
        <v>0</v>
      </c>
      <c r="P44" s="92">
        <f>Input!$HL$16</f>
        <v>38235963</v>
      </c>
      <c r="Q44" s="91"/>
      <c r="R44" s="91"/>
      <c r="S44" s="91"/>
      <c r="T44" s="93"/>
      <c r="U44" s="94"/>
      <c r="V44" s="95"/>
      <c r="W44" s="91"/>
      <c r="X44" s="91"/>
      <c r="Y44" s="91"/>
      <c r="Z44" s="91" t="str">
        <f>IF(Z43&lt;&gt;0,"Out of Balance","")</f>
        <v/>
      </c>
    </row>
    <row r="45" spans="1:28" ht="15.75" customHeight="1">
      <c r="A45" s="75"/>
      <c r="B45" s="14" t="s">
        <v>41</v>
      </c>
      <c r="C45" s="52"/>
      <c r="D45" s="52"/>
      <c r="E45" s="52"/>
      <c r="F45" s="52"/>
      <c r="G45" s="218"/>
      <c r="H45" s="218"/>
      <c r="I45" s="218"/>
      <c r="J45" s="218"/>
      <c r="K45" s="218"/>
      <c r="L45" s="218"/>
      <c r="O45" s="219" t="s">
        <v>407</v>
      </c>
      <c r="Q45" s="91"/>
      <c r="R45" s="91"/>
      <c r="S45" s="91"/>
      <c r="T45" s="93"/>
      <c r="U45" s="94"/>
      <c r="V45" s="95"/>
      <c r="W45" s="91"/>
      <c r="X45" s="91"/>
      <c r="Y45" s="91"/>
      <c r="Z45" s="91"/>
    </row>
    <row r="46" spans="1:28" ht="15.75" customHeight="1">
      <c r="A46" s="75"/>
      <c r="B46" s="6" t="s">
        <v>42</v>
      </c>
      <c r="C46" s="21"/>
      <c r="D46" s="21"/>
      <c r="F46" s="63">
        <f>Input!$EL$16</f>
        <v>0</v>
      </c>
      <c r="G46" s="63">
        <f>Input!$EM$16</f>
        <v>0</v>
      </c>
      <c r="H46" s="63">
        <f>Input!$EN$16</f>
        <v>0</v>
      </c>
      <c r="I46" s="63">
        <f>Input!$EO$16</f>
        <v>0</v>
      </c>
      <c r="J46" s="63">
        <f>Input!$EP$16</f>
        <v>0</v>
      </c>
      <c r="K46" s="63">
        <f>Input!$EQ$16</f>
        <v>0</v>
      </c>
      <c r="L46" s="56">
        <f t="shared" ref="L46:L58" si="3">SUM(F46:K46)</f>
        <v>0</v>
      </c>
      <c r="N46" s="96"/>
      <c r="O46" s="223" t="str">
        <f>IFERROR(ROUND(N44/O48,0),"")</f>
        <v/>
      </c>
      <c r="Q46" s="92"/>
      <c r="R46" s="92"/>
      <c r="S46" s="92"/>
      <c r="T46" s="93"/>
      <c r="U46" s="94"/>
      <c r="V46" s="98"/>
      <c r="W46" s="92"/>
      <c r="X46" s="100"/>
      <c r="Y46" s="91"/>
      <c r="Z46" s="99"/>
      <c r="AB46" s="24">
        <f>SUM(C46:L46)</f>
        <v>0</v>
      </c>
    </row>
    <row r="47" spans="1:28" ht="15.75" customHeight="1">
      <c r="A47" s="75"/>
      <c r="B47" s="6" t="s">
        <v>43</v>
      </c>
      <c r="C47" s="21"/>
      <c r="D47" s="21"/>
      <c r="F47" s="63">
        <f>Input!$ER$16</f>
        <v>0</v>
      </c>
      <c r="G47" s="63">
        <f>Input!$ES$16</f>
        <v>0</v>
      </c>
      <c r="H47" s="63">
        <f>Input!$ET$16</f>
        <v>0</v>
      </c>
      <c r="I47" s="63">
        <f>Input!$EU$16</f>
        <v>0</v>
      </c>
      <c r="J47" s="63">
        <f>Input!$EV$16</f>
        <v>0</v>
      </c>
      <c r="K47" s="63">
        <f>Input!$EW$16</f>
        <v>0</v>
      </c>
      <c r="L47" s="64">
        <f t="shared" si="3"/>
        <v>0</v>
      </c>
      <c r="N47" s="96"/>
      <c r="O47" s="224" t="s">
        <v>411</v>
      </c>
      <c r="P47" s="97"/>
      <c r="Q47" s="92"/>
      <c r="R47" s="92"/>
      <c r="S47" s="92"/>
      <c r="T47" s="93"/>
      <c r="U47" s="94"/>
      <c r="V47" s="98"/>
      <c r="W47" s="92"/>
      <c r="X47" s="100"/>
      <c r="Y47" s="91"/>
      <c r="Z47" s="99"/>
      <c r="AB47" s="24"/>
    </row>
    <row r="48" spans="1:28" ht="15.75" customHeight="1">
      <c r="A48" s="75"/>
      <c r="B48" s="6" t="s">
        <v>44</v>
      </c>
      <c r="C48" s="21"/>
      <c r="D48" s="21"/>
      <c r="F48" s="63">
        <f>Input!$EX$16</f>
        <v>0</v>
      </c>
      <c r="G48" s="63">
        <f>Input!$EY$16</f>
        <v>0</v>
      </c>
      <c r="H48" s="63">
        <f>Input!$EZ$16</f>
        <v>0</v>
      </c>
      <c r="I48" s="63">
        <f>Input!$FA$16</f>
        <v>0</v>
      </c>
      <c r="J48" s="63">
        <f>Input!$FB$16</f>
        <v>0</v>
      </c>
      <c r="K48" s="63">
        <f>Input!$FC$16</f>
        <v>0</v>
      </c>
      <c r="L48" s="64">
        <f t="shared" si="3"/>
        <v>0</v>
      </c>
      <c r="N48" s="96"/>
      <c r="O48" s="225">
        <f>FTSE!$R$14</f>
        <v>0</v>
      </c>
      <c r="P48" s="97"/>
      <c r="Q48" s="92"/>
      <c r="R48" s="92"/>
      <c r="S48" s="92"/>
      <c r="T48" s="93"/>
      <c r="U48" s="94"/>
      <c r="V48" s="98"/>
      <c r="W48" s="92"/>
      <c r="X48" s="100"/>
      <c r="Y48" s="91"/>
      <c r="Z48" s="99"/>
      <c r="AB48" s="24"/>
    </row>
    <row r="49" spans="1:28" ht="15.75" customHeight="1">
      <c r="A49" s="75"/>
      <c r="B49" s="6" t="s">
        <v>45</v>
      </c>
      <c r="C49" s="21"/>
      <c r="D49" s="21"/>
      <c r="F49" s="63">
        <f>Input!$FD$16</f>
        <v>0</v>
      </c>
      <c r="G49" s="63">
        <f>Input!$FE$16</f>
        <v>0</v>
      </c>
      <c r="H49" s="63">
        <f>Input!$FF$16</f>
        <v>0</v>
      </c>
      <c r="I49" s="63">
        <f>Input!$FG$16</f>
        <v>0</v>
      </c>
      <c r="J49" s="63">
        <f>Input!$FH$16</f>
        <v>0</v>
      </c>
      <c r="K49" s="63">
        <f>Input!$FI$16</f>
        <v>0</v>
      </c>
      <c r="L49" s="64">
        <f t="shared" si="3"/>
        <v>0</v>
      </c>
      <c r="N49" s="96"/>
      <c r="O49" s="226" t="s">
        <v>412</v>
      </c>
      <c r="P49" s="97"/>
      <c r="Q49" s="92"/>
      <c r="R49" s="92"/>
      <c r="S49" s="92"/>
      <c r="T49" s="93"/>
      <c r="U49" s="94"/>
      <c r="V49" s="98"/>
      <c r="W49" s="92"/>
      <c r="X49" s="100"/>
      <c r="Y49" s="91"/>
      <c r="Z49" s="99"/>
      <c r="AB49" s="24"/>
    </row>
    <row r="50" spans="1:28" ht="15.75" customHeight="1">
      <c r="A50" s="75"/>
      <c r="B50" s="6" t="s">
        <v>46</v>
      </c>
      <c r="C50" s="21"/>
      <c r="D50" s="21"/>
      <c r="F50" s="63">
        <f>Input!$FJ$16</f>
        <v>0</v>
      </c>
      <c r="G50" s="63">
        <f>Input!$FK$16</f>
        <v>0</v>
      </c>
      <c r="H50" s="63">
        <f>Input!$FL$16</f>
        <v>0</v>
      </c>
      <c r="I50" s="63">
        <f>Input!$FM$16</f>
        <v>0</v>
      </c>
      <c r="J50" s="63">
        <f>Input!$FN$16</f>
        <v>0</v>
      </c>
      <c r="K50" s="63">
        <f>Input!$FO$16</f>
        <v>0</v>
      </c>
      <c r="L50" s="64">
        <f t="shared" si="3"/>
        <v>0</v>
      </c>
      <c r="N50" s="96"/>
      <c r="P50" s="97"/>
      <c r="Q50" s="92"/>
      <c r="R50" s="92"/>
      <c r="S50" s="92"/>
      <c r="T50" s="93"/>
      <c r="U50" s="94"/>
      <c r="V50" s="98"/>
      <c r="W50" s="92"/>
      <c r="X50" s="100"/>
      <c r="Y50" s="91"/>
      <c r="Z50" s="99"/>
      <c r="AB50" s="24"/>
    </row>
    <row r="51" spans="1:28" ht="15.75" customHeight="1">
      <c r="A51" s="75"/>
      <c r="B51" s="6" t="s">
        <v>47</v>
      </c>
      <c r="C51" s="21"/>
      <c r="D51" s="21"/>
      <c r="F51" s="63">
        <f>Input!$FP$16</f>
        <v>0</v>
      </c>
      <c r="G51" s="63">
        <f>Input!$FQ$16</f>
        <v>0</v>
      </c>
      <c r="H51" s="63">
        <f>Input!$FR$16</f>
        <v>0</v>
      </c>
      <c r="I51" s="63">
        <f>Input!$FS$16</f>
        <v>0</v>
      </c>
      <c r="J51" s="63">
        <f>Input!$FT$16</f>
        <v>0</v>
      </c>
      <c r="K51" s="63">
        <f>Input!$FU$16</f>
        <v>0</v>
      </c>
      <c r="L51" s="64">
        <f t="shared" si="3"/>
        <v>0</v>
      </c>
      <c r="N51" s="96"/>
      <c r="P51" s="97"/>
      <c r="Q51" s="92"/>
      <c r="R51" s="92"/>
      <c r="S51" s="92"/>
      <c r="T51" s="93"/>
      <c r="U51" s="94"/>
      <c r="V51" s="98"/>
      <c r="W51" s="92"/>
      <c r="X51" s="100"/>
      <c r="Y51" s="91"/>
      <c r="Z51" s="99"/>
      <c r="AB51" s="24"/>
    </row>
    <row r="52" spans="1:28" ht="15.75" customHeight="1">
      <c r="A52" s="75"/>
      <c r="B52" s="6" t="s">
        <v>48</v>
      </c>
      <c r="C52" s="21"/>
      <c r="D52" s="21"/>
      <c r="F52" s="63">
        <f>Input!$FV$16</f>
        <v>0</v>
      </c>
      <c r="G52" s="63">
        <f>Input!$FW$16</f>
        <v>0</v>
      </c>
      <c r="H52" s="63">
        <f>Input!$FX$16</f>
        <v>0</v>
      </c>
      <c r="I52" s="63">
        <f>Input!$FY$16</f>
        <v>0</v>
      </c>
      <c r="J52" s="63">
        <f>Input!$FZ$16</f>
        <v>0</v>
      </c>
      <c r="K52" s="63">
        <f>Input!$GA$16</f>
        <v>0</v>
      </c>
      <c r="L52" s="64">
        <f t="shared" si="3"/>
        <v>0</v>
      </c>
      <c r="N52" s="96"/>
      <c r="P52" s="97"/>
      <c r="Q52" s="92"/>
      <c r="R52" s="92"/>
      <c r="S52" s="92"/>
      <c r="T52" s="93"/>
      <c r="U52" s="94"/>
      <c r="V52" s="98"/>
      <c r="W52" s="92"/>
      <c r="X52" s="100"/>
      <c r="Y52" s="91"/>
      <c r="Z52" s="99"/>
      <c r="AB52" s="24"/>
    </row>
    <row r="53" spans="1:28" ht="15.75" customHeight="1">
      <c r="A53" s="75"/>
      <c r="B53" s="6" t="s">
        <v>49</v>
      </c>
      <c r="C53" s="21"/>
      <c r="D53" s="21"/>
      <c r="E53" s="21"/>
      <c r="F53" s="63">
        <f>Input!$GB$16</f>
        <v>0</v>
      </c>
      <c r="G53" s="63">
        <f>Input!$GC$16</f>
        <v>0</v>
      </c>
      <c r="H53" s="63">
        <f>Input!$GD$16</f>
        <v>0</v>
      </c>
      <c r="I53" s="63">
        <f>Input!$GE$16</f>
        <v>0</v>
      </c>
      <c r="J53" s="63">
        <f>Input!$GF$16</f>
        <v>0</v>
      </c>
      <c r="K53" s="63">
        <f>Input!$GG$16</f>
        <v>0</v>
      </c>
      <c r="L53" s="64">
        <f t="shared" si="3"/>
        <v>0</v>
      </c>
      <c r="N53" s="96"/>
      <c r="P53" s="97"/>
      <c r="Q53" s="92"/>
      <c r="R53" s="92"/>
      <c r="S53" s="92"/>
      <c r="T53" s="93"/>
      <c r="U53" s="94"/>
      <c r="V53" s="98"/>
      <c r="W53" s="92"/>
      <c r="X53" s="100"/>
      <c r="Y53" s="91"/>
      <c r="Z53" s="99"/>
      <c r="AB53" s="24"/>
    </row>
    <row r="54" spans="1:28" s="78" customFormat="1" ht="15.75" customHeight="1">
      <c r="A54" s="75"/>
      <c r="B54" s="101" t="s">
        <v>539</v>
      </c>
      <c r="C54" s="77"/>
      <c r="D54" s="77"/>
      <c r="E54" s="20"/>
      <c r="F54" s="63">
        <f>Input!$GH$16</f>
        <v>0</v>
      </c>
      <c r="G54" s="63">
        <f>Input!$GI$16</f>
        <v>0</v>
      </c>
      <c r="H54" s="63">
        <f>Input!$GJ$16</f>
        <v>0</v>
      </c>
      <c r="I54" s="63">
        <f>Input!$GK$16</f>
        <v>0</v>
      </c>
      <c r="J54" s="63">
        <f>Input!$GL$16</f>
        <v>0</v>
      </c>
      <c r="K54" s="63">
        <f>Input!$GM$16</f>
        <v>0</v>
      </c>
      <c r="L54" s="64">
        <f t="shared" si="3"/>
        <v>0</v>
      </c>
      <c r="N54" s="102"/>
      <c r="P54" s="103"/>
      <c r="Q54" s="104"/>
      <c r="R54" s="104"/>
      <c r="S54" s="104"/>
      <c r="T54" s="105"/>
      <c r="U54" s="106"/>
      <c r="V54" s="107"/>
      <c r="W54" s="104"/>
      <c r="X54" s="108"/>
      <c r="Y54" s="109"/>
      <c r="Z54" s="110"/>
      <c r="AB54" s="82"/>
    </row>
    <row r="55" spans="1:28" s="78" customFormat="1" ht="15.75" customHeight="1">
      <c r="A55" s="75"/>
      <c r="B55" s="101" t="s">
        <v>540</v>
      </c>
      <c r="C55" s="77"/>
      <c r="D55" s="77"/>
      <c r="E55" s="20"/>
      <c r="F55" s="63">
        <f>Input!$GN$16</f>
        <v>0</v>
      </c>
      <c r="G55" s="63">
        <f>Input!$GO$16</f>
        <v>0</v>
      </c>
      <c r="H55" s="63">
        <f>Input!$GP$16</f>
        <v>0</v>
      </c>
      <c r="I55" s="63">
        <f>Input!$GQ$16</f>
        <v>0</v>
      </c>
      <c r="J55" s="63">
        <f>Input!$GR$16</f>
        <v>0</v>
      </c>
      <c r="K55" s="63">
        <f>Input!$GS$16</f>
        <v>0</v>
      </c>
      <c r="L55" s="64">
        <f t="shared" si="3"/>
        <v>0</v>
      </c>
      <c r="N55" s="102"/>
      <c r="P55" s="103"/>
      <c r="Q55" s="104"/>
      <c r="R55" s="104"/>
      <c r="S55" s="104"/>
      <c r="T55" s="105"/>
      <c r="U55" s="106"/>
      <c r="V55" s="107"/>
      <c r="W55" s="104"/>
      <c r="X55" s="108"/>
      <c r="Y55" s="109"/>
      <c r="Z55" s="110"/>
      <c r="AB55" s="82"/>
    </row>
    <row r="56" spans="1:28" s="78" customFormat="1" ht="15.75" customHeight="1">
      <c r="A56" s="75"/>
      <c r="B56" s="101" t="s">
        <v>52</v>
      </c>
      <c r="C56" s="77"/>
      <c r="D56" s="77"/>
      <c r="E56" s="20"/>
      <c r="F56" s="63">
        <f>Input!$GT$16</f>
        <v>0</v>
      </c>
      <c r="G56" s="63">
        <f>Input!$GU$16</f>
        <v>0</v>
      </c>
      <c r="H56" s="63">
        <f>Input!$GV$16</f>
        <v>0</v>
      </c>
      <c r="I56" s="63">
        <f>Input!$GW$16</f>
        <v>0</v>
      </c>
      <c r="J56" s="63">
        <f>Input!$GX$16</f>
        <v>0</v>
      </c>
      <c r="K56" s="63">
        <f>Input!$GY$16</f>
        <v>0</v>
      </c>
      <c r="L56" s="64">
        <f t="shared" si="3"/>
        <v>0</v>
      </c>
      <c r="N56" s="102"/>
      <c r="P56" s="103"/>
      <c r="Q56" s="104"/>
      <c r="R56" s="104"/>
      <c r="S56" s="104"/>
      <c r="T56" s="105"/>
      <c r="U56" s="106"/>
      <c r="V56" s="107"/>
      <c r="W56" s="104"/>
      <c r="X56" s="108"/>
      <c r="Y56" s="109"/>
      <c r="Z56" s="110"/>
      <c r="AB56" s="82"/>
    </row>
    <row r="57" spans="1:28" s="78" customFormat="1" ht="15.75" customHeight="1">
      <c r="A57" s="75"/>
      <c r="B57" s="101" t="s">
        <v>53</v>
      </c>
      <c r="C57" s="77"/>
      <c r="D57" s="77"/>
      <c r="E57" s="20"/>
      <c r="F57" s="63">
        <f>Input!$GZ$16</f>
        <v>0</v>
      </c>
      <c r="G57" s="63">
        <f>Input!$HA$16</f>
        <v>0</v>
      </c>
      <c r="H57" s="63">
        <f>Input!$HB$16</f>
        <v>0</v>
      </c>
      <c r="I57" s="63">
        <f>Input!$HC$16</f>
        <v>0</v>
      </c>
      <c r="J57" s="63">
        <f>Input!$HD$16</f>
        <v>0</v>
      </c>
      <c r="K57" s="63">
        <f>Input!$HE$16</f>
        <v>0</v>
      </c>
      <c r="L57" s="64">
        <f t="shared" si="3"/>
        <v>0</v>
      </c>
      <c r="N57" s="102"/>
      <c r="P57" s="103"/>
      <c r="Q57" s="104"/>
      <c r="R57" s="104"/>
      <c r="S57" s="104"/>
      <c r="T57" s="105"/>
      <c r="U57" s="106"/>
      <c r="V57" s="107"/>
      <c r="W57" s="104"/>
      <c r="X57" s="108"/>
      <c r="Y57" s="109"/>
      <c r="Z57" s="110"/>
      <c r="AB57" s="82"/>
    </row>
    <row r="58" spans="1:28" s="78" customFormat="1" ht="15.75" customHeight="1">
      <c r="A58" s="75"/>
      <c r="B58" s="101" t="s">
        <v>54</v>
      </c>
      <c r="C58" s="77"/>
      <c r="D58" s="77"/>
      <c r="E58" s="20"/>
      <c r="F58" s="63">
        <f>Input!$HF$16</f>
        <v>0</v>
      </c>
      <c r="G58" s="63">
        <f>Input!$HG$16</f>
        <v>0</v>
      </c>
      <c r="H58" s="63">
        <f>Input!$HH$16</f>
        <v>0</v>
      </c>
      <c r="I58" s="63">
        <f>Input!$HI$16</f>
        <v>0</v>
      </c>
      <c r="J58" s="63">
        <f>Input!$HJ$16</f>
        <v>0</v>
      </c>
      <c r="K58" s="63">
        <f>Input!$HK$16</f>
        <v>0</v>
      </c>
      <c r="L58" s="64">
        <f t="shared" si="3"/>
        <v>0</v>
      </c>
      <c r="N58" s="102"/>
      <c r="P58" s="103"/>
      <c r="Q58" s="104"/>
      <c r="R58" s="104"/>
      <c r="S58" s="104"/>
      <c r="T58" s="105"/>
      <c r="U58" s="106"/>
      <c r="V58" s="107"/>
      <c r="W58" s="104"/>
      <c r="X58" s="108"/>
      <c r="Y58" s="109"/>
      <c r="Z58" s="110"/>
      <c r="AB58" s="82"/>
    </row>
    <row r="59" spans="1:28" ht="15.75" customHeight="1">
      <c r="A59" s="75"/>
      <c r="B59" s="42" t="s">
        <v>55</v>
      </c>
      <c r="C59" s="43"/>
      <c r="D59" s="43"/>
      <c r="E59" s="43"/>
      <c r="F59" s="85">
        <f>SUM(F46:F58)</f>
        <v>0</v>
      </c>
      <c r="G59" s="85">
        <f t="shared" ref="G59:L59" si="4">SUM(G46:G58)</f>
        <v>0</v>
      </c>
      <c r="H59" s="85">
        <f t="shared" si="4"/>
        <v>0</v>
      </c>
      <c r="I59" s="85">
        <f t="shared" si="4"/>
        <v>0</v>
      </c>
      <c r="J59" s="85">
        <f t="shared" si="4"/>
        <v>0</v>
      </c>
      <c r="K59" s="85">
        <f t="shared" si="4"/>
        <v>0</v>
      </c>
      <c r="L59" s="85">
        <f t="shared" si="4"/>
        <v>0</v>
      </c>
      <c r="N59" s="96"/>
      <c r="P59" s="97"/>
      <c r="Q59" s="97"/>
      <c r="R59" s="97"/>
      <c r="S59" s="49">
        <f>L59-INT(L59)</f>
        <v>0</v>
      </c>
      <c r="T59" s="93"/>
      <c r="U59" s="94"/>
      <c r="V59" s="98"/>
      <c r="W59" s="98"/>
      <c r="X59" s="98"/>
      <c r="Y59" s="94"/>
      <c r="Z59" s="94"/>
      <c r="AB59" s="43">
        <f>SUM(AB46:AB53)</f>
        <v>0</v>
      </c>
    </row>
    <row r="60" spans="1:28" ht="15.75" customHeight="1">
      <c r="A60" s="75"/>
      <c r="C60" s="37"/>
      <c r="D60" s="37"/>
      <c r="E60" s="37"/>
      <c r="F60" s="37"/>
      <c r="G60" s="37"/>
      <c r="H60" s="37"/>
      <c r="I60" s="37"/>
      <c r="J60" s="37"/>
      <c r="K60" s="37"/>
      <c r="L60" s="37"/>
      <c r="N60" s="96"/>
      <c r="P60" s="97"/>
      <c r="Q60" s="97"/>
      <c r="R60" s="97"/>
      <c r="S60" s="97"/>
      <c r="T60" s="93"/>
      <c r="U60" s="94"/>
      <c r="V60" s="98"/>
      <c r="W60" s="98"/>
      <c r="X60" s="98"/>
      <c r="Y60" s="94"/>
      <c r="Z60" s="94"/>
    </row>
    <row r="61" spans="1:28" ht="15.75" customHeight="1">
      <c r="A61" s="75"/>
      <c r="L61" s="6" t="s">
        <v>56</v>
      </c>
      <c r="N61" s="111"/>
      <c r="Q61" s="112"/>
      <c r="R61" s="112"/>
      <c r="S61" s="112"/>
      <c r="W61" s="112"/>
      <c r="X61" s="112"/>
      <c r="Y61" s="112"/>
      <c r="Z61" s="112"/>
    </row>
    <row r="62" spans="1:28" ht="15.75" customHeight="1">
      <c r="A62" s="75"/>
      <c r="N62" s="113"/>
    </row>
    <row r="63" spans="1:28" s="112" customFormat="1" ht="15.75" customHeight="1">
      <c r="A63" s="75"/>
      <c r="N63" s="113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8" s="112" customFormat="1" ht="15.75" customHeight="1">
      <c r="A64" s="75"/>
      <c r="N64" s="113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s="112" customFormat="1" ht="15.75" customHeight="1">
      <c r="A65" s="75"/>
      <c r="N65" s="113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s="78" customFormat="1" ht="15.75" customHeight="1">
      <c r="A66" s="75"/>
      <c r="B66" s="20"/>
      <c r="C66" s="20"/>
      <c r="D66" s="20"/>
      <c r="E66" s="20"/>
      <c r="F66" s="114">
        <f>F59+F43</f>
        <v>0</v>
      </c>
      <c r="G66" s="114">
        <f t="shared" ref="G66:L66" si="5">G59+G43</f>
        <v>0</v>
      </c>
      <c r="H66" s="114">
        <f t="shared" si="5"/>
        <v>0</v>
      </c>
      <c r="I66" s="114">
        <f t="shared" si="5"/>
        <v>0</v>
      </c>
      <c r="J66" s="114">
        <f t="shared" si="5"/>
        <v>0</v>
      </c>
      <c r="K66" s="114">
        <f t="shared" si="5"/>
        <v>0</v>
      </c>
      <c r="L66" s="114">
        <f t="shared" si="5"/>
        <v>0</v>
      </c>
      <c r="N66" s="20"/>
    </row>
    <row r="67" spans="1:26" s="78" customFormat="1" ht="15.75" customHeight="1">
      <c r="A67" s="75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114">
        <f>SUM(K8:K9)+SUM(K12:K16)+L18+L19</f>
        <v>634</v>
      </c>
      <c r="N67" s="20"/>
    </row>
    <row r="68" spans="1:26" s="78" customFormat="1" ht="15.75" customHeight="1">
      <c r="A68" s="75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114">
        <f>Input!HL16+Input!HM16+Input!HN16</f>
        <v>100883398</v>
      </c>
      <c r="N68" s="20"/>
    </row>
    <row r="69" spans="1:26" s="78" customFormat="1" ht="15.75" customHeight="1">
      <c r="A69" s="75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114">
        <f>SUM(L66:L68)</f>
        <v>100884032</v>
      </c>
      <c r="N69" s="20"/>
    </row>
    <row r="70" spans="1:26" ht="15.75" customHeight="1">
      <c r="L70" s="3" t="str">
        <f>IF($L$69&lt;&gt;(Input!$D$16-Input!$E$16),"Error","Balanced")</f>
        <v>Balanced</v>
      </c>
    </row>
  </sheetData>
  <mergeCells count="3">
    <mergeCell ref="B6:L6"/>
    <mergeCell ref="H10:J10"/>
    <mergeCell ref="F20:J20"/>
  </mergeCells>
  <conditionalFormatting sqref="O27:O28">
    <cfRule type="expression" dxfId="14" priority="5">
      <formula>$O$28&lt;&gt;0</formula>
    </cfRule>
  </conditionalFormatting>
  <conditionalFormatting sqref="F20:J20">
    <cfRule type="expression" dxfId="13" priority="2">
      <formula>OR($S$17&lt;&gt;0,$S$43&lt;&gt;0,$S$59&lt;&gt;0)</formula>
    </cfRule>
  </conditionalFormatting>
  <conditionalFormatting sqref="H10:J10">
    <cfRule type="expression" dxfId="12" priority="1">
      <formula>$O$10&lt;&gt;0</formula>
    </cfRule>
  </conditionalFormatting>
  <hyperlinks>
    <hyperlink ref="K1" location="Index!A1" display="Return to Index"/>
  </hyperlinks>
  <printOptions horizontalCentered="1"/>
  <pageMargins left="0.25" right="0.25" top="0.25" bottom="0.25" header="0.5" footer="0.5"/>
  <pageSetup scale="60" pageOrder="overThenDown" orientation="landscape" r:id="rId1"/>
  <headerFooter alignWithMargins="0"/>
  <colBreaks count="1" manualBreakCount="1">
    <brk id="12" max="80" man="1"/>
  </colBreaks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11"/>
    <pageSetUpPr fitToPage="1"/>
  </sheetPr>
  <dimension ref="A1:AB70"/>
  <sheetViews>
    <sheetView showGridLines="0" zoomScale="75" zoomScaleNormal="75" workbookViewId="0">
      <pane ySplit="3" topLeftCell="A4" activePane="bottomLeft" state="frozen"/>
      <selection activeCell="B16" sqref="B16"/>
      <selection pane="bottomLeft" activeCell="K1" sqref="K1"/>
    </sheetView>
  </sheetViews>
  <sheetFormatPr defaultRowHeight="15.75" customHeight="1"/>
  <cols>
    <col min="1" max="1" width="4.7109375" style="1" customWidth="1"/>
    <col min="2" max="2" width="60.140625" style="6" customWidth="1"/>
    <col min="3" max="4" width="3.42578125" style="6" customWidth="1"/>
    <col min="5" max="5" width="18.85546875" style="6" customWidth="1"/>
    <col min="6" max="6" width="17.85546875" style="6" customWidth="1"/>
    <col min="7" max="7" width="18.28515625" style="6" customWidth="1"/>
    <col min="8" max="8" width="17.42578125" style="6" customWidth="1"/>
    <col min="9" max="9" width="18.5703125" style="6" customWidth="1"/>
    <col min="10" max="10" width="20.7109375" style="6" customWidth="1"/>
    <col min="11" max="11" width="20.28515625" style="6" bestFit="1" customWidth="1"/>
    <col min="12" max="12" width="16.42578125" style="6" customWidth="1"/>
    <col min="13" max="13" width="2.28515625" style="9" customWidth="1"/>
    <col min="14" max="14" width="12.140625" style="6" customWidth="1"/>
    <col min="15" max="15" width="19.85546875" style="9" customWidth="1"/>
    <col min="16" max="16" width="20.5703125" style="9" customWidth="1"/>
    <col min="17" max="17" width="1.140625" style="9" customWidth="1"/>
    <col min="18" max="19" width="14.42578125" style="9" customWidth="1"/>
    <col min="20" max="20" width="12.7109375" style="9" customWidth="1"/>
    <col min="21" max="21" width="10.7109375" style="9" customWidth="1"/>
    <col min="22" max="22" width="16.85546875" style="9" customWidth="1"/>
    <col min="23" max="23" width="1.85546875" style="9" customWidth="1"/>
    <col min="24" max="24" width="26.42578125" style="9" customWidth="1"/>
    <col min="25" max="25" width="17" style="9" customWidth="1"/>
    <col min="26" max="26" width="16.7109375" style="9" customWidth="1"/>
    <col min="27" max="27" width="18.85546875" style="9" customWidth="1"/>
    <col min="28" max="28" width="22.28515625" style="9" customWidth="1"/>
    <col min="29" max="16384" width="9.140625" style="9"/>
  </cols>
  <sheetData>
    <row r="1" spans="2:28" s="1" customFormat="1" ht="18" customHeight="1" thickBot="1">
      <c r="B1" s="2" t="s">
        <v>579</v>
      </c>
      <c r="C1" s="3"/>
      <c r="D1" s="3"/>
      <c r="E1" s="3"/>
      <c r="F1" s="3"/>
      <c r="G1" s="3"/>
      <c r="H1" s="3"/>
      <c r="I1" s="4"/>
      <c r="J1" s="3"/>
      <c r="K1" s="238" t="s">
        <v>422</v>
      </c>
      <c r="L1" s="3"/>
      <c r="M1" s="3"/>
      <c r="N1" s="3"/>
      <c r="AA1" s="3">
        <v>12</v>
      </c>
      <c r="AB1" s="3">
        <v>13</v>
      </c>
    </row>
    <row r="2" spans="2:28" ht="15.75" customHeight="1">
      <c r="B2" s="2" t="str">
        <f>Input!$B$5</f>
        <v>For the Year Ended August 31, 2018</v>
      </c>
      <c r="C2" s="5"/>
      <c r="D2" s="5"/>
      <c r="E2" s="5"/>
      <c r="G2" s="5"/>
      <c r="H2" s="5"/>
      <c r="I2" s="7"/>
      <c r="J2" s="5"/>
      <c r="K2" s="5"/>
      <c r="L2" s="8"/>
      <c r="N2" s="8"/>
      <c r="O2" s="10"/>
    </row>
    <row r="3" spans="2:28" ht="15.75" customHeight="1">
      <c r="B3" s="2" t="str">
        <f>Input!$B$6</f>
        <v>Research Expenditure Survey</v>
      </c>
      <c r="C3" s="5"/>
      <c r="D3" s="5"/>
      <c r="E3" s="5"/>
      <c r="F3" s="5"/>
      <c r="G3" s="5"/>
      <c r="H3" s="5"/>
      <c r="I3" s="7"/>
      <c r="J3" s="5"/>
      <c r="K3" s="5"/>
      <c r="L3" s="8"/>
      <c r="N3" s="8"/>
    </row>
    <row r="4" spans="2:28" ht="15.75" customHeight="1">
      <c r="B4" s="11"/>
      <c r="C4" s="5"/>
      <c r="D4" s="5"/>
      <c r="E4" s="5"/>
      <c r="F4" s="5"/>
      <c r="G4" s="5"/>
      <c r="H4" s="5"/>
      <c r="I4" s="7"/>
      <c r="J4" s="5"/>
      <c r="K4" s="5"/>
      <c r="L4" s="8"/>
      <c r="N4" s="10" t="s">
        <v>0</v>
      </c>
      <c r="P4" s="12"/>
    </row>
    <row r="5" spans="2:28" ht="15.75" customHeight="1">
      <c r="L5" s="3"/>
      <c r="N5" s="3"/>
    </row>
    <row r="6" spans="2:28" ht="15.75" customHeight="1">
      <c r="B6" s="452" t="str">
        <f>Input!$B$7</f>
        <v>FY 2018 Research Expenditure Survey</v>
      </c>
      <c r="C6" s="453"/>
      <c r="D6" s="453"/>
      <c r="E6" s="453"/>
      <c r="F6" s="453"/>
      <c r="G6" s="453"/>
      <c r="H6" s="453"/>
      <c r="I6" s="453"/>
      <c r="J6" s="453"/>
      <c r="K6" s="453"/>
      <c r="L6" s="453"/>
      <c r="N6" s="13"/>
    </row>
    <row r="7" spans="2:28" ht="28.5" customHeight="1">
      <c r="B7" s="14" t="s">
        <v>1</v>
      </c>
      <c r="C7" s="15"/>
      <c r="D7" s="15"/>
      <c r="E7" s="15"/>
      <c r="F7" s="15"/>
      <c r="G7" s="15"/>
      <c r="H7" s="15"/>
      <c r="I7" s="15"/>
      <c r="J7" s="15"/>
      <c r="K7" s="16" t="s">
        <v>2</v>
      </c>
      <c r="L7" s="16" t="s">
        <v>3</v>
      </c>
      <c r="N7" s="17"/>
      <c r="O7" s="18"/>
      <c r="P7" s="19"/>
      <c r="Q7" s="19"/>
      <c r="R7" s="19"/>
      <c r="S7" s="19"/>
      <c r="T7" s="19"/>
    </row>
    <row r="8" spans="2:28" ht="15.75" customHeight="1">
      <c r="B8" s="20" t="s">
        <v>4</v>
      </c>
      <c r="C8" s="21"/>
      <c r="D8" s="21"/>
      <c r="E8" s="21"/>
      <c r="F8" s="21"/>
      <c r="G8" s="21"/>
      <c r="H8" s="21"/>
      <c r="I8" s="21"/>
      <c r="J8" s="21"/>
      <c r="K8" s="22">
        <f>L8</f>
        <v>0</v>
      </c>
      <c r="L8" s="23">
        <f>Input!$I$17</f>
        <v>0</v>
      </c>
      <c r="N8" s="115"/>
      <c r="O8" s="116"/>
      <c r="P8" s="19"/>
      <c r="Q8" s="19"/>
      <c r="R8" s="19"/>
      <c r="S8" s="19"/>
      <c r="T8" s="19"/>
      <c r="AB8" s="24">
        <f>SUM(C8:L8)</f>
        <v>0</v>
      </c>
    </row>
    <row r="9" spans="2:28" ht="15.75" customHeight="1">
      <c r="B9" s="20" t="s">
        <v>6</v>
      </c>
      <c r="C9" s="21"/>
      <c r="D9" s="21"/>
      <c r="E9" s="21"/>
      <c r="F9" s="21"/>
      <c r="G9" s="21"/>
      <c r="H9" s="21"/>
      <c r="I9" s="21"/>
      <c r="J9" s="21"/>
      <c r="K9" s="25">
        <f>Input!$G$17</f>
        <v>0</v>
      </c>
      <c r="L9" s="26"/>
      <c r="N9" s="115"/>
      <c r="O9" s="28"/>
      <c r="P9" s="19"/>
      <c r="Q9" s="19"/>
      <c r="R9" s="19"/>
      <c r="S9" s="19"/>
      <c r="T9" s="19"/>
      <c r="AB9" s="24">
        <f>SUM(C9:L9)</f>
        <v>0</v>
      </c>
    </row>
    <row r="10" spans="2:28" ht="15.75" customHeight="1">
      <c r="B10" s="27" t="s">
        <v>548</v>
      </c>
      <c r="C10" s="28"/>
      <c r="D10" s="21"/>
      <c r="E10" s="21"/>
      <c r="F10" s="9"/>
      <c r="G10" s="416"/>
      <c r="H10" s="454" t="str">
        <f>IF(O10&lt;&gt;0,"Out of Balance with SRECNA","")</f>
        <v/>
      </c>
      <c r="I10" s="454"/>
      <c r="J10" s="455"/>
      <c r="K10" s="30">
        <f>SUM(K8:K9)</f>
        <v>0</v>
      </c>
      <c r="L10" s="31"/>
      <c r="N10" s="117"/>
      <c r="O10" s="118"/>
      <c r="P10" s="19"/>
      <c r="Q10" s="19"/>
      <c r="R10" s="19"/>
      <c r="S10" s="19"/>
      <c r="T10" s="19"/>
      <c r="AB10" s="24"/>
    </row>
    <row r="11" spans="2:28" ht="15.75" customHeight="1">
      <c r="B11" s="20"/>
      <c r="C11" s="21"/>
      <c r="D11" s="21"/>
      <c r="E11" s="21"/>
      <c r="F11" s="9"/>
      <c r="G11" s="9"/>
      <c r="H11" s="9"/>
      <c r="I11" s="9"/>
      <c r="J11" s="9"/>
      <c r="K11" s="32"/>
      <c r="L11" s="26"/>
      <c r="N11" s="17"/>
      <c r="O11" s="94"/>
      <c r="P11" s="33"/>
      <c r="Q11" s="33"/>
      <c r="R11" s="33"/>
      <c r="S11" s="33"/>
      <c r="T11" s="34"/>
      <c r="AB11" s="24">
        <f>SUM(C10:L10)</f>
        <v>0</v>
      </c>
    </row>
    <row r="12" spans="2:28" ht="15.75" customHeight="1">
      <c r="B12" s="20" t="s">
        <v>8</v>
      </c>
      <c r="C12" s="21"/>
      <c r="D12" s="21"/>
      <c r="E12" s="21"/>
      <c r="F12" s="21"/>
      <c r="G12" s="21"/>
      <c r="H12" s="21"/>
      <c r="I12" s="21"/>
      <c r="J12" s="21"/>
      <c r="K12" s="35">
        <f>Input!$H$17</f>
        <v>0</v>
      </c>
      <c r="L12" s="26"/>
      <c r="N12" s="36"/>
      <c r="O12" s="19"/>
      <c r="P12" s="19"/>
      <c r="Q12" s="19"/>
      <c r="R12" s="19"/>
      <c r="S12" s="19"/>
      <c r="T12" s="19"/>
      <c r="AB12" s="24">
        <f>SUM(C11:L11)</f>
        <v>0</v>
      </c>
    </row>
    <row r="13" spans="2:28" ht="15.75" customHeight="1">
      <c r="B13" s="20" t="s">
        <v>9</v>
      </c>
      <c r="C13" s="21"/>
      <c r="D13" s="21"/>
      <c r="E13" s="21"/>
      <c r="F13" s="21"/>
      <c r="G13" s="21"/>
      <c r="H13" s="21"/>
      <c r="I13" s="21"/>
      <c r="J13" s="21"/>
      <c r="K13" s="32">
        <f>L13</f>
        <v>0</v>
      </c>
      <c r="L13" s="35">
        <f>Input!$J$17</f>
        <v>0</v>
      </c>
      <c r="N13" s="36"/>
      <c r="O13" s="119"/>
      <c r="AB13" s="24">
        <f>SUM(C13:L13)</f>
        <v>0</v>
      </c>
    </row>
    <row r="14" spans="2:28" ht="15.75" customHeight="1">
      <c r="B14" s="20" t="s">
        <v>10</v>
      </c>
      <c r="C14" s="21"/>
      <c r="D14" s="21"/>
      <c r="E14" s="21"/>
      <c r="F14" s="21"/>
      <c r="G14" s="21"/>
      <c r="H14" s="21"/>
      <c r="I14" s="21"/>
      <c r="J14" s="21"/>
      <c r="K14" s="32">
        <f>L14</f>
        <v>0</v>
      </c>
      <c r="L14" s="35">
        <f>Input!$K$17</f>
        <v>0</v>
      </c>
      <c r="N14" s="17"/>
      <c r="O14" s="28"/>
      <c r="P14" s="19"/>
      <c r="Q14" s="19"/>
      <c r="R14" s="19"/>
      <c r="S14" s="19"/>
      <c r="T14" s="38"/>
      <c r="U14" s="19"/>
      <c r="V14" s="19"/>
      <c r="W14" s="19"/>
      <c r="X14" s="19"/>
      <c r="Y14" s="19"/>
      <c r="Z14" s="19"/>
      <c r="AA14" s="19"/>
      <c r="AB14" s="24">
        <f>SUM(C14:L14)</f>
        <v>0</v>
      </c>
    </row>
    <row r="15" spans="2:28" ht="15.75" customHeight="1">
      <c r="B15" s="386" t="s">
        <v>553</v>
      </c>
      <c r="C15" s="21"/>
      <c r="D15" s="21"/>
      <c r="E15" s="21"/>
      <c r="F15" s="21"/>
      <c r="G15" s="21"/>
      <c r="H15" s="21"/>
      <c r="I15" s="21"/>
      <c r="J15" s="21"/>
      <c r="K15" s="39">
        <f>L15</f>
        <v>0</v>
      </c>
      <c r="L15" s="35">
        <f>Input!$L$17</f>
        <v>0</v>
      </c>
      <c r="N15" s="19"/>
      <c r="O15" s="19"/>
      <c r="P15" s="19"/>
      <c r="Q15" s="19"/>
      <c r="R15" s="19"/>
      <c r="S15" s="19"/>
      <c r="T15" s="19"/>
      <c r="U15" s="19"/>
      <c r="V15" s="19"/>
      <c r="W15" s="40"/>
      <c r="X15" s="19"/>
      <c r="Y15" s="19"/>
      <c r="Z15" s="19"/>
      <c r="AA15" s="19"/>
      <c r="AB15" s="24">
        <f>SUM(C15:L15)</f>
        <v>0</v>
      </c>
    </row>
    <row r="16" spans="2:28" ht="15.75" customHeight="1">
      <c r="B16" s="20" t="s">
        <v>675</v>
      </c>
      <c r="C16" s="21"/>
      <c r="D16" s="21"/>
      <c r="E16" s="21"/>
      <c r="F16" s="21"/>
      <c r="G16" s="21"/>
      <c r="H16" s="21"/>
      <c r="I16" s="21"/>
      <c r="J16" s="21"/>
      <c r="K16" s="39">
        <f>L16</f>
        <v>0</v>
      </c>
      <c r="L16" s="35">
        <f>Input!$M$17</f>
        <v>0</v>
      </c>
      <c r="N16" s="28"/>
      <c r="O16" s="41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24">
        <f>SUM(C16:L16)</f>
        <v>0</v>
      </c>
    </row>
    <row r="17" spans="1:28" ht="15.75" customHeight="1">
      <c r="B17" s="42" t="s">
        <v>12</v>
      </c>
      <c r="C17" s="43"/>
      <c r="D17" s="43"/>
      <c r="E17" s="43"/>
      <c r="F17" s="43"/>
      <c r="G17" s="43"/>
      <c r="H17" s="43"/>
      <c r="I17" s="43"/>
      <c r="J17" s="43"/>
      <c r="K17" s="44">
        <f>SUM(K10:K16)</f>
        <v>0</v>
      </c>
      <c r="L17" s="45">
        <f>SUM(L8:L16)</f>
        <v>0</v>
      </c>
      <c r="N17" s="46"/>
      <c r="O17" s="47"/>
      <c r="P17" s="47"/>
      <c r="Q17" s="47"/>
      <c r="R17" s="48"/>
      <c r="S17" s="49">
        <f>L17-INT(L17)</f>
        <v>0</v>
      </c>
      <c r="T17" s="48">
        <v>0</v>
      </c>
      <c r="U17" s="47">
        <v>0</v>
      </c>
      <c r="V17" s="47">
        <v>0</v>
      </c>
      <c r="W17" s="47"/>
      <c r="X17" s="47"/>
      <c r="Y17" s="50"/>
      <c r="Z17" s="40"/>
      <c r="AA17" s="19"/>
      <c r="AB17" s="43" t="e">
        <f>#REF!+#REF!+#REF!+#REF!</f>
        <v>#REF!</v>
      </c>
    </row>
    <row r="18" spans="1:28" s="6" customFormat="1" ht="15.75" customHeight="1">
      <c r="A18" s="3"/>
      <c r="B18" s="380" t="s">
        <v>590</v>
      </c>
      <c r="C18" s="36"/>
      <c r="D18" s="36"/>
      <c r="E18" s="36"/>
      <c r="F18" s="36"/>
      <c r="G18" s="36"/>
      <c r="H18" s="36"/>
      <c r="I18" s="36"/>
      <c r="J18" s="36"/>
      <c r="K18" s="211"/>
      <c r="L18" s="331">
        <f>Input!$N$17</f>
        <v>0</v>
      </c>
      <c r="N18" s="332"/>
      <c r="O18" s="333"/>
      <c r="P18" s="333"/>
      <c r="Q18" s="333"/>
      <c r="R18" s="142"/>
      <c r="S18" s="334"/>
      <c r="T18" s="142"/>
      <c r="U18" s="333"/>
      <c r="V18" s="333"/>
      <c r="W18" s="333"/>
      <c r="X18" s="333"/>
      <c r="Y18" s="335"/>
      <c r="Z18" s="336"/>
      <c r="AA18" s="17"/>
      <c r="AB18" s="36"/>
    </row>
    <row r="19" spans="1:28" s="6" customFormat="1" ht="15.75" customHeight="1">
      <c r="A19" s="3"/>
      <c r="B19" s="380" t="s">
        <v>589</v>
      </c>
      <c r="C19" s="36"/>
      <c r="D19" s="36"/>
      <c r="E19" s="36"/>
      <c r="F19" s="36"/>
      <c r="G19" s="36"/>
      <c r="H19" s="36"/>
      <c r="I19" s="36"/>
      <c r="J19" s="36"/>
      <c r="K19" s="211"/>
      <c r="L19" s="331">
        <f>Input!$O$17</f>
        <v>0</v>
      </c>
      <c r="N19" s="332"/>
      <c r="O19" s="333"/>
      <c r="P19" s="333"/>
      <c r="Q19" s="333"/>
      <c r="R19" s="142"/>
      <c r="S19" s="334"/>
      <c r="T19" s="142"/>
      <c r="U19" s="333"/>
      <c r="V19" s="333"/>
      <c r="W19" s="333"/>
      <c r="X19" s="333"/>
      <c r="Y19" s="335"/>
      <c r="Z19" s="336"/>
      <c r="AA19" s="17"/>
      <c r="AB19" s="36"/>
    </row>
    <row r="20" spans="1:28" ht="15.75" customHeight="1">
      <c r="C20" s="37"/>
      <c r="D20" s="37"/>
      <c r="E20" s="37"/>
      <c r="F20" s="456" t="str">
        <f>IF(OR(S17&lt;&gt;0,S43&lt;&gt;0,S59&lt;&gt;0),"Do not Enter Cents - Whole Dollars Only","")</f>
        <v/>
      </c>
      <c r="G20" s="456"/>
      <c r="H20" s="456"/>
      <c r="I20" s="456"/>
      <c r="J20" s="456"/>
      <c r="K20" s="37"/>
      <c r="L20" s="37"/>
      <c r="N20" s="46"/>
      <c r="O20" s="47"/>
      <c r="P20" s="47"/>
      <c r="Q20" s="47"/>
      <c r="R20" s="48"/>
      <c r="S20" s="51"/>
      <c r="T20" s="48"/>
      <c r="U20" s="47"/>
      <c r="V20" s="47"/>
      <c r="W20" s="47"/>
      <c r="X20" s="47"/>
      <c r="Y20" s="50"/>
      <c r="Z20" s="40"/>
      <c r="AA20" s="19"/>
    </row>
    <row r="21" spans="1:28" ht="33" customHeight="1">
      <c r="B21" s="14" t="s">
        <v>13</v>
      </c>
      <c r="C21" s="52"/>
      <c r="D21" s="52"/>
      <c r="E21" s="52"/>
      <c r="F21" s="53" t="s">
        <v>14</v>
      </c>
      <c r="G21" s="53" t="s">
        <v>15</v>
      </c>
      <c r="H21" s="53" t="s">
        <v>16</v>
      </c>
      <c r="I21" s="53" t="s">
        <v>17</v>
      </c>
      <c r="J21" s="385" t="s">
        <v>551</v>
      </c>
      <c r="K21" s="385" t="s">
        <v>552</v>
      </c>
      <c r="L21" s="53" t="s">
        <v>18</v>
      </c>
      <c r="N21" s="46"/>
      <c r="O21" s="47"/>
      <c r="P21" s="47"/>
      <c r="Q21" s="47"/>
      <c r="R21" s="48"/>
      <c r="S21" s="51"/>
      <c r="T21" s="48"/>
      <c r="U21" s="47"/>
      <c r="V21" s="47"/>
      <c r="W21" s="47"/>
      <c r="X21" s="47"/>
      <c r="Y21" s="50"/>
      <c r="Z21" s="40"/>
      <c r="AA21" s="19"/>
    </row>
    <row r="22" spans="1:28" ht="15.75" customHeight="1">
      <c r="B22" s="54" t="s">
        <v>19</v>
      </c>
      <c r="C22" s="21"/>
      <c r="D22" s="21"/>
      <c r="F22" s="55">
        <f>Input!$P$17</f>
        <v>0</v>
      </c>
      <c r="G22" s="55">
        <f>Input!$Q$17</f>
        <v>0</v>
      </c>
      <c r="H22" s="55">
        <f>Input!$R$17</f>
        <v>0</v>
      </c>
      <c r="I22" s="55">
        <f>Input!$S$17</f>
        <v>0</v>
      </c>
      <c r="J22" s="55">
        <f>Input!$T$17</f>
        <v>0</v>
      </c>
      <c r="K22" s="55">
        <f>Input!$U$17</f>
        <v>0</v>
      </c>
      <c r="L22" s="56">
        <f t="shared" ref="L22:L41" si="0">SUM(F22:K22)</f>
        <v>0</v>
      </c>
      <c r="N22" s="57"/>
      <c r="O22" s="58"/>
      <c r="P22" s="59"/>
      <c r="Q22" s="60"/>
      <c r="R22" s="57"/>
      <c r="S22" s="57"/>
      <c r="T22" s="57"/>
      <c r="U22" s="60"/>
      <c r="V22" s="57"/>
      <c r="W22" s="60"/>
      <c r="X22" s="61"/>
      <c r="Y22" s="58"/>
      <c r="Z22" s="60"/>
      <c r="AA22" s="19"/>
      <c r="AB22" s="24">
        <f t="shared" ref="AB22:AB27" si="1">SUM(C22:L22)</f>
        <v>0</v>
      </c>
    </row>
    <row r="23" spans="1:28" ht="15.75" customHeight="1">
      <c r="B23" s="62" t="s">
        <v>20</v>
      </c>
      <c r="C23" s="21"/>
      <c r="D23" s="21"/>
      <c r="F23" s="63">
        <f>Input!$V$17</f>
        <v>0</v>
      </c>
      <c r="G23" s="63">
        <f>Input!$W$17</f>
        <v>0</v>
      </c>
      <c r="H23" s="63">
        <f>Input!$X$17</f>
        <v>0</v>
      </c>
      <c r="I23" s="63">
        <f>Input!$Y$17</f>
        <v>0</v>
      </c>
      <c r="J23" s="63">
        <f>Input!$Z$17</f>
        <v>0</v>
      </c>
      <c r="K23" s="63">
        <f>Input!$AA$17</f>
        <v>0</v>
      </c>
      <c r="L23" s="64">
        <f t="shared" si="0"/>
        <v>0</v>
      </c>
      <c r="N23" s="65"/>
      <c r="O23" s="66"/>
      <c r="P23" s="67"/>
      <c r="Q23" s="68"/>
      <c r="R23" s="69"/>
      <c r="S23" s="69"/>
      <c r="T23" s="69"/>
      <c r="U23" s="68"/>
      <c r="V23" s="70"/>
      <c r="W23" s="60"/>
      <c r="X23" s="61"/>
      <c r="Y23" s="66"/>
      <c r="Z23" s="68"/>
      <c r="AA23" s="19"/>
      <c r="AB23" s="24">
        <f t="shared" si="1"/>
        <v>0</v>
      </c>
    </row>
    <row r="24" spans="1:28" ht="15.75" customHeight="1">
      <c r="B24" s="54" t="s">
        <v>21</v>
      </c>
      <c r="C24" s="21"/>
      <c r="D24" s="21"/>
      <c r="F24" s="63">
        <f>Input!$AB$17</f>
        <v>0</v>
      </c>
      <c r="G24" s="63">
        <f>Input!$AC$17</f>
        <v>0</v>
      </c>
      <c r="H24" s="63">
        <f>Input!$AD$17</f>
        <v>0</v>
      </c>
      <c r="I24" s="63">
        <f>Input!$AE$17</f>
        <v>0</v>
      </c>
      <c r="J24" s="63">
        <f>Input!$AF$17</f>
        <v>0</v>
      </c>
      <c r="K24" s="63">
        <f>Input!$AG$17</f>
        <v>0</v>
      </c>
      <c r="L24" s="64">
        <f t="shared" si="0"/>
        <v>0</v>
      </c>
      <c r="N24" s="65"/>
      <c r="O24" s="66"/>
      <c r="P24" s="71"/>
      <c r="Q24" s="68"/>
      <c r="R24" s="69"/>
      <c r="S24" s="69"/>
      <c r="T24" s="69"/>
      <c r="U24" s="68"/>
      <c r="V24" s="69"/>
      <c r="W24" s="68"/>
      <c r="X24" s="61"/>
      <c r="Y24" s="66"/>
      <c r="Z24" s="68"/>
      <c r="AA24" s="19"/>
      <c r="AB24" s="24">
        <f t="shared" si="1"/>
        <v>0</v>
      </c>
    </row>
    <row r="25" spans="1:28" ht="15.75" customHeight="1">
      <c r="B25" s="54" t="s">
        <v>22</v>
      </c>
      <c r="C25" s="21"/>
      <c r="D25" s="21"/>
      <c r="F25" s="63">
        <f>Input!$AH$17</f>
        <v>0</v>
      </c>
      <c r="G25" s="63">
        <f>Input!$AI$17</f>
        <v>0</v>
      </c>
      <c r="H25" s="63">
        <f>Input!$AJ$17</f>
        <v>0</v>
      </c>
      <c r="I25" s="63">
        <f>Input!$AK$17</f>
        <v>0</v>
      </c>
      <c r="J25" s="63">
        <f>Input!$AL$17</f>
        <v>0</v>
      </c>
      <c r="K25" s="63">
        <f>Input!$AM$17</f>
        <v>0</v>
      </c>
      <c r="L25" s="64">
        <f t="shared" si="0"/>
        <v>0</v>
      </c>
      <c r="N25" s="65"/>
      <c r="O25" s="66"/>
      <c r="P25" s="67"/>
      <c r="Q25" s="68"/>
      <c r="R25" s="69"/>
      <c r="S25" s="69"/>
      <c r="T25" s="69"/>
      <c r="U25" s="68"/>
      <c r="V25" s="69"/>
      <c r="W25" s="68"/>
      <c r="X25" s="61"/>
      <c r="Y25" s="66"/>
      <c r="Z25" s="68"/>
      <c r="AA25" s="19"/>
      <c r="AB25" s="24">
        <f t="shared" si="1"/>
        <v>0</v>
      </c>
    </row>
    <row r="26" spans="1:28" ht="15.75" customHeight="1">
      <c r="B26" s="54" t="s">
        <v>23</v>
      </c>
      <c r="C26" s="21"/>
      <c r="D26" s="21"/>
      <c r="F26" s="63">
        <f>Input!$AN$17</f>
        <v>0</v>
      </c>
      <c r="G26" s="63">
        <f>Input!$AO$17</f>
        <v>0</v>
      </c>
      <c r="H26" s="63">
        <f>Input!$AP$17</f>
        <v>0</v>
      </c>
      <c r="I26" s="63">
        <f>Input!$AQ$17</f>
        <v>0</v>
      </c>
      <c r="J26" s="63">
        <f>Input!$AR$17</f>
        <v>0</v>
      </c>
      <c r="K26" s="63">
        <f>Input!$AS$17</f>
        <v>0</v>
      </c>
      <c r="L26" s="64">
        <f t="shared" si="0"/>
        <v>0</v>
      </c>
      <c r="N26" s="65"/>
      <c r="O26" s="66"/>
      <c r="P26" s="67"/>
      <c r="Q26" s="68"/>
      <c r="R26" s="69"/>
      <c r="S26" s="69"/>
      <c r="T26" s="69"/>
      <c r="U26" s="68"/>
      <c r="V26" s="69"/>
      <c r="W26" s="68"/>
      <c r="X26" s="61"/>
      <c r="Y26" s="66"/>
      <c r="Z26" s="68"/>
      <c r="AA26" s="19"/>
      <c r="AB26" s="24">
        <f t="shared" si="1"/>
        <v>0</v>
      </c>
    </row>
    <row r="27" spans="1:28" ht="15.75" customHeight="1">
      <c r="B27" s="54" t="s">
        <v>24</v>
      </c>
      <c r="C27" s="21"/>
      <c r="D27" s="21"/>
      <c r="F27" s="63">
        <f>Input!$AT$17</f>
        <v>0</v>
      </c>
      <c r="G27" s="63">
        <f>Input!$AU$17</f>
        <v>0</v>
      </c>
      <c r="H27" s="63">
        <f>Input!$AV$17</f>
        <v>0</v>
      </c>
      <c r="I27" s="63">
        <f>Input!$AW$17</f>
        <v>0</v>
      </c>
      <c r="J27" s="63">
        <f>Input!$AX$17</f>
        <v>0</v>
      </c>
      <c r="K27" s="63">
        <f>Input!$AY$17</f>
        <v>0</v>
      </c>
      <c r="L27" s="64">
        <f t="shared" si="0"/>
        <v>0</v>
      </c>
      <c r="N27" s="65"/>
      <c r="O27" s="72" t="s">
        <v>5</v>
      </c>
      <c r="P27" s="67"/>
      <c r="Q27" s="68"/>
      <c r="R27" s="69"/>
      <c r="S27" s="69"/>
      <c r="T27" s="69"/>
      <c r="U27" s="68"/>
      <c r="V27" s="69"/>
      <c r="W27" s="68"/>
      <c r="X27" s="61"/>
      <c r="Y27" s="66"/>
      <c r="Z27" s="68"/>
      <c r="AA27" s="19"/>
      <c r="AB27" s="24">
        <f t="shared" si="1"/>
        <v>0</v>
      </c>
    </row>
    <row r="28" spans="1:28" ht="15.75" customHeight="1">
      <c r="B28" s="54" t="s">
        <v>25</v>
      </c>
      <c r="C28" s="21"/>
      <c r="D28" s="21"/>
      <c r="F28" s="63">
        <f>Input!$AZ$17</f>
        <v>0</v>
      </c>
      <c r="G28" s="63">
        <f>Input!$BA$17</f>
        <v>0</v>
      </c>
      <c r="H28" s="63">
        <f>Input!$BB$17</f>
        <v>0</v>
      </c>
      <c r="I28" s="63">
        <f>Input!$BC$17</f>
        <v>0</v>
      </c>
      <c r="J28" s="63">
        <f>Input!$BD$17</f>
        <v>0</v>
      </c>
      <c r="K28" s="63">
        <f>Input!$BE$17</f>
        <v>0</v>
      </c>
      <c r="L28" s="64">
        <f t="shared" si="0"/>
        <v>0</v>
      </c>
      <c r="N28" s="73" t="str">
        <f>IF(O28&lt;&gt;0,"Out of Balance","Balanced")</f>
        <v>Balanced</v>
      </c>
      <c r="O28" s="74">
        <f>L17-L43</f>
        <v>0</v>
      </c>
      <c r="Q28" s="68"/>
      <c r="R28" s="69"/>
      <c r="S28" s="69"/>
      <c r="T28" s="69"/>
      <c r="U28" s="68"/>
      <c r="V28" s="69"/>
      <c r="W28" s="68"/>
      <c r="X28" s="61"/>
      <c r="Y28" s="66"/>
      <c r="Z28" s="68"/>
      <c r="AA28" s="19"/>
      <c r="AB28" s="24"/>
    </row>
    <row r="29" spans="1:28" ht="15.75" customHeight="1">
      <c r="B29" s="54" t="s">
        <v>26</v>
      </c>
      <c r="C29" s="21"/>
      <c r="D29" s="21"/>
      <c r="F29" s="63">
        <f>Input!$BF$17</f>
        <v>0</v>
      </c>
      <c r="G29" s="63">
        <f>Input!$BG$17</f>
        <v>0</v>
      </c>
      <c r="H29" s="63">
        <f>Input!$BH$17</f>
        <v>0</v>
      </c>
      <c r="I29" s="63">
        <f>Input!$BI$17</f>
        <v>0</v>
      </c>
      <c r="J29" s="63">
        <f>Input!$BJ$17</f>
        <v>0</v>
      </c>
      <c r="K29" s="63">
        <f>Input!$BK$17</f>
        <v>0</v>
      </c>
      <c r="L29" s="64">
        <f t="shared" si="0"/>
        <v>0</v>
      </c>
      <c r="N29" s="65"/>
      <c r="O29" s="66"/>
      <c r="P29" s="67"/>
      <c r="Q29" s="68"/>
      <c r="R29" s="69"/>
      <c r="S29" s="69"/>
      <c r="T29" s="69"/>
      <c r="U29" s="68"/>
      <c r="V29" s="69"/>
      <c r="W29" s="68"/>
      <c r="X29" s="61"/>
      <c r="Y29" s="66"/>
      <c r="Z29" s="68"/>
      <c r="AA29" s="19"/>
      <c r="AB29" s="24"/>
    </row>
    <row r="30" spans="1:28" ht="15.75" customHeight="1">
      <c r="B30" s="62" t="s">
        <v>27</v>
      </c>
      <c r="C30" s="21"/>
      <c r="D30" s="21"/>
      <c r="F30" s="63">
        <f>Input!$BL$17</f>
        <v>0</v>
      </c>
      <c r="G30" s="63">
        <f>Input!$BM$17</f>
        <v>0</v>
      </c>
      <c r="H30" s="63">
        <f>Input!$BN$17</f>
        <v>0</v>
      </c>
      <c r="I30" s="63">
        <f>Input!$BO$17</f>
        <v>0</v>
      </c>
      <c r="J30" s="63">
        <f>Input!$BP$17</f>
        <v>0</v>
      </c>
      <c r="K30" s="63">
        <f>Input!$BQ$17</f>
        <v>0</v>
      </c>
      <c r="L30" s="64">
        <f t="shared" si="0"/>
        <v>0</v>
      </c>
      <c r="N30" s="65"/>
      <c r="O30" s="66"/>
      <c r="P30" s="67"/>
      <c r="Q30" s="68"/>
      <c r="R30" s="69"/>
      <c r="S30" s="69"/>
      <c r="T30" s="69"/>
      <c r="U30" s="68"/>
      <c r="V30" s="69"/>
      <c r="W30" s="68"/>
      <c r="X30" s="61"/>
      <c r="Y30" s="66"/>
      <c r="Z30" s="68"/>
      <c r="AA30" s="19"/>
      <c r="AB30" s="24"/>
    </row>
    <row r="31" spans="1:28" ht="15.75" customHeight="1">
      <c r="B31" s="62" t="s">
        <v>28</v>
      </c>
      <c r="C31" s="21"/>
      <c r="D31" s="21"/>
      <c r="F31" s="63">
        <f>Input!$BR$17</f>
        <v>0</v>
      </c>
      <c r="G31" s="63">
        <f>Input!$BS$17</f>
        <v>0</v>
      </c>
      <c r="H31" s="63">
        <f>Input!$BT$17</f>
        <v>0</v>
      </c>
      <c r="I31" s="63">
        <f>Input!$BU$17</f>
        <v>0</v>
      </c>
      <c r="J31" s="63">
        <f>Input!$BV$17</f>
        <v>0</v>
      </c>
      <c r="K31" s="63">
        <f>Input!$BW$17</f>
        <v>0</v>
      </c>
      <c r="L31" s="64">
        <f t="shared" si="0"/>
        <v>0</v>
      </c>
      <c r="N31" s="65"/>
      <c r="O31" s="66"/>
      <c r="P31" s="67"/>
      <c r="Q31" s="68"/>
      <c r="R31" s="69"/>
      <c r="S31" s="69"/>
      <c r="T31" s="69"/>
      <c r="U31" s="68"/>
      <c r="V31" s="69"/>
      <c r="W31" s="68"/>
      <c r="X31" s="61"/>
      <c r="Y31" s="66"/>
      <c r="Z31" s="68"/>
      <c r="AA31" s="19"/>
      <c r="AB31" s="24"/>
    </row>
    <row r="32" spans="1:28" ht="15.75" customHeight="1">
      <c r="B32" s="62" t="s">
        <v>29</v>
      </c>
      <c r="C32" s="21"/>
      <c r="D32" s="21"/>
      <c r="F32" s="63">
        <f>Input!$BX$17</f>
        <v>0</v>
      </c>
      <c r="G32" s="63">
        <f>Input!$BY$17</f>
        <v>0</v>
      </c>
      <c r="H32" s="63">
        <f>Input!$BZ$17</f>
        <v>0</v>
      </c>
      <c r="I32" s="63">
        <f>Input!$CA$17</f>
        <v>0</v>
      </c>
      <c r="J32" s="63">
        <f>Input!$CB$17</f>
        <v>0</v>
      </c>
      <c r="K32" s="63">
        <f>Input!$CC$17</f>
        <v>0</v>
      </c>
      <c r="L32" s="64">
        <f t="shared" si="0"/>
        <v>0</v>
      </c>
      <c r="N32" s="65"/>
      <c r="O32" s="66"/>
      <c r="P32" s="67"/>
      <c r="Q32" s="68"/>
      <c r="R32" s="69"/>
      <c r="S32" s="69"/>
      <c r="T32" s="69"/>
      <c r="U32" s="68"/>
      <c r="V32" s="69"/>
      <c r="W32" s="68"/>
      <c r="X32" s="61"/>
      <c r="Y32" s="66"/>
      <c r="Z32" s="68"/>
      <c r="AA32" s="19"/>
      <c r="AB32" s="24"/>
    </row>
    <row r="33" spans="1:28" ht="15.75" customHeight="1">
      <c r="B33" s="62" t="s">
        <v>30</v>
      </c>
      <c r="C33" s="21"/>
      <c r="D33" s="21"/>
      <c r="F33" s="63">
        <f>Input!$CD$17</f>
        <v>0</v>
      </c>
      <c r="G33" s="63">
        <f>Input!$CE$17</f>
        <v>0</v>
      </c>
      <c r="H33" s="63">
        <f>Input!$CF$17</f>
        <v>0</v>
      </c>
      <c r="I33" s="63">
        <f>Input!$CG$17</f>
        <v>0</v>
      </c>
      <c r="J33" s="63">
        <f>Input!$CH$17</f>
        <v>0</v>
      </c>
      <c r="K33" s="63">
        <f>Input!$CI$17</f>
        <v>0</v>
      </c>
      <c r="L33" s="64">
        <f t="shared" si="0"/>
        <v>0</v>
      </c>
      <c r="N33" s="65"/>
      <c r="O33" s="66"/>
      <c r="P33" s="67"/>
      <c r="Q33" s="68"/>
      <c r="R33" s="69"/>
      <c r="S33" s="69"/>
      <c r="T33" s="69"/>
      <c r="U33" s="68"/>
      <c r="V33" s="69"/>
      <c r="W33" s="68"/>
      <c r="X33" s="61"/>
      <c r="Y33" s="66"/>
      <c r="Z33" s="68"/>
      <c r="AA33" s="19"/>
      <c r="AB33" s="24"/>
    </row>
    <row r="34" spans="1:28" ht="15.75" customHeight="1">
      <c r="B34" s="62" t="s">
        <v>31</v>
      </c>
      <c r="C34" s="21"/>
      <c r="D34" s="21"/>
      <c r="F34" s="63">
        <f>Input!$CJ$17</f>
        <v>0</v>
      </c>
      <c r="G34" s="63">
        <f>Input!$CK$17</f>
        <v>0</v>
      </c>
      <c r="H34" s="63">
        <f>Input!$CL$17</f>
        <v>0</v>
      </c>
      <c r="I34" s="63">
        <f>Input!$CM$17</f>
        <v>0</v>
      </c>
      <c r="J34" s="63">
        <f>Input!$CN$17</f>
        <v>0</v>
      </c>
      <c r="K34" s="63">
        <f>Input!$CO$17</f>
        <v>0</v>
      </c>
      <c r="L34" s="64">
        <f t="shared" si="0"/>
        <v>0</v>
      </c>
      <c r="N34" s="65"/>
      <c r="O34" s="66"/>
      <c r="P34" s="67"/>
      <c r="Q34" s="68"/>
      <c r="R34" s="69"/>
      <c r="S34" s="69"/>
      <c r="T34" s="69"/>
      <c r="U34" s="68"/>
      <c r="V34" s="69"/>
      <c r="W34" s="68"/>
      <c r="X34" s="61"/>
      <c r="Y34" s="66"/>
      <c r="Z34" s="68"/>
      <c r="AA34" s="19"/>
      <c r="AB34" s="24"/>
    </row>
    <row r="35" spans="1:28" ht="15.75" customHeight="1">
      <c r="B35" s="54" t="s">
        <v>32</v>
      </c>
      <c r="C35" s="21"/>
      <c r="D35" s="21"/>
      <c r="F35" s="63">
        <f>Input!$CP$17</f>
        <v>0</v>
      </c>
      <c r="G35" s="63">
        <f>Input!$CQ$17</f>
        <v>0</v>
      </c>
      <c r="H35" s="63">
        <f>Input!$CR$17</f>
        <v>0</v>
      </c>
      <c r="I35" s="63">
        <f>Input!$CS$17</f>
        <v>0</v>
      </c>
      <c r="J35" s="63">
        <f>Input!$CT$17</f>
        <v>0</v>
      </c>
      <c r="K35" s="63">
        <f>Input!$CU$17</f>
        <v>0</v>
      </c>
      <c r="L35" s="64">
        <f t="shared" si="0"/>
        <v>0</v>
      </c>
      <c r="N35" s="65"/>
      <c r="O35" s="66"/>
      <c r="P35" s="67"/>
      <c r="Q35" s="68"/>
      <c r="R35" s="69"/>
      <c r="S35" s="69"/>
      <c r="T35" s="69"/>
      <c r="U35" s="68"/>
      <c r="V35" s="69"/>
      <c r="W35" s="68"/>
      <c r="X35" s="61"/>
      <c r="Y35" s="66"/>
      <c r="Z35" s="68"/>
      <c r="AA35" s="19"/>
      <c r="AB35" s="24"/>
    </row>
    <row r="36" spans="1:28" ht="15.75" customHeight="1">
      <c r="B36" s="54" t="s">
        <v>33</v>
      </c>
      <c r="C36" s="21"/>
      <c r="D36" s="21"/>
      <c r="F36" s="63">
        <f>Input!$CV$17</f>
        <v>0</v>
      </c>
      <c r="G36" s="63">
        <f>Input!$CW$17</f>
        <v>0</v>
      </c>
      <c r="H36" s="63">
        <f>Input!$CX$17</f>
        <v>0</v>
      </c>
      <c r="I36" s="63">
        <f>Input!$CY$17</f>
        <v>0</v>
      </c>
      <c r="J36" s="63">
        <f>Input!$CZ$17</f>
        <v>0</v>
      </c>
      <c r="K36" s="63">
        <f>Input!$DA$17</f>
        <v>0</v>
      </c>
      <c r="L36" s="64">
        <f t="shared" si="0"/>
        <v>0</v>
      </c>
      <c r="N36" s="65"/>
      <c r="O36" s="66"/>
      <c r="P36" s="67"/>
      <c r="Q36" s="68"/>
      <c r="R36" s="69"/>
      <c r="S36" s="69"/>
      <c r="T36" s="69"/>
      <c r="U36" s="68"/>
      <c r="V36" s="69"/>
      <c r="W36" s="68"/>
      <c r="X36" s="61"/>
      <c r="Y36" s="66"/>
      <c r="Z36" s="68"/>
      <c r="AA36" s="19"/>
      <c r="AB36" s="24"/>
    </row>
    <row r="37" spans="1:28" s="78" customFormat="1" ht="15.75" customHeight="1">
      <c r="A37" s="75"/>
      <c r="B37" s="76" t="s">
        <v>34</v>
      </c>
      <c r="C37" s="77"/>
      <c r="D37" s="77"/>
      <c r="E37" s="20"/>
      <c r="F37" s="63">
        <f>Input!$DB$17</f>
        <v>0</v>
      </c>
      <c r="G37" s="63">
        <f>Input!$DC$17</f>
        <v>0</v>
      </c>
      <c r="H37" s="63">
        <f>Input!$DD$17</f>
        <v>0</v>
      </c>
      <c r="I37" s="63">
        <f>Input!$DE$17</f>
        <v>0</v>
      </c>
      <c r="J37" s="63">
        <f>Input!$DF$17</f>
        <v>0</v>
      </c>
      <c r="K37" s="63">
        <f>Input!$DG$17</f>
        <v>0</v>
      </c>
      <c r="L37" s="64">
        <f t="shared" si="0"/>
        <v>0</v>
      </c>
      <c r="N37" s="65"/>
      <c r="O37" s="66"/>
      <c r="P37" s="79"/>
      <c r="Q37" s="80"/>
      <c r="R37" s="69"/>
      <c r="S37" s="69"/>
      <c r="T37" s="69"/>
      <c r="U37" s="80"/>
      <c r="V37" s="69"/>
      <c r="W37" s="80"/>
      <c r="X37" s="61"/>
      <c r="Y37" s="66"/>
      <c r="Z37" s="80"/>
      <c r="AA37" s="81"/>
      <c r="AB37" s="82"/>
    </row>
    <row r="38" spans="1:28" s="78" customFormat="1" ht="15.75" customHeight="1">
      <c r="A38" s="75"/>
      <c r="B38" s="76" t="s">
        <v>35</v>
      </c>
      <c r="C38" s="77"/>
      <c r="D38" s="77"/>
      <c r="E38" s="20"/>
      <c r="F38" s="63">
        <f>Input!$DH$17</f>
        <v>0</v>
      </c>
      <c r="G38" s="63">
        <f>Input!$DI$17</f>
        <v>0</v>
      </c>
      <c r="H38" s="63">
        <f>Input!$DJ$17</f>
        <v>0</v>
      </c>
      <c r="I38" s="63">
        <f>Input!$DK$17</f>
        <v>0</v>
      </c>
      <c r="J38" s="63">
        <f>Input!$DL$17</f>
        <v>0</v>
      </c>
      <c r="K38" s="63">
        <f>Input!$DM$17</f>
        <v>0</v>
      </c>
      <c r="L38" s="64">
        <f t="shared" si="0"/>
        <v>0</v>
      </c>
      <c r="N38" s="65"/>
      <c r="O38" s="66"/>
      <c r="P38" s="79"/>
      <c r="Q38" s="80"/>
      <c r="R38" s="69"/>
      <c r="S38" s="69"/>
      <c r="T38" s="69"/>
      <c r="U38" s="80"/>
      <c r="V38" s="69"/>
      <c r="W38" s="80"/>
      <c r="X38" s="61"/>
      <c r="Y38" s="66"/>
      <c r="Z38" s="80"/>
      <c r="AA38" s="81"/>
      <c r="AB38" s="82"/>
    </row>
    <row r="39" spans="1:28" s="78" customFormat="1" ht="15.75" customHeight="1">
      <c r="A39" s="75"/>
      <c r="B39" s="76" t="s">
        <v>36</v>
      </c>
      <c r="C39" s="77"/>
      <c r="D39" s="77"/>
      <c r="E39" s="20"/>
      <c r="F39" s="63">
        <f>Input!$DN$17</f>
        <v>0</v>
      </c>
      <c r="G39" s="63">
        <f>Input!$DO$17</f>
        <v>0</v>
      </c>
      <c r="H39" s="63">
        <f>Input!$DP$17</f>
        <v>0</v>
      </c>
      <c r="I39" s="63">
        <f>Input!$DQ$17</f>
        <v>0</v>
      </c>
      <c r="J39" s="63">
        <f>Input!$DR$17</f>
        <v>0</v>
      </c>
      <c r="K39" s="63">
        <f>Input!$DS$17</f>
        <v>0</v>
      </c>
      <c r="L39" s="64">
        <f t="shared" si="0"/>
        <v>0</v>
      </c>
      <c r="N39" s="65"/>
      <c r="O39" s="66"/>
      <c r="P39" s="79"/>
      <c r="Q39" s="80"/>
      <c r="R39" s="69"/>
      <c r="S39" s="69"/>
      <c r="T39" s="69"/>
      <c r="U39" s="80"/>
      <c r="V39" s="69"/>
      <c r="W39" s="80"/>
      <c r="X39" s="61"/>
      <c r="Y39" s="66"/>
      <c r="Z39" s="80"/>
      <c r="AA39" s="81"/>
      <c r="AB39" s="82"/>
    </row>
    <row r="40" spans="1:28" s="78" customFormat="1" ht="15.75" customHeight="1">
      <c r="A40" s="75"/>
      <c r="B40" s="76" t="s">
        <v>37</v>
      </c>
      <c r="C40" s="77"/>
      <c r="D40" s="77"/>
      <c r="E40" s="20"/>
      <c r="F40" s="63">
        <f>Input!$DT$17</f>
        <v>0</v>
      </c>
      <c r="G40" s="63">
        <f>Input!$DU$17</f>
        <v>0</v>
      </c>
      <c r="H40" s="63">
        <f>Input!$DV$17</f>
        <v>0</v>
      </c>
      <c r="I40" s="63">
        <f>Input!$DW$17</f>
        <v>0</v>
      </c>
      <c r="J40" s="63">
        <f>Input!$DX$17</f>
        <v>0</v>
      </c>
      <c r="K40" s="63">
        <f>Input!$DY$17</f>
        <v>0</v>
      </c>
      <c r="L40" s="64">
        <f t="shared" si="0"/>
        <v>0</v>
      </c>
      <c r="N40" s="65"/>
      <c r="O40" s="66"/>
      <c r="P40" s="79"/>
      <c r="Q40" s="80"/>
      <c r="R40" s="69"/>
      <c r="S40" s="69"/>
      <c r="T40" s="69"/>
      <c r="U40" s="80"/>
      <c r="V40" s="69"/>
      <c r="W40" s="80"/>
      <c r="X40" s="61"/>
      <c r="Y40" s="66"/>
      <c r="Z40" s="80"/>
      <c r="AA40" s="81"/>
      <c r="AB40" s="82"/>
    </row>
    <row r="41" spans="1:28" s="78" customFormat="1" ht="15.75" customHeight="1">
      <c r="A41" s="75"/>
      <c r="B41" s="76" t="s">
        <v>38</v>
      </c>
      <c r="C41" s="77"/>
      <c r="D41" s="77"/>
      <c r="E41" s="20"/>
      <c r="F41" s="63">
        <f>Input!$DZ$17</f>
        <v>0</v>
      </c>
      <c r="G41" s="63">
        <f>Input!$EA$17</f>
        <v>0</v>
      </c>
      <c r="H41" s="63">
        <f>Input!$EB$17</f>
        <v>0</v>
      </c>
      <c r="I41" s="63">
        <f>Input!$EC$17</f>
        <v>0</v>
      </c>
      <c r="J41" s="63">
        <f>Input!$ED$17</f>
        <v>0</v>
      </c>
      <c r="K41" s="63">
        <f>Input!$EE$17</f>
        <v>0</v>
      </c>
      <c r="L41" s="64">
        <f t="shared" si="0"/>
        <v>0</v>
      </c>
      <c r="N41" s="65"/>
      <c r="O41" s="66"/>
      <c r="P41" s="79"/>
      <c r="Q41" s="80"/>
      <c r="R41" s="69"/>
      <c r="S41" s="69"/>
      <c r="T41" s="69"/>
      <c r="U41" s="80"/>
      <c r="V41" s="69"/>
      <c r="W41" s="80"/>
      <c r="X41" s="61"/>
      <c r="Y41" s="66"/>
      <c r="Z41" s="80"/>
      <c r="AA41" s="81"/>
      <c r="AB41" s="82"/>
    </row>
    <row r="42" spans="1:28" ht="15.75" customHeight="1">
      <c r="A42" s="75"/>
      <c r="B42" s="54" t="s">
        <v>39</v>
      </c>
      <c r="C42" s="21"/>
      <c r="D42" s="21"/>
      <c r="E42" s="21"/>
      <c r="F42" s="83">
        <f>Input!$EF$17</f>
        <v>0</v>
      </c>
      <c r="G42" s="83">
        <f>Input!$EG$17</f>
        <v>0</v>
      </c>
      <c r="H42" s="83">
        <f>Input!$EH$17</f>
        <v>0</v>
      </c>
      <c r="I42" s="83">
        <f>Input!$EI$17</f>
        <v>0</v>
      </c>
      <c r="J42" s="83">
        <f>Input!$EJ$17</f>
        <v>0</v>
      </c>
      <c r="K42" s="83">
        <f>Input!$EK$17</f>
        <v>0</v>
      </c>
      <c r="L42" s="64">
        <f>SUM(F42:K42)</f>
        <v>0</v>
      </c>
      <c r="N42" s="65"/>
      <c r="O42" s="220" t="s">
        <v>408</v>
      </c>
      <c r="P42" s="40" t="s">
        <v>409</v>
      </c>
      <c r="Q42" s="84"/>
      <c r="R42" s="69"/>
      <c r="S42" s="69"/>
      <c r="T42" s="69"/>
      <c r="U42" s="68"/>
      <c r="V42" s="69"/>
      <c r="W42" s="68"/>
      <c r="X42" s="61"/>
      <c r="Y42" s="66"/>
      <c r="Z42" s="68"/>
      <c r="AA42" s="19"/>
      <c r="AB42" s="24">
        <f>SUM(C42:L42)</f>
        <v>0</v>
      </c>
    </row>
    <row r="43" spans="1:28" ht="15.75" customHeight="1">
      <c r="A43" s="75"/>
      <c r="B43" s="42" t="s">
        <v>40</v>
      </c>
      <c r="C43" s="43"/>
      <c r="D43" s="43"/>
      <c r="E43" s="43"/>
      <c r="F43" s="85">
        <f>SUM(F22:F42)</f>
        <v>0</v>
      </c>
      <c r="G43" s="85">
        <f t="shared" ref="G43:L43" si="2">SUM(G22:G42)</f>
        <v>0</v>
      </c>
      <c r="H43" s="85">
        <f t="shared" si="2"/>
        <v>0</v>
      </c>
      <c r="I43" s="85">
        <f t="shared" si="2"/>
        <v>0</v>
      </c>
      <c r="J43" s="85">
        <f t="shared" si="2"/>
        <v>0</v>
      </c>
      <c r="K43" s="85">
        <f t="shared" si="2"/>
        <v>0</v>
      </c>
      <c r="L43" s="86">
        <f t="shared" si="2"/>
        <v>0</v>
      </c>
      <c r="N43" s="87"/>
      <c r="O43" s="221" t="s">
        <v>410</v>
      </c>
      <c r="P43" s="222" t="s">
        <v>15</v>
      </c>
      <c r="Q43" s="88"/>
      <c r="R43" s="88"/>
      <c r="S43" s="49">
        <f>L43-INT(L43)</f>
        <v>0</v>
      </c>
      <c r="T43" s="60"/>
      <c r="U43" s="89"/>
      <c r="V43" s="60"/>
      <c r="W43" s="60"/>
      <c r="X43" s="84"/>
      <c r="Y43" s="59"/>
      <c r="Z43" s="90"/>
      <c r="AA43" s="19"/>
      <c r="AB43" s="43">
        <f>SUM(AB22:AB42)</f>
        <v>0</v>
      </c>
    </row>
    <row r="44" spans="1:28" ht="15.75" customHeight="1">
      <c r="A44" s="75"/>
      <c r="C44" s="37"/>
      <c r="D44" s="37"/>
      <c r="F44" s="37"/>
      <c r="G44" s="213" t="s">
        <v>404</v>
      </c>
      <c r="H44" s="214">
        <f>H43+G43</f>
        <v>0</v>
      </c>
      <c r="I44" s="52"/>
      <c r="J44" s="213" t="s">
        <v>405</v>
      </c>
      <c r="K44" s="214">
        <f>K43+J43</f>
        <v>0</v>
      </c>
      <c r="L44" s="213" t="s">
        <v>406</v>
      </c>
      <c r="M44" s="215"/>
      <c r="N44" s="216">
        <f>K44+F43</f>
        <v>0</v>
      </c>
      <c r="O44" s="217">
        <f>ROUND((N44/P44)*100,2)</f>
        <v>0</v>
      </c>
      <c r="P44" s="92">
        <f>Input!$HL$17</f>
        <v>3813608</v>
      </c>
      <c r="Q44" s="91"/>
      <c r="R44" s="91"/>
      <c r="S44" s="91"/>
      <c r="T44" s="93"/>
      <c r="U44" s="94"/>
      <c r="V44" s="95"/>
      <c r="W44" s="91"/>
      <c r="X44" s="91"/>
      <c r="Y44" s="91"/>
      <c r="Z44" s="91" t="str">
        <f>IF(Z43&lt;&gt;0,"Out of Balance","")</f>
        <v/>
      </c>
    </row>
    <row r="45" spans="1:28" ht="15.75" customHeight="1">
      <c r="A45" s="75"/>
      <c r="B45" s="14" t="s">
        <v>41</v>
      </c>
      <c r="C45" s="52"/>
      <c r="D45" s="52"/>
      <c r="E45" s="52"/>
      <c r="F45" s="52"/>
      <c r="G45" s="218"/>
      <c r="H45" s="218"/>
      <c r="I45" s="218"/>
      <c r="J45" s="218"/>
      <c r="K45" s="218"/>
      <c r="L45" s="218"/>
      <c r="O45" s="219" t="s">
        <v>407</v>
      </c>
      <c r="Q45" s="91"/>
      <c r="R45" s="91"/>
      <c r="S45" s="91"/>
      <c r="T45" s="93"/>
      <c r="U45" s="94"/>
      <c r="V45" s="95"/>
      <c r="W45" s="91"/>
      <c r="X45" s="91"/>
      <c r="Y45" s="91"/>
      <c r="Z45" s="91"/>
    </row>
    <row r="46" spans="1:28" ht="15.75" customHeight="1">
      <c r="A46" s="75"/>
      <c r="B46" s="6" t="s">
        <v>42</v>
      </c>
      <c r="C46" s="21"/>
      <c r="D46" s="21"/>
      <c r="F46" s="63">
        <f>Input!$EL$17</f>
        <v>0</v>
      </c>
      <c r="G46" s="63">
        <f>Input!$EM$17</f>
        <v>0</v>
      </c>
      <c r="H46" s="63">
        <f>Input!$EN$17</f>
        <v>0</v>
      </c>
      <c r="I46" s="63">
        <f>Input!$EO$17</f>
        <v>0</v>
      </c>
      <c r="J46" s="63">
        <f>Input!$EP$17</f>
        <v>0</v>
      </c>
      <c r="K46" s="63">
        <f>Input!$EQ$17</f>
        <v>0</v>
      </c>
      <c r="L46" s="56">
        <f t="shared" ref="L46:L58" si="3">SUM(F46:K46)</f>
        <v>0</v>
      </c>
      <c r="N46" s="96"/>
      <c r="O46" s="223" t="str">
        <f>IFERROR(ROUND(N44/O48,0),"")</f>
        <v/>
      </c>
      <c r="Q46" s="92"/>
      <c r="R46" s="92"/>
      <c r="S46" s="92"/>
      <c r="T46" s="93"/>
      <c r="U46" s="94"/>
      <c r="V46" s="98"/>
      <c r="W46" s="92"/>
      <c r="X46" s="100"/>
      <c r="Y46" s="91"/>
      <c r="Z46" s="99"/>
      <c r="AB46" s="24">
        <f>SUM(C46:L46)</f>
        <v>0</v>
      </c>
    </row>
    <row r="47" spans="1:28" ht="15.75" customHeight="1">
      <c r="A47" s="75"/>
      <c r="B47" s="6" t="s">
        <v>43</v>
      </c>
      <c r="C47" s="21"/>
      <c r="D47" s="21"/>
      <c r="F47" s="63">
        <f>Input!$ER$17</f>
        <v>0</v>
      </c>
      <c r="G47" s="63">
        <f>Input!$ES$17</f>
        <v>0</v>
      </c>
      <c r="H47" s="63">
        <f>Input!$ET$17</f>
        <v>0</v>
      </c>
      <c r="I47" s="63">
        <f>Input!$EU$17</f>
        <v>0</v>
      </c>
      <c r="J47" s="63">
        <f>Input!$EV$17</f>
        <v>0</v>
      </c>
      <c r="K47" s="63">
        <f>Input!$EW$17</f>
        <v>0</v>
      </c>
      <c r="L47" s="64">
        <f t="shared" si="3"/>
        <v>0</v>
      </c>
      <c r="N47" s="96"/>
      <c r="O47" s="224" t="s">
        <v>411</v>
      </c>
      <c r="P47" s="97"/>
      <c r="Q47" s="92"/>
      <c r="R47" s="92"/>
      <c r="S47" s="92"/>
      <c r="T47" s="93"/>
      <c r="U47" s="94"/>
      <c r="V47" s="98"/>
      <c r="W47" s="92"/>
      <c r="X47" s="100"/>
      <c r="Y47" s="91"/>
      <c r="Z47" s="99"/>
      <c r="AB47" s="24"/>
    </row>
    <row r="48" spans="1:28" ht="15.75" customHeight="1">
      <c r="A48" s="75"/>
      <c r="B48" s="6" t="s">
        <v>44</v>
      </c>
      <c r="C48" s="21"/>
      <c r="D48" s="21"/>
      <c r="F48" s="63">
        <f>Input!$EX$17</f>
        <v>0</v>
      </c>
      <c r="G48" s="63">
        <f>Input!$EY$17</f>
        <v>0</v>
      </c>
      <c r="H48" s="63">
        <f>Input!$EZ$17</f>
        <v>0</v>
      </c>
      <c r="I48" s="63">
        <f>Input!$FA$17</f>
        <v>0</v>
      </c>
      <c r="J48" s="63">
        <f>Input!$FB$17</f>
        <v>0</v>
      </c>
      <c r="K48" s="63">
        <f>Input!$FC$17</f>
        <v>0</v>
      </c>
      <c r="L48" s="64">
        <f t="shared" si="3"/>
        <v>0</v>
      </c>
      <c r="N48" s="96"/>
      <c r="O48" s="225">
        <f>FTSE!$R$14</f>
        <v>0</v>
      </c>
      <c r="P48" s="97"/>
      <c r="Q48" s="92"/>
      <c r="R48" s="92"/>
      <c r="S48" s="92"/>
      <c r="T48" s="93"/>
      <c r="U48" s="94"/>
      <c r="V48" s="98"/>
      <c r="W48" s="92"/>
      <c r="X48" s="100"/>
      <c r="Y48" s="91"/>
      <c r="Z48" s="99"/>
      <c r="AB48" s="24"/>
    </row>
    <row r="49" spans="1:28" ht="15.75" customHeight="1">
      <c r="A49" s="75"/>
      <c r="B49" s="6" t="s">
        <v>45</v>
      </c>
      <c r="C49" s="21"/>
      <c r="D49" s="21"/>
      <c r="F49" s="63">
        <f>Input!$FD$17</f>
        <v>0</v>
      </c>
      <c r="G49" s="63">
        <f>Input!$FE$17</f>
        <v>0</v>
      </c>
      <c r="H49" s="63">
        <f>Input!$FF$17</f>
        <v>0</v>
      </c>
      <c r="I49" s="63">
        <f>Input!$FG$17</f>
        <v>0</v>
      </c>
      <c r="J49" s="63">
        <f>Input!$FH$17</f>
        <v>0</v>
      </c>
      <c r="K49" s="63">
        <f>Input!$FI$17</f>
        <v>0</v>
      </c>
      <c r="L49" s="64">
        <f t="shared" si="3"/>
        <v>0</v>
      </c>
      <c r="N49" s="96"/>
      <c r="O49" s="226" t="s">
        <v>412</v>
      </c>
      <c r="P49" s="97"/>
      <c r="Q49" s="92"/>
      <c r="R49" s="92"/>
      <c r="S49" s="92"/>
      <c r="T49" s="93"/>
      <c r="U49" s="94"/>
      <c r="V49" s="98"/>
      <c r="W49" s="92"/>
      <c r="X49" s="100"/>
      <c r="Y49" s="91"/>
      <c r="Z49" s="99"/>
      <c r="AB49" s="24"/>
    </row>
    <row r="50" spans="1:28" ht="15.75" customHeight="1">
      <c r="A50" s="75"/>
      <c r="B50" s="6" t="s">
        <v>46</v>
      </c>
      <c r="C50" s="21"/>
      <c r="D50" s="21"/>
      <c r="F50" s="63">
        <f>Input!$FJ$17</f>
        <v>0</v>
      </c>
      <c r="G50" s="63">
        <f>Input!$FK$17</f>
        <v>0</v>
      </c>
      <c r="H50" s="63">
        <f>Input!$FL$17</f>
        <v>0</v>
      </c>
      <c r="I50" s="63">
        <f>Input!$FM$17</f>
        <v>0</v>
      </c>
      <c r="J50" s="63">
        <f>Input!$FN$17</f>
        <v>0</v>
      </c>
      <c r="K50" s="63">
        <f>Input!$FO$17</f>
        <v>0</v>
      </c>
      <c r="L50" s="64">
        <f t="shared" si="3"/>
        <v>0</v>
      </c>
      <c r="N50" s="96"/>
      <c r="P50" s="97"/>
      <c r="Q50" s="92"/>
      <c r="R50" s="92"/>
      <c r="S50" s="92"/>
      <c r="T50" s="93"/>
      <c r="U50" s="94"/>
      <c r="V50" s="98"/>
      <c r="W50" s="92"/>
      <c r="X50" s="100"/>
      <c r="Y50" s="91"/>
      <c r="Z50" s="99"/>
      <c r="AB50" s="24"/>
    </row>
    <row r="51" spans="1:28" ht="15.75" customHeight="1">
      <c r="A51" s="75"/>
      <c r="B51" s="6" t="s">
        <v>47</v>
      </c>
      <c r="C51" s="21"/>
      <c r="D51" s="21"/>
      <c r="F51" s="63">
        <f>Input!$FP$17</f>
        <v>0</v>
      </c>
      <c r="G51" s="63">
        <f>Input!$FQ$17</f>
        <v>0</v>
      </c>
      <c r="H51" s="63">
        <f>Input!$FR$17</f>
        <v>0</v>
      </c>
      <c r="I51" s="63">
        <f>Input!$FS$17</f>
        <v>0</v>
      </c>
      <c r="J51" s="63">
        <f>Input!$FT$17</f>
        <v>0</v>
      </c>
      <c r="K51" s="63">
        <f>Input!$FU$17</f>
        <v>0</v>
      </c>
      <c r="L51" s="64">
        <f t="shared" si="3"/>
        <v>0</v>
      </c>
      <c r="N51" s="96"/>
      <c r="P51" s="97"/>
      <c r="Q51" s="92"/>
      <c r="R51" s="92"/>
      <c r="S51" s="92"/>
      <c r="T51" s="93"/>
      <c r="U51" s="94"/>
      <c r="V51" s="98"/>
      <c r="W51" s="92"/>
      <c r="X51" s="100"/>
      <c r="Y51" s="91"/>
      <c r="Z51" s="99"/>
      <c r="AB51" s="24"/>
    </row>
    <row r="52" spans="1:28" ht="15.75" customHeight="1">
      <c r="A52" s="75"/>
      <c r="B52" s="6" t="s">
        <v>48</v>
      </c>
      <c r="C52" s="21"/>
      <c r="D52" s="21"/>
      <c r="F52" s="63">
        <f>Input!$FV$17</f>
        <v>0</v>
      </c>
      <c r="G52" s="63">
        <f>Input!$FW$17</f>
        <v>0</v>
      </c>
      <c r="H52" s="63">
        <f>Input!$FX$17</f>
        <v>0</v>
      </c>
      <c r="I52" s="63">
        <f>Input!$FY$17</f>
        <v>0</v>
      </c>
      <c r="J52" s="63">
        <f>Input!$FZ$17</f>
        <v>0</v>
      </c>
      <c r="K52" s="63">
        <f>Input!$GA$17</f>
        <v>0</v>
      </c>
      <c r="L52" s="64">
        <f t="shared" si="3"/>
        <v>0</v>
      </c>
      <c r="N52" s="96"/>
      <c r="P52" s="97"/>
      <c r="Q52" s="92"/>
      <c r="R52" s="92"/>
      <c r="S52" s="92"/>
      <c r="T52" s="93"/>
      <c r="U52" s="94"/>
      <c r="V52" s="98"/>
      <c r="W52" s="92"/>
      <c r="X52" s="100"/>
      <c r="Y52" s="91"/>
      <c r="Z52" s="99"/>
      <c r="AB52" s="24"/>
    </row>
    <row r="53" spans="1:28" ht="15.75" customHeight="1">
      <c r="A53" s="75"/>
      <c r="B53" s="6" t="s">
        <v>49</v>
      </c>
      <c r="C53" s="21"/>
      <c r="D53" s="21"/>
      <c r="E53" s="21"/>
      <c r="F53" s="63">
        <f>Input!$GB$17</f>
        <v>0</v>
      </c>
      <c r="G53" s="63">
        <f>Input!$GC$17</f>
        <v>0</v>
      </c>
      <c r="H53" s="63">
        <f>Input!$GD$17</f>
        <v>0</v>
      </c>
      <c r="I53" s="63">
        <f>Input!$GE$17</f>
        <v>0</v>
      </c>
      <c r="J53" s="63">
        <f>Input!$GF$17</f>
        <v>0</v>
      </c>
      <c r="K53" s="63">
        <f>Input!$GG$17</f>
        <v>0</v>
      </c>
      <c r="L53" s="64">
        <f t="shared" si="3"/>
        <v>0</v>
      </c>
      <c r="N53" s="96"/>
      <c r="P53" s="97"/>
      <c r="Q53" s="92"/>
      <c r="R53" s="92"/>
      <c r="S53" s="92"/>
      <c r="T53" s="93"/>
      <c r="U53" s="94"/>
      <c r="V53" s="98"/>
      <c r="W53" s="92"/>
      <c r="X53" s="100"/>
      <c r="Y53" s="91"/>
      <c r="Z53" s="99"/>
      <c r="AB53" s="24"/>
    </row>
    <row r="54" spans="1:28" s="78" customFormat="1" ht="15.75" customHeight="1">
      <c r="A54" s="75"/>
      <c r="B54" s="101" t="s">
        <v>539</v>
      </c>
      <c r="C54" s="77"/>
      <c r="D54" s="77"/>
      <c r="E54" s="20"/>
      <c r="F54" s="63">
        <f>Input!$GH$17</f>
        <v>0</v>
      </c>
      <c r="G54" s="63">
        <f>Input!$GI$17</f>
        <v>0</v>
      </c>
      <c r="H54" s="63">
        <f>Input!$GJ$17</f>
        <v>0</v>
      </c>
      <c r="I54" s="63">
        <f>Input!$GK$17</f>
        <v>0</v>
      </c>
      <c r="J54" s="63">
        <f>Input!$GL$17</f>
        <v>0</v>
      </c>
      <c r="K54" s="63">
        <f>Input!$GM$17</f>
        <v>0</v>
      </c>
      <c r="L54" s="64">
        <f t="shared" si="3"/>
        <v>0</v>
      </c>
      <c r="N54" s="102"/>
      <c r="P54" s="103"/>
      <c r="Q54" s="104"/>
      <c r="R54" s="104"/>
      <c r="S54" s="104"/>
      <c r="T54" s="105"/>
      <c r="U54" s="106"/>
      <c r="V54" s="107"/>
      <c r="W54" s="104"/>
      <c r="X54" s="108"/>
      <c r="Y54" s="109"/>
      <c r="Z54" s="110"/>
      <c r="AB54" s="82"/>
    </row>
    <row r="55" spans="1:28" s="78" customFormat="1" ht="15.75" customHeight="1">
      <c r="A55" s="75"/>
      <c r="B55" s="101" t="s">
        <v>540</v>
      </c>
      <c r="C55" s="77"/>
      <c r="D55" s="77"/>
      <c r="E55" s="20"/>
      <c r="F55" s="63">
        <f>Input!$GN$17</f>
        <v>0</v>
      </c>
      <c r="G55" s="63">
        <f>Input!$GO$17</f>
        <v>0</v>
      </c>
      <c r="H55" s="63">
        <f>Input!$GP$17</f>
        <v>0</v>
      </c>
      <c r="I55" s="63">
        <f>Input!$GQ$17</f>
        <v>0</v>
      </c>
      <c r="J55" s="63">
        <f>Input!$GR$17</f>
        <v>0</v>
      </c>
      <c r="K55" s="63">
        <f>Input!$GS$17</f>
        <v>0</v>
      </c>
      <c r="L55" s="64">
        <f t="shared" si="3"/>
        <v>0</v>
      </c>
      <c r="N55" s="102"/>
      <c r="P55" s="103"/>
      <c r="Q55" s="104"/>
      <c r="R55" s="104"/>
      <c r="S55" s="104"/>
      <c r="T55" s="105"/>
      <c r="U55" s="106"/>
      <c r="V55" s="107"/>
      <c r="W55" s="104"/>
      <c r="X55" s="108"/>
      <c r="Y55" s="109"/>
      <c r="Z55" s="110"/>
      <c r="AB55" s="82"/>
    </row>
    <row r="56" spans="1:28" s="78" customFormat="1" ht="15.75" customHeight="1">
      <c r="A56" s="75"/>
      <c r="B56" s="101" t="s">
        <v>52</v>
      </c>
      <c r="C56" s="77"/>
      <c r="D56" s="77"/>
      <c r="E56" s="20"/>
      <c r="F56" s="63">
        <f>Input!$GT$17</f>
        <v>0</v>
      </c>
      <c r="G56" s="63">
        <f>Input!$GU$17</f>
        <v>0</v>
      </c>
      <c r="H56" s="63">
        <f>Input!$GV$17</f>
        <v>0</v>
      </c>
      <c r="I56" s="63">
        <f>Input!$GW$17</f>
        <v>0</v>
      </c>
      <c r="J56" s="63">
        <f>Input!$GX$17</f>
        <v>0</v>
      </c>
      <c r="K56" s="63">
        <f>Input!$GY$17</f>
        <v>0</v>
      </c>
      <c r="L56" s="64">
        <f t="shared" si="3"/>
        <v>0</v>
      </c>
      <c r="N56" s="102"/>
      <c r="P56" s="103"/>
      <c r="Q56" s="104"/>
      <c r="R56" s="104"/>
      <c r="S56" s="104"/>
      <c r="T56" s="105"/>
      <c r="U56" s="106"/>
      <c r="V56" s="107"/>
      <c r="W56" s="104"/>
      <c r="X56" s="108"/>
      <c r="Y56" s="109"/>
      <c r="Z56" s="110"/>
      <c r="AB56" s="82"/>
    </row>
    <row r="57" spans="1:28" s="78" customFormat="1" ht="15.75" customHeight="1">
      <c r="A57" s="75"/>
      <c r="B57" s="101" t="s">
        <v>53</v>
      </c>
      <c r="C57" s="77"/>
      <c r="D57" s="77"/>
      <c r="E57" s="20"/>
      <c r="F57" s="63">
        <f>Input!$GZ$17</f>
        <v>0</v>
      </c>
      <c r="G57" s="63">
        <f>Input!$HA$17</f>
        <v>0</v>
      </c>
      <c r="H57" s="63">
        <f>Input!$HB$17</f>
        <v>0</v>
      </c>
      <c r="I57" s="63">
        <f>Input!$HC$17</f>
        <v>0</v>
      </c>
      <c r="J57" s="63">
        <f>Input!$HD$17</f>
        <v>0</v>
      </c>
      <c r="K57" s="63">
        <f>Input!$HE$17</f>
        <v>0</v>
      </c>
      <c r="L57" s="64">
        <f t="shared" si="3"/>
        <v>0</v>
      </c>
      <c r="N57" s="102"/>
      <c r="P57" s="103"/>
      <c r="Q57" s="104"/>
      <c r="R57" s="104"/>
      <c r="S57" s="104"/>
      <c r="T57" s="105"/>
      <c r="U57" s="106"/>
      <c r="V57" s="107"/>
      <c r="W57" s="104"/>
      <c r="X57" s="108"/>
      <c r="Y57" s="109"/>
      <c r="Z57" s="110"/>
      <c r="AB57" s="82"/>
    </row>
    <row r="58" spans="1:28" s="78" customFormat="1" ht="15.75" customHeight="1">
      <c r="A58" s="75"/>
      <c r="B58" s="101" t="s">
        <v>54</v>
      </c>
      <c r="C58" s="77"/>
      <c r="D58" s="77"/>
      <c r="E58" s="20"/>
      <c r="F58" s="63">
        <f>Input!$HF$17</f>
        <v>0</v>
      </c>
      <c r="G58" s="63">
        <f>Input!$HG$17</f>
        <v>0</v>
      </c>
      <c r="H58" s="63">
        <f>Input!$HH$17</f>
        <v>0</v>
      </c>
      <c r="I58" s="63">
        <f>Input!$HI$17</f>
        <v>0</v>
      </c>
      <c r="J58" s="63">
        <f>Input!$HJ$17</f>
        <v>0</v>
      </c>
      <c r="K58" s="63">
        <f>Input!$HK$17</f>
        <v>0</v>
      </c>
      <c r="L58" s="64">
        <f t="shared" si="3"/>
        <v>0</v>
      </c>
      <c r="N58" s="102"/>
      <c r="P58" s="103"/>
      <c r="Q58" s="104"/>
      <c r="R58" s="104"/>
      <c r="S58" s="104"/>
      <c r="T58" s="105"/>
      <c r="U58" s="106"/>
      <c r="V58" s="107"/>
      <c r="W58" s="104"/>
      <c r="X58" s="108"/>
      <c r="Y58" s="109"/>
      <c r="Z58" s="110"/>
      <c r="AB58" s="82"/>
    </row>
    <row r="59" spans="1:28" ht="15.75" customHeight="1">
      <c r="A59" s="75"/>
      <c r="B59" s="42" t="s">
        <v>55</v>
      </c>
      <c r="C59" s="43"/>
      <c r="D59" s="43"/>
      <c r="E59" s="43"/>
      <c r="F59" s="85">
        <f>SUM(F46:F58)</f>
        <v>0</v>
      </c>
      <c r="G59" s="85">
        <f t="shared" ref="G59:L59" si="4">SUM(G46:G58)</f>
        <v>0</v>
      </c>
      <c r="H59" s="85">
        <f t="shared" si="4"/>
        <v>0</v>
      </c>
      <c r="I59" s="85">
        <f t="shared" si="4"/>
        <v>0</v>
      </c>
      <c r="J59" s="85">
        <f t="shared" si="4"/>
        <v>0</v>
      </c>
      <c r="K59" s="85">
        <f t="shared" si="4"/>
        <v>0</v>
      </c>
      <c r="L59" s="85">
        <f t="shared" si="4"/>
        <v>0</v>
      </c>
      <c r="N59" s="96"/>
      <c r="P59" s="97"/>
      <c r="Q59" s="97"/>
      <c r="R59" s="97"/>
      <c r="S59" s="49">
        <f>L59-INT(L59)</f>
        <v>0</v>
      </c>
      <c r="T59" s="93"/>
      <c r="U59" s="94"/>
      <c r="V59" s="98"/>
      <c r="W59" s="98"/>
      <c r="X59" s="98"/>
      <c r="Y59" s="94"/>
      <c r="Z59" s="94"/>
      <c r="AB59" s="43">
        <f>SUM(AB46:AB53)</f>
        <v>0</v>
      </c>
    </row>
    <row r="60" spans="1:28" ht="15.75" customHeight="1">
      <c r="A60" s="75"/>
      <c r="C60" s="37"/>
      <c r="D60" s="37"/>
      <c r="E60" s="37"/>
      <c r="F60" s="37"/>
      <c r="G60" s="37"/>
      <c r="H60" s="37"/>
      <c r="I60" s="37"/>
      <c r="J60" s="37"/>
      <c r="K60" s="37"/>
      <c r="L60" s="37"/>
      <c r="N60" s="96"/>
      <c r="P60" s="97"/>
      <c r="Q60" s="97"/>
      <c r="R60" s="97"/>
      <c r="S60" s="97"/>
      <c r="T60" s="93"/>
      <c r="U60" s="94"/>
      <c r="V60" s="98"/>
      <c r="W60" s="98"/>
      <c r="X60" s="98"/>
      <c r="Y60" s="94"/>
      <c r="Z60" s="94"/>
    </row>
    <row r="61" spans="1:28" ht="15.75" customHeight="1">
      <c r="A61" s="75"/>
      <c r="L61" s="6" t="s">
        <v>56</v>
      </c>
      <c r="N61" s="111"/>
      <c r="Q61" s="112"/>
      <c r="R61" s="112"/>
      <c r="S61" s="112"/>
      <c r="W61" s="112"/>
      <c r="X61" s="112"/>
      <c r="Y61" s="112"/>
      <c r="Z61" s="112"/>
    </row>
    <row r="62" spans="1:28" ht="15.75" customHeight="1">
      <c r="A62" s="75"/>
      <c r="N62" s="113"/>
    </row>
    <row r="63" spans="1:28" s="112" customFormat="1" ht="15.75" customHeight="1">
      <c r="A63" s="75"/>
      <c r="N63" s="113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8" s="112" customFormat="1" ht="15.75" customHeight="1">
      <c r="A64" s="75"/>
      <c r="N64" s="113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s="112" customFormat="1" ht="15.75" customHeight="1">
      <c r="A65" s="75"/>
      <c r="N65" s="113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s="78" customFormat="1" ht="15.75" customHeight="1">
      <c r="A66" s="75"/>
      <c r="B66" s="20"/>
      <c r="C66" s="20"/>
      <c r="D66" s="20"/>
      <c r="E66" s="20"/>
      <c r="F66" s="114">
        <f>F59+F43</f>
        <v>0</v>
      </c>
      <c r="G66" s="114">
        <f t="shared" ref="G66:L66" si="5">G59+G43</f>
        <v>0</v>
      </c>
      <c r="H66" s="114">
        <f t="shared" si="5"/>
        <v>0</v>
      </c>
      <c r="I66" s="114">
        <f t="shared" si="5"/>
        <v>0</v>
      </c>
      <c r="J66" s="114">
        <f t="shared" si="5"/>
        <v>0</v>
      </c>
      <c r="K66" s="114">
        <f t="shared" si="5"/>
        <v>0</v>
      </c>
      <c r="L66" s="114">
        <f t="shared" si="5"/>
        <v>0</v>
      </c>
      <c r="N66" s="20"/>
    </row>
    <row r="67" spans="1:26" s="78" customFormat="1" ht="15.75" customHeight="1">
      <c r="A67" s="75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114">
        <f>SUM(K8:K9)+SUM(K12:K16)+L18+L19</f>
        <v>0</v>
      </c>
      <c r="N67" s="20"/>
    </row>
    <row r="68" spans="1:26" s="78" customFormat="1" ht="15.75" customHeight="1">
      <c r="A68" s="75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114">
        <f>Input!HL17+Input!HM17+Input!HN17</f>
        <v>8258401</v>
      </c>
      <c r="N68" s="20"/>
    </row>
    <row r="69" spans="1:26" s="78" customFormat="1" ht="15.75" customHeight="1">
      <c r="A69" s="75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114">
        <f>SUM(L66:L68)</f>
        <v>8258401</v>
      </c>
      <c r="N69" s="20"/>
    </row>
    <row r="70" spans="1:26" ht="15.75" customHeight="1">
      <c r="L70" s="3" t="str">
        <f>IF($L$69&lt;&gt;(Input!$D$17-Input!$E$17),"Error","Balanced")</f>
        <v>Balanced</v>
      </c>
    </row>
  </sheetData>
  <mergeCells count="3">
    <mergeCell ref="B6:L6"/>
    <mergeCell ref="H10:J10"/>
    <mergeCell ref="F20:J20"/>
  </mergeCells>
  <conditionalFormatting sqref="O27:O28">
    <cfRule type="expression" dxfId="11" priority="3">
      <formula>$O$28&lt;&gt;0</formula>
    </cfRule>
  </conditionalFormatting>
  <conditionalFormatting sqref="F20:J20">
    <cfRule type="expression" dxfId="10" priority="2">
      <formula>OR($S$17&lt;&gt;0,$S$43&lt;&gt;0,$S$59&lt;&gt;0)</formula>
    </cfRule>
  </conditionalFormatting>
  <conditionalFormatting sqref="H10:J10">
    <cfRule type="expression" dxfId="9" priority="1">
      <formula>$O$10&lt;&gt;0</formula>
    </cfRule>
  </conditionalFormatting>
  <hyperlinks>
    <hyperlink ref="K1" location="Index!A1" display="Return to Index"/>
  </hyperlinks>
  <printOptions horizontalCentered="1"/>
  <pageMargins left="0.25" right="0.25" top="0.25" bottom="0.25" header="0.5" footer="0.5"/>
  <pageSetup scale="60" pageOrder="overThenDown" orientation="landscape" r:id="rId1"/>
  <headerFooter alignWithMargins="0"/>
  <colBreaks count="1" manualBreakCount="1">
    <brk id="12" max="80" man="1"/>
  </colBreaks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11"/>
    <pageSetUpPr fitToPage="1"/>
  </sheetPr>
  <dimension ref="A1:AB70"/>
  <sheetViews>
    <sheetView showGridLines="0" zoomScale="75" zoomScaleNormal="75" workbookViewId="0">
      <pane ySplit="3" topLeftCell="A4" activePane="bottomLeft" state="frozen"/>
      <selection activeCell="B16" sqref="B16"/>
      <selection pane="bottomLeft" activeCell="K1" sqref="K1"/>
    </sheetView>
  </sheetViews>
  <sheetFormatPr defaultRowHeight="15.75" customHeight="1"/>
  <cols>
    <col min="1" max="1" width="4.7109375" style="1" customWidth="1"/>
    <col min="2" max="2" width="60.140625" style="6" customWidth="1"/>
    <col min="3" max="4" width="3.42578125" style="6" customWidth="1"/>
    <col min="5" max="5" width="18.85546875" style="6" customWidth="1"/>
    <col min="6" max="6" width="17.85546875" style="6" customWidth="1"/>
    <col min="7" max="7" width="18.28515625" style="6" customWidth="1"/>
    <col min="8" max="8" width="17.42578125" style="6" customWidth="1"/>
    <col min="9" max="9" width="18.5703125" style="6" customWidth="1"/>
    <col min="10" max="10" width="20.7109375" style="6" customWidth="1"/>
    <col min="11" max="11" width="20.28515625" style="6" bestFit="1" customWidth="1"/>
    <col min="12" max="12" width="16.42578125" style="6" customWidth="1"/>
    <col min="13" max="13" width="2.28515625" style="9" customWidth="1"/>
    <col min="14" max="14" width="12.140625" style="6" customWidth="1"/>
    <col min="15" max="15" width="19.85546875" style="9" customWidth="1"/>
    <col min="16" max="16" width="20.5703125" style="9" customWidth="1"/>
    <col min="17" max="17" width="1.140625" style="9" customWidth="1"/>
    <col min="18" max="19" width="14.42578125" style="9" customWidth="1"/>
    <col min="20" max="20" width="12.7109375" style="9" customWidth="1"/>
    <col min="21" max="21" width="10.7109375" style="9" customWidth="1"/>
    <col min="22" max="22" width="16.85546875" style="9" customWidth="1"/>
    <col min="23" max="23" width="1.85546875" style="9" customWidth="1"/>
    <col min="24" max="24" width="26.42578125" style="9" customWidth="1"/>
    <col min="25" max="25" width="17" style="9" customWidth="1"/>
    <col min="26" max="26" width="16.7109375" style="9" customWidth="1"/>
    <col min="27" max="27" width="18.85546875" style="9" customWidth="1"/>
    <col min="28" max="28" width="22.28515625" style="9" customWidth="1"/>
    <col min="29" max="16384" width="9.140625" style="9"/>
  </cols>
  <sheetData>
    <row r="1" spans="2:28" s="1" customFormat="1" ht="18" customHeight="1" thickBot="1">
      <c r="B1" s="2" t="s">
        <v>580</v>
      </c>
      <c r="C1" s="3"/>
      <c r="D1" s="3"/>
      <c r="E1" s="3"/>
      <c r="F1" s="3"/>
      <c r="G1" s="3"/>
      <c r="H1" s="3"/>
      <c r="I1" s="4"/>
      <c r="J1" s="3"/>
      <c r="K1" s="238" t="s">
        <v>422</v>
      </c>
      <c r="L1" s="3"/>
      <c r="M1" s="3"/>
      <c r="N1" s="3"/>
      <c r="AA1" s="3">
        <v>12</v>
      </c>
      <c r="AB1" s="3">
        <v>13</v>
      </c>
    </row>
    <row r="2" spans="2:28" ht="15.75" customHeight="1">
      <c r="B2" s="2" t="str">
        <f>Input!$B$5</f>
        <v>For the Year Ended August 31, 2018</v>
      </c>
      <c r="C2" s="5"/>
      <c r="D2" s="5"/>
      <c r="E2" s="5"/>
      <c r="G2" s="5"/>
      <c r="H2" s="5"/>
      <c r="I2" s="7"/>
      <c r="J2" s="5"/>
      <c r="K2" s="5"/>
      <c r="L2" s="8"/>
      <c r="N2" s="8"/>
      <c r="O2" s="10"/>
    </row>
    <row r="3" spans="2:28" ht="15.75" customHeight="1">
      <c r="B3" s="2" t="str">
        <f>Input!$B$6</f>
        <v>Research Expenditure Survey</v>
      </c>
      <c r="C3" s="5"/>
      <c r="D3" s="5"/>
      <c r="E3" s="5"/>
      <c r="F3" s="5"/>
      <c r="G3" s="5"/>
      <c r="H3" s="5"/>
      <c r="I3" s="7"/>
      <c r="J3" s="5"/>
      <c r="K3" s="5"/>
      <c r="L3" s="8"/>
      <c r="N3" s="8"/>
    </row>
    <row r="4" spans="2:28" ht="15.75" customHeight="1">
      <c r="B4" s="11"/>
      <c r="C4" s="5"/>
      <c r="D4" s="5"/>
      <c r="E4" s="5"/>
      <c r="F4" s="5"/>
      <c r="G4" s="5"/>
      <c r="H4" s="5"/>
      <c r="I4" s="7"/>
      <c r="J4" s="5"/>
      <c r="K4" s="5"/>
      <c r="L4" s="8"/>
      <c r="N4" s="10" t="s">
        <v>0</v>
      </c>
      <c r="P4" s="12"/>
    </row>
    <row r="5" spans="2:28" ht="15.75" customHeight="1">
      <c r="L5" s="3"/>
      <c r="N5" s="3"/>
    </row>
    <row r="6" spans="2:28" ht="15.75" customHeight="1">
      <c r="B6" s="452" t="str">
        <f>Input!$B$7</f>
        <v>FY 2018 Research Expenditure Survey</v>
      </c>
      <c r="C6" s="453"/>
      <c r="D6" s="453"/>
      <c r="E6" s="453"/>
      <c r="F6" s="453"/>
      <c r="G6" s="453"/>
      <c r="H6" s="453"/>
      <c r="I6" s="453"/>
      <c r="J6" s="453"/>
      <c r="K6" s="453"/>
      <c r="L6" s="453"/>
      <c r="N6" s="13"/>
    </row>
    <row r="7" spans="2:28" ht="28.5" customHeight="1">
      <c r="B7" s="14" t="s">
        <v>1</v>
      </c>
      <c r="C7" s="15"/>
      <c r="D7" s="15"/>
      <c r="E7" s="15"/>
      <c r="F7" s="15"/>
      <c r="G7" s="15"/>
      <c r="H7" s="15"/>
      <c r="I7" s="15"/>
      <c r="J7" s="15"/>
      <c r="K7" s="16" t="s">
        <v>2</v>
      </c>
      <c r="L7" s="16" t="s">
        <v>3</v>
      </c>
      <c r="N7" s="17"/>
      <c r="O7" s="18"/>
      <c r="P7" s="19"/>
      <c r="Q7" s="19"/>
      <c r="R7" s="19"/>
      <c r="S7" s="19"/>
      <c r="T7" s="19"/>
    </row>
    <row r="8" spans="2:28" ht="15.75" customHeight="1">
      <c r="B8" s="20" t="s">
        <v>4</v>
      </c>
      <c r="C8" s="21"/>
      <c r="D8" s="21"/>
      <c r="E8" s="21"/>
      <c r="F8" s="21"/>
      <c r="G8" s="21"/>
      <c r="H8" s="21"/>
      <c r="I8" s="21"/>
      <c r="J8" s="21"/>
      <c r="K8" s="22">
        <f>L8</f>
        <v>0</v>
      </c>
      <c r="L8" s="23">
        <f>Input!$I$18</f>
        <v>0</v>
      </c>
      <c r="N8" s="115"/>
      <c r="O8" s="116"/>
      <c r="P8" s="19"/>
      <c r="Q8" s="19"/>
      <c r="R8" s="19"/>
      <c r="S8" s="19"/>
      <c r="T8" s="19"/>
      <c r="AB8" s="24">
        <f>SUM(C8:L8)</f>
        <v>0</v>
      </c>
    </row>
    <row r="9" spans="2:28" ht="15.75" customHeight="1">
      <c r="B9" s="20" t="s">
        <v>6</v>
      </c>
      <c r="C9" s="21"/>
      <c r="D9" s="21"/>
      <c r="E9" s="21"/>
      <c r="F9" s="21"/>
      <c r="G9" s="21"/>
      <c r="H9" s="21"/>
      <c r="I9" s="21"/>
      <c r="J9" s="21"/>
      <c r="K9" s="25">
        <f>Input!$G$18</f>
        <v>0</v>
      </c>
      <c r="L9" s="26"/>
      <c r="N9" s="115"/>
      <c r="O9" s="28"/>
      <c r="P9" s="19"/>
      <c r="Q9" s="19"/>
      <c r="R9" s="19"/>
      <c r="S9" s="19"/>
      <c r="T9" s="19"/>
      <c r="AB9" s="24">
        <f>SUM(C9:L9)</f>
        <v>0</v>
      </c>
    </row>
    <row r="10" spans="2:28" ht="15.75" customHeight="1">
      <c r="B10" s="27" t="s">
        <v>548</v>
      </c>
      <c r="C10" s="28"/>
      <c r="D10" s="21"/>
      <c r="E10" s="21"/>
      <c r="F10" s="9"/>
      <c r="G10" s="416"/>
      <c r="H10" s="454" t="str">
        <f>IF(O10&lt;&gt;0,"Out of Balance with SRECNA","")</f>
        <v/>
      </c>
      <c r="I10" s="454"/>
      <c r="J10" s="455"/>
      <c r="K10" s="30">
        <f>SUM(K8:K9)</f>
        <v>0</v>
      </c>
      <c r="L10" s="31"/>
      <c r="N10" s="117"/>
      <c r="O10" s="118"/>
      <c r="P10" s="19"/>
      <c r="Q10" s="19"/>
      <c r="R10" s="19"/>
      <c r="S10" s="19"/>
      <c r="T10" s="19"/>
      <c r="AB10" s="24"/>
    </row>
    <row r="11" spans="2:28" ht="15.75" customHeight="1">
      <c r="B11" s="20"/>
      <c r="C11" s="21"/>
      <c r="D11" s="21"/>
      <c r="E11" s="21"/>
      <c r="F11" s="9"/>
      <c r="G11" s="9"/>
      <c r="H11" s="9"/>
      <c r="I11" s="9"/>
      <c r="J11" s="9"/>
      <c r="K11" s="32"/>
      <c r="L11" s="26"/>
      <c r="N11" s="17"/>
      <c r="O11" s="94"/>
      <c r="P11" s="33"/>
      <c r="Q11" s="33"/>
      <c r="R11" s="33"/>
      <c r="S11" s="33"/>
      <c r="T11" s="34"/>
      <c r="AB11" s="24">
        <f>SUM(C10:L10)</f>
        <v>0</v>
      </c>
    </row>
    <row r="12" spans="2:28" ht="15.75" customHeight="1">
      <c r="B12" s="20" t="s">
        <v>8</v>
      </c>
      <c r="C12" s="21"/>
      <c r="D12" s="21"/>
      <c r="E12" s="21"/>
      <c r="F12" s="21"/>
      <c r="G12" s="21"/>
      <c r="H12" s="21"/>
      <c r="I12" s="21"/>
      <c r="J12" s="21"/>
      <c r="K12" s="35">
        <f>Input!$H$18</f>
        <v>0</v>
      </c>
      <c r="L12" s="26"/>
      <c r="N12" s="36"/>
      <c r="O12" s="19"/>
      <c r="P12" s="19"/>
      <c r="Q12" s="19"/>
      <c r="R12" s="19"/>
      <c r="S12" s="19"/>
      <c r="T12" s="19"/>
      <c r="AB12" s="24">
        <f>SUM(C11:L11)</f>
        <v>0</v>
      </c>
    </row>
    <row r="13" spans="2:28" ht="15.75" customHeight="1">
      <c r="B13" s="20" t="s">
        <v>9</v>
      </c>
      <c r="C13" s="21"/>
      <c r="D13" s="21"/>
      <c r="E13" s="21"/>
      <c r="F13" s="21"/>
      <c r="G13" s="21"/>
      <c r="H13" s="21"/>
      <c r="I13" s="21"/>
      <c r="J13" s="21"/>
      <c r="K13" s="32">
        <f>L13</f>
        <v>0</v>
      </c>
      <c r="L13" s="35">
        <f>Input!$J$18</f>
        <v>0</v>
      </c>
      <c r="N13" s="36"/>
      <c r="O13" s="119"/>
      <c r="AB13" s="24">
        <f>SUM(C13:L13)</f>
        <v>0</v>
      </c>
    </row>
    <row r="14" spans="2:28" ht="15.75" customHeight="1">
      <c r="B14" s="20" t="s">
        <v>10</v>
      </c>
      <c r="C14" s="21"/>
      <c r="D14" s="21"/>
      <c r="E14" s="21"/>
      <c r="F14" s="21"/>
      <c r="G14" s="21"/>
      <c r="H14" s="21"/>
      <c r="I14" s="21"/>
      <c r="J14" s="21"/>
      <c r="K14" s="32">
        <f>L14</f>
        <v>0</v>
      </c>
      <c r="L14" s="35">
        <f>Input!$K$18</f>
        <v>0</v>
      </c>
      <c r="N14" s="17"/>
      <c r="O14" s="28"/>
      <c r="P14" s="19"/>
      <c r="Q14" s="19"/>
      <c r="R14" s="19"/>
      <c r="S14" s="19"/>
      <c r="T14" s="38"/>
      <c r="U14" s="19"/>
      <c r="V14" s="19"/>
      <c r="W14" s="19"/>
      <c r="X14" s="19"/>
      <c r="Y14" s="19"/>
      <c r="Z14" s="19"/>
      <c r="AA14" s="19"/>
      <c r="AB14" s="24">
        <f>SUM(C14:L14)</f>
        <v>0</v>
      </c>
    </row>
    <row r="15" spans="2:28" ht="15.75" customHeight="1">
      <c r="B15" s="386" t="s">
        <v>553</v>
      </c>
      <c r="C15" s="21"/>
      <c r="D15" s="21"/>
      <c r="E15" s="21"/>
      <c r="F15" s="21"/>
      <c r="G15" s="21"/>
      <c r="H15" s="21"/>
      <c r="I15" s="21"/>
      <c r="J15" s="21"/>
      <c r="K15" s="39">
        <f>L15</f>
        <v>0</v>
      </c>
      <c r="L15" s="35">
        <f>Input!$L$18</f>
        <v>0</v>
      </c>
      <c r="N15" s="19"/>
      <c r="O15" s="19"/>
      <c r="P15" s="19"/>
      <c r="Q15" s="19"/>
      <c r="R15" s="19"/>
      <c r="S15" s="19"/>
      <c r="T15" s="19"/>
      <c r="U15" s="19"/>
      <c r="V15" s="19"/>
      <c r="W15" s="40"/>
      <c r="X15" s="19"/>
      <c r="Y15" s="19"/>
      <c r="Z15" s="19"/>
      <c r="AA15" s="19"/>
      <c r="AB15" s="24">
        <f>SUM(C15:L15)</f>
        <v>0</v>
      </c>
    </row>
    <row r="16" spans="2:28" ht="15.75" customHeight="1">
      <c r="B16" s="20" t="s">
        <v>675</v>
      </c>
      <c r="C16" s="21"/>
      <c r="D16" s="21"/>
      <c r="E16" s="21"/>
      <c r="F16" s="21"/>
      <c r="G16" s="21"/>
      <c r="H16" s="21"/>
      <c r="I16" s="21"/>
      <c r="J16" s="21"/>
      <c r="K16" s="39">
        <f>L16</f>
        <v>0</v>
      </c>
      <c r="L16" s="35">
        <f>Input!$M$18</f>
        <v>0</v>
      </c>
      <c r="N16" s="28"/>
      <c r="O16" s="41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24">
        <f>SUM(C16:L16)</f>
        <v>0</v>
      </c>
    </row>
    <row r="17" spans="1:28" ht="15.75" customHeight="1">
      <c r="B17" s="42" t="s">
        <v>12</v>
      </c>
      <c r="C17" s="43"/>
      <c r="D17" s="43"/>
      <c r="E17" s="43"/>
      <c r="F17" s="43"/>
      <c r="G17" s="43"/>
      <c r="H17" s="43"/>
      <c r="I17" s="43"/>
      <c r="J17" s="43"/>
      <c r="K17" s="44">
        <f>SUM(K10:K16)</f>
        <v>0</v>
      </c>
      <c r="L17" s="45">
        <f>SUM(L8:L16)</f>
        <v>0</v>
      </c>
      <c r="N17" s="46"/>
      <c r="O17" s="47"/>
      <c r="P17" s="47"/>
      <c r="Q17" s="47"/>
      <c r="R17" s="48"/>
      <c r="S17" s="49">
        <f>L17-INT(L17)</f>
        <v>0</v>
      </c>
      <c r="T17" s="48">
        <v>0</v>
      </c>
      <c r="U17" s="47">
        <v>0</v>
      </c>
      <c r="V17" s="47">
        <v>0</v>
      </c>
      <c r="W17" s="47"/>
      <c r="X17" s="47"/>
      <c r="Y17" s="50"/>
      <c r="Z17" s="40"/>
      <c r="AA17" s="19"/>
      <c r="AB17" s="43" t="e">
        <f>#REF!+#REF!+#REF!+#REF!</f>
        <v>#REF!</v>
      </c>
    </row>
    <row r="18" spans="1:28" s="6" customFormat="1" ht="15.75" customHeight="1">
      <c r="A18" s="3"/>
      <c r="B18" s="380" t="s">
        <v>590</v>
      </c>
      <c r="C18" s="36"/>
      <c r="D18" s="36"/>
      <c r="E18" s="36"/>
      <c r="F18" s="36"/>
      <c r="G18" s="36"/>
      <c r="H18" s="36"/>
      <c r="I18" s="36"/>
      <c r="J18" s="36"/>
      <c r="K18" s="211"/>
      <c r="L18" s="331">
        <f>Input!$N$18</f>
        <v>0</v>
      </c>
      <c r="N18" s="332"/>
      <c r="O18" s="333"/>
      <c r="P18" s="333"/>
      <c r="Q18" s="333"/>
      <c r="R18" s="142"/>
      <c r="S18" s="334"/>
      <c r="T18" s="142"/>
      <c r="U18" s="333"/>
      <c r="V18" s="333"/>
      <c r="W18" s="333"/>
      <c r="X18" s="333"/>
      <c r="Y18" s="335"/>
      <c r="Z18" s="336"/>
      <c r="AA18" s="17"/>
      <c r="AB18" s="36"/>
    </row>
    <row r="19" spans="1:28" s="6" customFormat="1" ht="15.75" customHeight="1">
      <c r="A19" s="3"/>
      <c r="B19" s="380" t="s">
        <v>589</v>
      </c>
      <c r="C19" s="36"/>
      <c r="D19" s="36"/>
      <c r="E19" s="36"/>
      <c r="F19" s="36"/>
      <c r="G19" s="36"/>
      <c r="H19" s="36"/>
      <c r="I19" s="36"/>
      <c r="J19" s="36"/>
      <c r="K19" s="211"/>
      <c r="L19" s="331">
        <f>Input!$O$18</f>
        <v>0</v>
      </c>
      <c r="N19" s="332"/>
      <c r="O19" s="333"/>
      <c r="P19" s="333"/>
      <c r="Q19" s="333"/>
      <c r="R19" s="142"/>
      <c r="S19" s="334"/>
      <c r="T19" s="142"/>
      <c r="U19" s="333"/>
      <c r="V19" s="333"/>
      <c r="W19" s="333"/>
      <c r="X19" s="333"/>
      <c r="Y19" s="335"/>
      <c r="Z19" s="336"/>
      <c r="AA19" s="17"/>
      <c r="AB19" s="36"/>
    </row>
    <row r="20" spans="1:28" ht="15.75" customHeight="1">
      <c r="C20" s="37"/>
      <c r="D20" s="37"/>
      <c r="E20" s="37"/>
      <c r="F20" s="456" t="str">
        <f>IF(OR(S17&lt;&gt;0,S43&lt;&gt;0,S59&lt;&gt;0),"Do not Enter Cents - Whole Dollars Only","")</f>
        <v/>
      </c>
      <c r="G20" s="456"/>
      <c r="H20" s="456"/>
      <c r="I20" s="456"/>
      <c r="J20" s="456"/>
      <c r="K20" s="37"/>
      <c r="L20" s="37"/>
      <c r="N20" s="46"/>
      <c r="O20" s="47"/>
      <c r="P20" s="47"/>
      <c r="Q20" s="47"/>
      <c r="R20" s="48"/>
      <c r="S20" s="51"/>
      <c r="T20" s="48"/>
      <c r="U20" s="47"/>
      <c r="V20" s="47"/>
      <c r="W20" s="47"/>
      <c r="X20" s="47"/>
      <c r="Y20" s="50"/>
      <c r="Z20" s="40"/>
      <c r="AA20" s="19"/>
    </row>
    <row r="21" spans="1:28" ht="33" customHeight="1">
      <c r="B21" s="14" t="s">
        <v>13</v>
      </c>
      <c r="C21" s="52"/>
      <c r="D21" s="52"/>
      <c r="E21" s="52"/>
      <c r="F21" s="53" t="s">
        <v>14</v>
      </c>
      <c r="G21" s="53" t="s">
        <v>15</v>
      </c>
      <c r="H21" s="53" t="s">
        <v>16</v>
      </c>
      <c r="I21" s="53" t="s">
        <v>17</v>
      </c>
      <c r="J21" s="385" t="s">
        <v>551</v>
      </c>
      <c r="K21" s="385" t="s">
        <v>552</v>
      </c>
      <c r="L21" s="53" t="s">
        <v>18</v>
      </c>
      <c r="N21" s="46"/>
      <c r="O21" s="47"/>
      <c r="P21" s="47"/>
      <c r="Q21" s="47"/>
      <c r="R21" s="48"/>
      <c r="S21" s="51"/>
      <c r="T21" s="48"/>
      <c r="U21" s="47"/>
      <c r="V21" s="47"/>
      <c r="W21" s="47"/>
      <c r="X21" s="47"/>
      <c r="Y21" s="50"/>
      <c r="Z21" s="40"/>
      <c r="AA21" s="19"/>
    </row>
    <row r="22" spans="1:28" ht="15.75" customHeight="1">
      <c r="B22" s="54" t="s">
        <v>19</v>
      </c>
      <c r="C22" s="21"/>
      <c r="D22" s="21"/>
      <c r="F22" s="55">
        <f>Input!$P$18</f>
        <v>0</v>
      </c>
      <c r="G22" s="55">
        <f>Input!$Q$18</f>
        <v>0</v>
      </c>
      <c r="H22" s="55">
        <f>Input!$R$18</f>
        <v>0</v>
      </c>
      <c r="I22" s="55">
        <f>Input!$S$18</f>
        <v>0</v>
      </c>
      <c r="J22" s="55">
        <f>Input!$T$18</f>
        <v>0</v>
      </c>
      <c r="K22" s="55">
        <f>Input!$U$18</f>
        <v>0</v>
      </c>
      <c r="L22" s="56">
        <f t="shared" ref="L22:L41" si="0">SUM(F22:K22)</f>
        <v>0</v>
      </c>
      <c r="N22" s="57"/>
      <c r="O22" s="58"/>
      <c r="P22" s="59"/>
      <c r="Q22" s="60"/>
      <c r="R22" s="57"/>
      <c r="S22" s="57"/>
      <c r="T22" s="57"/>
      <c r="U22" s="60"/>
      <c r="V22" s="57"/>
      <c r="W22" s="60"/>
      <c r="X22" s="61"/>
      <c r="Y22" s="58"/>
      <c r="Z22" s="60"/>
      <c r="AA22" s="19"/>
      <c r="AB22" s="24">
        <f t="shared" ref="AB22:AB27" si="1">SUM(C22:L22)</f>
        <v>0</v>
      </c>
    </row>
    <row r="23" spans="1:28" ht="15.75" customHeight="1">
      <c r="B23" s="62" t="s">
        <v>20</v>
      </c>
      <c r="C23" s="21"/>
      <c r="D23" s="21"/>
      <c r="F23" s="63">
        <f>Input!$V$18</f>
        <v>0</v>
      </c>
      <c r="G23" s="63">
        <f>Input!$W$18</f>
        <v>0</v>
      </c>
      <c r="H23" s="63">
        <f>Input!$X$18</f>
        <v>0</v>
      </c>
      <c r="I23" s="63">
        <f>Input!$Y$18</f>
        <v>0</v>
      </c>
      <c r="J23" s="63">
        <f>Input!$Z$18</f>
        <v>0</v>
      </c>
      <c r="K23" s="63">
        <f>Input!$AA$18</f>
        <v>0</v>
      </c>
      <c r="L23" s="64">
        <f t="shared" si="0"/>
        <v>0</v>
      </c>
      <c r="N23" s="65"/>
      <c r="O23" s="66"/>
      <c r="P23" s="67"/>
      <c r="Q23" s="68"/>
      <c r="R23" s="69"/>
      <c r="S23" s="69"/>
      <c r="T23" s="69"/>
      <c r="U23" s="68"/>
      <c r="V23" s="70"/>
      <c r="W23" s="60"/>
      <c r="X23" s="61"/>
      <c r="Y23" s="66"/>
      <c r="Z23" s="68"/>
      <c r="AA23" s="19"/>
      <c r="AB23" s="24">
        <f t="shared" si="1"/>
        <v>0</v>
      </c>
    </row>
    <row r="24" spans="1:28" ht="15.75" customHeight="1">
      <c r="B24" s="54" t="s">
        <v>21</v>
      </c>
      <c r="C24" s="21"/>
      <c r="D24" s="21"/>
      <c r="F24" s="63">
        <f>Input!$AB$18</f>
        <v>0</v>
      </c>
      <c r="G24" s="63">
        <f>Input!$AC$18</f>
        <v>0</v>
      </c>
      <c r="H24" s="63">
        <f>Input!$AD$18</f>
        <v>0</v>
      </c>
      <c r="I24" s="63">
        <f>Input!$AE$18</f>
        <v>0</v>
      </c>
      <c r="J24" s="63">
        <f>Input!$AF$18</f>
        <v>0</v>
      </c>
      <c r="K24" s="63">
        <f>Input!$AG$18</f>
        <v>0</v>
      </c>
      <c r="L24" s="64">
        <f t="shared" si="0"/>
        <v>0</v>
      </c>
      <c r="N24" s="65"/>
      <c r="O24" s="66"/>
      <c r="P24" s="71"/>
      <c r="Q24" s="68"/>
      <c r="R24" s="69"/>
      <c r="S24" s="69"/>
      <c r="T24" s="69"/>
      <c r="U24" s="68"/>
      <c r="V24" s="69"/>
      <c r="W24" s="68"/>
      <c r="X24" s="61"/>
      <c r="Y24" s="66"/>
      <c r="Z24" s="68"/>
      <c r="AA24" s="19"/>
      <c r="AB24" s="24">
        <f t="shared" si="1"/>
        <v>0</v>
      </c>
    </row>
    <row r="25" spans="1:28" ht="15.75" customHeight="1">
      <c r="B25" s="54" t="s">
        <v>22</v>
      </c>
      <c r="C25" s="21"/>
      <c r="D25" s="21"/>
      <c r="F25" s="63">
        <f>Input!$AH$18</f>
        <v>0</v>
      </c>
      <c r="G25" s="63">
        <f>Input!$AI$18</f>
        <v>0</v>
      </c>
      <c r="H25" s="63">
        <f>Input!$AJ$18</f>
        <v>0</v>
      </c>
      <c r="I25" s="63">
        <f>Input!$AK$18</f>
        <v>0</v>
      </c>
      <c r="J25" s="63">
        <f>Input!$AL$18</f>
        <v>0</v>
      </c>
      <c r="K25" s="63">
        <f>Input!$AM$18</f>
        <v>0</v>
      </c>
      <c r="L25" s="64">
        <f t="shared" si="0"/>
        <v>0</v>
      </c>
      <c r="N25" s="65"/>
      <c r="O25" s="66"/>
      <c r="P25" s="67"/>
      <c r="Q25" s="68"/>
      <c r="R25" s="69"/>
      <c r="S25" s="69"/>
      <c r="T25" s="69"/>
      <c r="U25" s="68"/>
      <c r="V25" s="69"/>
      <c r="W25" s="68"/>
      <c r="X25" s="61"/>
      <c r="Y25" s="66"/>
      <c r="Z25" s="68"/>
      <c r="AA25" s="19"/>
      <c r="AB25" s="24">
        <f t="shared" si="1"/>
        <v>0</v>
      </c>
    </row>
    <row r="26" spans="1:28" ht="15.75" customHeight="1">
      <c r="B26" s="54" t="s">
        <v>23</v>
      </c>
      <c r="C26" s="21"/>
      <c r="D26" s="21"/>
      <c r="F26" s="63">
        <f>Input!$AN$18</f>
        <v>0</v>
      </c>
      <c r="G26" s="63">
        <f>Input!$AO$18</f>
        <v>0</v>
      </c>
      <c r="H26" s="63">
        <f>Input!$AP$18</f>
        <v>0</v>
      </c>
      <c r="I26" s="63">
        <f>Input!$AQ$18</f>
        <v>0</v>
      </c>
      <c r="J26" s="63">
        <f>Input!$AR$18</f>
        <v>0</v>
      </c>
      <c r="K26" s="63">
        <f>Input!$AS$18</f>
        <v>0</v>
      </c>
      <c r="L26" s="64">
        <f t="shared" si="0"/>
        <v>0</v>
      </c>
      <c r="N26" s="65"/>
      <c r="O26" s="66"/>
      <c r="P26" s="67"/>
      <c r="Q26" s="68"/>
      <c r="R26" s="69"/>
      <c r="S26" s="69"/>
      <c r="T26" s="69"/>
      <c r="U26" s="68"/>
      <c r="V26" s="69"/>
      <c r="W26" s="68"/>
      <c r="X26" s="61"/>
      <c r="Y26" s="66"/>
      <c r="Z26" s="68"/>
      <c r="AA26" s="19"/>
      <c r="AB26" s="24">
        <f t="shared" si="1"/>
        <v>0</v>
      </c>
    </row>
    <row r="27" spans="1:28" ht="15.75" customHeight="1">
      <c r="B27" s="54" t="s">
        <v>24</v>
      </c>
      <c r="C27" s="21"/>
      <c r="D27" s="21"/>
      <c r="F27" s="63">
        <f>Input!$AT$18</f>
        <v>0</v>
      </c>
      <c r="G27" s="63">
        <f>Input!$AU$18</f>
        <v>0</v>
      </c>
      <c r="H27" s="63">
        <f>Input!$AV$18</f>
        <v>0</v>
      </c>
      <c r="I27" s="63">
        <f>Input!$AW$18</f>
        <v>0</v>
      </c>
      <c r="J27" s="63">
        <f>Input!$AX$18</f>
        <v>0</v>
      </c>
      <c r="K27" s="63">
        <f>Input!$AY$18</f>
        <v>0</v>
      </c>
      <c r="L27" s="64">
        <f t="shared" si="0"/>
        <v>0</v>
      </c>
      <c r="N27" s="65"/>
      <c r="O27" s="72" t="s">
        <v>5</v>
      </c>
      <c r="P27" s="67"/>
      <c r="Q27" s="68"/>
      <c r="R27" s="69"/>
      <c r="S27" s="69"/>
      <c r="T27" s="69"/>
      <c r="U27" s="68"/>
      <c r="V27" s="69"/>
      <c r="W27" s="68"/>
      <c r="X27" s="61"/>
      <c r="Y27" s="66"/>
      <c r="Z27" s="68"/>
      <c r="AA27" s="19"/>
      <c r="AB27" s="24">
        <f t="shared" si="1"/>
        <v>0</v>
      </c>
    </row>
    <row r="28" spans="1:28" ht="15.75" customHeight="1">
      <c r="B28" s="54" t="s">
        <v>25</v>
      </c>
      <c r="C28" s="21"/>
      <c r="D28" s="21"/>
      <c r="F28" s="63">
        <f>Input!$AZ$18</f>
        <v>0</v>
      </c>
      <c r="G28" s="63">
        <f>Input!$BA$18</f>
        <v>0</v>
      </c>
      <c r="H28" s="63">
        <f>Input!$BB$18</f>
        <v>0</v>
      </c>
      <c r="I28" s="63">
        <f>Input!$BC$18</f>
        <v>0</v>
      </c>
      <c r="J28" s="63">
        <f>Input!$BD$18</f>
        <v>0</v>
      </c>
      <c r="K28" s="63">
        <f>Input!$BE$18</f>
        <v>0</v>
      </c>
      <c r="L28" s="64">
        <f t="shared" si="0"/>
        <v>0</v>
      </c>
      <c r="N28" s="73" t="str">
        <f>IF(O28&lt;&gt;0,"Out of Balance","Balanced")</f>
        <v>Balanced</v>
      </c>
      <c r="O28" s="74">
        <f>L17-L43</f>
        <v>0</v>
      </c>
      <c r="Q28" s="68"/>
      <c r="R28" s="69"/>
      <c r="S28" s="69"/>
      <c r="T28" s="69"/>
      <c r="U28" s="68"/>
      <c r="V28" s="69"/>
      <c r="W28" s="68"/>
      <c r="X28" s="61"/>
      <c r="Y28" s="66"/>
      <c r="Z28" s="68"/>
      <c r="AA28" s="19"/>
      <c r="AB28" s="24"/>
    </row>
    <row r="29" spans="1:28" ht="15.75" customHeight="1">
      <c r="B29" s="54" t="s">
        <v>26</v>
      </c>
      <c r="C29" s="21"/>
      <c r="D29" s="21"/>
      <c r="F29" s="63">
        <f>Input!$BF$18</f>
        <v>0</v>
      </c>
      <c r="G29" s="63">
        <f>Input!$BG$18</f>
        <v>0</v>
      </c>
      <c r="H29" s="63">
        <f>Input!$BH$18</f>
        <v>0</v>
      </c>
      <c r="I29" s="63">
        <f>Input!$BI$18</f>
        <v>0</v>
      </c>
      <c r="J29" s="63">
        <f>Input!$BJ$18</f>
        <v>0</v>
      </c>
      <c r="K29" s="63">
        <f>Input!$BK$18</f>
        <v>0</v>
      </c>
      <c r="L29" s="64">
        <f t="shared" si="0"/>
        <v>0</v>
      </c>
      <c r="N29" s="65"/>
      <c r="O29" s="66"/>
      <c r="P29" s="67"/>
      <c r="Q29" s="68"/>
      <c r="R29" s="69"/>
      <c r="S29" s="69"/>
      <c r="T29" s="69"/>
      <c r="U29" s="68"/>
      <c r="V29" s="69"/>
      <c r="W29" s="68"/>
      <c r="X29" s="61"/>
      <c r="Y29" s="66"/>
      <c r="Z29" s="68"/>
      <c r="AA29" s="19"/>
      <c r="AB29" s="24"/>
    </row>
    <row r="30" spans="1:28" ht="15.75" customHeight="1">
      <c r="B30" s="62" t="s">
        <v>27</v>
      </c>
      <c r="C30" s="21"/>
      <c r="D30" s="21"/>
      <c r="F30" s="63">
        <f>Input!$BL$18</f>
        <v>0</v>
      </c>
      <c r="G30" s="63">
        <f>Input!$BM$18</f>
        <v>0</v>
      </c>
      <c r="H30" s="63">
        <f>Input!$BN$18</f>
        <v>0</v>
      </c>
      <c r="I30" s="63">
        <f>Input!$BO$18</f>
        <v>0</v>
      </c>
      <c r="J30" s="63">
        <f>Input!$BP$18</f>
        <v>0</v>
      </c>
      <c r="K30" s="63">
        <f>Input!$BQ$18</f>
        <v>0</v>
      </c>
      <c r="L30" s="64">
        <f t="shared" si="0"/>
        <v>0</v>
      </c>
      <c r="N30" s="65"/>
      <c r="O30" s="66"/>
      <c r="P30" s="67"/>
      <c r="Q30" s="68"/>
      <c r="R30" s="69"/>
      <c r="S30" s="69"/>
      <c r="T30" s="69"/>
      <c r="U30" s="68"/>
      <c r="V30" s="69"/>
      <c r="W30" s="68"/>
      <c r="X30" s="61"/>
      <c r="Y30" s="66"/>
      <c r="Z30" s="68"/>
      <c r="AA30" s="19"/>
      <c r="AB30" s="24"/>
    </row>
    <row r="31" spans="1:28" ht="15.75" customHeight="1">
      <c r="B31" s="62" t="s">
        <v>28</v>
      </c>
      <c r="C31" s="21"/>
      <c r="D31" s="21"/>
      <c r="F31" s="63">
        <f>Input!$BR$18</f>
        <v>0</v>
      </c>
      <c r="G31" s="63">
        <f>Input!$BS$18</f>
        <v>0</v>
      </c>
      <c r="H31" s="63">
        <f>Input!$BT$18</f>
        <v>0</v>
      </c>
      <c r="I31" s="63">
        <f>Input!$BU$18</f>
        <v>0</v>
      </c>
      <c r="J31" s="63">
        <f>Input!$BV$18</f>
        <v>0</v>
      </c>
      <c r="K31" s="63">
        <f>Input!$BW$18</f>
        <v>0</v>
      </c>
      <c r="L31" s="64">
        <f t="shared" si="0"/>
        <v>0</v>
      </c>
      <c r="N31" s="65"/>
      <c r="O31" s="66"/>
      <c r="P31" s="67"/>
      <c r="Q31" s="68"/>
      <c r="R31" s="69"/>
      <c r="S31" s="69"/>
      <c r="T31" s="69"/>
      <c r="U31" s="68"/>
      <c r="V31" s="69"/>
      <c r="W31" s="68"/>
      <c r="X31" s="61"/>
      <c r="Y31" s="66"/>
      <c r="Z31" s="68"/>
      <c r="AA31" s="19"/>
      <c r="AB31" s="24"/>
    </row>
    <row r="32" spans="1:28" ht="15.75" customHeight="1">
      <c r="B32" s="62" t="s">
        <v>29</v>
      </c>
      <c r="C32" s="21"/>
      <c r="D32" s="21"/>
      <c r="F32" s="63">
        <f>Input!$BX$18</f>
        <v>0</v>
      </c>
      <c r="G32" s="63">
        <f>Input!$BY$18</f>
        <v>0</v>
      </c>
      <c r="H32" s="63">
        <f>Input!$BZ$18</f>
        <v>0</v>
      </c>
      <c r="I32" s="63">
        <f>Input!$CA$18</f>
        <v>0</v>
      </c>
      <c r="J32" s="63">
        <f>Input!$CB$18</f>
        <v>0</v>
      </c>
      <c r="K32" s="63">
        <f>Input!$CC$18</f>
        <v>0</v>
      </c>
      <c r="L32" s="64">
        <f t="shared" si="0"/>
        <v>0</v>
      </c>
      <c r="N32" s="65"/>
      <c r="O32" s="66"/>
      <c r="P32" s="67"/>
      <c r="Q32" s="68"/>
      <c r="R32" s="69"/>
      <c r="S32" s="69"/>
      <c r="T32" s="69"/>
      <c r="U32" s="68"/>
      <c r="V32" s="69"/>
      <c r="W32" s="68"/>
      <c r="X32" s="61"/>
      <c r="Y32" s="66"/>
      <c r="Z32" s="68"/>
      <c r="AA32" s="19"/>
      <c r="AB32" s="24"/>
    </row>
    <row r="33" spans="1:28" ht="15.75" customHeight="1">
      <c r="B33" s="62" t="s">
        <v>30</v>
      </c>
      <c r="C33" s="21"/>
      <c r="D33" s="21"/>
      <c r="F33" s="63">
        <f>Input!$CD$18</f>
        <v>0</v>
      </c>
      <c r="G33" s="63">
        <f>Input!$CE$18</f>
        <v>0</v>
      </c>
      <c r="H33" s="63">
        <f>Input!$CF$18</f>
        <v>0</v>
      </c>
      <c r="I33" s="63">
        <f>Input!$CG$18</f>
        <v>0</v>
      </c>
      <c r="J33" s="63">
        <f>Input!$CH$18</f>
        <v>0</v>
      </c>
      <c r="K33" s="63">
        <f>Input!$CI$18</f>
        <v>0</v>
      </c>
      <c r="L33" s="64">
        <f t="shared" si="0"/>
        <v>0</v>
      </c>
      <c r="N33" s="65"/>
      <c r="O33" s="66"/>
      <c r="P33" s="67"/>
      <c r="Q33" s="68"/>
      <c r="R33" s="69"/>
      <c r="S33" s="69"/>
      <c r="T33" s="69"/>
      <c r="U33" s="68"/>
      <c r="V33" s="69"/>
      <c r="W33" s="68"/>
      <c r="X33" s="61"/>
      <c r="Y33" s="66"/>
      <c r="Z33" s="68"/>
      <c r="AA33" s="19"/>
      <c r="AB33" s="24"/>
    </row>
    <row r="34" spans="1:28" ht="15.75" customHeight="1">
      <c r="B34" s="62" t="s">
        <v>31</v>
      </c>
      <c r="C34" s="21"/>
      <c r="D34" s="21"/>
      <c r="F34" s="63">
        <f>Input!$CJ$18</f>
        <v>0</v>
      </c>
      <c r="G34" s="63">
        <f>Input!$CK$18</f>
        <v>0</v>
      </c>
      <c r="H34" s="63">
        <f>Input!$CL$18</f>
        <v>0</v>
      </c>
      <c r="I34" s="63">
        <f>Input!$CM$18</f>
        <v>0</v>
      </c>
      <c r="J34" s="63">
        <f>Input!$CN$18</f>
        <v>0</v>
      </c>
      <c r="K34" s="63">
        <f>Input!$CO$18</f>
        <v>0</v>
      </c>
      <c r="L34" s="64">
        <f t="shared" si="0"/>
        <v>0</v>
      </c>
      <c r="N34" s="65"/>
      <c r="O34" s="66"/>
      <c r="P34" s="67"/>
      <c r="Q34" s="68"/>
      <c r="R34" s="69"/>
      <c r="S34" s="69"/>
      <c r="T34" s="69"/>
      <c r="U34" s="68"/>
      <c r="V34" s="69"/>
      <c r="W34" s="68"/>
      <c r="X34" s="61"/>
      <c r="Y34" s="66"/>
      <c r="Z34" s="68"/>
      <c r="AA34" s="19"/>
      <c r="AB34" s="24"/>
    </row>
    <row r="35" spans="1:28" ht="15.75" customHeight="1">
      <c r="B35" s="54" t="s">
        <v>32</v>
      </c>
      <c r="C35" s="21"/>
      <c r="D35" s="21"/>
      <c r="F35" s="63">
        <f>Input!$CP$18</f>
        <v>0</v>
      </c>
      <c r="G35" s="63">
        <f>Input!$CQ$18</f>
        <v>0</v>
      </c>
      <c r="H35" s="63">
        <f>Input!$CR$18</f>
        <v>0</v>
      </c>
      <c r="I35" s="63">
        <f>Input!$CS$18</f>
        <v>0</v>
      </c>
      <c r="J35" s="63">
        <f>Input!$CT$18</f>
        <v>0</v>
      </c>
      <c r="K35" s="63">
        <f>Input!$CU$18</f>
        <v>0</v>
      </c>
      <c r="L35" s="64">
        <f t="shared" si="0"/>
        <v>0</v>
      </c>
      <c r="N35" s="65"/>
      <c r="O35" s="66"/>
      <c r="P35" s="67"/>
      <c r="Q35" s="68"/>
      <c r="R35" s="69"/>
      <c r="S35" s="69"/>
      <c r="T35" s="69"/>
      <c r="U35" s="68"/>
      <c r="V35" s="69"/>
      <c r="W35" s="68"/>
      <c r="X35" s="61"/>
      <c r="Y35" s="66"/>
      <c r="Z35" s="68"/>
      <c r="AA35" s="19"/>
      <c r="AB35" s="24"/>
    </row>
    <row r="36" spans="1:28" ht="15.75" customHeight="1">
      <c r="B36" s="54" t="s">
        <v>33</v>
      </c>
      <c r="C36" s="21"/>
      <c r="D36" s="21"/>
      <c r="F36" s="63">
        <f>Input!$CV$18</f>
        <v>0</v>
      </c>
      <c r="G36" s="63">
        <f>Input!$CW$18</f>
        <v>0</v>
      </c>
      <c r="H36" s="63">
        <f>Input!$CX$18</f>
        <v>0</v>
      </c>
      <c r="I36" s="63">
        <f>Input!$CY$18</f>
        <v>0</v>
      </c>
      <c r="J36" s="63">
        <f>Input!$CZ$18</f>
        <v>0</v>
      </c>
      <c r="K36" s="63">
        <f>Input!$DA$18</f>
        <v>0</v>
      </c>
      <c r="L36" s="64">
        <f t="shared" si="0"/>
        <v>0</v>
      </c>
      <c r="N36" s="65"/>
      <c r="O36" s="66"/>
      <c r="P36" s="67"/>
      <c r="Q36" s="68"/>
      <c r="R36" s="69"/>
      <c r="S36" s="69"/>
      <c r="T36" s="69"/>
      <c r="U36" s="68"/>
      <c r="V36" s="69"/>
      <c r="W36" s="68"/>
      <c r="X36" s="61"/>
      <c r="Y36" s="66"/>
      <c r="Z36" s="68"/>
      <c r="AA36" s="19"/>
      <c r="AB36" s="24"/>
    </row>
    <row r="37" spans="1:28" s="78" customFormat="1" ht="15.75" customHeight="1">
      <c r="A37" s="75"/>
      <c r="B37" s="76" t="s">
        <v>34</v>
      </c>
      <c r="C37" s="77"/>
      <c r="D37" s="77"/>
      <c r="E37" s="20"/>
      <c r="F37" s="63">
        <f>Input!$DB$18</f>
        <v>0</v>
      </c>
      <c r="G37" s="63">
        <f>Input!$DC$18</f>
        <v>0</v>
      </c>
      <c r="H37" s="63">
        <f>Input!$DD$18</f>
        <v>0</v>
      </c>
      <c r="I37" s="63">
        <f>Input!$DE$18</f>
        <v>0</v>
      </c>
      <c r="J37" s="63">
        <f>Input!$DF$18</f>
        <v>0</v>
      </c>
      <c r="K37" s="63">
        <f>Input!$DG$18</f>
        <v>0</v>
      </c>
      <c r="L37" s="64">
        <f t="shared" si="0"/>
        <v>0</v>
      </c>
      <c r="N37" s="65"/>
      <c r="O37" s="66"/>
      <c r="P37" s="79"/>
      <c r="Q37" s="80"/>
      <c r="R37" s="69"/>
      <c r="S37" s="69"/>
      <c r="T37" s="69"/>
      <c r="U37" s="80"/>
      <c r="V37" s="69"/>
      <c r="W37" s="80"/>
      <c r="X37" s="61"/>
      <c r="Y37" s="66"/>
      <c r="Z37" s="80"/>
      <c r="AA37" s="81"/>
      <c r="AB37" s="82"/>
    </row>
    <row r="38" spans="1:28" s="78" customFormat="1" ht="15.75" customHeight="1">
      <c r="A38" s="75"/>
      <c r="B38" s="76" t="s">
        <v>35</v>
      </c>
      <c r="C38" s="77"/>
      <c r="D38" s="77"/>
      <c r="E38" s="20"/>
      <c r="F38" s="63">
        <f>Input!$DH$18</f>
        <v>0</v>
      </c>
      <c r="G38" s="63">
        <f>Input!$DI$18</f>
        <v>0</v>
      </c>
      <c r="H38" s="63">
        <f>Input!$DJ$18</f>
        <v>0</v>
      </c>
      <c r="I38" s="63">
        <f>Input!$DK$18</f>
        <v>0</v>
      </c>
      <c r="J38" s="63">
        <f>Input!$DL$18</f>
        <v>0</v>
      </c>
      <c r="K38" s="63">
        <f>Input!$DM$18</f>
        <v>0</v>
      </c>
      <c r="L38" s="64">
        <f t="shared" si="0"/>
        <v>0</v>
      </c>
      <c r="N38" s="65"/>
      <c r="O38" s="66"/>
      <c r="P38" s="79"/>
      <c r="Q38" s="80"/>
      <c r="R38" s="69"/>
      <c r="S38" s="69"/>
      <c r="T38" s="69"/>
      <c r="U38" s="80"/>
      <c r="V38" s="69"/>
      <c r="W38" s="80"/>
      <c r="X38" s="61"/>
      <c r="Y38" s="66"/>
      <c r="Z38" s="80"/>
      <c r="AA38" s="81"/>
      <c r="AB38" s="82"/>
    </row>
    <row r="39" spans="1:28" s="78" customFormat="1" ht="15.75" customHeight="1">
      <c r="A39" s="75"/>
      <c r="B39" s="76" t="s">
        <v>36</v>
      </c>
      <c r="C39" s="77"/>
      <c r="D39" s="77"/>
      <c r="E39" s="20"/>
      <c r="F39" s="63">
        <f>Input!$DN$18</f>
        <v>0</v>
      </c>
      <c r="G39" s="63">
        <f>Input!$DO$18</f>
        <v>0</v>
      </c>
      <c r="H39" s="63">
        <f>Input!$DP$18</f>
        <v>0</v>
      </c>
      <c r="I39" s="63">
        <f>Input!$DQ$18</f>
        <v>0</v>
      </c>
      <c r="J39" s="63">
        <f>Input!$DR$18</f>
        <v>0</v>
      </c>
      <c r="K39" s="63">
        <f>Input!$DS$18</f>
        <v>0</v>
      </c>
      <c r="L39" s="64">
        <f t="shared" si="0"/>
        <v>0</v>
      </c>
      <c r="N39" s="65"/>
      <c r="O39" s="66"/>
      <c r="P39" s="79"/>
      <c r="Q39" s="80"/>
      <c r="R39" s="69"/>
      <c r="S39" s="69"/>
      <c r="T39" s="69"/>
      <c r="U39" s="80"/>
      <c r="V39" s="69"/>
      <c r="W39" s="80"/>
      <c r="X39" s="61"/>
      <c r="Y39" s="66"/>
      <c r="Z39" s="80"/>
      <c r="AA39" s="81"/>
      <c r="AB39" s="82"/>
    </row>
    <row r="40" spans="1:28" s="78" customFormat="1" ht="15.75" customHeight="1">
      <c r="A40" s="75"/>
      <c r="B40" s="76" t="s">
        <v>37</v>
      </c>
      <c r="C40" s="77"/>
      <c r="D40" s="77"/>
      <c r="E40" s="20"/>
      <c r="F40" s="63">
        <f>Input!$DT$18</f>
        <v>0</v>
      </c>
      <c r="G40" s="63">
        <f>Input!$DU$18</f>
        <v>0</v>
      </c>
      <c r="H40" s="63">
        <f>Input!$DV$18</f>
        <v>0</v>
      </c>
      <c r="I40" s="63">
        <f>Input!$DW$18</f>
        <v>0</v>
      </c>
      <c r="J40" s="63">
        <f>Input!$DX$18</f>
        <v>0</v>
      </c>
      <c r="K40" s="63">
        <f>Input!$DY$18</f>
        <v>0</v>
      </c>
      <c r="L40" s="64">
        <f t="shared" si="0"/>
        <v>0</v>
      </c>
      <c r="N40" s="65"/>
      <c r="O40" s="66"/>
      <c r="P40" s="79"/>
      <c r="Q40" s="80"/>
      <c r="R40" s="69"/>
      <c r="S40" s="69"/>
      <c r="T40" s="69"/>
      <c r="U40" s="80"/>
      <c r="V40" s="69"/>
      <c r="W40" s="80"/>
      <c r="X40" s="61"/>
      <c r="Y40" s="66"/>
      <c r="Z40" s="80"/>
      <c r="AA40" s="81"/>
      <c r="AB40" s="82"/>
    </row>
    <row r="41" spans="1:28" s="78" customFormat="1" ht="15.75" customHeight="1">
      <c r="A41" s="75"/>
      <c r="B41" s="76" t="s">
        <v>38</v>
      </c>
      <c r="C41" s="77"/>
      <c r="D41" s="77"/>
      <c r="E41" s="20"/>
      <c r="F41" s="63">
        <f>Input!$DZ$18</f>
        <v>0</v>
      </c>
      <c r="G41" s="63">
        <f>Input!$EA$18</f>
        <v>0</v>
      </c>
      <c r="H41" s="63">
        <f>Input!$EB$18</f>
        <v>0</v>
      </c>
      <c r="I41" s="63">
        <f>Input!$EC$18</f>
        <v>0</v>
      </c>
      <c r="J41" s="63">
        <f>Input!$ED$18</f>
        <v>0</v>
      </c>
      <c r="K41" s="63">
        <f>Input!$EE$18</f>
        <v>0</v>
      </c>
      <c r="L41" s="64">
        <f t="shared" si="0"/>
        <v>0</v>
      </c>
      <c r="N41" s="65"/>
      <c r="O41" s="66"/>
      <c r="P41" s="79"/>
      <c r="Q41" s="80"/>
      <c r="R41" s="69"/>
      <c r="S41" s="69"/>
      <c r="T41" s="69"/>
      <c r="U41" s="80"/>
      <c r="V41" s="69"/>
      <c r="W41" s="80"/>
      <c r="X41" s="61"/>
      <c r="Y41" s="66"/>
      <c r="Z41" s="80"/>
      <c r="AA41" s="81"/>
      <c r="AB41" s="82"/>
    </row>
    <row r="42" spans="1:28" ht="15.75" customHeight="1">
      <c r="A42" s="75"/>
      <c r="B42" s="54" t="s">
        <v>39</v>
      </c>
      <c r="C42" s="21"/>
      <c r="D42" s="21"/>
      <c r="E42" s="21"/>
      <c r="F42" s="83">
        <f>Input!$EF$18</f>
        <v>0</v>
      </c>
      <c r="G42" s="83">
        <f>Input!$EG$18</f>
        <v>0</v>
      </c>
      <c r="H42" s="83">
        <f>Input!$EH$18</f>
        <v>0</v>
      </c>
      <c r="I42" s="83">
        <f>Input!$EI$18</f>
        <v>0</v>
      </c>
      <c r="J42" s="83">
        <f>Input!$EJ$18</f>
        <v>0</v>
      </c>
      <c r="K42" s="83">
        <f>Input!$EK$18</f>
        <v>0</v>
      </c>
      <c r="L42" s="64">
        <f>SUM(F42:K42)</f>
        <v>0</v>
      </c>
      <c r="N42" s="65"/>
      <c r="O42" s="220" t="s">
        <v>408</v>
      </c>
      <c r="P42" s="40" t="s">
        <v>409</v>
      </c>
      <c r="Q42" s="84"/>
      <c r="R42" s="69"/>
      <c r="S42" s="69"/>
      <c r="T42" s="69"/>
      <c r="U42" s="68"/>
      <c r="V42" s="69"/>
      <c r="W42" s="68"/>
      <c r="X42" s="61"/>
      <c r="Y42" s="66"/>
      <c r="Z42" s="68"/>
      <c r="AA42" s="19"/>
      <c r="AB42" s="24">
        <f>SUM(C42:L42)</f>
        <v>0</v>
      </c>
    </row>
    <row r="43" spans="1:28" ht="15.75" customHeight="1">
      <c r="A43" s="75"/>
      <c r="B43" s="42" t="s">
        <v>40</v>
      </c>
      <c r="C43" s="43"/>
      <c r="D43" s="43"/>
      <c r="E43" s="43"/>
      <c r="F43" s="85">
        <f>SUM(F22:F42)</f>
        <v>0</v>
      </c>
      <c r="G43" s="85">
        <f t="shared" ref="G43:L43" si="2">SUM(G22:G42)</f>
        <v>0</v>
      </c>
      <c r="H43" s="85">
        <f t="shared" si="2"/>
        <v>0</v>
      </c>
      <c r="I43" s="85">
        <f t="shared" si="2"/>
        <v>0</v>
      </c>
      <c r="J43" s="85">
        <f t="shared" si="2"/>
        <v>0</v>
      </c>
      <c r="K43" s="85">
        <f t="shared" si="2"/>
        <v>0</v>
      </c>
      <c r="L43" s="86">
        <f t="shared" si="2"/>
        <v>0</v>
      </c>
      <c r="N43" s="87"/>
      <c r="O43" s="221" t="s">
        <v>410</v>
      </c>
      <c r="P43" s="222" t="s">
        <v>15</v>
      </c>
      <c r="Q43" s="88"/>
      <c r="R43" s="88"/>
      <c r="S43" s="49">
        <f>L43-INT(L43)</f>
        <v>0</v>
      </c>
      <c r="T43" s="60"/>
      <c r="U43" s="89"/>
      <c r="V43" s="60"/>
      <c r="W43" s="60"/>
      <c r="X43" s="84"/>
      <c r="Y43" s="59"/>
      <c r="Z43" s="90"/>
      <c r="AA43" s="19"/>
      <c r="AB43" s="43">
        <f>SUM(AB22:AB42)</f>
        <v>0</v>
      </c>
    </row>
    <row r="44" spans="1:28" ht="15.75" customHeight="1">
      <c r="A44" s="75"/>
      <c r="C44" s="37"/>
      <c r="D44" s="37"/>
      <c r="F44" s="37"/>
      <c r="G44" s="213" t="s">
        <v>404</v>
      </c>
      <c r="H44" s="214">
        <f>H43+G43</f>
        <v>0</v>
      </c>
      <c r="I44" s="52"/>
      <c r="J44" s="213" t="s">
        <v>405</v>
      </c>
      <c r="K44" s="214">
        <f>K43+J43</f>
        <v>0</v>
      </c>
      <c r="L44" s="213" t="s">
        <v>406</v>
      </c>
      <c r="M44" s="215"/>
      <c r="N44" s="216">
        <f>K44+F43</f>
        <v>0</v>
      </c>
      <c r="O44" s="217">
        <f>ROUND((N44/P44)*100,2)</f>
        <v>0</v>
      </c>
      <c r="P44" s="92">
        <f>Input!$HL$18</f>
        <v>6666731</v>
      </c>
      <c r="Q44" s="91"/>
      <c r="R44" s="91"/>
      <c r="S44" s="91"/>
      <c r="T44" s="93"/>
      <c r="U44" s="94"/>
      <c r="V44" s="95"/>
      <c r="W44" s="91"/>
      <c r="X44" s="91"/>
      <c r="Y44" s="91"/>
      <c r="Z44" s="91" t="str">
        <f>IF(Z43&lt;&gt;0,"Out of Balance","")</f>
        <v/>
      </c>
    </row>
    <row r="45" spans="1:28" ht="15.75" customHeight="1">
      <c r="A45" s="75"/>
      <c r="B45" s="14" t="s">
        <v>41</v>
      </c>
      <c r="C45" s="52"/>
      <c r="D45" s="52"/>
      <c r="E45" s="52"/>
      <c r="F45" s="52"/>
      <c r="G45" s="218"/>
      <c r="H45" s="218"/>
      <c r="I45" s="218"/>
      <c r="J45" s="218"/>
      <c r="K45" s="218"/>
      <c r="L45" s="218"/>
      <c r="O45" s="219" t="s">
        <v>407</v>
      </c>
      <c r="Q45" s="91"/>
      <c r="R45" s="91"/>
      <c r="S45" s="91"/>
      <c r="T45" s="93"/>
      <c r="U45" s="94"/>
      <c r="V45" s="95"/>
      <c r="W45" s="91"/>
      <c r="X45" s="91"/>
      <c r="Y45" s="91"/>
      <c r="Z45" s="91"/>
    </row>
    <row r="46" spans="1:28" ht="15.75" customHeight="1">
      <c r="A46" s="75"/>
      <c r="B46" s="6" t="s">
        <v>42</v>
      </c>
      <c r="C46" s="21"/>
      <c r="D46" s="21"/>
      <c r="F46" s="63">
        <f>Input!$EL$18</f>
        <v>0</v>
      </c>
      <c r="G46" s="63">
        <f>Input!$EM$18</f>
        <v>0</v>
      </c>
      <c r="H46" s="63">
        <f>Input!$EN$18</f>
        <v>0</v>
      </c>
      <c r="I46" s="63">
        <f>Input!$EO$18</f>
        <v>0</v>
      </c>
      <c r="J46" s="63">
        <f>Input!$EP$18</f>
        <v>0</v>
      </c>
      <c r="K46" s="63">
        <f>Input!$EQ$18</f>
        <v>0</v>
      </c>
      <c r="L46" s="56">
        <f t="shared" ref="L46:L58" si="3">SUM(F46:K46)</f>
        <v>0</v>
      </c>
      <c r="N46" s="96"/>
      <c r="O46" s="223" t="str">
        <f>IFERROR(ROUND(N44/O48,0),"")</f>
        <v/>
      </c>
      <c r="Q46" s="92"/>
      <c r="R46" s="92"/>
      <c r="S46" s="92"/>
      <c r="T46" s="93"/>
      <c r="U46" s="94"/>
      <c r="V46" s="98"/>
      <c r="W46" s="92"/>
      <c r="X46" s="100"/>
      <c r="Y46" s="91"/>
      <c r="Z46" s="99"/>
      <c r="AB46" s="24">
        <f>SUM(C46:L46)</f>
        <v>0</v>
      </c>
    </row>
    <row r="47" spans="1:28" ht="15.75" customHeight="1">
      <c r="A47" s="75"/>
      <c r="B47" s="6" t="s">
        <v>43</v>
      </c>
      <c r="C47" s="21"/>
      <c r="D47" s="21"/>
      <c r="F47" s="63">
        <f>Input!$ER$18</f>
        <v>0</v>
      </c>
      <c r="G47" s="63">
        <f>Input!$ES$18</f>
        <v>0</v>
      </c>
      <c r="H47" s="63">
        <f>Input!$ET$18</f>
        <v>0</v>
      </c>
      <c r="I47" s="63">
        <f>Input!$EU$18</f>
        <v>0</v>
      </c>
      <c r="J47" s="63">
        <f>Input!$EV$18</f>
        <v>0</v>
      </c>
      <c r="K47" s="63">
        <f>Input!$EW$18</f>
        <v>0</v>
      </c>
      <c r="L47" s="64">
        <f t="shared" si="3"/>
        <v>0</v>
      </c>
      <c r="N47" s="96"/>
      <c r="O47" s="224" t="s">
        <v>411</v>
      </c>
      <c r="P47" s="97"/>
      <c r="Q47" s="92"/>
      <c r="R47" s="92"/>
      <c r="S47" s="92"/>
      <c r="T47" s="93"/>
      <c r="U47" s="94"/>
      <c r="V47" s="98"/>
      <c r="W47" s="92"/>
      <c r="X47" s="100"/>
      <c r="Y47" s="91"/>
      <c r="Z47" s="99"/>
      <c r="AB47" s="24"/>
    </row>
    <row r="48" spans="1:28" ht="15.75" customHeight="1">
      <c r="A48" s="75"/>
      <c r="B48" s="6" t="s">
        <v>44</v>
      </c>
      <c r="C48" s="21"/>
      <c r="D48" s="21"/>
      <c r="F48" s="63">
        <f>Input!$EX$18</f>
        <v>0</v>
      </c>
      <c r="G48" s="63">
        <f>Input!$EY$18</f>
        <v>0</v>
      </c>
      <c r="H48" s="63">
        <f>Input!$EZ$18</f>
        <v>0</v>
      </c>
      <c r="I48" s="63">
        <f>Input!$FA$18</f>
        <v>0</v>
      </c>
      <c r="J48" s="63">
        <f>Input!$FB$18</f>
        <v>0</v>
      </c>
      <c r="K48" s="63">
        <f>Input!$FC$18</f>
        <v>0</v>
      </c>
      <c r="L48" s="64">
        <f t="shared" si="3"/>
        <v>0</v>
      </c>
      <c r="N48" s="96"/>
      <c r="O48" s="225">
        <f>FTSE!$R$14</f>
        <v>0</v>
      </c>
      <c r="P48" s="97"/>
      <c r="Q48" s="92"/>
      <c r="R48" s="92"/>
      <c r="S48" s="92"/>
      <c r="T48" s="93"/>
      <c r="U48" s="94"/>
      <c r="V48" s="98"/>
      <c r="W48" s="92"/>
      <c r="X48" s="100"/>
      <c r="Y48" s="91"/>
      <c r="Z48" s="99"/>
      <c r="AB48" s="24"/>
    </row>
    <row r="49" spans="1:28" ht="15.75" customHeight="1">
      <c r="A49" s="75"/>
      <c r="B49" s="6" t="s">
        <v>45</v>
      </c>
      <c r="C49" s="21"/>
      <c r="D49" s="21"/>
      <c r="F49" s="63">
        <f>Input!$FD$18</f>
        <v>0</v>
      </c>
      <c r="G49" s="63">
        <f>Input!$FE$18</f>
        <v>0</v>
      </c>
      <c r="H49" s="63">
        <f>Input!$FF$18</f>
        <v>0</v>
      </c>
      <c r="I49" s="63">
        <f>Input!$FG$18</f>
        <v>0</v>
      </c>
      <c r="J49" s="63">
        <f>Input!$FH$18</f>
        <v>0</v>
      </c>
      <c r="K49" s="63">
        <f>Input!$FI$18</f>
        <v>0</v>
      </c>
      <c r="L49" s="64">
        <f t="shared" si="3"/>
        <v>0</v>
      </c>
      <c r="N49" s="96"/>
      <c r="O49" s="226" t="s">
        <v>412</v>
      </c>
      <c r="P49" s="97"/>
      <c r="Q49" s="92"/>
      <c r="R49" s="92"/>
      <c r="S49" s="92"/>
      <c r="T49" s="93"/>
      <c r="U49" s="94"/>
      <c r="V49" s="98"/>
      <c r="W49" s="92"/>
      <c r="X49" s="100"/>
      <c r="Y49" s="91"/>
      <c r="Z49" s="99"/>
      <c r="AB49" s="24"/>
    </row>
    <row r="50" spans="1:28" ht="15.75" customHeight="1">
      <c r="A50" s="75"/>
      <c r="B50" s="6" t="s">
        <v>46</v>
      </c>
      <c r="C50" s="21"/>
      <c r="D50" s="21"/>
      <c r="F50" s="63">
        <f>Input!$FJ$18</f>
        <v>0</v>
      </c>
      <c r="G50" s="63">
        <f>Input!$FK$18</f>
        <v>0</v>
      </c>
      <c r="H50" s="63">
        <f>Input!$FL$18</f>
        <v>0</v>
      </c>
      <c r="I50" s="63">
        <f>Input!$FM$18</f>
        <v>0</v>
      </c>
      <c r="J50" s="63">
        <f>Input!$FN$18</f>
        <v>0</v>
      </c>
      <c r="K50" s="63">
        <f>Input!$FO$18</f>
        <v>0</v>
      </c>
      <c r="L50" s="64">
        <f t="shared" si="3"/>
        <v>0</v>
      </c>
      <c r="N50" s="96"/>
      <c r="P50" s="97"/>
      <c r="Q50" s="92"/>
      <c r="R50" s="92"/>
      <c r="S50" s="92"/>
      <c r="T50" s="93"/>
      <c r="U50" s="94"/>
      <c r="V50" s="98"/>
      <c r="W50" s="92"/>
      <c r="X50" s="100"/>
      <c r="Y50" s="91"/>
      <c r="Z50" s="99"/>
      <c r="AB50" s="24"/>
    </row>
    <row r="51" spans="1:28" ht="15.75" customHeight="1">
      <c r="A51" s="75"/>
      <c r="B51" s="6" t="s">
        <v>47</v>
      </c>
      <c r="C51" s="21"/>
      <c r="D51" s="21"/>
      <c r="F51" s="63">
        <f>Input!$FP$18</f>
        <v>0</v>
      </c>
      <c r="G51" s="63">
        <f>Input!$FQ$18</f>
        <v>0</v>
      </c>
      <c r="H51" s="63">
        <f>Input!$FR$18</f>
        <v>0</v>
      </c>
      <c r="I51" s="63">
        <f>Input!$FS$18</f>
        <v>0</v>
      </c>
      <c r="J51" s="63">
        <f>Input!$FT$18</f>
        <v>0</v>
      </c>
      <c r="K51" s="63">
        <f>Input!$FU$18</f>
        <v>0</v>
      </c>
      <c r="L51" s="64">
        <f t="shared" si="3"/>
        <v>0</v>
      </c>
      <c r="N51" s="96"/>
      <c r="P51" s="97"/>
      <c r="Q51" s="92"/>
      <c r="R51" s="92"/>
      <c r="S51" s="92"/>
      <c r="T51" s="93"/>
      <c r="U51" s="94"/>
      <c r="V51" s="98"/>
      <c r="W51" s="92"/>
      <c r="X51" s="100"/>
      <c r="Y51" s="91"/>
      <c r="Z51" s="99"/>
      <c r="AB51" s="24"/>
    </row>
    <row r="52" spans="1:28" ht="15.75" customHeight="1">
      <c r="A52" s="75"/>
      <c r="B52" s="6" t="s">
        <v>48</v>
      </c>
      <c r="C52" s="21"/>
      <c r="D52" s="21"/>
      <c r="F52" s="63">
        <f>Input!$FV$18</f>
        <v>0</v>
      </c>
      <c r="G52" s="63">
        <f>Input!$FW$18</f>
        <v>0</v>
      </c>
      <c r="H52" s="63">
        <f>Input!$FX$18</f>
        <v>0</v>
      </c>
      <c r="I52" s="63">
        <f>Input!$FY$18</f>
        <v>0</v>
      </c>
      <c r="J52" s="63">
        <f>Input!$FZ$18</f>
        <v>0</v>
      </c>
      <c r="K52" s="63">
        <f>Input!$GA$18</f>
        <v>0</v>
      </c>
      <c r="L52" s="64">
        <f t="shared" si="3"/>
        <v>0</v>
      </c>
      <c r="N52" s="96"/>
      <c r="P52" s="97"/>
      <c r="Q52" s="92"/>
      <c r="R52" s="92"/>
      <c r="S52" s="92"/>
      <c r="T52" s="93"/>
      <c r="U52" s="94"/>
      <c r="V52" s="98"/>
      <c r="W52" s="92"/>
      <c r="X52" s="100"/>
      <c r="Y52" s="91"/>
      <c r="Z52" s="99"/>
      <c r="AB52" s="24"/>
    </row>
    <row r="53" spans="1:28" ht="15.75" customHeight="1">
      <c r="A53" s="75"/>
      <c r="B53" s="6" t="s">
        <v>49</v>
      </c>
      <c r="C53" s="21"/>
      <c r="D53" s="21"/>
      <c r="E53" s="21"/>
      <c r="F53" s="63">
        <f>Input!$GB$18</f>
        <v>0</v>
      </c>
      <c r="G53" s="63">
        <f>Input!$GC$18</f>
        <v>0</v>
      </c>
      <c r="H53" s="63">
        <f>Input!$GD$18</f>
        <v>0</v>
      </c>
      <c r="I53" s="63">
        <f>Input!$GE$18</f>
        <v>0</v>
      </c>
      <c r="J53" s="63">
        <f>Input!$GF$18</f>
        <v>0</v>
      </c>
      <c r="K53" s="63">
        <f>Input!$GG$18</f>
        <v>0</v>
      </c>
      <c r="L53" s="64">
        <f t="shared" si="3"/>
        <v>0</v>
      </c>
      <c r="N53" s="96"/>
      <c r="P53" s="97"/>
      <c r="Q53" s="92"/>
      <c r="R53" s="92"/>
      <c r="S53" s="92"/>
      <c r="T53" s="93"/>
      <c r="U53" s="94"/>
      <c r="V53" s="98"/>
      <c r="W53" s="92"/>
      <c r="X53" s="100"/>
      <c r="Y53" s="91"/>
      <c r="Z53" s="99"/>
      <c r="AB53" s="24"/>
    </row>
    <row r="54" spans="1:28" s="78" customFormat="1" ht="15.75" customHeight="1">
      <c r="A54" s="75"/>
      <c r="B54" s="101" t="s">
        <v>539</v>
      </c>
      <c r="C54" s="77"/>
      <c r="D54" s="77"/>
      <c r="E54" s="20"/>
      <c r="F54" s="63">
        <f>Input!$GH$18</f>
        <v>0</v>
      </c>
      <c r="G54" s="63">
        <f>Input!$GI$18</f>
        <v>0</v>
      </c>
      <c r="H54" s="63">
        <f>Input!$GJ$18</f>
        <v>0</v>
      </c>
      <c r="I54" s="63">
        <f>Input!$GK$18</f>
        <v>0</v>
      </c>
      <c r="J54" s="63">
        <f>Input!$GL$18</f>
        <v>0</v>
      </c>
      <c r="K54" s="63">
        <f>Input!$GM$18</f>
        <v>0</v>
      </c>
      <c r="L54" s="64">
        <f t="shared" si="3"/>
        <v>0</v>
      </c>
      <c r="N54" s="102"/>
      <c r="P54" s="103"/>
      <c r="Q54" s="104"/>
      <c r="R54" s="104"/>
      <c r="S54" s="104"/>
      <c r="T54" s="105"/>
      <c r="U54" s="106"/>
      <c r="V54" s="107"/>
      <c r="W54" s="104"/>
      <c r="X54" s="108"/>
      <c r="Y54" s="109"/>
      <c r="Z54" s="110"/>
      <c r="AB54" s="82"/>
    </row>
    <row r="55" spans="1:28" s="78" customFormat="1" ht="15.75" customHeight="1">
      <c r="A55" s="75"/>
      <c r="B55" s="101" t="s">
        <v>540</v>
      </c>
      <c r="C55" s="77"/>
      <c r="D55" s="77"/>
      <c r="E55" s="20"/>
      <c r="F55" s="63">
        <f>Input!$GN$18</f>
        <v>0</v>
      </c>
      <c r="G55" s="63">
        <f>Input!$GO$18</f>
        <v>0</v>
      </c>
      <c r="H55" s="63">
        <f>Input!$GP$18</f>
        <v>0</v>
      </c>
      <c r="I55" s="63">
        <f>Input!$GQ$18</f>
        <v>0</v>
      </c>
      <c r="J55" s="63">
        <f>Input!$GR$18</f>
        <v>0</v>
      </c>
      <c r="K55" s="63">
        <f>Input!$GS$18</f>
        <v>0</v>
      </c>
      <c r="L55" s="64">
        <f t="shared" si="3"/>
        <v>0</v>
      </c>
      <c r="N55" s="102"/>
      <c r="P55" s="103"/>
      <c r="Q55" s="104"/>
      <c r="R55" s="104"/>
      <c r="S55" s="104"/>
      <c r="T55" s="105"/>
      <c r="U55" s="106"/>
      <c r="V55" s="107"/>
      <c r="W55" s="104"/>
      <c r="X55" s="108"/>
      <c r="Y55" s="109"/>
      <c r="Z55" s="110"/>
      <c r="AB55" s="82"/>
    </row>
    <row r="56" spans="1:28" s="78" customFormat="1" ht="15.75" customHeight="1">
      <c r="A56" s="75"/>
      <c r="B56" s="101" t="s">
        <v>52</v>
      </c>
      <c r="C56" s="77"/>
      <c r="D56" s="77"/>
      <c r="E56" s="20"/>
      <c r="F56" s="63">
        <f>Input!$GT$18</f>
        <v>0</v>
      </c>
      <c r="G56" s="63">
        <f>Input!$GU$18</f>
        <v>0</v>
      </c>
      <c r="H56" s="63">
        <f>Input!$GV$18</f>
        <v>0</v>
      </c>
      <c r="I56" s="63">
        <f>Input!$GW$18</f>
        <v>0</v>
      </c>
      <c r="J56" s="63">
        <f>Input!$GX$18</f>
        <v>0</v>
      </c>
      <c r="K56" s="63">
        <f>Input!$GY$18</f>
        <v>0</v>
      </c>
      <c r="L56" s="64">
        <f t="shared" si="3"/>
        <v>0</v>
      </c>
      <c r="N56" s="102"/>
      <c r="P56" s="103"/>
      <c r="Q56" s="104"/>
      <c r="R56" s="104"/>
      <c r="S56" s="104"/>
      <c r="T56" s="105"/>
      <c r="U56" s="106"/>
      <c r="V56" s="107"/>
      <c r="W56" s="104"/>
      <c r="X56" s="108"/>
      <c r="Y56" s="109"/>
      <c r="Z56" s="110"/>
      <c r="AB56" s="82"/>
    </row>
    <row r="57" spans="1:28" s="78" customFormat="1" ht="15.75" customHeight="1">
      <c r="A57" s="75"/>
      <c r="B57" s="101" t="s">
        <v>53</v>
      </c>
      <c r="C57" s="77"/>
      <c r="D57" s="77"/>
      <c r="E57" s="20"/>
      <c r="F57" s="63">
        <f>Input!$GZ$18</f>
        <v>0</v>
      </c>
      <c r="G57" s="63">
        <f>Input!$HA$18</f>
        <v>0</v>
      </c>
      <c r="H57" s="63">
        <f>Input!$HB$18</f>
        <v>0</v>
      </c>
      <c r="I57" s="63">
        <f>Input!$HC$18</f>
        <v>0</v>
      </c>
      <c r="J57" s="63">
        <f>Input!$HD$18</f>
        <v>0</v>
      </c>
      <c r="K57" s="63">
        <f>Input!$HE$18</f>
        <v>0</v>
      </c>
      <c r="L57" s="64">
        <f t="shared" si="3"/>
        <v>0</v>
      </c>
      <c r="N57" s="102"/>
      <c r="P57" s="103"/>
      <c r="Q57" s="104"/>
      <c r="R57" s="104"/>
      <c r="S57" s="104"/>
      <c r="T57" s="105"/>
      <c r="U57" s="106"/>
      <c r="V57" s="107"/>
      <c r="W57" s="104"/>
      <c r="X57" s="108"/>
      <c r="Y57" s="109"/>
      <c r="Z57" s="110"/>
      <c r="AB57" s="82"/>
    </row>
    <row r="58" spans="1:28" s="78" customFormat="1" ht="15.75" customHeight="1">
      <c r="A58" s="75"/>
      <c r="B58" s="101" t="s">
        <v>54</v>
      </c>
      <c r="C58" s="77"/>
      <c r="D58" s="77"/>
      <c r="E58" s="20"/>
      <c r="F58" s="63">
        <f>Input!$HF$18</f>
        <v>0</v>
      </c>
      <c r="G58" s="63">
        <f>Input!$HG$18</f>
        <v>0</v>
      </c>
      <c r="H58" s="63">
        <f>Input!$HH$18</f>
        <v>0</v>
      </c>
      <c r="I58" s="63">
        <f>Input!$HI$18</f>
        <v>0</v>
      </c>
      <c r="J58" s="63">
        <f>Input!$HJ$18</f>
        <v>0</v>
      </c>
      <c r="K58" s="63">
        <f>Input!$HK$18</f>
        <v>0</v>
      </c>
      <c r="L58" s="64">
        <f t="shared" si="3"/>
        <v>0</v>
      </c>
      <c r="N58" s="102"/>
      <c r="P58" s="103"/>
      <c r="Q58" s="104"/>
      <c r="R58" s="104"/>
      <c r="S58" s="104"/>
      <c r="T58" s="105"/>
      <c r="U58" s="106"/>
      <c r="V58" s="107"/>
      <c r="W58" s="104"/>
      <c r="X58" s="108"/>
      <c r="Y58" s="109"/>
      <c r="Z58" s="110"/>
      <c r="AB58" s="82"/>
    </row>
    <row r="59" spans="1:28" ht="15.75" customHeight="1">
      <c r="A59" s="75"/>
      <c r="B59" s="42" t="s">
        <v>55</v>
      </c>
      <c r="C59" s="43"/>
      <c r="D59" s="43"/>
      <c r="E59" s="43"/>
      <c r="F59" s="85">
        <f>SUM(F46:F58)</f>
        <v>0</v>
      </c>
      <c r="G59" s="85">
        <f t="shared" ref="G59:L59" si="4">SUM(G46:G58)</f>
        <v>0</v>
      </c>
      <c r="H59" s="85">
        <f t="shared" si="4"/>
        <v>0</v>
      </c>
      <c r="I59" s="85">
        <f t="shared" si="4"/>
        <v>0</v>
      </c>
      <c r="J59" s="85">
        <f t="shared" si="4"/>
        <v>0</v>
      </c>
      <c r="K59" s="85">
        <f t="shared" si="4"/>
        <v>0</v>
      </c>
      <c r="L59" s="85">
        <f t="shared" si="4"/>
        <v>0</v>
      </c>
      <c r="N59" s="96"/>
      <c r="P59" s="97"/>
      <c r="Q59" s="97"/>
      <c r="R59" s="97"/>
      <c r="S59" s="49">
        <f>L59-INT(L59)</f>
        <v>0</v>
      </c>
      <c r="T59" s="93"/>
      <c r="U59" s="94"/>
      <c r="V59" s="98"/>
      <c r="W59" s="98"/>
      <c r="X59" s="98"/>
      <c r="Y59" s="94"/>
      <c r="Z59" s="94"/>
      <c r="AB59" s="43">
        <f>SUM(AB46:AB53)</f>
        <v>0</v>
      </c>
    </row>
    <row r="60" spans="1:28" ht="15.75" customHeight="1">
      <c r="A60" s="75"/>
      <c r="C60" s="37"/>
      <c r="D60" s="37"/>
      <c r="E60" s="37"/>
      <c r="F60" s="37"/>
      <c r="G60" s="37"/>
      <c r="H60" s="37"/>
      <c r="I60" s="37"/>
      <c r="J60" s="37"/>
      <c r="K60" s="37"/>
      <c r="L60" s="37"/>
      <c r="N60" s="96"/>
      <c r="P60" s="97"/>
      <c r="Q60" s="97"/>
      <c r="R60" s="97"/>
      <c r="S60" s="97"/>
      <c r="T60" s="93"/>
      <c r="U60" s="94"/>
      <c r="V60" s="98"/>
      <c r="W60" s="98"/>
      <c r="X60" s="98"/>
      <c r="Y60" s="94"/>
      <c r="Z60" s="94"/>
    </row>
    <row r="61" spans="1:28" ht="15.75" customHeight="1">
      <c r="A61" s="75"/>
      <c r="L61" s="6" t="s">
        <v>56</v>
      </c>
      <c r="N61" s="111"/>
      <c r="Q61" s="112"/>
      <c r="R61" s="112"/>
      <c r="S61" s="112"/>
      <c r="W61" s="112"/>
      <c r="X61" s="112"/>
      <c r="Y61" s="112"/>
      <c r="Z61" s="112"/>
    </row>
    <row r="62" spans="1:28" ht="15.75" customHeight="1">
      <c r="A62" s="75"/>
      <c r="N62" s="113"/>
    </row>
    <row r="63" spans="1:28" s="112" customFormat="1" ht="15.75" customHeight="1">
      <c r="A63" s="75"/>
      <c r="N63" s="113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8" s="112" customFormat="1" ht="15.75" customHeight="1">
      <c r="A64" s="75"/>
      <c r="N64" s="113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s="112" customFormat="1" ht="15.75" customHeight="1">
      <c r="A65" s="75"/>
      <c r="N65" s="113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s="78" customFormat="1" ht="15.75" customHeight="1">
      <c r="A66" s="75"/>
      <c r="B66" s="20"/>
      <c r="C66" s="20"/>
      <c r="D66" s="20"/>
      <c r="E66" s="20"/>
      <c r="F66" s="114">
        <f>F59+F43</f>
        <v>0</v>
      </c>
      <c r="G66" s="114">
        <f t="shared" ref="G66:L66" si="5">G59+G43</f>
        <v>0</v>
      </c>
      <c r="H66" s="114">
        <f t="shared" si="5"/>
        <v>0</v>
      </c>
      <c r="I66" s="114">
        <f t="shared" si="5"/>
        <v>0</v>
      </c>
      <c r="J66" s="114">
        <f t="shared" si="5"/>
        <v>0</v>
      </c>
      <c r="K66" s="114">
        <f t="shared" si="5"/>
        <v>0</v>
      </c>
      <c r="L66" s="114">
        <f t="shared" si="5"/>
        <v>0</v>
      </c>
      <c r="N66" s="20"/>
    </row>
    <row r="67" spans="1:26" s="78" customFormat="1" ht="15.75" customHeight="1">
      <c r="A67" s="75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114">
        <f>SUM(K8:K9)+SUM(K12:K16)+L18+L19</f>
        <v>0</v>
      </c>
      <c r="N67" s="20"/>
    </row>
    <row r="68" spans="1:26" s="78" customFormat="1" ht="15.75" customHeight="1">
      <c r="A68" s="75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114">
        <f>Input!HL18+Input!HM18+Input!HN18</f>
        <v>15419720</v>
      </c>
      <c r="N68" s="20"/>
    </row>
    <row r="69" spans="1:26" s="78" customFormat="1" ht="15.75" customHeight="1">
      <c r="A69" s="75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114">
        <f>SUM(L66:L68)</f>
        <v>15419720</v>
      </c>
      <c r="N69" s="20"/>
    </row>
    <row r="70" spans="1:26" ht="15.75" customHeight="1">
      <c r="L70" s="3" t="str">
        <f>IF($L$69&lt;&gt;(Input!$D$18-Input!$E$18),"Error","Balanced")</f>
        <v>Balanced</v>
      </c>
    </row>
  </sheetData>
  <mergeCells count="3">
    <mergeCell ref="B6:L6"/>
    <mergeCell ref="H10:J10"/>
    <mergeCell ref="F20:J20"/>
  </mergeCells>
  <conditionalFormatting sqref="O27:O28">
    <cfRule type="expression" dxfId="8" priority="3">
      <formula>$O$28&lt;&gt;0</formula>
    </cfRule>
  </conditionalFormatting>
  <conditionalFormatting sqref="F20:J20">
    <cfRule type="expression" dxfId="7" priority="2">
      <formula>OR($S$17&lt;&gt;0,$S$43&lt;&gt;0,$S$59&lt;&gt;0)</formula>
    </cfRule>
  </conditionalFormatting>
  <conditionalFormatting sqref="H10:J10">
    <cfRule type="expression" dxfId="6" priority="1">
      <formula>$O$10&lt;&gt;0</formula>
    </cfRule>
  </conditionalFormatting>
  <hyperlinks>
    <hyperlink ref="K1" location="Index!A1" display="Return to Index"/>
  </hyperlinks>
  <printOptions horizontalCentered="1"/>
  <pageMargins left="0.25" right="0.25" top="0.25" bottom="0.25" header="0.5" footer="0.5"/>
  <pageSetup scale="60" pageOrder="overThenDown" orientation="landscape" r:id="rId1"/>
  <headerFooter alignWithMargins="0"/>
  <colBreaks count="1" manualBreakCount="1">
    <brk id="12" max="80" man="1"/>
  </colBreaks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AB70"/>
  <sheetViews>
    <sheetView showGridLines="0" zoomScale="75" zoomScaleNormal="75" workbookViewId="0">
      <pane ySplit="3" topLeftCell="A4" activePane="bottomLeft" state="frozen"/>
      <selection activeCell="HP11" sqref="HP11"/>
      <selection pane="bottomLeft" activeCell="O2" sqref="O2"/>
    </sheetView>
  </sheetViews>
  <sheetFormatPr defaultRowHeight="15.75" customHeight="1"/>
  <cols>
    <col min="1" max="1" width="4.7109375" style="1" customWidth="1"/>
    <col min="2" max="2" width="60.140625" style="6" customWidth="1"/>
    <col min="3" max="4" width="3.42578125" style="6" customWidth="1"/>
    <col min="5" max="5" width="18.85546875" style="6" customWidth="1"/>
    <col min="6" max="6" width="17.85546875" style="6" customWidth="1"/>
    <col min="7" max="7" width="17.28515625" style="6" customWidth="1"/>
    <col min="8" max="8" width="18.7109375" style="6" customWidth="1"/>
    <col min="9" max="9" width="18.5703125" style="6" customWidth="1"/>
    <col min="10" max="10" width="20.7109375" style="6" customWidth="1"/>
    <col min="11" max="11" width="20.28515625" style="6" bestFit="1" customWidth="1"/>
    <col min="12" max="12" width="16.42578125" style="6" customWidth="1"/>
    <col min="13" max="13" width="2.28515625" style="9" customWidth="1"/>
    <col min="14" max="14" width="12.85546875" style="6" customWidth="1"/>
    <col min="15" max="15" width="20" style="9" customWidth="1"/>
    <col min="16" max="16" width="18.7109375" style="9" customWidth="1"/>
    <col min="17" max="17" width="1.140625" style="9" customWidth="1"/>
    <col min="18" max="19" width="14.42578125" style="9" customWidth="1"/>
    <col min="20" max="20" width="12.7109375" style="9" customWidth="1"/>
    <col min="21" max="21" width="10.7109375" style="9" customWidth="1"/>
    <col min="22" max="22" width="16.85546875" style="9" customWidth="1"/>
    <col min="23" max="23" width="1.85546875" style="9" customWidth="1"/>
    <col min="24" max="24" width="26.42578125" style="9" customWidth="1"/>
    <col min="25" max="25" width="17" style="9" customWidth="1"/>
    <col min="26" max="26" width="16.7109375" style="9" customWidth="1"/>
    <col min="27" max="27" width="18.85546875" style="9" customWidth="1"/>
    <col min="28" max="28" width="22.28515625" style="9" customWidth="1"/>
    <col min="29" max="16384" width="9.140625" style="9"/>
  </cols>
  <sheetData>
    <row r="1" spans="2:28" s="1" customFormat="1" ht="18" customHeight="1" thickBot="1">
      <c r="B1" s="2" t="s">
        <v>387</v>
      </c>
      <c r="C1" s="3"/>
      <c r="D1" s="3"/>
      <c r="E1" s="3"/>
      <c r="F1" s="3"/>
      <c r="G1" s="3"/>
      <c r="H1" s="3"/>
      <c r="I1" s="4"/>
      <c r="J1" s="3"/>
      <c r="K1" s="238" t="s">
        <v>422</v>
      </c>
      <c r="L1" s="3"/>
      <c r="M1" s="3"/>
      <c r="N1" s="3"/>
      <c r="AA1" s="3">
        <v>12</v>
      </c>
      <c r="AB1" s="3">
        <v>13</v>
      </c>
    </row>
    <row r="2" spans="2:28" ht="15.75" customHeight="1">
      <c r="B2" s="2" t="str">
        <f>Input!$B$5</f>
        <v>For the Year Ended August 31, 2018</v>
      </c>
      <c r="C2" s="5"/>
      <c r="D2" s="5"/>
      <c r="E2" s="5"/>
      <c r="G2" s="5"/>
      <c r="H2" s="5"/>
      <c r="I2" s="7"/>
      <c r="J2" s="5"/>
      <c r="K2" s="5"/>
      <c r="L2" s="8"/>
      <c r="N2" s="8"/>
      <c r="O2" s="10"/>
    </row>
    <row r="3" spans="2:28" ht="15.75" customHeight="1">
      <c r="B3" s="2" t="str">
        <f>Input!$B$6</f>
        <v>Research Expenditure Survey</v>
      </c>
      <c r="C3" s="5"/>
      <c r="D3" s="5"/>
      <c r="E3" s="5"/>
      <c r="F3" s="5"/>
      <c r="G3" s="5"/>
      <c r="H3" s="5"/>
      <c r="I3" s="7"/>
      <c r="J3" s="5"/>
      <c r="K3" s="5"/>
      <c r="L3" s="8"/>
      <c r="N3" s="8"/>
    </row>
    <row r="4" spans="2:28" ht="15.75" customHeight="1">
      <c r="B4" s="11"/>
      <c r="C4" s="5"/>
      <c r="D4" s="5"/>
      <c r="E4" s="5"/>
      <c r="F4" s="5"/>
      <c r="G4" s="5"/>
      <c r="H4" s="5"/>
      <c r="I4" s="7"/>
      <c r="J4" s="5"/>
      <c r="K4" s="5"/>
      <c r="L4" s="8"/>
      <c r="N4" s="10" t="s">
        <v>0</v>
      </c>
      <c r="P4" s="12"/>
    </row>
    <row r="5" spans="2:28" ht="15.75" customHeight="1">
      <c r="L5" s="3"/>
      <c r="N5" s="3"/>
    </row>
    <row r="6" spans="2:28" ht="15.75" customHeight="1">
      <c r="B6" s="452" t="str">
        <f>Input!$B$7</f>
        <v>FY 2018 Research Expenditure Survey</v>
      </c>
      <c r="C6" s="453"/>
      <c r="D6" s="453"/>
      <c r="E6" s="453"/>
      <c r="F6" s="453"/>
      <c r="G6" s="453"/>
      <c r="H6" s="453"/>
      <c r="I6" s="453"/>
      <c r="J6" s="453"/>
      <c r="K6" s="453"/>
      <c r="L6" s="453"/>
      <c r="N6" s="13"/>
    </row>
    <row r="7" spans="2:28" ht="28.5" customHeight="1">
      <c r="B7" s="14" t="s">
        <v>1</v>
      </c>
      <c r="C7" s="15"/>
      <c r="D7" s="15"/>
      <c r="E7" s="15"/>
      <c r="F7" s="15"/>
      <c r="G7" s="15"/>
      <c r="H7" s="15"/>
      <c r="I7" s="15"/>
      <c r="J7" s="15"/>
      <c r="K7" s="16" t="s">
        <v>2</v>
      </c>
      <c r="L7" s="16" t="s">
        <v>3</v>
      </c>
      <c r="N7" s="17"/>
      <c r="O7" s="18"/>
      <c r="P7" s="19"/>
      <c r="Q7" s="19"/>
      <c r="R7" s="19"/>
      <c r="S7" s="19"/>
      <c r="T7" s="19"/>
    </row>
    <row r="8" spans="2:28" ht="15.75" customHeight="1">
      <c r="B8" s="20" t="s">
        <v>4</v>
      </c>
      <c r="C8" s="21"/>
      <c r="D8" s="21"/>
      <c r="E8" s="21"/>
      <c r="F8" s="21"/>
      <c r="G8" s="21"/>
      <c r="H8" s="21"/>
      <c r="I8" s="21"/>
      <c r="J8" s="21"/>
      <c r="K8" s="22">
        <f>L8</f>
        <v>0</v>
      </c>
      <c r="L8" s="23">
        <f>Input!$I$19</f>
        <v>0</v>
      </c>
      <c r="N8" s="115"/>
      <c r="O8" s="116"/>
      <c r="P8" s="19"/>
      <c r="Q8" s="19"/>
      <c r="R8" s="19"/>
      <c r="S8" s="19"/>
      <c r="T8" s="19"/>
      <c r="AB8" s="24">
        <f>SUM(C8:L8)</f>
        <v>0</v>
      </c>
    </row>
    <row r="9" spans="2:28" ht="15.75" customHeight="1">
      <c r="B9" s="20" t="s">
        <v>6</v>
      </c>
      <c r="C9" s="21"/>
      <c r="D9" s="21"/>
      <c r="E9" s="21"/>
      <c r="F9" s="21"/>
      <c r="G9" s="21"/>
      <c r="H9" s="21"/>
      <c r="I9" s="21"/>
      <c r="J9" s="21"/>
      <c r="K9" s="25">
        <f>Input!$G$19</f>
        <v>214763</v>
      </c>
      <c r="L9" s="26"/>
      <c r="N9" s="115"/>
      <c r="O9" s="28"/>
      <c r="P9" s="19"/>
      <c r="Q9" s="19"/>
      <c r="R9" s="19"/>
      <c r="S9" s="19"/>
      <c r="T9" s="19"/>
      <c r="AB9" s="24">
        <f>SUM(C9:L9)</f>
        <v>214763</v>
      </c>
    </row>
    <row r="10" spans="2:28" ht="15.75" customHeight="1">
      <c r="B10" s="27" t="s">
        <v>7</v>
      </c>
      <c r="C10" s="28"/>
      <c r="D10" s="21"/>
      <c r="E10" s="21"/>
      <c r="F10" s="9"/>
      <c r="G10" s="200"/>
      <c r="H10" s="454" t="str">
        <f>IF(O10&lt;&gt;0,"Out of Balance with SRECNA","")</f>
        <v/>
      </c>
      <c r="I10" s="454"/>
      <c r="J10" s="455"/>
      <c r="K10" s="30">
        <f>SUM(K8:K9)</f>
        <v>214763</v>
      </c>
      <c r="L10" s="31"/>
      <c r="N10" s="117"/>
      <c r="O10" s="118"/>
      <c r="P10" s="19"/>
      <c r="Q10" s="19"/>
      <c r="R10" s="19"/>
      <c r="S10" s="19"/>
      <c r="T10" s="19"/>
      <c r="AB10" s="24"/>
    </row>
    <row r="11" spans="2:28" ht="15.75" customHeight="1">
      <c r="B11" s="20"/>
      <c r="C11" s="21"/>
      <c r="D11" s="21"/>
      <c r="E11" s="21"/>
      <c r="F11" s="9"/>
      <c r="G11" s="9"/>
      <c r="H11" s="9"/>
      <c r="I11" s="9"/>
      <c r="J11" s="9"/>
      <c r="K11" s="32"/>
      <c r="L11" s="26"/>
      <c r="N11" s="17"/>
      <c r="O11" s="94"/>
      <c r="P11" s="33"/>
      <c r="Q11" s="33"/>
      <c r="R11" s="33"/>
      <c r="S11" s="33"/>
      <c r="T11" s="34"/>
      <c r="AB11" s="24">
        <f>SUM(C10:L10)</f>
        <v>214763</v>
      </c>
    </row>
    <row r="12" spans="2:28" ht="15.75" customHeight="1">
      <c r="B12" s="20" t="s">
        <v>8</v>
      </c>
      <c r="C12" s="21"/>
      <c r="D12" s="21"/>
      <c r="E12" s="21"/>
      <c r="F12" s="21"/>
      <c r="G12" s="21"/>
      <c r="H12" s="21"/>
      <c r="I12" s="21"/>
      <c r="J12" s="21"/>
      <c r="K12" s="35">
        <f>Input!$H$19</f>
        <v>0</v>
      </c>
      <c r="L12" s="26"/>
      <c r="N12" s="36"/>
      <c r="O12" s="19"/>
      <c r="P12" s="19"/>
      <c r="Q12" s="19"/>
      <c r="R12" s="19"/>
      <c r="S12" s="19"/>
      <c r="T12" s="19"/>
      <c r="AB12" s="24">
        <f>SUM(C11:L11)</f>
        <v>0</v>
      </c>
    </row>
    <row r="13" spans="2:28" ht="15.75" customHeight="1">
      <c r="B13" s="20" t="s">
        <v>9</v>
      </c>
      <c r="C13" s="21"/>
      <c r="D13" s="21"/>
      <c r="E13" s="21"/>
      <c r="F13" s="21"/>
      <c r="G13" s="21"/>
      <c r="H13" s="21"/>
      <c r="I13" s="21"/>
      <c r="J13" s="21"/>
      <c r="K13" s="32">
        <f>L13</f>
        <v>0</v>
      </c>
      <c r="L13" s="35">
        <f>Input!$J$19</f>
        <v>0</v>
      </c>
      <c r="N13" s="36"/>
      <c r="O13" s="119"/>
      <c r="AB13" s="24">
        <f>SUM(C13:L13)</f>
        <v>0</v>
      </c>
    </row>
    <row r="14" spans="2:28" ht="15.75" customHeight="1">
      <c r="B14" s="20" t="s">
        <v>10</v>
      </c>
      <c r="C14" s="21"/>
      <c r="D14" s="21"/>
      <c r="E14" s="21"/>
      <c r="F14" s="21"/>
      <c r="G14" s="21"/>
      <c r="H14" s="21"/>
      <c r="I14" s="21"/>
      <c r="J14" s="21"/>
      <c r="K14" s="32">
        <f>L14</f>
        <v>0</v>
      </c>
      <c r="L14" s="35">
        <f>Input!$K$19</f>
        <v>0</v>
      </c>
      <c r="N14" s="17"/>
      <c r="O14" s="28"/>
      <c r="P14" s="19"/>
      <c r="Q14" s="19"/>
      <c r="R14" s="19"/>
      <c r="S14" s="19"/>
      <c r="T14" s="38"/>
      <c r="U14" s="19"/>
      <c r="V14" s="19"/>
      <c r="W14" s="19"/>
      <c r="X14" s="19"/>
      <c r="Y14" s="19"/>
      <c r="Z14" s="19"/>
      <c r="AA14" s="19"/>
      <c r="AB14" s="24">
        <f>SUM(C14:L14)</f>
        <v>0</v>
      </c>
    </row>
    <row r="15" spans="2:28" ht="15.75" customHeight="1">
      <c r="B15" s="386" t="s">
        <v>553</v>
      </c>
      <c r="C15" s="21"/>
      <c r="D15" s="21"/>
      <c r="E15" s="21"/>
      <c r="F15" s="21"/>
      <c r="G15" s="21"/>
      <c r="H15" s="21"/>
      <c r="I15" s="21"/>
      <c r="J15" s="21"/>
      <c r="K15" s="39">
        <f>L15</f>
        <v>0</v>
      </c>
      <c r="L15" s="35">
        <f>Input!$L$19</f>
        <v>0</v>
      </c>
      <c r="N15" s="19"/>
      <c r="O15" s="19"/>
      <c r="P15" s="19"/>
      <c r="Q15" s="19"/>
      <c r="R15" s="19"/>
      <c r="S15" s="19"/>
      <c r="T15" s="19"/>
      <c r="U15" s="19"/>
      <c r="V15" s="19"/>
      <c r="W15" s="40"/>
      <c r="X15" s="19"/>
      <c r="Y15" s="19"/>
      <c r="Z15" s="19"/>
      <c r="AA15" s="19"/>
      <c r="AB15" s="24">
        <f>SUM(C15:L15)</f>
        <v>0</v>
      </c>
    </row>
    <row r="16" spans="2:28" ht="15.75" customHeight="1">
      <c r="B16" s="20" t="s">
        <v>675</v>
      </c>
      <c r="C16" s="21"/>
      <c r="D16" s="21"/>
      <c r="E16" s="21"/>
      <c r="F16" s="21"/>
      <c r="G16" s="21"/>
      <c r="H16" s="21"/>
      <c r="I16" s="21"/>
      <c r="J16" s="21"/>
      <c r="K16" s="39">
        <f>L16</f>
        <v>0</v>
      </c>
      <c r="L16" s="35">
        <f>Input!$M$19</f>
        <v>0</v>
      </c>
      <c r="N16" s="28"/>
      <c r="O16" s="41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24">
        <f>SUM(C16:L16)</f>
        <v>0</v>
      </c>
    </row>
    <row r="17" spans="1:28" ht="15.75" customHeight="1">
      <c r="B17" s="42" t="s">
        <v>12</v>
      </c>
      <c r="C17" s="43"/>
      <c r="D17" s="43"/>
      <c r="E17" s="43"/>
      <c r="F17" s="43"/>
      <c r="G17" s="43"/>
      <c r="H17" s="43"/>
      <c r="I17" s="43"/>
      <c r="J17" s="43"/>
      <c r="K17" s="44">
        <f>SUM(K10:K16)</f>
        <v>214763</v>
      </c>
      <c r="L17" s="45">
        <f>SUM(L8:L16)</f>
        <v>0</v>
      </c>
      <c r="N17" s="46"/>
      <c r="O17" s="47"/>
      <c r="P17" s="47"/>
      <c r="Q17" s="47"/>
      <c r="R17" s="48"/>
      <c r="S17" s="49">
        <f>L17-INT(L17)</f>
        <v>0</v>
      </c>
      <c r="T17" s="48">
        <v>0</v>
      </c>
      <c r="U17" s="47">
        <v>0</v>
      </c>
      <c r="V17" s="47">
        <v>0</v>
      </c>
      <c r="W17" s="47"/>
      <c r="X17" s="47"/>
      <c r="Y17" s="50"/>
      <c r="Z17" s="40"/>
      <c r="AA17" s="19"/>
      <c r="AB17" s="43" t="e">
        <f>#REF!+#REF!+#REF!+#REF!</f>
        <v>#REF!</v>
      </c>
    </row>
    <row r="18" spans="1:28" s="6" customFormat="1" ht="15.75" customHeight="1">
      <c r="A18" s="3"/>
      <c r="B18" s="380" t="s">
        <v>590</v>
      </c>
      <c r="C18" s="36"/>
      <c r="D18" s="36"/>
      <c r="E18" s="36"/>
      <c r="F18" s="36"/>
      <c r="G18" s="36"/>
      <c r="H18" s="36"/>
      <c r="I18" s="36"/>
      <c r="J18" s="36"/>
      <c r="K18" s="211"/>
      <c r="L18" s="331">
        <f>Input!$N$19</f>
        <v>0</v>
      </c>
      <c r="N18" s="332"/>
      <c r="O18" s="333"/>
      <c r="P18" s="333"/>
      <c r="Q18" s="333"/>
      <c r="R18" s="142"/>
      <c r="S18" s="334"/>
      <c r="T18" s="142"/>
      <c r="U18" s="333"/>
      <c r="V18" s="333"/>
      <c r="W18" s="333"/>
      <c r="X18" s="333"/>
      <c r="Y18" s="335"/>
      <c r="Z18" s="336"/>
      <c r="AA18" s="17"/>
      <c r="AB18" s="36"/>
    </row>
    <row r="19" spans="1:28" s="6" customFormat="1" ht="15.75" customHeight="1">
      <c r="A19" s="3"/>
      <c r="B19" s="380" t="s">
        <v>589</v>
      </c>
      <c r="C19" s="36"/>
      <c r="D19" s="36"/>
      <c r="E19" s="36"/>
      <c r="F19" s="36"/>
      <c r="G19" s="36"/>
      <c r="H19" s="36"/>
      <c r="I19" s="36"/>
      <c r="J19" s="36"/>
      <c r="K19" s="211"/>
      <c r="L19" s="331">
        <f>Input!$O$19</f>
        <v>0</v>
      </c>
      <c r="N19" s="332"/>
      <c r="O19" s="333"/>
      <c r="P19" s="333"/>
      <c r="Q19" s="333"/>
      <c r="R19" s="142"/>
      <c r="S19" s="334"/>
      <c r="T19" s="142"/>
      <c r="U19" s="333"/>
      <c r="V19" s="333"/>
      <c r="W19" s="333"/>
      <c r="X19" s="333"/>
      <c r="Y19" s="335"/>
      <c r="Z19" s="336"/>
      <c r="AA19" s="17"/>
      <c r="AB19" s="36"/>
    </row>
    <row r="20" spans="1:28" ht="15.75" customHeight="1">
      <c r="C20" s="37"/>
      <c r="D20" s="37"/>
      <c r="E20" s="37"/>
      <c r="F20" s="456" t="str">
        <f>IF(OR(S17&lt;&gt;0,S43&lt;&gt;0,S59&lt;&gt;0),"Do not Enter Cents - Whole Dollars Only","")</f>
        <v/>
      </c>
      <c r="G20" s="456"/>
      <c r="H20" s="456"/>
      <c r="I20" s="456"/>
      <c r="J20" s="456"/>
      <c r="K20" s="37"/>
      <c r="L20" s="37"/>
      <c r="N20" s="46"/>
      <c r="O20" s="47"/>
      <c r="P20" s="47"/>
      <c r="Q20" s="47"/>
      <c r="R20" s="48"/>
      <c r="S20" s="51"/>
      <c r="T20" s="48"/>
      <c r="U20" s="47"/>
      <c r="V20" s="47"/>
      <c r="W20" s="47"/>
      <c r="X20" s="47"/>
      <c r="Y20" s="50"/>
      <c r="Z20" s="40"/>
      <c r="AA20" s="19"/>
    </row>
    <row r="21" spans="1:28" ht="33" customHeight="1">
      <c r="B21" s="14" t="s">
        <v>13</v>
      </c>
      <c r="C21" s="52"/>
      <c r="D21" s="52"/>
      <c r="E21" s="52"/>
      <c r="F21" s="53" t="s">
        <v>14</v>
      </c>
      <c r="G21" s="53" t="s">
        <v>15</v>
      </c>
      <c r="H21" s="53" t="s">
        <v>16</v>
      </c>
      <c r="I21" s="53" t="s">
        <v>17</v>
      </c>
      <c r="J21" s="385" t="s">
        <v>551</v>
      </c>
      <c r="K21" s="385" t="s">
        <v>552</v>
      </c>
      <c r="L21" s="53" t="s">
        <v>18</v>
      </c>
      <c r="N21" s="46"/>
      <c r="O21" s="47"/>
      <c r="P21" s="47"/>
      <c r="Q21" s="47"/>
      <c r="R21" s="48"/>
      <c r="S21" s="51"/>
      <c r="T21" s="48"/>
      <c r="U21" s="47"/>
      <c r="V21" s="47"/>
      <c r="W21" s="47"/>
      <c r="X21" s="47"/>
      <c r="Y21" s="50"/>
      <c r="Z21" s="40"/>
      <c r="AA21" s="19"/>
    </row>
    <row r="22" spans="1:28" ht="15.75" customHeight="1">
      <c r="B22" s="54" t="s">
        <v>19</v>
      </c>
      <c r="C22" s="21"/>
      <c r="D22" s="21"/>
      <c r="F22" s="55">
        <f>Input!$P$19</f>
        <v>0</v>
      </c>
      <c r="G22" s="55">
        <f>Input!$Q$19</f>
        <v>0</v>
      </c>
      <c r="H22" s="55">
        <f>Input!$R$19</f>
        <v>0</v>
      </c>
      <c r="I22" s="55">
        <f>Input!$S$19</f>
        <v>0</v>
      </c>
      <c r="J22" s="55">
        <f>Input!$T$19</f>
        <v>0</v>
      </c>
      <c r="K22" s="55">
        <f>Input!$U$19</f>
        <v>0</v>
      </c>
      <c r="L22" s="56">
        <f t="shared" ref="L22:L41" si="0">SUM(F22:K22)</f>
        <v>0</v>
      </c>
      <c r="N22" s="57"/>
      <c r="O22" s="58"/>
      <c r="P22" s="59"/>
      <c r="Q22" s="60"/>
      <c r="R22" s="57"/>
      <c r="S22" s="57"/>
      <c r="T22" s="57"/>
      <c r="U22" s="60"/>
      <c r="V22" s="57"/>
      <c r="W22" s="60"/>
      <c r="X22" s="61"/>
      <c r="Y22" s="58"/>
      <c r="Z22" s="60"/>
      <c r="AA22" s="19"/>
      <c r="AB22" s="24">
        <f t="shared" ref="AB22:AB27" si="1">SUM(C22:L22)</f>
        <v>0</v>
      </c>
    </row>
    <row r="23" spans="1:28" ht="15.75" customHeight="1">
      <c r="B23" s="62" t="s">
        <v>20</v>
      </c>
      <c r="C23" s="21"/>
      <c r="D23" s="21"/>
      <c r="F23" s="63">
        <f>Input!$V$19</f>
        <v>0</v>
      </c>
      <c r="G23" s="63">
        <f>Input!$W$19</f>
        <v>0</v>
      </c>
      <c r="H23" s="63">
        <f>Input!$X$19</f>
        <v>0</v>
      </c>
      <c r="I23" s="63">
        <f>Input!$Y$19</f>
        <v>0</v>
      </c>
      <c r="J23" s="63">
        <f>Input!$Z$19</f>
        <v>0</v>
      </c>
      <c r="K23" s="63">
        <f>Input!$AA$19</f>
        <v>0</v>
      </c>
      <c r="L23" s="64">
        <f t="shared" si="0"/>
        <v>0</v>
      </c>
      <c r="N23" s="65"/>
      <c r="O23" s="66"/>
      <c r="P23" s="67"/>
      <c r="Q23" s="68"/>
      <c r="R23" s="69"/>
      <c r="S23" s="69"/>
      <c r="T23" s="69"/>
      <c r="U23" s="68"/>
      <c r="V23" s="70"/>
      <c r="W23" s="60"/>
      <c r="X23" s="61"/>
      <c r="Y23" s="66"/>
      <c r="Z23" s="68"/>
      <c r="AA23" s="19"/>
      <c r="AB23" s="24">
        <f t="shared" si="1"/>
        <v>0</v>
      </c>
    </row>
    <row r="24" spans="1:28" ht="15.75" customHeight="1">
      <c r="B24" s="54" t="s">
        <v>21</v>
      </c>
      <c r="C24" s="21"/>
      <c r="D24" s="21"/>
      <c r="F24" s="63">
        <f>Input!$AB$19</f>
        <v>0</v>
      </c>
      <c r="G24" s="63">
        <f>Input!$AC$19</f>
        <v>0</v>
      </c>
      <c r="H24" s="63">
        <f>Input!$AD$19</f>
        <v>0</v>
      </c>
      <c r="I24" s="63">
        <f>Input!$AE$19</f>
        <v>0</v>
      </c>
      <c r="J24" s="63">
        <f>Input!$AF$19</f>
        <v>0</v>
      </c>
      <c r="K24" s="63">
        <f>Input!$AG$19</f>
        <v>0</v>
      </c>
      <c r="L24" s="64">
        <f t="shared" si="0"/>
        <v>0</v>
      </c>
      <c r="N24" s="65"/>
      <c r="O24" s="66"/>
      <c r="P24" s="71"/>
      <c r="Q24" s="68"/>
      <c r="R24" s="69"/>
      <c r="S24" s="69"/>
      <c r="T24" s="69"/>
      <c r="U24" s="68"/>
      <c r="V24" s="69"/>
      <c r="W24" s="68"/>
      <c r="X24" s="61"/>
      <c r="Y24" s="66"/>
      <c r="Z24" s="68"/>
      <c r="AA24" s="19"/>
      <c r="AB24" s="24">
        <f t="shared" si="1"/>
        <v>0</v>
      </c>
    </row>
    <row r="25" spans="1:28" ht="15.75" customHeight="1">
      <c r="B25" s="54" t="s">
        <v>22</v>
      </c>
      <c r="C25" s="21"/>
      <c r="D25" s="21"/>
      <c r="F25" s="63">
        <f>Input!$AH$19</f>
        <v>0</v>
      </c>
      <c r="G25" s="63">
        <f>Input!$AI$19</f>
        <v>0</v>
      </c>
      <c r="H25" s="63">
        <f>Input!$AJ$19</f>
        <v>0</v>
      </c>
      <c r="I25" s="63">
        <f>Input!$AK$19</f>
        <v>0</v>
      </c>
      <c r="J25" s="63">
        <f>Input!$AL$19</f>
        <v>0</v>
      </c>
      <c r="K25" s="63">
        <f>Input!$AM$19</f>
        <v>0</v>
      </c>
      <c r="L25" s="64">
        <f t="shared" si="0"/>
        <v>0</v>
      </c>
      <c r="N25" s="65"/>
      <c r="O25" s="66"/>
      <c r="P25" s="67"/>
      <c r="Q25" s="68"/>
      <c r="R25" s="69"/>
      <c r="S25" s="69"/>
      <c r="T25" s="69"/>
      <c r="U25" s="68"/>
      <c r="V25" s="69"/>
      <c r="W25" s="68"/>
      <c r="X25" s="61"/>
      <c r="Y25" s="66"/>
      <c r="Z25" s="68"/>
      <c r="AA25" s="19"/>
      <c r="AB25" s="24">
        <f t="shared" si="1"/>
        <v>0</v>
      </c>
    </row>
    <row r="26" spans="1:28" ht="15.75" customHeight="1">
      <c r="B26" s="54" t="s">
        <v>23</v>
      </c>
      <c r="C26" s="21"/>
      <c r="D26" s="21"/>
      <c r="F26" s="63">
        <f>Input!$AN$19</f>
        <v>0</v>
      </c>
      <c r="G26" s="63">
        <f>Input!$AO$19</f>
        <v>0</v>
      </c>
      <c r="H26" s="63">
        <f>Input!$AP$19</f>
        <v>0</v>
      </c>
      <c r="I26" s="63">
        <f>Input!$AQ$19</f>
        <v>0</v>
      </c>
      <c r="J26" s="63">
        <f>Input!$AR$19</f>
        <v>0</v>
      </c>
      <c r="K26" s="63">
        <f>Input!$AS$19</f>
        <v>0</v>
      </c>
      <c r="L26" s="64">
        <f t="shared" si="0"/>
        <v>0</v>
      </c>
      <c r="N26" s="65"/>
      <c r="O26" s="66"/>
      <c r="P26" s="67"/>
      <c r="Q26" s="68"/>
      <c r="R26" s="69"/>
      <c r="S26" s="69"/>
      <c r="T26" s="69"/>
      <c r="U26" s="68"/>
      <c r="V26" s="69"/>
      <c r="W26" s="68"/>
      <c r="X26" s="61"/>
      <c r="Y26" s="66"/>
      <c r="Z26" s="68"/>
      <c r="AA26" s="19"/>
      <c r="AB26" s="24">
        <f t="shared" si="1"/>
        <v>0</v>
      </c>
    </row>
    <row r="27" spans="1:28" ht="15.75" customHeight="1">
      <c r="B27" s="54" t="s">
        <v>24</v>
      </c>
      <c r="C27" s="21"/>
      <c r="D27" s="21"/>
      <c r="F27" s="63">
        <f>Input!$AT$19</f>
        <v>0</v>
      </c>
      <c r="G27" s="63">
        <f>Input!$AU$19</f>
        <v>0</v>
      </c>
      <c r="H27" s="63">
        <f>Input!$AV$19</f>
        <v>0</v>
      </c>
      <c r="I27" s="63">
        <f>Input!$AW$19</f>
        <v>0</v>
      </c>
      <c r="J27" s="63">
        <f>Input!$AX$19</f>
        <v>0</v>
      </c>
      <c r="K27" s="63">
        <f>Input!$AY$19</f>
        <v>0</v>
      </c>
      <c r="L27" s="64">
        <f t="shared" si="0"/>
        <v>0</v>
      </c>
      <c r="N27" s="65"/>
      <c r="O27" s="72" t="s">
        <v>5</v>
      </c>
      <c r="P27" s="67"/>
      <c r="Q27" s="68"/>
      <c r="R27" s="69"/>
      <c r="S27" s="69"/>
      <c r="T27" s="69"/>
      <c r="U27" s="68"/>
      <c r="V27" s="69"/>
      <c r="W27" s="68"/>
      <c r="X27" s="61"/>
      <c r="Y27" s="66"/>
      <c r="Z27" s="68"/>
      <c r="AA27" s="19"/>
      <c r="AB27" s="24">
        <f t="shared" si="1"/>
        <v>0</v>
      </c>
    </row>
    <row r="28" spans="1:28" ht="15.75" customHeight="1">
      <c r="B28" s="54" t="s">
        <v>25</v>
      </c>
      <c r="C28" s="21"/>
      <c r="D28" s="21"/>
      <c r="F28" s="63">
        <f>Input!$AZ$19</f>
        <v>0</v>
      </c>
      <c r="G28" s="63">
        <f>Input!$BA$19</f>
        <v>0</v>
      </c>
      <c r="H28" s="63">
        <f>Input!$BB$19</f>
        <v>0</v>
      </c>
      <c r="I28" s="63">
        <f>Input!$BC$19</f>
        <v>0</v>
      </c>
      <c r="J28" s="63">
        <f>Input!$BD$19</f>
        <v>0</v>
      </c>
      <c r="K28" s="63">
        <f>Input!$BE$19</f>
        <v>0</v>
      </c>
      <c r="L28" s="64">
        <f t="shared" si="0"/>
        <v>0</v>
      </c>
      <c r="N28" s="73" t="str">
        <f>IF(O28&lt;&gt;0,"Out of Balance","Balanced")</f>
        <v>Balanced</v>
      </c>
      <c r="O28" s="74">
        <f>L17-L43</f>
        <v>0</v>
      </c>
      <c r="Q28" s="68"/>
      <c r="R28" s="69"/>
      <c r="S28" s="69"/>
      <c r="T28" s="69"/>
      <c r="U28" s="68"/>
      <c r="V28" s="69"/>
      <c r="W28" s="68"/>
      <c r="X28" s="61"/>
      <c r="Y28" s="66"/>
      <c r="Z28" s="68"/>
      <c r="AA28" s="19"/>
      <c r="AB28" s="24"/>
    </row>
    <row r="29" spans="1:28" ht="15.75" customHeight="1">
      <c r="B29" s="54" t="s">
        <v>26</v>
      </c>
      <c r="C29" s="21"/>
      <c r="D29" s="21"/>
      <c r="F29" s="63">
        <f>Input!$BF$19</f>
        <v>0</v>
      </c>
      <c r="G29" s="63">
        <f>Input!$BG$19</f>
        <v>0</v>
      </c>
      <c r="H29" s="63">
        <f>Input!$BH$19</f>
        <v>0</v>
      </c>
      <c r="I29" s="63">
        <f>Input!$BI$19</f>
        <v>0</v>
      </c>
      <c r="J29" s="63">
        <f>Input!$BJ$19</f>
        <v>0</v>
      </c>
      <c r="K29" s="63">
        <f>Input!$BK$19</f>
        <v>0</v>
      </c>
      <c r="L29" s="64">
        <f t="shared" si="0"/>
        <v>0</v>
      </c>
      <c r="N29" s="65"/>
      <c r="O29" s="66"/>
      <c r="P29" s="67"/>
      <c r="Q29" s="68"/>
      <c r="R29" s="69"/>
      <c r="S29" s="69"/>
      <c r="T29" s="69"/>
      <c r="U29" s="68"/>
      <c r="V29" s="69"/>
      <c r="W29" s="68"/>
      <c r="X29" s="61"/>
      <c r="Y29" s="66"/>
      <c r="Z29" s="68"/>
      <c r="AA29" s="19"/>
      <c r="AB29" s="24"/>
    </row>
    <row r="30" spans="1:28" ht="15.75" customHeight="1">
      <c r="B30" s="62" t="s">
        <v>27</v>
      </c>
      <c r="C30" s="21"/>
      <c r="D30" s="21"/>
      <c r="F30" s="63">
        <f>Input!$BL$19</f>
        <v>0</v>
      </c>
      <c r="G30" s="63">
        <f>Input!$BM$19</f>
        <v>0</v>
      </c>
      <c r="H30" s="63">
        <f>Input!$BN$19</f>
        <v>0</v>
      </c>
      <c r="I30" s="63">
        <f>Input!$BO$19</f>
        <v>0</v>
      </c>
      <c r="J30" s="63">
        <f>Input!$BP$19</f>
        <v>0</v>
      </c>
      <c r="K30" s="63">
        <f>Input!$BQ$19</f>
        <v>0</v>
      </c>
      <c r="L30" s="64">
        <f t="shared" si="0"/>
        <v>0</v>
      </c>
      <c r="N30" s="65"/>
      <c r="O30" s="66"/>
      <c r="P30" s="67"/>
      <c r="Q30" s="68"/>
      <c r="R30" s="69"/>
      <c r="S30" s="69"/>
      <c r="T30" s="69"/>
      <c r="U30" s="68"/>
      <c r="V30" s="69"/>
      <c r="W30" s="68"/>
      <c r="X30" s="61"/>
      <c r="Y30" s="66"/>
      <c r="Z30" s="68"/>
      <c r="AA30" s="19"/>
      <c r="AB30" s="24"/>
    </row>
    <row r="31" spans="1:28" ht="15.75" customHeight="1">
      <c r="B31" s="62" t="s">
        <v>28</v>
      </c>
      <c r="C31" s="21"/>
      <c r="D31" s="21"/>
      <c r="F31" s="63">
        <f>Input!$BR$19</f>
        <v>0</v>
      </c>
      <c r="G31" s="63">
        <f>Input!$BS$19</f>
        <v>0</v>
      </c>
      <c r="H31" s="63">
        <f>Input!$BT$19</f>
        <v>0</v>
      </c>
      <c r="I31" s="63">
        <f>Input!$BU$19</f>
        <v>0</v>
      </c>
      <c r="J31" s="63">
        <f>Input!$BV$19</f>
        <v>0</v>
      </c>
      <c r="K31" s="63">
        <f>Input!$BW$19</f>
        <v>0</v>
      </c>
      <c r="L31" s="64">
        <f t="shared" si="0"/>
        <v>0</v>
      </c>
      <c r="N31" s="65"/>
      <c r="O31" s="66"/>
      <c r="P31" s="67"/>
      <c r="Q31" s="68"/>
      <c r="R31" s="69"/>
      <c r="S31" s="69"/>
      <c r="T31" s="69"/>
      <c r="U31" s="68"/>
      <c r="V31" s="69"/>
      <c r="W31" s="68"/>
      <c r="X31" s="61"/>
      <c r="Y31" s="66"/>
      <c r="Z31" s="68"/>
      <c r="AA31" s="19"/>
      <c r="AB31" s="24"/>
    </row>
    <row r="32" spans="1:28" ht="15.75" customHeight="1">
      <c r="B32" s="62" t="s">
        <v>29</v>
      </c>
      <c r="C32" s="21"/>
      <c r="D32" s="21"/>
      <c r="F32" s="63">
        <f>Input!$BX$19</f>
        <v>0</v>
      </c>
      <c r="G32" s="63">
        <f>Input!$BY$19</f>
        <v>0</v>
      </c>
      <c r="H32" s="63">
        <f>Input!$BZ$19</f>
        <v>0</v>
      </c>
      <c r="I32" s="63">
        <f>Input!$CA$19</f>
        <v>0</v>
      </c>
      <c r="J32" s="63">
        <f>Input!$CB$19</f>
        <v>0</v>
      </c>
      <c r="K32" s="63">
        <f>Input!$CC$19</f>
        <v>0</v>
      </c>
      <c r="L32" s="64">
        <f t="shared" si="0"/>
        <v>0</v>
      </c>
      <c r="N32" s="65"/>
      <c r="O32" s="66"/>
      <c r="P32" s="67"/>
      <c r="Q32" s="68"/>
      <c r="R32" s="69"/>
      <c r="S32" s="69"/>
      <c r="T32" s="69"/>
      <c r="U32" s="68"/>
      <c r="V32" s="69"/>
      <c r="W32" s="68"/>
      <c r="X32" s="61"/>
      <c r="Y32" s="66"/>
      <c r="Z32" s="68"/>
      <c r="AA32" s="19"/>
      <c r="AB32" s="24"/>
    </row>
    <row r="33" spans="1:28" ht="15.75" customHeight="1">
      <c r="B33" s="62" t="s">
        <v>30</v>
      </c>
      <c r="C33" s="21"/>
      <c r="D33" s="21"/>
      <c r="F33" s="63">
        <f>Input!$CD$19</f>
        <v>0</v>
      </c>
      <c r="G33" s="63">
        <f>Input!$CE$19</f>
        <v>0</v>
      </c>
      <c r="H33" s="63">
        <f>Input!$CF$19</f>
        <v>0</v>
      </c>
      <c r="I33" s="63">
        <f>Input!$CG$19</f>
        <v>0</v>
      </c>
      <c r="J33" s="63">
        <f>Input!$CH$19</f>
        <v>0</v>
      </c>
      <c r="K33" s="63">
        <f>Input!$CI$19</f>
        <v>0</v>
      </c>
      <c r="L33" s="64">
        <f t="shared" si="0"/>
        <v>0</v>
      </c>
      <c r="N33" s="65"/>
      <c r="O33" s="66"/>
      <c r="P33" s="67"/>
      <c r="Q33" s="68"/>
      <c r="R33" s="69"/>
      <c r="S33" s="69"/>
      <c r="T33" s="69"/>
      <c r="U33" s="68"/>
      <c r="V33" s="69"/>
      <c r="W33" s="68"/>
      <c r="X33" s="61"/>
      <c r="Y33" s="66"/>
      <c r="Z33" s="68"/>
      <c r="AA33" s="19"/>
      <c r="AB33" s="24"/>
    </row>
    <row r="34" spans="1:28" ht="15.75" customHeight="1">
      <c r="B34" s="62" t="s">
        <v>31</v>
      </c>
      <c r="C34" s="21"/>
      <c r="D34" s="21"/>
      <c r="F34" s="63">
        <f>Input!$CJ$19</f>
        <v>0</v>
      </c>
      <c r="G34" s="63">
        <f>Input!$CK$19</f>
        <v>0</v>
      </c>
      <c r="H34" s="63">
        <f>Input!$CL$19</f>
        <v>0</v>
      </c>
      <c r="I34" s="63">
        <f>Input!$CM$19</f>
        <v>0</v>
      </c>
      <c r="J34" s="63">
        <f>Input!$CN$19</f>
        <v>0</v>
      </c>
      <c r="K34" s="63">
        <f>Input!$CO$19</f>
        <v>0</v>
      </c>
      <c r="L34" s="64">
        <f t="shared" si="0"/>
        <v>0</v>
      </c>
      <c r="N34" s="65"/>
      <c r="O34" s="66"/>
      <c r="P34" s="67"/>
      <c r="Q34" s="68"/>
      <c r="R34" s="69"/>
      <c r="S34" s="69"/>
      <c r="T34" s="69"/>
      <c r="U34" s="68"/>
      <c r="V34" s="69"/>
      <c r="W34" s="68"/>
      <c r="X34" s="61"/>
      <c r="Y34" s="66"/>
      <c r="Z34" s="68"/>
      <c r="AA34" s="19"/>
      <c r="AB34" s="24"/>
    </row>
    <row r="35" spans="1:28" ht="15.75" customHeight="1">
      <c r="B35" s="54" t="s">
        <v>32</v>
      </c>
      <c r="C35" s="21"/>
      <c r="D35" s="21"/>
      <c r="F35" s="63">
        <f>Input!$CP$19</f>
        <v>0</v>
      </c>
      <c r="G35" s="63">
        <f>Input!$CQ$19</f>
        <v>0</v>
      </c>
      <c r="H35" s="63">
        <f>Input!$CR$19</f>
        <v>0</v>
      </c>
      <c r="I35" s="63">
        <f>Input!$CS$19</f>
        <v>0</v>
      </c>
      <c r="J35" s="63">
        <f>Input!$CT$19</f>
        <v>0</v>
      </c>
      <c r="K35" s="63">
        <f>Input!$CU$19</f>
        <v>0</v>
      </c>
      <c r="L35" s="64">
        <f t="shared" si="0"/>
        <v>0</v>
      </c>
      <c r="N35" s="65"/>
      <c r="O35" s="66"/>
      <c r="P35" s="67"/>
      <c r="Q35" s="68"/>
      <c r="R35" s="69"/>
      <c r="S35" s="69"/>
      <c r="T35" s="69"/>
      <c r="U35" s="68"/>
      <c r="V35" s="69"/>
      <c r="W35" s="68"/>
      <c r="X35" s="61"/>
      <c r="Y35" s="66"/>
      <c r="Z35" s="68"/>
      <c r="AA35" s="19"/>
      <c r="AB35" s="24"/>
    </row>
    <row r="36" spans="1:28" ht="15.75" customHeight="1">
      <c r="B36" s="54" t="s">
        <v>33</v>
      </c>
      <c r="C36" s="21"/>
      <c r="D36" s="21"/>
      <c r="F36" s="63">
        <f>Input!$CV$19</f>
        <v>0</v>
      </c>
      <c r="G36" s="63">
        <f>Input!$CW$19</f>
        <v>0</v>
      </c>
      <c r="H36" s="63">
        <f>Input!$CX$19</f>
        <v>0</v>
      </c>
      <c r="I36" s="63">
        <f>Input!$CY$19</f>
        <v>0</v>
      </c>
      <c r="J36" s="63">
        <f>Input!$CZ$19</f>
        <v>0</v>
      </c>
      <c r="K36" s="63">
        <f>Input!$DA$19</f>
        <v>0</v>
      </c>
      <c r="L36" s="64">
        <f t="shared" si="0"/>
        <v>0</v>
      </c>
      <c r="N36" s="65"/>
      <c r="O36" s="66"/>
      <c r="P36" s="67"/>
      <c r="Q36" s="68"/>
      <c r="R36" s="69"/>
      <c r="S36" s="69"/>
      <c r="T36" s="69"/>
      <c r="U36" s="68"/>
      <c r="V36" s="69"/>
      <c r="W36" s="68"/>
      <c r="X36" s="61"/>
      <c r="Y36" s="66"/>
      <c r="Z36" s="68"/>
      <c r="AA36" s="19"/>
      <c r="AB36" s="24"/>
    </row>
    <row r="37" spans="1:28" s="78" customFormat="1" ht="15.75" customHeight="1">
      <c r="A37" s="75"/>
      <c r="B37" s="76" t="s">
        <v>34</v>
      </c>
      <c r="C37" s="77"/>
      <c r="D37" s="77"/>
      <c r="E37" s="20"/>
      <c r="F37" s="63">
        <f>Input!$DB$19</f>
        <v>0</v>
      </c>
      <c r="G37" s="63">
        <f>Input!$DC$19</f>
        <v>0</v>
      </c>
      <c r="H37" s="63">
        <f>Input!$DD$19</f>
        <v>0</v>
      </c>
      <c r="I37" s="63">
        <f>Input!$DE$19</f>
        <v>0</v>
      </c>
      <c r="J37" s="63">
        <f>Input!$DF$19</f>
        <v>0</v>
      </c>
      <c r="K37" s="63">
        <f>Input!$DG$19</f>
        <v>0</v>
      </c>
      <c r="L37" s="64">
        <f t="shared" si="0"/>
        <v>0</v>
      </c>
      <c r="N37" s="65"/>
      <c r="O37" s="66"/>
      <c r="P37" s="79"/>
      <c r="Q37" s="80"/>
      <c r="R37" s="69"/>
      <c r="S37" s="69"/>
      <c r="T37" s="69"/>
      <c r="U37" s="80"/>
      <c r="V37" s="69"/>
      <c r="W37" s="80"/>
      <c r="X37" s="61"/>
      <c r="Y37" s="66"/>
      <c r="Z37" s="80"/>
      <c r="AA37" s="81"/>
      <c r="AB37" s="82"/>
    </row>
    <row r="38" spans="1:28" s="78" customFormat="1" ht="15.75" customHeight="1">
      <c r="A38" s="75"/>
      <c r="B38" s="76" t="s">
        <v>35</v>
      </c>
      <c r="C38" s="77"/>
      <c r="D38" s="77"/>
      <c r="E38" s="20"/>
      <c r="F38" s="63">
        <f>Input!$DH$19</f>
        <v>0</v>
      </c>
      <c r="G38" s="63">
        <f>Input!$DI$19</f>
        <v>0</v>
      </c>
      <c r="H38" s="63">
        <f>Input!$DJ$19</f>
        <v>0</v>
      </c>
      <c r="I38" s="63">
        <f>Input!$DK$19</f>
        <v>0</v>
      </c>
      <c r="J38" s="63">
        <f>Input!$DL$19</f>
        <v>0</v>
      </c>
      <c r="K38" s="63">
        <f>Input!$DM$19</f>
        <v>0</v>
      </c>
      <c r="L38" s="64">
        <f t="shared" si="0"/>
        <v>0</v>
      </c>
      <c r="N38" s="65"/>
      <c r="O38" s="66"/>
      <c r="P38" s="79"/>
      <c r="Q38" s="80"/>
      <c r="R38" s="69"/>
      <c r="S38" s="69"/>
      <c r="T38" s="69"/>
      <c r="U38" s="80"/>
      <c r="V38" s="69"/>
      <c r="W38" s="80"/>
      <c r="X38" s="61"/>
      <c r="Y38" s="66"/>
      <c r="Z38" s="80"/>
      <c r="AA38" s="81"/>
      <c r="AB38" s="82"/>
    </row>
    <row r="39" spans="1:28" s="78" customFormat="1" ht="15.75" customHeight="1">
      <c r="A39" s="75"/>
      <c r="B39" s="76" t="s">
        <v>36</v>
      </c>
      <c r="C39" s="77"/>
      <c r="D39" s="77"/>
      <c r="E39" s="20"/>
      <c r="F39" s="63">
        <f>Input!$DN$19</f>
        <v>0</v>
      </c>
      <c r="G39" s="63">
        <f>Input!$DO$19</f>
        <v>0</v>
      </c>
      <c r="H39" s="63">
        <f>Input!$DP$19</f>
        <v>0</v>
      </c>
      <c r="I39" s="63">
        <f>Input!$DQ$19</f>
        <v>0</v>
      </c>
      <c r="J39" s="63">
        <f>Input!$DR$19</f>
        <v>0</v>
      </c>
      <c r="K39" s="63">
        <f>Input!$DS$19</f>
        <v>0</v>
      </c>
      <c r="L39" s="64">
        <f t="shared" si="0"/>
        <v>0</v>
      </c>
      <c r="N39" s="65"/>
      <c r="O39" s="66"/>
      <c r="P39" s="79"/>
      <c r="Q39" s="80"/>
      <c r="R39" s="69"/>
      <c r="S39" s="69"/>
      <c r="T39" s="69"/>
      <c r="U39" s="80"/>
      <c r="V39" s="69"/>
      <c r="W39" s="80"/>
      <c r="X39" s="61"/>
      <c r="Y39" s="66"/>
      <c r="Z39" s="80"/>
      <c r="AA39" s="81"/>
      <c r="AB39" s="82"/>
    </row>
    <row r="40" spans="1:28" s="78" customFormat="1" ht="15.75" customHeight="1">
      <c r="A40" s="75"/>
      <c r="B40" s="76" t="s">
        <v>37</v>
      </c>
      <c r="C40" s="77"/>
      <c r="D40" s="77"/>
      <c r="E40" s="20"/>
      <c r="F40" s="63">
        <f>Input!$DT$19</f>
        <v>0</v>
      </c>
      <c r="G40" s="63">
        <f>Input!$DU$19</f>
        <v>0</v>
      </c>
      <c r="H40" s="63">
        <f>Input!$DV$19</f>
        <v>0</v>
      </c>
      <c r="I40" s="63">
        <f>Input!$DW$19</f>
        <v>0</v>
      </c>
      <c r="J40" s="63">
        <f>Input!$DX$19</f>
        <v>0</v>
      </c>
      <c r="K40" s="63">
        <f>Input!$DY$19</f>
        <v>0</v>
      </c>
      <c r="L40" s="64">
        <f t="shared" si="0"/>
        <v>0</v>
      </c>
      <c r="N40" s="65"/>
      <c r="O40" s="66"/>
      <c r="P40" s="79"/>
      <c r="Q40" s="80"/>
      <c r="R40" s="69"/>
      <c r="S40" s="69"/>
      <c r="T40" s="69"/>
      <c r="U40" s="80"/>
      <c r="V40" s="69"/>
      <c r="W40" s="80"/>
      <c r="X40" s="61"/>
      <c r="Y40" s="66"/>
      <c r="Z40" s="80"/>
      <c r="AA40" s="81"/>
      <c r="AB40" s="82"/>
    </row>
    <row r="41" spans="1:28" s="78" customFormat="1" ht="15.75" customHeight="1">
      <c r="A41" s="75"/>
      <c r="B41" s="76" t="s">
        <v>38</v>
      </c>
      <c r="C41" s="77"/>
      <c r="D41" s="77"/>
      <c r="E41" s="20"/>
      <c r="F41" s="63">
        <f>Input!$DZ$19</f>
        <v>0</v>
      </c>
      <c r="G41" s="63">
        <f>Input!$EA$19</f>
        <v>0</v>
      </c>
      <c r="H41" s="63">
        <f>Input!$EB$19</f>
        <v>0</v>
      </c>
      <c r="I41" s="63">
        <f>Input!$EC$19</f>
        <v>0</v>
      </c>
      <c r="J41" s="63">
        <f>Input!$ED$19</f>
        <v>0</v>
      </c>
      <c r="K41" s="63">
        <f>Input!$EE$19</f>
        <v>0</v>
      </c>
      <c r="L41" s="64">
        <f t="shared" si="0"/>
        <v>0</v>
      </c>
      <c r="N41" s="65"/>
      <c r="O41" s="66"/>
      <c r="P41" s="79"/>
      <c r="Q41" s="80"/>
      <c r="R41" s="69"/>
      <c r="S41" s="69"/>
      <c r="T41" s="69"/>
      <c r="U41" s="80"/>
      <c r="V41" s="69"/>
      <c r="W41" s="80"/>
      <c r="X41" s="61"/>
      <c r="Y41" s="66"/>
      <c r="Z41" s="80"/>
      <c r="AA41" s="81"/>
      <c r="AB41" s="82"/>
    </row>
    <row r="42" spans="1:28" ht="15.75" customHeight="1">
      <c r="A42" s="75"/>
      <c r="B42" s="54" t="s">
        <v>39</v>
      </c>
      <c r="C42" s="21"/>
      <c r="D42" s="21"/>
      <c r="E42" s="21"/>
      <c r="F42" s="83">
        <f>Input!$EF$19</f>
        <v>0</v>
      </c>
      <c r="G42" s="83">
        <f>Input!$EG$19</f>
        <v>0</v>
      </c>
      <c r="H42" s="83">
        <f>Input!$EH$19</f>
        <v>0</v>
      </c>
      <c r="I42" s="83">
        <f>Input!$EI$19</f>
        <v>0</v>
      </c>
      <c r="J42" s="83">
        <f>Input!$EJ$19</f>
        <v>0</v>
      </c>
      <c r="K42" s="83">
        <f>Input!$EK$19</f>
        <v>0</v>
      </c>
      <c r="L42" s="64">
        <f>SUM(F42:K42)</f>
        <v>0</v>
      </c>
      <c r="N42" s="65"/>
      <c r="O42" s="220" t="s">
        <v>408</v>
      </c>
      <c r="P42" s="40" t="s">
        <v>409</v>
      </c>
      <c r="Q42" s="84"/>
      <c r="R42" s="69"/>
      <c r="S42" s="69"/>
      <c r="T42" s="69"/>
      <c r="U42" s="68"/>
      <c r="V42" s="69"/>
      <c r="W42" s="68"/>
      <c r="X42" s="61"/>
      <c r="Y42" s="66"/>
      <c r="Z42" s="68"/>
      <c r="AA42" s="19"/>
      <c r="AB42" s="24">
        <f>SUM(C42:L42)</f>
        <v>0</v>
      </c>
    </row>
    <row r="43" spans="1:28" ht="15.75" customHeight="1">
      <c r="A43" s="75"/>
      <c r="B43" s="42" t="s">
        <v>40</v>
      </c>
      <c r="C43" s="43"/>
      <c r="D43" s="43"/>
      <c r="E43" s="43"/>
      <c r="F43" s="85">
        <f>SUM(F22:F42)</f>
        <v>0</v>
      </c>
      <c r="G43" s="85">
        <f t="shared" ref="G43:L43" si="2">SUM(G22:G42)</f>
        <v>0</v>
      </c>
      <c r="H43" s="85">
        <f t="shared" si="2"/>
        <v>0</v>
      </c>
      <c r="I43" s="85">
        <f t="shared" si="2"/>
        <v>0</v>
      </c>
      <c r="J43" s="85">
        <f t="shared" si="2"/>
        <v>0</v>
      </c>
      <c r="K43" s="85">
        <f t="shared" si="2"/>
        <v>0</v>
      </c>
      <c r="L43" s="86">
        <f t="shared" si="2"/>
        <v>0</v>
      </c>
      <c r="N43" s="87"/>
      <c r="O43" s="221" t="s">
        <v>410</v>
      </c>
      <c r="P43" s="222" t="s">
        <v>15</v>
      </c>
      <c r="Q43" s="88"/>
      <c r="R43" s="88"/>
      <c r="S43" s="49">
        <f>L43-INT(L43)</f>
        <v>0</v>
      </c>
      <c r="T43" s="60"/>
      <c r="U43" s="89"/>
      <c r="V43" s="60"/>
      <c r="W43" s="60"/>
      <c r="X43" s="84"/>
      <c r="Y43" s="59"/>
      <c r="Z43" s="90"/>
      <c r="AA43" s="19"/>
      <c r="AB43" s="43">
        <f>SUM(AB22:AB42)</f>
        <v>0</v>
      </c>
    </row>
    <row r="44" spans="1:28" ht="15.75" customHeight="1">
      <c r="A44" s="75"/>
      <c r="C44" s="37"/>
      <c r="D44" s="37"/>
      <c r="F44" s="37"/>
      <c r="G44" s="213" t="s">
        <v>404</v>
      </c>
      <c r="H44" s="214">
        <f>H43+G43</f>
        <v>0</v>
      </c>
      <c r="I44" s="52"/>
      <c r="J44" s="213" t="s">
        <v>405</v>
      </c>
      <c r="K44" s="214">
        <f>K43+J43</f>
        <v>0</v>
      </c>
      <c r="L44" s="213" t="s">
        <v>406</v>
      </c>
      <c r="M44" s="215"/>
      <c r="N44" s="216">
        <f>K44+F43</f>
        <v>0</v>
      </c>
      <c r="O44" s="217">
        <f>ROUND((N44/P44)*100,2)</f>
        <v>0</v>
      </c>
      <c r="P44" s="92">
        <f>Input!$HL$19</f>
        <v>4898087</v>
      </c>
      <c r="Q44" s="91"/>
      <c r="R44" s="91"/>
      <c r="S44" s="91"/>
      <c r="T44" s="93"/>
      <c r="U44" s="94"/>
      <c r="V44" s="95"/>
      <c r="W44" s="91"/>
      <c r="X44" s="91"/>
      <c r="Y44" s="91"/>
      <c r="Z44" s="91" t="str">
        <f>IF(Z43&lt;&gt;0,"Out of Balance","")</f>
        <v/>
      </c>
    </row>
    <row r="45" spans="1:28" ht="15.75" customHeight="1">
      <c r="A45" s="75"/>
      <c r="B45" s="14" t="s">
        <v>41</v>
      </c>
      <c r="C45" s="52"/>
      <c r="D45" s="52"/>
      <c r="E45" s="52"/>
      <c r="F45" s="52"/>
      <c r="G45" s="218"/>
      <c r="H45" s="218"/>
      <c r="I45" s="218"/>
      <c r="J45" s="218"/>
      <c r="K45" s="218"/>
      <c r="L45" s="218"/>
      <c r="O45" s="219" t="s">
        <v>407</v>
      </c>
      <c r="Q45" s="91"/>
      <c r="R45" s="91"/>
      <c r="S45" s="91"/>
      <c r="T45" s="93"/>
      <c r="U45" s="94"/>
      <c r="V45" s="95"/>
      <c r="W45" s="91"/>
      <c r="X45" s="91"/>
      <c r="Y45" s="91"/>
      <c r="Z45" s="91"/>
    </row>
    <row r="46" spans="1:28" ht="15.75" customHeight="1">
      <c r="A46" s="75"/>
      <c r="B46" s="6" t="s">
        <v>42</v>
      </c>
      <c r="C46" s="21"/>
      <c r="D46" s="21"/>
      <c r="F46" s="63">
        <f>Input!$EL$19</f>
        <v>0</v>
      </c>
      <c r="G46" s="63">
        <f>Input!$EM$19</f>
        <v>0</v>
      </c>
      <c r="H46" s="63">
        <f>Input!$EN$19</f>
        <v>0</v>
      </c>
      <c r="I46" s="63">
        <f>Input!$EO$19</f>
        <v>0</v>
      </c>
      <c r="J46" s="63">
        <f>Input!$EP$19</f>
        <v>0</v>
      </c>
      <c r="K46" s="63">
        <f>Input!$EQ$19</f>
        <v>0</v>
      </c>
      <c r="L46" s="56">
        <f t="shared" ref="L46:L58" si="3">SUM(F46:K46)</f>
        <v>0</v>
      </c>
      <c r="N46" s="96"/>
      <c r="O46" s="223" t="str">
        <f>IFERROR(ROUND(N44/O48,0),"")</f>
        <v/>
      </c>
      <c r="Q46" s="92"/>
      <c r="R46" s="92"/>
      <c r="S46" s="92"/>
      <c r="T46" s="93"/>
      <c r="U46" s="94"/>
      <c r="V46" s="98"/>
      <c r="W46" s="92"/>
      <c r="X46" s="100"/>
      <c r="Y46" s="91"/>
      <c r="Z46" s="99"/>
      <c r="AB46" s="24">
        <f>SUM(C46:L46)</f>
        <v>0</v>
      </c>
    </row>
    <row r="47" spans="1:28" ht="15.75" customHeight="1">
      <c r="A47" s="75"/>
      <c r="B47" s="6" t="s">
        <v>43</v>
      </c>
      <c r="C47" s="21"/>
      <c r="D47" s="21"/>
      <c r="F47" s="63">
        <f>Input!$ER$19</f>
        <v>0</v>
      </c>
      <c r="G47" s="63">
        <f>Input!$ES$19</f>
        <v>0</v>
      </c>
      <c r="H47" s="63">
        <f>Input!$ET$19</f>
        <v>0</v>
      </c>
      <c r="I47" s="63">
        <f>Input!$EU$19</f>
        <v>0</v>
      </c>
      <c r="J47" s="63">
        <f>Input!$EV$19</f>
        <v>0</v>
      </c>
      <c r="K47" s="63">
        <f>Input!$EW$19</f>
        <v>0</v>
      </c>
      <c r="L47" s="64">
        <f t="shared" si="3"/>
        <v>0</v>
      </c>
      <c r="N47" s="96"/>
      <c r="O47" s="224" t="s">
        <v>411</v>
      </c>
      <c r="P47" s="97"/>
      <c r="Q47" s="92"/>
      <c r="R47" s="92"/>
      <c r="S47" s="92"/>
      <c r="T47" s="93"/>
      <c r="U47" s="94"/>
      <c r="V47" s="98"/>
      <c r="W47" s="92"/>
      <c r="X47" s="100"/>
      <c r="Y47" s="91"/>
      <c r="Z47" s="99"/>
      <c r="AB47" s="24"/>
    </row>
    <row r="48" spans="1:28" ht="15.75" customHeight="1">
      <c r="A48" s="75"/>
      <c r="B48" s="6" t="s">
        <v>44</v>
      </c>
      <c r="C48" s="21"/>
      <c r="D48" s="21"/>
      <c r="F48" s="63">
        <f>Input!$EX$19</f>
        <v>0</v>
      </c>
      <c r="G48" s="63">
        <f>Input!$EY$19</f>
        <v>0</v>
      </c>
      <c r="H48" s="63">
        <f>Input!$EZ$19</f>
        <v>0</v>
      </c>
      <c r="I48" s="63">
        <f>Input!$FA$19</f>
        <v>0</v>
      </c>
      <c r="J48" s="63">
        <f>Input!$FB$19</f>
        <v>0</v>
      </c>
      <c r="K48" s="63">
        <f>Input!$FC$19</f>
        <v>0</v>
      </c>
      <c r="L48" s="64">
        <f t="shared" si="3"/>
        <v>0</v>
      </c>
      <c r="N48" s="96"/>
      <c r="O48" s="225">
        <f>FTSE!$R$17</f>
        <v>0</v>
      </c>
      <c r="P48" s="97"/>
      <c r="Q48" s="92"/>
      <c r="R48" s="92"/>
      <c r="S48" s="92"/>
      <c r="T48" s="93"/>
      <c r="U48" s="94"/>
      <c r="V48" s="98"/>
      <c r="W48" s="92"/>
      <c r="X48" s="100"/>
      <c r="Y48" s="91"/>
      <c r="Z48" s="99"/>
      <c r="AB48" s="24"/>
    </row>
    <row r="49" spans="1:28" ht="15.75" customHeight="1">
      <c r="A49" s="75"/>
      <c r="B49" s="6" t="s">
        <v>45</v>
      </c>
      <c r="C49" s="21"/>
      <c r="D49" s="21"/>
      <c r="F49" s="63">
        <f>Input!$FD$19</f>
        <v>0</v>
      </c>
      <c r="G49" s="63">
        <f>Input!$FE$19</f>
        <v>0</v>
      </c>
      <c r="H49" s="63">
        <f>Input!$FF$19</f>
        <v>0</v>
      </c>
      <c r="I49" s="63">
        <f>Input!$FG$19</f>
        <v>0</v>
      </c>
      <c r="J49" s="63">
        <f>Input!$FH$19</f>
        <v>0</v>
      </c>
      <c r="K49" s="63">
        <f>Input!$FI$19</f>
        <v>0</v>
      </c>
      <c r="L49" s="64">
        <f t="shared" si="3"/>
        <v>0</v>
      </c>
      <c r="N49" s="96"/>
      <c r="O49" s="226" t="s">
        <v>412</v>
      </c>
      <c r="P49" s="97"/>
      <c r="Q49" s="92"/>
      <c r="R49" s="92"/>
      <c r="S49" s="92"/>
      <c r="T49" s="93"/>
      <c r="U49" s="94"/>
      <c r="V49" s="98"/>
      <c r="W49" s="92"/>
      <c r="X49" s="100"/>
      <c r="Y49" s="91"/>
      <c r="Z49" s="99"/>
      <c r="AB49" s="24"/>
    </row>
    <row r="50" spans="1:28" ht="15.75" customHeight="1">
      <c r="A50" s="75"/>
      <c r="B50" s="6" t="s">
        <v>46</v>
      </c>
      <c r="C50" s="21"/>
      <c r="D50" s="21"/>
      <c r="F50" s="63">
        <f>Input!$FJ$19</f>
        <v>0</v>
      </c>
      <c r="G50" s="63">
        <f>Input!$FK$19</f>
        <v>0</v>
      </c>
      <c r="H50" s="63">
        <f>Input!$FL$19</f>
        <v>0</v>
      </c>
      <c r="I50" s="63">
        <f>Input!$FM$19</f>
        <v>0</v>
      </c>
      <c r="J50" s="63">
        <f>Input!$FN$19</f>
        <v>0</v>
      </c>
      <c r="K50" s="63">
        <f>Input!$FO$19</f>
        <v>0</v>
      </c>
      <c r="L50" s="64">
        <f t="shared" si="3"/>
        <v>0</v>
      </c>
      <c r="N50" s="96"/>
      <c r="P50" s="97"/>
      <c r="Q50" s="92"/>
      <c r="R50" s="92"/>
      <c r="S50" s="92"/>
      <c r="T50" s="93"/>
      <c r="U50" s="94"/>
      <c r="V50" s="98"/>
      <c r="W50" s="92"/>
      <c r="X50" s="100"/>
      <c r="Y50" s="91"/>
      <c r="Z50" s="99"/>
      <c r="AB50" s="24"/>
    </row>
    <row r="51" spans="1:28" ht="15.75" customHeight="1">
      <c r="A51" s="75"/>
      <c r="B51" s="6" t="s">
        <v>47</v>
      </c>
      <c r="C51" s="21"/>
      <c r="D51" s="21"/>
      <c r="F51" s="63">
        <f>Input!$FP$19</f>
        <v>0</v>
      </c>
      <c r="G51" s="63">
        <f>Input!$FQ$19</f>
        <v>0</v>
      </c>
      <c r="H51" s="63">
        <f>Input!$FR$19</f>
        <v>0</v>
      </c>
      <c r="I51" s="63">
        <f>Input!$FS$19</f>
        <v>0</v>
      </c>
      <c r="J51" s="63">
        <f>Input!$FT$19</f>
        <v>0</v>
      </c>
      <c r="K51" s="63">
        <f>Input!$FU$19</f>
        <v>0</v>
      </c>
      <c r="L51" s="64">
        <f t="shared" si="3"/>
        <v>0</v>
      </c>
      <c r="N51" s="96"/>
      <c r="P51" s="97"/>
      <c r="Q51" s="92"/>
      <c r="R51" s="92"/>
      <c r="S51" s="92"/>
      <c r="T51" s="93"/>
      <c r="U51" s="94"/>
      <c r="V51" s="98"/>
      <c r="W51" s="92"/>
      <c r="X51" s="100"/>
      <c r="Y51" s="91"/>
      <c r="Z51" s="99"/>
      <c r="AB51" s="24"/>
    </row>
    <row r="52" spans="1:28" ht="15.75" customHeight="1">
      <c r="A52" s="75"/>
      <c r="B52" s="6" t="s">
        <v>48</v>
      </c>
      <c r="C52" s="21"/>
      <c r="D52" s="21"/>
      <c r="F52" s="63">
        <f>Input!$FV$19</f>
        <v>0</v>
      </c>
      <c r="G52" s="63">
        <f>Input!$FW$19</f>
        <v>0</v>
      </c>
      <c r="H52" s="63">
        <f>Input!$FX$19</f>
        <v>0</v>
      </c>
      <c r="I52" s="63">
        <f>Input!$FY$19</f>
        <v>0</v>
      </c>
      <c r="J52" s="63">
        <f>Input!$FZ$19</f>
        <v>0</v>
      </c>
      <c r="K52" s="63">
        <f>Input!$GA$19</f>
        <v>0</v>
      </c>
      <c r="L52" s="64">
        <f t="shared" si="3"/>
        <v>0</v>
      </c>
      <c r="N52" s="96"/>
      <c r="P52" s="97"/>
      <c r="Q52" s="92"/>
      <c r="R52" s="92"/>
      <c r="S52" s="92"/>
      <c r="T52" s="93"/>
      <c r="U52" s="94"/>
      <c r="V52" s="98"/>
      <c r="W52" s="92"/>
      <c r="X52" s="100"/>
      <c r="Y52" s="91"/>
      <c r="Z52" s="99"/>
      <c r="AB52" s="24"/>
    </row>
    <row r="53" spans="1:28" ht="15.75" customHeight="1">
      <c r="A53" s="75"/>
      <c r="B53" s="6" t="s">
        <v>49</v>
      </c>
      <c r="C53" s="21"/>
      <c r="D53" s="21"/>
      <c r="E53" s="21"/>
      <c r="F53" s="63">
        <f>Input!$GB$19</f>
        <v>0</v>
      </c>
      <c r="G53" s="63">
        <f>Input!$GC$19</f>
        <v>0</v>
      </c>
      <c r="H53" s="63">
        <f>Input!$GD$19</f>
        <v>0</v>
      </c>
      <c r="I53" s="63">
        <f>Input!$GE$19</f>
        <v>0</v>
      </c>
      <c r="J53" s="63">
        <f>Input!$GF$19</f>
        <v>0</v>
      </c>
      <c r="K53" s="63">
        <f>Input!$GG$19</f>
        <v>0</v>
      </c>
      <c r="L53" s="64">
        <f t="shared" si="3"/>
        <v>0</v>
      </c>
      <c r="N53" s="96"/>
      <c r="P53" s="97"/>
      <c r="Q53" s="92"/>
      <c r="R53" s="92"/>
      <c r="S53" s="92"/>
      <c r="T53" s="93"/>
      <c r="U53" s="94"/>
      <c r="V53" s="98"/>
      <c r="W53" s="92"/>
      <c r="X53" s="100"/>
      <c r="Y53" s="91"/>
      <c r="Z53" s="99"/>
      <c r="AB53" s="24"/>
    </row>
    <row r="54" spans="1:28" s="78" customFormat="1" ht="15.75" customHeight="1">
      <c r="A54" s="75"/>
      <c r="B54" s="101" t="s">
        <v>539</v>
      </c>
      <c r="C54" s="77"/>
      <c r="D54" s="77"/>
      <c r="E54" s="20"/>
      <c r="F54" s="63">
        <f>Input!$GH$19</f>
        <v>0</v>
      </c>
      <c r="G54" s="63">
        <f>Input!$GI$19</f>
        <v>0</v>
      </c>
      <c r="H54" s="63">
        <f>Input!$GJ$19</f>
        <v>0</v>
      </c>
      <c r="I54" s="63">
        <f>Input!$GK$19</f>
        <v>0</v>
      </c>
      <c r="J54" s="63">
        <f>Input!$GL$19</f>
        <v>0</v>
      </c>
      <c r="K54" s="63">
        <f>Input!$GM$19</f>
        <v>0</v>
      </c>
      <c r="L54" s="64">
        <f t="shared" si="3"/>
        <v>0</v>
      </c>
      <c r="N54" s="102"/>
      <c r="P54" s="103"/>
      <c r="Q54" s="104"/>
      <c r="R54" s="104"/>
      <c r="S54" s="104"/>
      <c r="T54" s="105"/>
      <c r="U54" s="106"/>
      <c r="V54" s="107"/>
      <c r="W54" s="104"/>
      <c r="X54" s="108"/>
      <c r="Y54" s="109"/>
      <c r="Z54" s="110"/>
      <c r="AB54" s="82"/>
    </row>
    <row r="55" spans="1:28" s="78" customFormat="1" ht="15.75" customHeight="1">
      <c r="A55" s="75"/>
      <c r="B55" s="101" t="s">
        <v>540</v>
      </c>
      <c r="C55" s="77"/>
      <c r="D55" s="77"/>
      <c r="E55" s="20"/>
      <c r="F55" s="63">
        <f>Input!$GN$19</f>
        <v>0</v>
      </c>
      <c r="G55" s="63">
        <f>Input!$GO$19</f>
        <v>0</v>
      </c>
      <c r="H55" s="63">
        <f>Input!$GP$19</f>
        <v>0</v>
      </c>
      <c r="I55" s="63">
        <f>Input!$GQ$19</f>
        <v>0</v>
      </c>
      <c r="J55" s="63">
        <f>Input!$GR$19</f>
        <v>0</v>
      </c>
      <c r="K55" s="63">
        <f>Input!$GS$19</f>
        <v>0</v>
      </c>
      <c r="L55" s="64">
        <f t="shared" si="3"/>
        <v>0</v>
      </c>
      <c r="N55" s="102"/>
      <c r="P55" s="103"/>
      <c r="Q55" s="104"/>
      <c r="R55" s="104"/>
      <c r="S55" s="104"/>
      <c r="T55" s="105"/>
      <c r="U55" s="106"/>
      <c r="V55" s="107"/>
      <c r="W55" s="104"/>
      <c r="X55" s="108"/>
      <c r="Y55" s="109"/>
      <c r="Z55" s="110"/>
      <c r="AB55" s="82"/>
    </row>
    <row r="56" spans="1:28" s="78" customFormat="1" ht="15.75" customHeight="1">
      <c r="A56" s="75"/>
      <c r="B56" s="101" t="s">
        <v>52</v>
      </c>
      <c r="C56" s="77"/>
      <c r="D56" s="77"/>
      <c r="E56" s="20"/>
      <c r="F56" s="63">
        <f>Input!$GT$19</f>
        <v>0</v>
      </c>
      <c r="G56" s="63">
        <f>Input!$GU$19</f>
        <v>0</v>
      </c>
      <c r="H56" s="63">
        <f>Input!$GV$19</f>
        <v>0</v>
      </c>
      <c r="I56" s="63">
        <f>Input!$GW$19</f>
        <v>0</v>
      </c>
      <c r="J56" s="63">
        <f>Input!$GX$19</f>
        <v>0</v>
      </c>
      <c r="K56" s="63">
        <f>Input!$GY$19</f>
        <v>0</v>
      </c>
      <c r="L56" s="64">
        <f t="shared" si="3"/>
        <v>0</v>
      </c>
      <c r="N56" s="102"/>
      <c r="P56" s="103"/>
      <c r="Q56" s="104"/>
      <c r="R56" s="104"/>
      <c r="S56" s="104"/>
      <c r="T56" s="105"/>
      <c r="U56" s="106"/>
      <c r="V56" s="107"/>
      <c r="W56" s="104"/>
      <c r="X56" s="108"/>
      <c r="Y56" s="109"/>
      <c r="Z56" s="110"/>
      <c r="AB56" s="82"/>
    </row>
    <row r="57" spans="1:28" s="78" customFormat="1" ht="15.75" customHeight="1">
      <c r="A57" s="75"/>
      <c r="B57" s="101" t="s">
        <v>53</v>
      </c>
      <c r="C57" s="77"/>
      <c r="D57" s="77"/>
      <c r="E57" s="20"/>
      <c r="F57" s="63">
        <f>Input!$GZ$19</f>
        <v>0</v>
      </c>
      <c r="G57" s="63">
        <f>Input!$HA$19</f>
        <v>0</v>
      </c>
      <c r="H57" s="63">
        <f>Input!$HB$19</f>
        <v>0</v>
      </c>
      <c r="I57" s="63">
        <f>Input!$HC$19</f>
        <v>0</v>
      </c>
      <c r="J57" s="63">
        <f>Input!$HD$19</f>
        <v>0</v>
      </c>
      <c r="K57" s="63">
        <f>Input!$HE$19</f>
        <v>0</v>
      </c>
      <c r="L57" s="64">
        <f t="shared" si="3"/>
        <v>0</v>
      </c>
      <c r="N57" s="102"/>
      <c r="P57" s="103"/>
      <c r="Q57" s="104"/>
      <c r="R57" s="104"/>
      <c r="S57" s="104"/>
      <c r="T57" s="105"/>
      <c r="U57" s="106"/>
      <c r="V57" s="107"/>
      <c r="W57" s="104"/>
      <c r="X57" s="108"/>
      <c r="Y57" s="109"/>
      <c r="Z57" s="110"/>
      <c r="AB57" s="82"/>
    </row>
    <row r="58" spans="1:28" s="78" customFormat="1" ht="15.75" customHeight="1">
      <c r="A58" s="75"/>
      <c r="B58" s="101" t="s">
        <v>54</v>
      </c>
      <c r="C58" s="77"/>
      <c r="D58" s="77"/>
      <c r="E58" s="20"/>
      <c r="F58" s="63">
        <f>Input!$HF$19</f>
        <v>0</v>
      </c>
      <c r="G58" s="63">
        <f>Input!$HG$19</f>
        <v>0</v>
      </c>
      <c r="H58" s="63">
        <f>Input!$HH$19</f>
        <v>0</v>
      </c>
      <c r="I58" s="63">
        <f>Input!$HI$19</f>
        <v>0</v>
      </c>
      <c r="J58" s="63">
        <f>Input!$HJ$19</f>
        <v>0</v>
      </c>
      <c r="K58" s="63">
        <f>Input!$HK$19</f>
        <v>0</v>
      </c>
      <c r="L58" s="64">
        <f t="shared" si="3"/>
        <v>0</v>
      </c>
      <c r="N58" s="102"/>
      <c r="P58" s="103"/>
      <c r="Q58" s="104"/>
      <c r="R58" s="104"/>
      <c r="S58" s="104"/>
      <c r="T58" s="105"/>
      <c r="U58" s="106"/>
      <c r="V58" s="107"/>
      <c r="W58" s="104"/>
      <c r="X58" s="108"/>
      <c r="Y58" s="109"/>
      <c r="Z58" s="110"/>
      <c r="AB58" s="82"/>
    </row>
    <row r="59" spans="1:28" ht="15.75" customHeight="1">
      <c r="A59" s="75"/>
      <c r="B59" s="42" t="s">
        <v>55</v>
      </c>
      <c r="C59" s="43"/>
      <c r="D59" s="43"/>
      <c r="E59" s="43"/>
      <c r="F59" s="85">
        <f>SUM(F46:F58)</f>
        <v>0</v>
      </c>
      <c r="G59" s="85">
        <f t="shared" ref="G59:L59" si="4">SUM(G46:G58)</f>
        <v>0</v>
      </c>
      <c r="H59" s="85">
        <f t="shared" si="4"/>
        <v>0</v>
      </c>
      <c r="I59" s="85">
        <f t="shared" si="4"/>
        <v>0</v>
      </c>
      <c r="J59" s="85">
        <f t="shared" si="4"/>
        <v>0</v>
      </c>
      <c r="K59" s="85">
        <f t="shared" si="4"/>
        <v>0</v>
      </c>
      <c r="L59" s="85">
        <f t="shared" si="4"/>
        <v>0</v>
      </c>
      <c r="N59" s="96"/>
      <c r="P59" s="97"/>
      <c r="Q59" s="97"/>
      <c r="R59" s="97"/>
      <c r="S59" s="49">
        <f>L59-INT(L59)</f>
        <v>0</v>
      </c>
      <c r="T59" s="93"/>
      <c r="U59" s="94"/>
      <c r="V59" s="98"/>
      <c r="W59" s="98"/>
      <c r="X59" s="98"/>
      <c r="Y59" s="94"/>
      <c r="Z59" s="94"/>
      <c r="AB59" s="43">
        <f>SUM(AB46:AB53)</f>
        <v>0</v>
      </c>
    </row>
    <row r="60" spans="1:28" ht="15.75" customHeight="1">
      <c r="A60" s="75"/>
      <c r="C60" s="37"/>
      <c r="D60" s="37"/>
      <c r="E60" s="37"/>
      <c r="F60" s="37"/>
      <c r="G60" s="37"/>
      <c r="H60" s="37"/>
      <c r="I60" s="37"/>
      <c r="J60" s="37"/>
      <c r="K60" s="37"/>
      <c r="L60" s="37"/>
      <c r="N60" s="96"/>
      <c r="P60" s="97"/>
      <c r="Q60" s="97"/>
      <c r="R60" s="97"/>
      <c r="S60" s="97"/>
      <c r="T60" s="93"/>
      <c r="U60" s="94"/>
      <c r="V60" s="98"/>
      <c r="W60" s="98"/>
      <c r="X60" s="98"/>
      <c r="Y60" s="94"/>
      <c r="Z60" s="94"/>
    </row>
    <row r="61" spans="1:28" ht="15.75" customHeight="1">
      <c r="A61" s="75"/>
      <c r="L61" s="6" t="s">
        <v>56</v>
      </c>
      <c r="N61" s="111"/>
      <c r="Q61" s="112"/>
      <c r="R61" s="112"/>
      <c r="S61" s="112"/>
      <c r="W61" s="112"/>
      <c r="X61" s="112"/>
      <c r="Y61" s="112"/>
      <c r="Z61" s="112"/>
    </row>
    <row r="62" spans="1:28" ht="15.75" customHeight="1">
      <c r="A62" s="75"/>
      <c r="N62" s="113"/>
    </row>
    <row r="63" spans="1:28" s="112" customFormat="1" ht="15.75" customHeight="1">
      <c r="A63" s="75"/>
      <c r="N63" s="113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8" s="112" customFormat="1" ht="15.75" customHeight="1">
      <c r="A64" s="75"/>
      <c r="N64" s="113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s="112" customFormat="1" ht="15.75" customHeight="1">
      <c r="A65" s="75"/>
      <c r="N65" s="113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s="78" customFormat="1" ht="15.75" customHeight="1">
      <c r="A66" s="75"/>
      <c r="B66" s="20"/>
      <c r="C66" s="20"/>
      <c r="D66" s="20"/>
      <c r="E66" s="20"/>
      <c r="F66" s="114">
        <f>F59+F43</f>
        <v>0</v>
      </c>
      <c r="G66" s="114">
        <f t="shared" ref="G66:L66" si="5">G59+G43</f>
        <v>0</v>
      </c>
      <c r="H66" s="114">
        <f t="shared" si="5"/>
        <v>0</v>
      </c>
      <c r="I66" s="114">
        <f t="shared" si="5"/>
        <v>0</v>
      </c>
      <c r="J66" s="114">
        <f t="shared" si="5"/>
        <v>0</v>
      </c>
      <c r="K66" s="114">
        <f t="shared" si="5"/>
        <v>0</v>
      </c>
      <c r="L66" s="114">
        <f t="shared" si="5"/>
        <v>0</v>
      </c>
      <c r="N66" s="20"/>
    </row>
    <row r="67" spans="1:26" s="78" customFormat="1" ht="15.75" customHeight="1">
      <c r="A67" s="75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114">
        <f>SUM(K8:K9)+SUM(K12:K16)+L18+L19</f>
        <v>214763</v>
      </c>
      <c r="N67" s="20"/>
    </row>
    <row r="68" spans="1:26" s="78" customFormat="1" ht="15.75" customHeight="1">
      <c r="A68" s="75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114">
        <f>Input!HL19+Input!HM19+Input!HN19</f>
        <v>11849517</v>
      </c>
      <c r="N68" s="20"/>
    </row>
    <row r="69" spans="1:26" s="78" customFormat="1" ht="15.75" customHeight="1">
      <c r="A69" s="75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114">
        <f>SUM(L66:L68)</f>
        <v>12064280</v>
      </c>
      <c r="N69" s="20"/>
    </row>
    <row r="70" spans="1:26" ht="15.75" customHeight="1">
      <c r="L70" s="3" t="str">
        <f>IF($L$69&lt;&gt;(Input!$D$19-Input!$E$19),"Error","Balanced")</f>
        <v>Balanced</v>
      </c>
    </row>
  </sheetData>
  <mergeCells count="3">
    <mergeCell ref="B6:L6"/>
    <mergeCell ref="H10:J10"/>
    <mergeCell ref="F20:J20"/>
  </mergeCells>
  <conditionalFormatting sqref="O27:O28">
    <cfRule type="expression" dxfId="5" priority="5">
      <formula>$O$28&lt;&gt;0</formula>
    </cfRule>
  </conditionalFormatting>
  <conditionalFormatting sqref="F20:J20">
    <cfRule type="expression" dxfId="4" priority="2">
      <formula>OR($S$17&lt;&gt;0,$S$43&lt;&gt;0,$S$59&lt;&gt;0)</formula>
    </cfRule>
  </conditionalFormatting>
  <conditionalFormatting sqref="H10:J10">
    <cfRule type="expression" dxfId="3" priority="1">
      <formula>$O$10&lt;&gt;0</formula>
    </cfRule>
  </conditionalFormatting>
  <hyperlinks>
    <hyperlink ref="K1" location="Index!A1" display="Return to Index"/>
  </hyperlinks>
  <printOptions horizontalCentered="1"/>
  <pageMargins left="0.25" right="0.25" top="0.25" bottom="0.25" header="0.5" footer="0.5"/>
  <pageSetup scale="60" pageOrder="overThenDown" orientation="landscape" r:id="rId1"/>
  <headerFooter alignWithMargins="0"/>
  <colBreaks count="1" manualBreakCount="1">
    <brk id="12" max="80" man="1"/>
  </colBreaks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IF46"/>
  <sheetViews>
    <sheetView showGridLines="0" zoomScale="90" zoomScaleNormal="90" workbookViewId="0">
      <pane xSplit="3" ySplit="9" topLeftCell="D10" activePane="bottomRight" state="frozen"/>
      <selection activeCell="HP11" sqref="HP11"/>
      <selection pane="topRight" activeCell="HP11" sqref="HP11"/>
      <selection pane="bottomLeft" activeCell="HP11" sqref="HP11"/>
      <selection pane="bottomRight" activeCell="K1" sqref="K1"/>
    </sheetView>
  </sheetViews>
  <sheetFormatPr defaultRowHeight="12.75"/>
  <cols>
    <col min="1" max="1" width="5.28515625" style="122" customWidth="1"/>
    <col min="2" max="2" width="37.28515625" style="134" customWidth="1"/>
    <col min="3" max="4" width="13.28515625" style="122" customWidth="1"/>
    <col min="5" max="5" width="9.140625" style="121"/>
    <col min="6" max="6" width="9.140625" style="122"/>
    <col min="7" max="7" width="9.5703125" style="122" customWidth="1"/>
    <col min="8" max="219" width="9.140625" style="122"/>
    <col min="220" max="222" width="15.85546875" style="122" customWidth="1"/>
    <col min="223" max="223" width="5.42578125" style="122" customWidth="1"/>
    <col min="224" max="224" width="21" style="122" customWidth="1"/>
    <col min="225" max="225" width="14.7109375" style="122" customWidth="1"/>
    <col min="226" max="226" width="20.140625" style="122" customWidth="1"/>
    <col min="227" max="16384" width="9.140625" style="122"/>
  </cols>
  <sheetData>
    <row r="1" spans="1:240" ht="15.75" thickBot="1">
      <c r="A1" s="120">
        <v>30</v>
      </c>
      <c r="B1" s="462" t="s">
        <v>239</v>
      </c>
      <c r="C1" s="463"/>
      <c r="H1" s="230" t="s">
        <v>500</v>
      </c>
      <c r="K1" s="238" t="s">
        <v>422</v>
      </c>
      <c r="HP1" s="238" t="s">
        <v>422</v>
      </c>
    </row>
    <row r="2" spans="1:240" ht="15">
      <c r="A2" s="135"/>
      <c r="B2" s="136"/>
      <c r="C2" s="136"/>
      <c r="HL2" s="175"/>
      <c r="HM2" s="175"/>
      <c r="HN2" s="175"/>
    </row>
    <row r="3" spans="1:240" ht="15">
      <c r="A3" s="135"/>
      <c r="B3" s="137" t="s">
        <v>253</v>
      </c>
      <c r="C3" s="136"/>
      <c r="HL3" s="233"/>
      <c r="HM3" s="233"/>
      <c r="HN3" s="233"/>
    </row>
    <row r="4" spans="1:240" ht="15">
      <c r="A4" s="135"/>
      <c r="B4" s="153"/>
      <c r="C4" s="154"/>
      <c r="D4" s="155"/>
      <c r="F4" s="175"/>
    </row>
    <row r="5" spans="1:240" ht="15.75">
      <c r="A5" s="123"/>
      <c r="B5" s="156" t="s">
        <v>599</v>
      </c>
      <c r="C5" s="125"/>
      <c r="D5" s="157"/>
      <c r="F5" s="175"/>
    </row>
    <row r="6" spans="1:240" ht="15.75">
      <c r="A6" s="123"/>
      <c r="B6" s="373" t="s">
        <v>390</v>
      </c>
      <c r="C6" s="125"/>
      <c r="D6" s="157"/>
      <c r="G6" s="175"/>
    </row>
    <row r="7" spans="1:240" s="129" customFormat="1" ht="15">
      <c r="A7" s="124"/>
      <c r="B7" s="174" t="s">
        <v>600</v>
      </c>
      <c r="C7" s="158"/>
      <c r="D7" s="159"/>
      <c r="E7" s="130"/>
      <c r="HL7" s="177"/>
      <c r="HM7" s="177"/>
      <c r="HN7" s="177"/>
      <c r="HO7" s="177"/>
      <c r="HP7" s="457" t="s">
        <v>413</v>
      </c>
      <c r="HQ7" s="458"/>
      <c r="HR7" s="459"/>
    </row>
    <row r="8" spans="1:240" customFormat="1" ht="12.75" customHeight="1">
      <c r="A8" s="138"/>
      <c r="B8" s="138"/>
      <c r="D8" s="315"/>
      <c r="E8" s="160"/>
      <c r="F8" s="160"/>
      <c r="G8" s="160"/>
      <c r="H8" s="160"/>
      <c r="I8" s="160"/>
      <c r="J8" s="160"/>
      <c r="K8" s="160"/>
      <c r="L8" s="160"/>
      <c r="P8" s="457" t="s">
        <v>19</v>
      </c>
      <c r="Q8" s="458"/>
      <c r="R8" s="458"/>
      <c r="S8" s="458"/>
      <c r="T8" s="458"/>
      <c r="U8" s="459"/>
      <c r="V8" s="457" t="s">
        <v>20</v>
      </c>
      <c r="W8" s="458"/>
      <c r="X8" s="458"/>
      <c r="Y8" s="458"/>
      <c r="Z8" s="458"/>
      <c r="AA8" s="459"/>
      <c r="AB8" s="457" t="s">
        <v>21</v>
      </c>
      <c r="AC8" s="458"/>
      <c r="AD8" s="458"/>
      <c r="AE8" s="458"/>
      <c r="AF8" s="458"/>
      <c r="AG8" s="459"/>
      <c r="AH8" s="457" t="s">
        <v>22</v>
      </c>
      <c r="AI8" s="458"/>
      <c r="AJ8" s="458"/>
      <c r="AK8" s="458"/>
      <c r="AL8" s="458"/>
      <c r="AM8" s="459"/>
      <c r="AN8" s="457" t="s">
        <v>23</v>
      </c>
      <c r="AO8" s="458"/>
      <c r="AP8" s="458"/>
      <c r="AQ8" s="458"/>
      <c r="AR8" s="458"/>
      <c r="AS8" s="459"/>
      <c r="AT8" s="457" t="s">
        <v>24</v>
      </c>
      <c r="AU8" s="458"/>
      <c r="AV8" s="458"/>
      <c r="AW8" s="458"/>
      <c r="AX8" s="458"/>
      <c r="AY8" s="459"/>
      <c r="AZ8" s="457" t="s">
        <v>25</v>
      </c>
      <c r="BA8" s="458"/>
      <c r="BB8" s="458"/>
      <c r="BC8" s="458"/>
      <c r="BD8" s="458"/>
      <c r="BE8" s="459"/>
      <c r="BF8" s="457" t="s">
        <v>26</v>
      </c>
      <c r="BG8" s="458"/>
      <c r="BH8" s="458"/>
      <c r="BI8" s="458"/>
      <c r="BJ8" s="458"/>
      <c r="BK8" s="459"/>
      <c r="BL8" s="457" t="s">
        <v>27</v>
      </c>
      <c r="BM8" s="458"/>
      <c r="BN8" s="458"/>
      <c r="BO8" s="458"/>
      <c r="BP8" s="458"/>
      <c r="BQ8" s="459"/>
      <c r="BR8" s="457" t="s">
        <v>28</v>
      </c>
      <c r="BS8" s="458"/>
      <c r="BT8" s="458"/>
      <c r="BU8" s="458"/>
      <c r="BV8" s="458"/>
      <c r="BW8" s="459"/>
      <c r="BX8" s="457" t="s">
        <v>29</v>
      </c>
      <c r="BY8" s="458"/>
      <c r="BZ8" s="458"/>
      <c r="CA8" s="458"/>
      <c r="CB8" s="458"/>
      <c r="CC8" s="459"/>
      <c r="CD8" s="457" t="s">
        <v>30</v>
      </c>
      <c r="CE8" s="458"/>
      <c r="CF8" s="458"/>
      <c r="CG8" s="458"/>
      <c r="CH8" s="458"/>
      <c r="CI8" s="459"/>
      <c r="CJ8" s="457" t="s">
        <v>31</v>
      </c>
      <c r="CK8" s="458"/>
      <c r="CL8" s="458"/>
      <c r="CM8" s="458"/>
      <c r="CN8" s="458"/>
      <c r="CO8" s="459"/>
      <c r="CP8" s="457" t="s">
        <v>32</v>
      </c>
      <c r="CQ8" s="458"/>
      <c r="CR8" s="458"/>
      <c r="CS8" s="458"/>
      <c r="CT8" s="458"/>
      <c r="CU8" s="459"/>
      <c r="CV8" s="457" t="s">
        <v>33</v>
      </c>
      <c r="CW8" s="458"/>
      <c r="CX8" s="458"/>
      <c r="CY8" s="458"/>
      <c r="CZ8" s="458"/>
      <c r="DA8" s="459"/>
      <c r="DB8" s="457" t="s">
        <v>34</v>
      </c>
      <c r="DC8" s="458"/>
      <c r="DD8" s="458"/>
      <c r="DE8" s="458"/>
      <c r="DF8" s="458"/>
      <c r="DG8" s="459"/>
      <c r="DH8" s="457" t="s">
        <v>35</v>
      </c>
      <c r="DI8" s="458"/>
      <c r="DJ8" s="458"/>
      <c r="DK8" s="458"/>
      <c r="DL8" s="458"/>
      <c r="DM8" s="459"/>
      <c r="DN8" s="457" t="s">
        <v>36</v>
      </c>
      <c r="DO8" s="458"/>
      <c r="DP8" s="458"/>
      <c r="DQ8" s="458"/>
      <c r="DR8" s="458"/>
      <c r="DS8" s="459"/>
      <c r="DT8" s="457" t="s">
        <v>37</v>
      </c>
      <c r="DU8" s="458"/>
      <c r="DV8" s="458"/>
      <c r="DW8" s="458"/>
      <c r="DX8" s="458"/>
      <c r="DY8" s="459"/>
      <c r="DZ8" s="457" t="s">
        <v>38</v>
      </c>
      <c r="EA8" s="458"/>
      <c r="EB8" s="458"/>
      <c r="EC8" s="458"/>
      <c r="ED8" s="458"/>
      <c r="EE8" s="459"/>
      <c r="EF8" s="457" t="s">
        <v>39</v>
      </c>
      <c r="EG8" s="458"/>
      <c r="EH8" s="458"/>
      <c r="EI8" s="458"/>
      <c r="EJ8" s="458"/>
      <c r="EK8" s="459"/>
      <c r="EL8" s="457" t="s">
        <v>42</v>
      </c>
      <c r="EM8" s="458"/>
      <c r="EN8" s="458"/>
      <c r="EO8" s="458"/>
      <c r="EP8" s="458"/>
      <c r="EQ8" s="459"/>
      <c r="ER8" s="457" t="s">
        <v>43</v>
      </c>
      <c r="ES8" s="458"/>
      <c r="ET8" s="458"/>
      <c r="EU8" s="458"/>
      <c r="EV8" s="458"/>
      <c r="EW8" s="459"/>
      <c r="EX8" s="457" t="s">
        <v>44</v>
      </c>
      <c r="EY8" s="458"/>
      <c r="EZ8" s="458"/>
      <c r="FA8" s="458"/>
      <c r="FB8" s="458"/>
      <c r="FC8" s="459"/>
      <c r="FD8" s="457" t="s">
        <v>45</v>
      </c>
      <c r="FE8" s="458"/>
      <c r="FF8" s="458"/>
      <c r="FG8" s="458"/>
      <c r="FH8" s="458"/>
      <c r="FI8" s="459"/>
      <c r="FJ8" s="457" t="s">
        <v>46</v>
      </c>
      <c r="FK8" s="458"/>
      <c r="FL8" s="458"/>
      <c r="FM8" s="458"/>
      <c r="FN8" s="458"/>
      <c r="FO8" s="459"/>
      <c r="FP8" s="457" t="s">
        <v>47</v>
      </c>
      <c r="FQ8" s="458"/>
      <c r="FR8" s="458"/>
      <c r="FS8" s="458"/>
      <c r="FT8" s="458"/>
      <c r="FU8" s="459"/>
      <c r="FV8" s="457" t="s">
        <v>48</v>
      </c>
      <c r="FW8" s="458"/>
      <c r="FX8" s="458"/>
      <c r="FY8" s="458"/>
      <c r="FZ8" s="458"/>
      <c r="GA8" s="459"/>
      <c r="GB8" s="457" t="s">
        <v>49</v>
      </c>
      <c r="GC8" s="458"/>
      <c r="GD8" s="458"/>
      <c r="GE8" s="458"/>
      <c r="GF8" s="458"/>
      <c r="GG8" s="459"/>
      <c r="GH8" s="460" t="s">
        <v>494</v>
      </c>
      <c r="GI8" s="461"/>
      <c r="GJ8" s="461"/>
      <c r="GK8" s="461"/>
      <c r="GL8" s="461"/>
      <c r="GM8" s="461"/>
      <c r="GN8" s="460" t="s">
        <v>495</v>
      </c>
      <c r="GO8" s="461"/>
      <c r="GP8" s="461"/>
      <c r="GQ8" s="461"/>
      <c r="GR8" s="461"/>
      <c r="GS8" s="461"/>
      <c r="GT8" s="457" t="s">
        <v>52</v>
      </c>
      <c r="GU8" s="458"/>
      <c r="GV8" s="458"/>
      <c r="GW8" s="458"/>
      <c r="GX8" s="458"/>
      <c r="GY8" s="459"/>
      <c r="GZ8" s="457" t="s">
        <v>53</v>
      </c>
      <c r="HA8" s="458"/>
      <c r="HB8" s="458"/>
      <c r="HC8" s="458"/>
      <c r="HD8" s="458"/>
      <c r="HE8" s="459"/>
      <c r="HF8" s="457" t="s">
        <v>54</v>
      </c>
      <c r="HG8" s="458"/>
      <c r="HH8" s="458"/>
      <c r="HI8" s="458"/>
      <c r="HJ8" s="458"/>
      <c r="HK8" s="459"/>
      <c r="HL8" s="317" t="s">
        <v>414</v>
      </c>
      <c r="HM8" s="317" t="s">
        <v>496</v>
      </c>
      <c r="HN8" s="317" t="s">
        <v>497</v>
      </c>
      <c r="HP8" s="227" t="s">
        <v>415</v>
      </c>
      <c r="HQ8" s="228" t="s">
        <v>416</v>
      </c>
      <c r="HR8" s="229" t="s">
        <v>417</v>
      </c>
    </row>
    <row r="9" spans="1:240" s="138" customFormat="1">
      <c r="C9" s="1"/>
      <c r="D9" s="313" t="s">
        <v>254</v>
      </c>
      <c r="E9" s="139" t="s">
        <v>255</v>
      </c>
      <c r="F9" s="138" t="s">
        <v>403</v>
      </c>
      <c r="G9" s="139" t="s">
        <v>256</v>
      </c>
      <c r="H9" s="140" t="s">
        <v>154</v>
      </c>
      <c r="I9" s="140" t="s">
        <v>257</v>
      </c>
      <c r="J9" s="140" t="s">
        <v>174</v>
      </c>
      <c r="K9" s="140" t="s">
        <v>175</v>
      </c>
      <c r="L9" s="140" t="s">
        <v>258</v>
      </c>
      <c r="M9" s="1" t="s">
        <v>259</v>
      </c>
      <c r="N9" s="1" t="s">
        <v>468</v>
      </c>
      <c r="O9" s="1" t="s">
        <v>469</v>
      </c>
      <c r="P9" s="1" t="s">
        <v>260</v>
      </c>
      <c r="Q9" s="1" t="s">
        <v>261</v>
      </c>
      <c r="R9" s="1" t="s">
        <v>262</v>
      </c>
      <c r="S9" s="1" t="s">
        <v>263</v>
      </c>
      <c r="T9" s="1" t="s">
        <v>264</v>
      </c>
      <c r="U9" s="1" t="s">
        <v>265</v>
      </c>
      <c r="V9" s="1" t="s">
        <v>59</v>
      </c>
      <c r="W9" s="1" t="s">
        <v>78</v>
      </c>
      <c r="X9" s="1" t="s">
        <v>97</v>
      </c>
      <c r="Y9" s="1" t="s">
        <v>116</v>
      </c>
      <c r="Z9" s="1" t="s">
        <v>135</v>
      </c>
      <c r="AA9" s="1" t="s">
        <v>155</v>
      </c>
      <c r="AB9" s="1" t="s">
        <v>60</v>
      </c>
      <c r="AC9" s="1" t="s">
        <v>79</v>
      </c>
      <c r="AD9" s="1" t="s">
        <v>98</v>
      </c>
      <c r="AE9" s="1" t="s">
        <v>117</v>
      </c>
      <c r="AF9" s="1" t="s">
        <v>136</v>
      </c>
      <c r="AG9" s="1" t="s">
        <v>156</v>
      </c>
      <c r="AH9" s="1" t="s">
        <v>61</v>
      </c>
      <c r="AI9" s="1" t="s">
        <v>80</v>
      </c>
      <c r="AJ9" s="1" t="s">
        <v>99</v>
      </c>
      <c r="AK9" s="1" t="s">
        <v>118</v>
      </c>
      <c r="AL9" s="1" t="s">
        <v>137</v>
      </c>
      <c r="AM9" s="1" t="s">
        <v>157</v>
      </c>
      <c r="AN9" s="1" t="s">
        <v>266</v>
      </c>
      <c r="AO9" s="1" t="s">
        <v>267</v>
      </c>
      <c r="AP9" s="1" t="s">
        <v>268</v>
      </c>
      <c r="AQ9" s="1" t="s">
        <v>269</v>
      </c>
      <c r="AR9" s="1" t="s">
        <v>270</v>
      </c>
      <c r="AS9" s="1" t="s">
        <v>271</v>
      </c>
      <c r="AT9" s="1" t="s">
        <v>272</v>
      </c>
      <c r="AU9" s="1" t="s">
        <v>273</v>
      </c>
      <c r="AV9" s="1" t="s">
        <v>274</v>
      </c>
      <c r="AW9" s="1" t="s">
        <v>275</v>
      </c>
      <c r="AX9" s="1" t="s">
        <v>276</v>
      </c>
      <c r="AY9" s="1" t="s">
        <v>277</v>
      </c>
      <c r="AZ9" s="1" t="s">
        <v>278</v>
      </c>
      <c r="BA9" s="1" t="s">
        <v>279</v>
      </c>
      <c r="BB9" s="1" t="s">
        <v>280</v>
      </c>
      <c r="BC9" s="1" t="s">
        <v>281</v>
      </c>
      <c r="BD9" s="1" t="s">
        <v>282</v>
      </c>
      <c r="BE9" s="1" t="s">
        <v>283</v>
      </c>
      <c r="BF9" s="1" t="s">
        <v>284</v>
      </c>
      <c r="BG9" s="1" t="s">
        <v>285</v>
      </c>
      <c r="BH9" s="1" t="s">
        <v>286</v>
      </c>
      <c r="BI9" s="1" t="s">
        <v>287</v>
      </c>
      <c r="BJ9" s="1" t="s">
        <v>288</v>
      </c>
      <c r="BK9" s="1" t="s">
        <v>289</v>
      </c>
      <c r="BL9" s="1" t="s">
        <v>290</v>
      </c>
      <c r="BM9" s="1" t="s">
        <v>291</v>
      </c>
      <c r="BN9" s="1" t="s">
        <v>292</v>
      </c>
      <c r="BO9" s="1" t="s">
        <v>293</v>
      </c>
      <c r="BP9" s="1" t="s">
        <v>294</v>
      </c>
      <c r="BQ9" s="1" t="s">
        <v>295</v>
      </c>
      <c r="BR9" s="1" t="s">
        <v>62</v>
      </c>
      <c r="BS9" s="1" t="s">
        <v>81</v>
      </c>
      <c r="BT9" s="1" t="s">
        <v>100</v>
      </c>
      <c r="BU9" s="1" t="s">
        <v>119</v>
      </c>
      <c r="BV9" s="1" t="s">
        <v>138</v>
      </c>
      <c r="BW9" s="1" t="s">
        <v>158</v>
      </c>
      <c r="BX9" s="1" t="s">
        <v>296</v>
      </c>
      <c r="BY9" s="1" t="s">
        <v>297</v>
      </c>
      <c r="BZ9" s="1" t="s">
        <v>298</v>
      </c>
      <c r="CA9" s="1" t="s">
        <v>299</v>
      </c>
      <c r="CB9" s="1" t="s">
        <v>300</v>
      </c>
      <c r="CC9" s="1" t="s">
        <v>301</v>
      </c>
      <c r="CD9" s="1" t="s">
        <v>302</v>
      </c>
      <c r="CE9" s="1" t="s">
        <v>303</v>
      </c>
      <c r="CF9" s="1" t="s">
        <v>304</v>
      </c>
      <c r="CG9" s="1" t="s">
        <v>305</v>
      </c>
      <c r="CH9" s="1" t="s">
        <v>306</v>
      </c>
      <c r="CI9" s="1" t="s">
        <v>307</v>
      </c>
      <c r="CJ9" s="1" t="s">
        <v>63</v>
      </c>
      <c r="CK9" s="1" t="s">
        <v>82</v>
      </c>
      <c r="CL9" s="1" t="s">
        <v>101</v>
      </c>
      <c r="CM9" s="1" t="s">
        <v>120</v>
      </c>
      <c r="CN9" s="1" t="s">
        <v>139</v>
      </c>
      <c r="CO9" s="1" t="s">
        <v>159</v>
      </c>
      <c r="CP9" s="1" t="s">
        <v>64</v>
      </c>
      <c r="CQ9" s="1" t="s">
        <v>83</v>
      </c>
      <c r="CR9" s="1" t="s">
        <v>102</v>
      </c>
      <c r="CS9" s="1" t="s">
        <v>121</v>
      </c>
      <c r="CT9" s="1" t="s">
        <v>140</v>
      </c>
      <c r="CU9" s="1" t="s">
        <v>160</v>
      </c>
      <c r="CV9" s="1" t="s">
        <v>65</v>
      </c>
      <c r="CW9" s="1" t="s">
        <v>84</v>
      </c>
      <c r="CX9" s="1" t="s">
        <v>103</v>
      </c>
      <c r="CY9" s="1" t="s">
        <v>122</v>
      </c>
      <c r="CZ9" s="1" t="s">
        <v>141</v>
      </c>
      <c r="DA9" s="1" t="s">
        <v>161</v>
      </c>
      <c r="DB9" s="1" t="s">
        <v>66</v>
      </c>
      <c r="DC9" s="1" t="s">
        <v>85</v>
      </c>
      <c r="DD9" s="1" t="s">
        <v>104</v>
      </c>
      <c r="DE9" s="1" t="s">
        <v>123</v>
      </c>
      <c r="DF9" s="1" t="s">
        <v>142</v>
      </c>
      <c r="DG9" s="1" t="s">
        <v>162</v>
      </c>
      <c r="DH9" s="1" t="s">
        <v>67</v>
      </c>
      <c r="DI9" s="1" t="s">
        <v>86</v>
      </c>
      <c r="DJ9" s="1" t="s">
        <v>105</v>
      </c>
      <c r="DK9" s="1" t="s">
        <v>124</v>
      </c>
      <c r="DL9" s="1" t="s">
        <v>143</v>
      </c>
      <c r="DM9" s="1" t="s">
        <v>163</v>
      </c>
      <c r="DN9" s="1" t="s">
        <v>68</v>
      </c>
      <c r="DO9" s="1" t="s">
        <v>87</v>
      </c>
      <c r="DP9" s="1" t="s">
        <v>106</v>
      </c>
      <c r="DQ9" s="1" t="s">
        <v>125</v>
      </c>
      <c r="DR9" s="1" t="s">
        <v>144</v>
      </c>
      <c r="DS9" s="1" t="s">
        <v>164</v>
      </c>
      <c r="DT9" s="1" t="s">
        <v>308</v>
      </c>
      <c r="DU9" s="1" t="s">
        <v>309</v>
      </c>
      <c r="DV9" s="1" t="s">
        <v>310</v>
      </c>
      <c r="DW9" s="1" t="s">
        <v>311</v>
      </c>
      <c r="DX9" s="1" t="s">
        <v>312</v>
      </c>
      <c r="DY9" s="1" t="s">
        <v>313</v>
      </c>
      <c r="DZ9" s="1" t="s">
        <v>470</v>
      </c>
      <c r="EA9" s="1" t="s">
        <v>471</v>
      </c>
      <c r="EB9" s="1" t="s">
        <v>472</v>
      </c>
      <c r="EC9" s="1" t="s">
        <v>473</v>
      </c>
      <c r="ED9" s="1" t="s">
        <v>474</v>
      </c>
      <c r="EE9" s="1" t="s">
        <v>475</v>
      </c>
      <c r="EF9" s="1" t="s">
        <v>476</v>
      </c>
      <c r="EG9" s="1" t="s">
        <v>477</v>
      </c>
      <c r="EH9" s="1" t="s">
        <v>478</v>
      </c>
      <c r="EI9" s="1" t="s">
        <v>479</v>
      </c>
      <c r="EJ9" s="1" t="s">
        <v>480</v>
      </c>
      <c r="EK9" s="1" t="s">
        <v>481</v>
      </c>
      <c r="EL9" s="314" t="s">
        <v>69</v>
      </c>
      <c r="EM9" s="1" t="s">
        <v>88</v>
      </c>
      <c r="EN9" s="1" t="s">
        <v>107</v>
      </c>
      <c r="EO9" s="1" t="s">
        <v>126</v>
      </c>
      <c r="EP9" s="1" t="s">
        <v>145</v>
      </c>
      <c r="EQ9" s="1" t="s">
        <v>165</v>
      </c>
      <c r="ER9" s="1" t="s">
        <v>70</v>
      </c>
      <c r="ES9" s="1" t="s">
        <v>89</v>
      </c>
      <c r="ET9" s="1" t="s">
        <v>108</v>
      </c>
      <c r="EU9" s="1" t="s">
        <v>127</v>
      </c>
      <c r="EV9" s="1" t="s">
        <v>146</v>
      </c>
      <c r="EW9" s="1" t="s">
        <v>166</v>
      </c>
      <c r="EX9" s="1" t="s">
        <v>71</v>
      </c>
      <c r="EY9" s="1" t="s">
        <v>90</v>
      </c>
      <c r="EZ9" s="1" t="s">
        <v>109</v>
      </c>
      <c r="FA9" s="1" t="s">
        <v>128</v>
      </c>
      <c r="FB9" s="1" t="s">
        <v>147</v>
      </c>
      <c r="FC9" s="1" t="s">
        <v>167</v>
      </c>
      <c r="FD9" s="1" t="s">
        <v>72</v>
      </c>
      <c r="FE9" s="1" t="s">
        <v>91</v>
      </c>
      <c r="FF9" s="1" t="s">
        <v>110</v>
      </c>
      <c r="FG9" s="1" t="s">
        <v>129</v>
      </c>
      <c r="FH9" s="1" t="s">
        <v>148</v>
      </c>
      <c r="FI9" s="1" t="s">
        <v>168</v>
      </c>
      <c r="FJ9" s="1" t="s">
        <v>73</v>
      </c>
      <c r="FK9" s="1" t="s">
        <v>92</v>
      </c>
      <c r="FL9" s="1" t="s">
        <v>111</v>
      </c>
      <c r="FM9" s="1" t="s">
        <v>130</v>
      </c>
      <c r="FN9" s="1" t="s">
        <v>149</v>
      </c>
      <c r="FO9" s="1" t="s">
        <v>169</v>
      </c>
      <c r="FP9" s="1" t="s">
        <v>74</v>
      </c>
      <c r="FQ9" s="1" t="s">
        <v>93</v>
      </c>
      <c r="FR9" s="1" t="s">
        <v>112</v>
      </c>
      <c r="FS9" s="1" t="s">
        <v>131</v>
      </c>
      <c r="FT9" s="1" t="s">
        <v>150</v>
      </c>
      <c r="FU9" s="1" t="s">
        <v>170</v>
      </c>
      <c r="FV9" s="1" t="s">
        <v>75</v>
      </c>
      <c r="FW9" s="1" t="s">
        <v>94</v>
      </c>
      <c r="FX9" s="1" t="s">
        <v>113</v>
      </c>
      <c r="FY9" s="1" t="s">
        <v>132</v>
      </c>
      <c r="FZ9" s="1" t="s">
        <v>151</v>
      </c>
      <c r="GA9" s="1" t="s">
        <v>171</v>
      </c>
      <c r="GB9" s="1" t="s">
        <v>76</v>
      </c>
      <c r="GC9" s="1" t="s">
        <v>95</v>
      </c>
      <c r="GD9" s="1" t="s">
        <v>114</v>
      </c>
      <c r="GE9" s="1" t="s">
        <v>133</v>
      </c>
      <c r="GF9" s="1" t="s">
        <v>152</v>
      </c>
      <c r="GG9" s="1" t="s">
        <v>172</v>
      </c>
      <c r="GH9" s="1" t="s">
        <v>77</v>
      </c>
      <c r="GI9" s="1" t="s">
        <v>96</v>
      </c>
      <c r="GJ9" s="1" t="s">
        <v>115</v>
      </c>
      <c r="GK9" s="1" t="s">
        <v>134</v>
      </c>
      <c r="GL9" s="1" t="s">
        <v>153</v>
      </c>
      <c r="GM9" s="1" t="s">
        <v>173</v>
      </c>
      <c r="GN9" s="1" t="s">
        <v>314</v>
      </c>
      <c r="GO9" s="1" t="s">
        <v>315</v>
      </c>
      <c r="GP9" s="1" t="s">
        <v>316</v>
      </c>
      <c r="GQ9" s="1" t="s">
        <v>317</v>
      </c>
      <c r="GR9" s="1" t="s">
        <v>318</v>
      </c>
      <c r="GS9" s="1" t="s">
        <v>319</v>
      </c>
      <c r="GT9" s="1" t="s">
        <v>320</v>
      </c>
      <c r="GU9" s="1" t="s">
        <v>321</v>
      </c>
      <c r="GV9" s="1" t="s">
        <v>322</v>
      </c>
      <c r="GW9" s="1" t="s">
        <v>323</v>
      </c>
      <c r="GX9" s="1" t="s">
        <v>324</v>
      </c>
      <c r="GY9" s="1" t="s">
        <v>325</v>
      </c>
      <c r="GZ9" s="1" t="s">
        <v>482</v>
      </c>
      <c r="HA9" s="1" t="s">
        <v>483</v>
      </c>
      <c r="HB9" s="1" t="s">
        <v>484</v>
      </c>
      <c r="HC9" s="1" t="s">
        <v>485</v>
      </c>
      <c r="HD9" s="1" t="s">
        <v>486</v>
      </c>
      <c r="HE9" s="1" t="s">
        <v>487</v>
      </c>
      <c r="HF9" s="1" t="s">
        <v>488</v>
      </c>
      <c r="HG9" s="1" t="s">
        <v>489</v>
      </c>
      <c r="HH9" s="1" t="s">
        <v>490</v>
      </c>
      <c r="HI9" s="1" t="s">
        <v>491</v>
      </c>
      <c r="HJ9" s="1" t="s">
        <v>492</v>
      </c>
      <c r="HK9" s="1" t="s">
        <v>493</v>
      </c>
      <c r="HL9" s="230" t="s">
        <v>418</v>
      </c>
      <c r="HM9" s="230" t="s">
        <v>498</v>
      </c>
      <c r="HN9" s="230" t="s">
        <v>499</v>
      </c>
      <c r="HP9" s="231" t="s">
        <v>419</v>
      </c>
      <c r="HQ9" s="138" t="s">
        <v>420</v>
      </c>
      <c r="HR9" s="138" t="s">
        <v>421</v>
      </c>
    </row>
    <row r="10" spans="1:240" s="437" customFormat="1" ht="15.75" thickBot="1">
      <c r="A10" s="434">
        <v>490</v>
      </c>
      <c r="B10" s="435" t="s">
        <v>240</v>
      </c>
      <c r="C10" s="436" t="s">
        <v>241</v>
      </c>
      <c r="D10" s="437">
        <v>35846663</v>
      </c>
      <c r="E10" s="438">
        <v>36273</v>
      </c>
      <c r="F10" s="437" t="s">
        <v>676</v>
      </c>
      <c r="G10" s="437">
        <v>0</v>
      </c>
      <c r="H10" s="437">
        <v>0</v>
      </c>
      <c r="I10" s="437">
        <v>0</v>
      </c>
      <c r="J10" s="437">
        <v>0</v>
      </c>
      <c r="K10" s="437">
        <v>0</v>
      </c>
      <c r="L10" s="437">
        <v>0</v>
      </c>
      <c r="M10" s="437">
        <v>0</v>
      </c>
      <c r="N10" s="437">
        <v>0</v>
      </c>
      <c r="O10" s="437">
        <v>0</v>
      </c>
      <c r="P10" s="437">
        <v>0</v>
      </c>
      <c r="Q10" s="437">
        <v>0</v>
      </c>
      <c r="R10" s="437">
        <v>0</v>
      </c>
      <c r="S10" s="437">
        <v>0</v>
      </c>
      <c r="T10" s="437">
        <v>0</v>
      </c>
      <c r="U10" s="437">
        <v>0</v>
      </c>
      <c r="V10" s="437">
        <v>0</v>
      </c>
      <c r="W10" s="437">
        <v>0</v>
      </c>
      <c r="X10" s="437">
        <v>0</v>
      </c>
      <c r="Y10" s="437">
        <v>0</v>
      </c>
      <c r="Z10" s="437">
        <v>0</v>
      </c>
      <c r="AA10" s="437">
        <v>0</v>
      </c>
      <c r="AB10" s="437">
        <v>0</v>
      </c>
      <c r="AC10" s="437">
        <v>0</v>
      </c>
      <c r="AD10" s="437">
        <v>0</v>
      </c>
      <c r="AE10" s="437">
        <v>0</v>
      </c>
      <c r="AF10" s="437">
        <v>0</v>
      </c>
      <c r="AG10" s="437">
        <v>0</v>
      </c>
      <c r="AH10" s="437">
        <v>0</v>
      </c>
      <c r="AI10" s="437">
        <v>0</v>
      </c>
      <c r="AJ10" s="437">
        <v>0</v>
      </c>
      <c r="AK10" s="437">
        <v>0</v>
      </c>
      <c r="AL10" s="437">
        <v>0</v>
      </c>
      <c r="AM10" s="437">
        <v>0</v>
      </c>
      <c r="AN10" s="437">
        <v>0</v>
      </c>
      <c r="AO10" s="437">
        <v>0</v>
      </c>
      <c r="AP10" s="437">
        <v>0</v>
      </c>
      <c r="AQ10" s="437">
        <v>0</v>
      </c>
      <c r="AR10" s="437">
        <v>0</v>
      </c>
      <c r="AS10" s="437">
        <v>0</v>
      </c>
      <c r="AT10" s="437">
        <v>0</v>
      </c>
      <c r="AU10" s="437">
        <v>0</v>
      </c>
      <c r="AV10" s="437">
        <v>0</v>
      </c>
      <c r="AW10" s="437">
        <v>0</v>
      </c>
      <c r="AX10" s="437">
        <v>0</v>
      </c>
      <c r="AY10" s="437">
        <v>0</v>
      </c>
      <c r="AZ10" s="437">
        <v>0</v>
      </c>
      <c r="BA10" s="437">
        <v>0</v>
      </c>
      <c r="BB10" s="437">
        <v>0</v>
      </c>
      <c r="BC10" s="437">
        <v>0</v>
      </c>
      <c r="BD10" s="437">
        <v>0</v>
      </c>
      <c r="BE10" s="437">
        <v>0</v>
      </c>
      <c r="BF10" s="437">
        <v>0</v>
      </c>
      <c r="BG10" s="437">
        <v>0</v>
      </c>
      <c r="BH10" s="437">
        <v>0</v>
      </c>
      <c r="BI10" s="437">
        <v>0</v>
      </c>
      <c r="BJ10" s="437">
        <v>0</v>
      </c>
      <c r="BK10" s="437">
        <v>0</v>
      </c>
      <c r="BL10" s="437">
        <v>0</v>
      </c>
      <c r="BM10" s="437">
        <v>0</v>
      </c>
      <c r="BN10" s="437">
        <v>0</v>
      </c>
      <c r="BO10" s="437">
        <v>0</v>
      </c>
      <c r="BP10" s="437">
        <v>0</v>
      </c>
      <c r="BQ10" s="437">
        <v>0</v>
      </c>
      <c r="BR10" s="437">
        <v>0</v>
      </c>
      <c r="BS10" s="437">
        <v>0</v>
      </c>
      <c r="BT10" s="437">
        <v>0</v>
      </c>
      <c r="BU10" s="437">
        <v>0</v>
      </c>
      <c r="BV10" s="437">
        <v>0</v>
      </c>
      <c r="BW10" s="437">
        <v>0</v>
      </c>
      <c r="BX10" s="437">
        <v>0</v>
      </c>
      <c r="BY10" s="437">
        <v>0</v>
      </c>
      <c r="BZ10" s="437">
        <v>0</v>
      </c>
      <c r="CA10" s="437">
        <v>0</v>
      </c>
      <c r="CB10" s="437">
        <v>0</v>
      </c>
      <c r="CC10" s="437">
        <v>0</v>
      </c>
      <c r="CD10" s="437">
        <v>0</v>
      </c>
      <c r="CE10" s="437">
        <v>0</v>
      </c>
      <c r="CF10" s="437">
        <v>0</v>
      </c>
      <c r="CG10" s="437">
        <v>0</v>
      </c>
      <c r="CH10" s="437">
        <v>0</v>
      </c>
      <c r="CI10" s="437">
        <v>0</v>
      </c>
      <c r="CJ10" s="437">
        <v>0</v>
      </c>
      <c r="CK10" s="437">
        <v>0</v>
      </c>
      <c r="CL10" s="437">
        <v>0</v>
      </c>
      <c r="CM10" s="437">
        <v>0</v>
      </c>
      <c r="CN10" s="437">
        <v>0</v>
      </c>
      <c r="CO10" s="437">
        <v>0</v>
      </c>
      <c r="CP10" s="437">
        <v>0</v>
      </c>
      <c r="CQ10" s="437">
        <v>0</v>
      </c>
      <c r="CR10" s="437">
        <v>0</v>
      </c>
      <c r="CS10" s="437">
        <v>0</v>
      </c>
      <c r="CT10" s="437">
        <v>0</v>
      </c>
      <c r="CU10" s="437">
        <v>0</v>
      </c>
      <c r="CV10" s="437">
        <v>0</v>
      </c>
      <c r="CW10" s="437">
        <v>0</v>
      </c>
      <c r="CX10" s="437">
        <v>0</v>
      </c>
      <c r="CY10" s="437">
        <v>0</v>
      </c>
      <c r="CZ10" s="437">
        <v>0</v>
      </c>
      <c r="DA10" s="437">
        <v>0</v>
      </c>
      <c r="DB10" s="437">
        <v>0</v>
      </c>
      <c r="DC10" s="437">
        <v>0</v>
      </c>
      <c r="DD10" s="437">
        <v>0</v>
      </c>
      <c r="DE10" s="437">
        <v>0</v>
      </c>
      <c r="DF10" s="437">
        <v>0</v>
      </c>
      <c r="DG10" s="437">
        <v>0</v>
      </c>
      <c r="DH10" s="437">
        <v>0</v>
      </c>
      <c r="DI10" s="437">
        <v>0</v>
      </c>
      <c r="DJ10" s="437">
        <v>0</v>
      </c>
      <c r="DK10" s="437">
        <v>0</v>
      </c>
      <c r="DL10" s="437">
        <v>0</v>
      </c>
      <c r="DM10" s="437">
        <v>0</v>
      </c>
      <c r="DN10" s="437">
        <v>0</v>
      </c>
      <c r="DO10" s="437">
        <v>0</v>
      </c>
      <c r="DP10" s="437">
        <v>0</v>
      </c>
      <c r="DQ10" s="437">
        <v>0</v>
      </c>
      <c r="DR10" s="437">
        <v>0</v>
      </c>
      <c r="DS10" s="437">
        <v>0</v>
      </c>
      <c r="DT10" s="437">
        <v>0</v>
      </c>
      <c r="DU10" s="437">
        <v>0</v>
      </c>
      <c r="DV10" s="437">
        <v>0</v>
      </c>
      <c r="DW10" s="437">
        <v>0</v>
      </c>
      <c r="DX10" s="437">
        <v>0</v>
      </c>
      <c r="DY10" s="437">
        <v>0</v>
      </c>
      <c r="DZ10" s="437">
        <v>0</v>
      </c>
      <c r="EA10" s="437">
        <v>0</v>
      </c>
      <c r="EB10" s="437">
        <v>0</v>
      </c>
      <c r="EC10" s="437">
        <v>0</v>
      </c>
      <c r="ED10" s="437">
        <v>0</v>
      </c>
      <c r="EE10" s="437">
        <v>0</v>
      </c>
      <c r="EF10" s="437">
        <v>0</v>
      </c>
      <c r="EG10" s="437">
        <v>0</v>
      </c>
      <c r="EH10" s="437">
        <v>0</v>
      </c>
      <c r="EI10" s="437">
        <v>0</v>
      </c>
      <c r="EJ10" s="437">
        <v>0</v>
      </c>
      <c r="EK10" s="437">
        <v>0</v>
      </c>
      <c r="EL10" s="437">
        <v>0</v>
      </c>
      <c r="EM10" s="437">
        <v>0</v>
      </c>
      <c r="EN10" s="437">
        <v>0</v>
      </c>
      <c r="EO10" s="437">
        <v>0</v>
      </c>
      <c r="EP10" s="437">
        <v>0</v>
      </c>
      <c r="EQ10" s="437">
        <v>0</v>
      </c>
      <c r="ER10" s="437">
        <v>0</v>
      </c>
      <c r="ES10" s="437">
        <v>0</v>
      </c>
      <c r="ET10" s="437">
        <v>0</v>
      </c>
      <c r="EU10" s="437">
        <v>0</v>
      </c>
      <c r="EV10" s="437">
        <v>0</v>
      </c>
      <c r="EW10" s="437">
        <v>0</v>
      </c>
      <c r="EX10" s="437">
        <v>0</v>
      </c>
      <c r="EY10" s="437">
        <v>0</v>
      </c>
      <c r="EZ10" s="437">
        <v>0</v>
      </c>
      <c r="FA10" s="437">
        <v>0</v>
      </c>
      <c r="FB10" s="437">
        <v>0</v>
      </c>
      <c r="FC10" s="437">
        <v>0</v>
      </c>
      <c r="FD10" s="437">
        <v>0</v>
      </c>
      <c r="FE10" s="437">
        <v>0</v>
      </c>
      <c r="FF10" s="437">
        <v>0</v>
      </c>
      <c r="FG10" s="437">
        <v>0</v>
      </c>
      <c r="FH10" s="437">
        <v>0</v>
      </c>
      <c r="FI10" s="437">
        <v>0</v>
      </c>
      <c r="FJ10" s="437">
        <v>0</v>
      </c>
      <c r="FK10" s="437">
        <v>0</v>
      </c>
      <c r="FL10" s="437">
        <v>0</v>
      </c>
      <c r="FM10" s="437">
        <v>0</v>
      </c>
      <c r="FN10" s="437">
        <v>0</v>
      </c>
      <c r="FO10" s="437">
        <v>0</v>
      </c>
      <c r="FP10" s="437">
        <v>0</v>
      </c>
      <c r="FQ10" s="437">
        <v>0</v>
      </c>
      <c r="FR10" s="437">
        <v>0</v>
      </c>
      <c r="FS10" s="437">
        <v>0</v>
      </c>
      <c r="FT10" s="437">
        <v>0</v>
      </c>
      <c r="FU10" s="437">
        <v>0</v>
      </c>
      <c r="FV10" s="437">
        <v>0</v>
      </c>
      <c r="FW10" s="437">
        <v>0</v>
      </c>
      <c r="FX10" s="437">
        <v>0</v>
      </c>
      <c r="FY10" s="437">
        <v>0</v>
      </c>
      <c r="FZ10" s="437">
        <v>0</v>
      </c>
      <c r="GA10" s="437">
        <v>0</v>
      </c>
      <c r="GB10" s="437">
        <v>0</v>
      </c>
      <c r="GC10" s="437">
        <v>0</v>
      </c>
      <c r="GD10" s="437">
        <v>0</v>
      </c>
      <c r="GE10" s="437">
        <v>0</v>
      </c>
      <c r="GF10" s="437">
        <v>0</v>
      </c>
      <c r="GG10" s="437">
        <v>0</v>
      </c>
      <c r="GH10" s="437">
        <v>0</v>
      </c>
      <c r="GI10" s="437">
        <v>0</v>
      </c>
      <c r="GJ10" s="437">
        <v>0</v>
      </c>
      <c r="GK10" s="437">
        <v>0</v>
      </c>
      <c r="GL10" s="437">
        <v>0</v>
      </c>
      <c r="GM10" s="437">
        <v>0</v>
      </c>
      <c r="GN10" s="437">
        <v>0</v>
      </c>
      <c r="GO10" s="437">
        <v>0</v>
      </c>
      <c r="GP10" s="437">
        <v>0</v>
      </c>
      <c r="GQ10" s="437">
        <v>0</v>
      </c>
      <c r="GR10" s="437">
        <v>0</v>
      </c>
      <c r="GS10" s="437">
        <v>0</v>
      </c>
      <c r="GT10" s="437">
        <v>0</v>
      </c>
      <c r="GU10" s="437">
        <v>0</v>
      </c>
      <c r="GV10" s="437">
        <v>0</v>
      </c>
      <c r="GW10" s="437">
        <v>0</v>
      </c>
      <c r="GX10" s="437">
        <v>0</v>
      </c>
      <c r="GY10" s="437">
        <v>0</v>
      </c>
      <c r="GZ10" s="437">
        <v>0</v>
      </c>
      <c r="HA10" s="437">
        <v>0</v>
      </c>
      <c r="HB10" s="437">
        <v>0</v>
      </c>
      <c r="HC10" s="437">
        <v>0</v>
      </c>
      <c r="HD10" s="437">
        <v>0</v>
      </c>
      <c r="HE10" s="437">
        <v>0</v>
      </c>
      <c r="HF10" s="437">
        <v>0</v>
      </c>
      <c r="HG10" s="437">
        <v>0</v>
      </c>
      <c r="HH10" s="437">
        <v>0</v>
      </c>
      <c r="HI10" s="437">
        <v>0</v>
      </c>
      <c r="HJ10" s="437">
        <v>0</v>
      </c>
      <c r="HK10" s="437">
        <v>0</v>
      </c>
      <c r="HL10" s="439">
        <v>12783696</v>
      </c>
      <c r="HM10" s="439">
        <v>0</v>
      </c>
      <c r="HN10" s="439">
        <v>23026694</v>
      </c>
      <c r="HO10" s="440"/>
      <c r="HP10" s="441" t="s">
        <v>683</v>
      </c>
      <c r="HQ10" s="441" t="s">
        <v>684</v>
      </c>
      <c r="HR10" s="441" t="s">
        <v>685</v>
      </c>
      <c r="HT10" s="437">
        <v>0</v>
      </c>
      <c r="HU10" s="437">
        <v>0</v>
      </c>
      <c r="HV10" s="437">
        <v>0</v>
      </c>
      <c r="HW10" s="437">
        <v>0</v>
      </c>
      <c r="HX10" s="437">
        <v>0</v>
      </c>
      <c r="HY10" s="437">
        <v>0</v>
      </c>
      <c r="HZ10" s="437">
        <v>0</v>
      </c>
      <c r="IA10" s="437">
        <v>0</v>
      </c>
      <c r="IB10" s="437">
        <v>0</v>
      </c>
      <c r="IC10" s="437">
        <v>0</v>
      </c>
      <c r="ID10" s="437">
        <v>0</v>
      </c>
      <c r="IE10" s="437">
        <v>0</v>
      </c>
      <c r="IF10" s="437">
        <v>0</v>
      </c>
    </row>
    <row r="11" spans="1:240" s="437" customFormat="1" ht="20.25" customHeight="1" thickBot="1">
      <c r="A11" s="434">
        <v>500</v>
      </c>
      <c r="B11" s="435" t="s">
        <v>242</v>
      </c>
      <c r="C11" s="436" t="s">
        <v>243</v>
      </c>
      <c r="D11" s="437">
        <v>27756949</v>
      </c>
      <c r="E11" s="438">
        <v>23582</v>
      </c>
      <c r="F11" s="437" t="s">
        <v>676</v>
      </c>
      <c r="G11" s="437">
        <v>0</v>
      </c>
      <c r="H11" s="437">
        <v>0</v>
      </c>
      <c r="I11" s="437">
        <v>0</v>
      </c>
      <c r="J11" s="437">
        <v>0</v>
      </c>
      <c r="K11" s="437">
        <v>0</v>
      </c>
      <c r="L11" s="437">
        <v>0</v>
      </c>
      <c r="M11" s="437">
        <v>0</v>
      </c>
      <c r="N11" s="437">
        <v>0</v>
      </c>
      <c r="O11" s="437">
        <v>0</v>
      </c>
      <c r="P11" s="437">
        <v>0</v>
      </c>
      <c r="Q11" s="437">
        <v>0</v>
      </c>
      <c r="R11" s="437">
        <v>0</v>
      </c>
      <c r="S11" s="437">
        <v>0</v>
      </c>
      <c r="T11" s="437">
        <v>0</v>
      </c>
      <c r="U11" s="437">
        <v>0</v>
      </c>
      <c r="V11" s="437">
        <v>0</v>
      </c>
      <c r="W11" s="437">
        <v>0</v>
      </c>
      <c r="X11" s="437">
        <v>0</v>
      </c>
      <c r="Y11" s="437">
        <v>0</v>
      </c>
      <c r="Z11" s="437">
        <v>0</v>
      </c>
      <c r="AA11" s="437">
        <v>0</v>
      </c>
      <c r="AB11" s="437">
        <v>0</v>
      </c>
      <c r="AC11" s="437">
        <v>0</v>
      </c>
      <c r="AD11" s="437">
        <v>0</v>
      </c>
      <c r="AE11" s="437">
        <v>0</v>
      </c>
      <c r="AF11" s="437">
        <v>0</v>
      </c>
      <c r="AG11" s="437">
        <v>0</v>
      </c>
      <c r="AH11" s="437">
        <v>0</v>
      </c>
      <c r="AI11" s="437">
        <v>0</v>
      </c>
      <c r="AJ11" s="437">
        <v>0</v>
      </c>
      <c r="AK11" s="437">
        <v>0</v>
      </c>
      <c r="AL11" s="437">
        <v>0</v>
      </c>
      <c r="AM11" s="437">
        <v>0</v>
      </c>
      <c r="AN11" s="437">
        <v>0</v>
      </c>
      <c r="AO11" s="437">
        <v>0</v>
      </c>
      <c r="AP11" s="437">
        <v>0</v>
      </c>
      <c r="AQ11" s="437">
        <v>0</v>
      </c>
      <c r="AR11" s="437">
        <v>0</v>
      </c>
      <c r="AS11" s="437">
        <v>0</v>
      </c>
      <c r="AT11" s="437">
        <v>0</v>
      </c>
      <c r="AU11" s="437">
        <v>0</v>
      </c>
      <c r="AV11" s="437">
        <v>0</v>
      </c>
      <c r="AW11" s="437">
        <v>0</v>
      </c>
      <c r="AX11" s="437">
        <v>0</v>
      </c>
      <c r="AY11" s="437">
        <v>0</v>
      </c>
      <c r="AZ11" s="437">
        <v>0</v>
      </c>
      <c r="BA11" s="437">
        <v>0</v>
      </c>
      <c r="BB11" s="437">
        <v>0</v>
      </c>
      <c r="BC11" s="437">
        <v>0</v>
      </c>
      <c r="BD11" s="437">
        <v>0</v>
      </c>
      <c r="BE11" s="437">
        <v>0</v>
      </c>
      <c r="BF11" s="437">
        <v>0</v>
      </c>
      <c r="BG11" s="437">
        <v>0</v>
      </c>
      <c r="BH11" s="437">
        <v>0</v>
      </c>
      <c r="BI11" s="437">
        <v>0</v>
      </c>
      <c r="BJ11" s="437">
        <v>0</v>
      </c>
      <c r="BK11" s="437">
        <v>0</v>
      </c>
      <c r="BL11" s="437">
        <v>0</v>
      </c>
      <c r="BM11" s="437">
        <v>0</v>
      </c>
      <c r="BN11" s="437">
        <v>0</v>
      </c>
      <c r="BO11" s="437">
        <v>0</v>
      </c>
      <c r="BP11" s="437">
        <v>0</v>
      </c>
      <c r="BQ11" s="437">
        <v>0</v>
      </c>
      <c r="BR11" s="437">
        <v>0</v>
      </c>
      <c r="BS11" s="437">
        <v>0</v>
      </c>
      <c r="BT11" s="437">
        <v>0</v>
      </c>
      <c r="BU11" s="437">
        <v>0</v>
      </c>
      <c r="BV11" s="437">
        <v>0</v>
      </c>
      <c r="BW11" s="437">
        <v>0</v>
      </c>
      <c r="BX11" s="437">
        <v>0</v>
      </c>
      <c r="BY11" s="437">
        <v>0</v>
      </c>
      <c r="BZ11" s="437">
        <v>0</v>
      </c>
      <c r="CA11" s="437">
        <v>0</v>
      </c>
      <c r="CB11" s="437">
        <v>0</v>
      </c>
      <c r="CC11" s="437">
        <v>0</v>
      </c>
      <c r="CD11" s="437">
        <v>0</v>
      </c>
      <c r="CE11" s="437">
        <v>0</v>
      </c>
      <c r="CF11" s="437">
        <v>0</v>
      </c>
      <c r="CG11" s="437">
        <v>0</v>
      </c>
      <c r="CH11" s="437">
        <v>0</v>
      </c>
      <c r="CI11" s="437">
        <v>0</v>
      </c>
      <c r="CJ11" s="437">
        <v>0</v>
      </c>
      <c r="CK11" s="437">
        <v>0</v>
      </c>
      <c r="CL11" s="437">
        <v>0</v>
      </c>
      <c r="CM11" s="437">
        <v>0</v>
      </c>
      <c r="CN11" s="437">
        <v>0</v>
      </c>
      <c r="CO11" s="437">
        <v>0</v>
      </c>
      <c r="CP11" s="437">
        <v>0</v>
      </c>
      <c r="CQ11" s="437">
        <v>0</v>
      </c>
      <c r="CR11" s="437">
        <v>0</v>
      </c>
      <c r="CS11" s="437">
        <v>0</v>
      </c>
      <c r="CT11" s="437">
        <v>0</v>
      </c>
      <c r="CU11" s="437">
        <v>0</v>
      </c>
      <c r="CV11" s="437">
        <v>0</v>
      </c>
      <c r="CW11" s="437">
        <v>0</v>
      </c>
      <c r="CX11" s="437">
        <v>0</v>
      </c>
      <c r="CY11" s="437">
        <v>0</v>
      </c>
      <c r="CZ11" s="437">
        <v>0</v>
      </c>
      <c r="DA11" s="437">
        <v>0</v>
      </c>
      <c r="DB11" s="437">
        <v>0</v>
      </c>
      <c r="DC11" s="437">
        <v>0</v>
      </c>
      <c r="DD11" s="437">
        <v>0</v>
      </c>
      <c r="DE11" s="437">
        <v>0</v>
      </c>
      <c r="DF11" s="437">
        <v>0</v>
      </c>
      <c r="DG11" s="437">
        <v>0</v>
      </c>
      <c r="DH11" s="437">
        <v>0</v>
      </c>
      <c r="DI11" s="437">
        <v>0</v>
      </c>
      <c r="DJ11" s="437">
        <v>0</v>
      </c>
      <c r="DK11" s="437">
        <v>0</v>
      </c>
      <c r="DL11" s="437">
        <v>0</v>
      </c>
      <c r="DM11" s="437">
        <v>0</v>
      </c>
      <c r="DN11" s="437">
        <v>0</v>
      </c>
      <c r="DO11" s="437">
        <v>0</v>
      </c>
      <c r="DP11" s="437">
        <v>0</v>
      </c>
      <c r="DQ11" s="437">
        <v>0</v>
      </c>
      <c r="DR11" s="437">
        <v>0</v>
      </c>
      <c r="DS11" s="437">
        <v>0</v>
      </c>
      <c r="DT11" s="437">
        <v>0</v>
      </c>
      <c r="DU11" s="437">
        <v>0</v>
      </c>
      <c r="DV11" s="437">
        <v>0</v>
      </c>
      <c r="DW11" s="437">
        <v>0</v>
      </c>
      <c r="DX11" s="437">
        <v>0</v>
      </c>
      <c r="DY11" s="437">
        <v>0</v>
      </c>
      <c r="DZ11" s="437">
        <v>0</v>
      </c>
      <c r="EA11" s="437">
        <v>0</v>
      </c>
      <c r="EB11" s="437">
        <v>0</v>
      </c>
      <c r="EC11" s="437">
        <v>0</v>
      </c>
      <c r="ED11" s="437">
        <v>0</v>
      </c>
      <c r="EE11" s="437">
        <v>0</v>
      </c>
      <c r="EF11" s="437">
        <v>0</v>
      </c>
      <c r="EG11" s="437">
        <v>0</v>
      </c>
      <c r="EH11" s="437">
        <v>0</v>
      </c>
      <c r="EI11" s="437">
        <v>0</v>
      </c>
      <c r="EJ11" s="437">
        <v>0</v>
      </c>
      <c r="EK11" s="437">
        <v>0</v>
      </c>
      <c r="EL11" s="437">
        <v>0</v>
      </c>
      <c r="EM11" s="437">
        <v>0</v>
      </c>
      <c r="EN11" s="437">
        <v>0</v>
      </c>
      <c r="EO11" s="437">
        <v>0</v>
      </c>
      <c r="EP11" s="437">
        <v>0</v>
      </c>
      <c r="EQ11" s="437">
        <v>0</v>
      </c>
      <c r="ER11" s="437">
        <v>0</v>
      </c>
      <c r="ES11" s="437">
        <v>0</v>
      </c>
      <c r="ET11" s="437">
        <v>0</v>
      </c>
      <c r="EU11" s="437">
        <v>0</v>
      </c>
      <c r="EV11" s="437">
        <v>0</v>
      </c>
      <c r="EW11" s="437">
        <v>0</v>
      </c>
      <c r="EX11" s="437">
        <v>0</v>
      </c>
      <c r="EY11" s="437">
        <v>0</v>
      </c>
      <c r="EZ11" s="437">
        <v>0</v>
      </c>
      <c r="FA11" s="437">
        <v>0</v>
      </c>
      <c r="FB11" s="437">
        <v>0</v>
      </c>
      <c r="FC11" s="437">
        <v>0</v>
      </c>
      <c r="FD11" s="437">
        <v>0</v>
      </c>
      <c r="FE11" s="437">
        <v>0</v>
      </c>
      <c r="FF11" s="437">
        <v>0</v>
      </c>
      <c r="FG11" s="437">
        <v>0</v>
      </c>
      <c r="FH11" s="437">
        <v>0</v>
      </c>
      <c r="FI11" s="437">
        <v>0</v>
      </c>
      <c r="FJ11" s="437">
        <v>0</v>
      </c>
      <c r="FK11" s="437">
        <v>0</v>
      </c>
      <c r="FL11" s="437">
        <v>0</v>
      </c>
      <c r="FM11" s="437">
        <v>0</v>
      </c>
      <c r="FN11" s="437">
        <v>0</v>
      </c>
      <c r="FO11" s="437">
        <v>0</v>
      </c>
      <c r="FP11" s="437">
        <v>0</v>
      </c>
      <c r="FQ11" s="437">
        <v>0</v>
      </c>
      <c r="FR11" s="437">
        <v>0</v>
      </c>
      <c r="FS11" s="437">
        <v>0</v>
      </c>
      <c r="FT11" s="437">
        <v>0</v>
      </c>
      <c r="FU11" s="437">
        <v>0</v>
      </c>
      <c r="FV11" s="437">
        <v>0</v>
      </c>
      <c r="FW11" s="437">
        <v>0</v>
      </c>
      <c r="FX11" s="437">
        <v>0</v>
      </c>
      <c r="FY11" s="437">
        <v>0</v>
      </c>
      <c r="FZ11" s="437">
        <v>0</v>
      </c>
      <c r="GA11" s="437">
        <v>0</v>
      </c>
      <c r="GB11" s="437">
        <v>0</v>
      </c>
      <c r="GC11" s="437">
        <v>0</v>
      </c>
      <c r="GD11" s="437">
        <v>0</v>
      </c>
      <c r="GE11" s="437">
        <v>0</v>
      </c>
      <c r="GF11" s="437">
        <v>0</v>
      </c>
      <c r="GG11" s="437">
        <v>0</v>
      </c>
      <c r="GH11" s="437">
        <v>0</v>
      </c>
      <c r="GI11" s="437">
        <v>0</v>
      </c>
      <c r="GJ11" s="437">
        <v>0</v>
      </c>
      <c r="GK11" s="437">
        <v>0</v>
      </c>
      <c r="GL11" s="437">
        <v>0</v>
      </c>
      <c r="GM11" s="437">
        <v>0</v>
      </c>
      <c r="GN11" s="437">
        <v>0</v>
      </c>
      <c r="GO11" s="437">
        <v>0</v>
      </c>
      <c r="GP11" s="437">
        <v>0</v>
      </c>
      <c r="GQ11" s="437">
        <v>0</v>
      </c>
      <c r="GR11" s="437">
        <v>0</v>
      </c>
      <c r="GS11" s="437">
        <v>0</v>
      </c>
      <c r="GT11" s="437">
        <v>0</v>
      </c>
      <c r="GU11" s="437">
        <v>0</v>
      </c>
      <c r="GV11" s="437">
        <v>0</v>
      </c>
      <c r="GW11" s="437">
        <v>0</v>
      </c>
      <c r="GX11" s="437">
        <v>0</v>
      </c>
      <c r="GY11" s="437">
        <v>0</v>
      </c>
      <c r="GZ11" s="437">
        <v>0</v>
      </c>
      <c r="HA11" s="437">
        <v>0</v>
      </c>
      <c r="HB11" s="437">
        <v>0</v>
      </c>
      <c r="HC11" s="437">
        <v>0</v>
      </c>
      <c r="HD11" s="437">
        <v>0</v>
      </c>
      <c r="HE11" s="437">
        <v>0</v>
      </c>
      <c r="HF11" s="437">
        <v>0</v>
      </c>
      <c r="HG11" s="437">
        <v>0</v>
      </c>
      <c r="HH11" s="437">
        <v>0</v>
      </c>
      <c r="HI11" s="437">
        <v>0</v>
      </c>
      <c r="HJ11" s="437">
        <v>0</v>
      </c>
      <c r="HK11" s="437">
        <v>0</v>
      </c>
      <c r="HL11" s="439">
        <v>11203586</v>
      </c>
      <c r="HM11" s="439">
        <v>0</v>
      </c>
      <c r="HN11" s="439">
        <v>16529781</v>
      </c>
      <c r="HO11" s="440"/>
      <c r="HP11" s="441" t="s">
        <v>686</v>
      </c>
      <c r="HQ11" s="441" t="s">
        <v>687</v>
      </c>
      <c r="HR11" s="441" t="s">
        <v>688</v>
      </c>
      <c r="HT11" s="437">
        <v>0</v>
      </c>
      <c r="HU11" s="437">
        <v>0</v>
      </c>
      <c r="HV11" s="437">
        <v>0</v>
      </c>
      <c r="HW11" s="437">
        <v>0</v>
      </c>
      <c r="HX11" s="437">
        <v>0</v>
      </c>
      <c r="HY11" s="437">
        <v>0</v>
      </c>
      <c r="HZ11" s="437">
        <v>0</v>
      </c>
      <c r="IA11" s="437">
        <v>0</v>
      </c>
      <c r="IB11" s="437">
        <v>0</v>
      </c>
      <c r="IC11" s="437">
        <v>0</v>
      </c>
      <c r="ID11" s="437">
        <v>0</v>
      </c>
      <c r="IE11" s="437">
        <v>0</v>
      </c>
      <c r="IF11" s="437">
        <v>0</v>
      </c>
    </row>
    <row r="12" spans="1:240" s="437" customFormat="1" ht="15.75" thickBot="1">
      <c r="A12" s="434">
        <v>510</v>
      </c>
      <c r="B12" s="435" t="s">
        <v>244</v>
      </c>
      <c r="C12" s="436" t="s">
        <v>245</v>
      </c>
      <c r="D12" s="437">
        <v>32646641</v>
      </c>
      <c r="E12" s="438">
        <v>23485</v>
      </c>
      <c r="F12" s="437" t="s">
        <v>676</v>
      </c>
      <c r="G12" s="437">
        <v>0</v>
      </c>
      <c r="H12" s="437">
        <v>0</v>
      </c>
      <c r="I12" s="437">
        <v>0</v>
      </c>
      <c r="J12" s="437">
        <v>0</v>
      </c>
      <c r="K12" s="437">
        <v>0</v>
      </c>
      <c r="L12" s="437">
        <v>0</v>
      </c>
      <c r="M12" s="437">
        <v>0</v>
      </c>
      <c r="N12" s="437">
        <v>0</v>
      </c>
      <c r="O12" s="437">
        <v>0</v>
      </c>
      <c r="P12" s="437">
        <v>0</v>
      </c>
      <c r="Q12" s="437">
        <v>0</v>
      </c>
      <c r="R12" s="437">
        <v>0</v>
      </c>
      <c r="S12" s="437">
        <v>0</v>
      </c>
      <c r="T12" s="437">
        <v>0</v>
      </c>
      <c r="U12" s="437">
        <v>0</v>
      </c>
      <c r="V12" s="437">
        <v>0</v>
      </c>
      <c r="W12" s="437">
        <v>0</v>
      </c>
      <c r="X12" s="437">
        <v>0</v>
      </c>
      <c r="Y12" s="437">
        <v>0</v>
      </c>
      <c r="Z12" s="437">
        <v>0</v>
      </c>
      <c r="AA12" s="437">
        <v>0</v>
      </c>
      <c r="AB12" s="437">
        <v>0</v>
      </c>
      <c r="AC12" s="437">
        <v>0</v>
      </c>
      <c r="AD12" s="437">
        <v>0</v>
      </c>
      <c r="AE12" s="437">
        <v>0</v>
      </c>
      <c r="AF12" s="437">
        <v>0</v>
      </c>
      <c r="AG12" s="437">
        <v>0</v>
      </c>
      <c r="AH12" s="437">
        <v>0</v>
      </c>
      <c r="AI12" s="437">
        <v>0</v>
      </c>
      <c r="AJ12" s="437">
        <v>0</v>
      </c>
      <c r="AK12" s="437">
        <v>0</v>
      </c>
      <c r="AL12" s="437">
        <v>0</v>
      </c>
      <c r="AM12" s="437">
        <v>0</v>
      </c>
      <c r="AN12" s="437">
        <v>0</v>
      </c>
      <c r="AO12" s="437">
        <v>0</v>
      </c>
      <c r="AP12" s="437">
        <v>0</v>
      </c>
      <c r="AQ12" s="437">
        <v>0</v>
      </c>
      <c r="AR12" s="437">
        <v>0</v>
      </c>
      <c r="AS12" s="437">
        <v>0</v>
      </c>
      <c r="AT12" s="437">
        <v>0</v>
      </c>
      <c r="AU12" s="437">
        <v>0</v>
      </c>
      <c r="AV12" s="437">
        <v>0</v>
      </c>
      <c r="AW12" s="437">
        <v>0</v>
      </c>
      <c r="AX12" s="437">
        <v>0</v>
      </c>
      <c r="AY12" s="437">
        <v>0</v>
      </c>
      <c r="AZ12" s="437">
        <v>0</v>
      </c>
      <c r="BA12" s="437">
        <v>0</v>
      </c>
      <c r="BB12" s="437">
        <v>0</v>
      </c>
      <c r="BC12" s="437">
        <v>0</v>
      </c>
      <c r="BD12" s="437">
        <v>0</v>
      </c>
      <c r="BE12" s="437">
        <v>0</v>
      </c>
      <c r="BF12" s="437">
        <v>0</v>
      </c>
      <c r="BG12" s="437">
        <v>0</v>
      </c>
      <c r="BH12" s="437">
        <v>0</v>
      </c>
      <c r="BI12" s="437">
        <v>0</v>
      </c>
      <c r="BJ12" s="437">
        <v>0</v>
      </c>
      <c r="BK12" s="437">
        <v>0</v>
      </c>
      <c r="BL12" s="437">
        <v>0</v>
      </c>
      <c r="BM12" s="437">
        <v>0</v>
      </c>
      <c r="BN12" s="437">
        <v>0</v>
      </c>
      <c r="BO12" s="437">
        <v>0</v>
      </c>
      <c r="BP12" s="437">
        <v>0</v>
      </c>
      <c r="BQ12" s="437">
        <v>0</v>
      </c>
      <c r="BR12" s="437">
        <v>0</v>
      </c>
      <c r="BS12" s="437">
        <v>0</v>
      </c>
      <c r="BT12" s="437">
        <v>0</v>
      </c>
      <c r="BU12" s="437">
        <v>0</v>
      </c>
      <c r="BV12" s="437">
        <v>0</v>
      </c>
      <c r="BW12" s="437">
        <v>0</v>
      </c>
      <c r="BX12" s="437">
        <v>0</v>
      </c>
      <c r="BY12" s="437">
        <v>0</v>
      </c>
      <c r="BZ12" s="437">
        <v>0</v>
      </c>
      <c r="CA12" s="437">
        <v>0</v>
      </c>
      <c r="CB12" s="437">
        <v>0</v>
      </c>
      <c r="CC12" s="437">
        <v>0</v>
      </c>
      <c r="CD12" s="437">
        <v>0</v>
      </c>
      <c r="CE12" s="437">
        <v>0</v>
      </c>
      <c r="CF12" s="437">
        <v>0</v>
      </c>
      <c r="CG12" s="437">
        <v>0</v>
      </c>
      <c r="CH12" s="437">
        <v>0</v>
      </c>
      <c r="CI12" s="437">
        <v>0</v>
      </c>
      <c r="CJ12" s="437">
        <v>0</v>
      </c>
      <c r="CK12" s="437">
        <v>0</v>
      </c>
      <c r="CL12" s="437">
        <v>0</v>
      </c>
      <c r="CM12" s="437">
        <v>0</v>
      </c>
      <c r="CN12" s="437">
        <v>0</v>
      </c>
      <c r="CO12" s="437">
        <v>0</v>
      </c>
      <c r="CP12" s="437">
        <v>0</v>
      </c>
      <c r="CQ12" s="437">
        <v>0</v>
      </c>
      <c r="CR12" s="437">
        <v>0</v>
      </c>
      <c r="CS12" s="437">
        <v>0</v>
      </c>
      <c r="CT12" s="437">
        <v>0</v>
      </c>
      <c r="CU12" s="437">
        <v>0</v>
      </c>
      <c r="CV12" s="437">
        <v>0</v>
      </c>
      <c r="CW12" s="437">
        <v>0</v>
      </c>
      <c r="CX12" s="437">
        <v>0</v>
      </c>
      <c r="CY12" s="437">
        <v>0</v>
      </c>
      <c r="CZ12" s="437">
        <v>0</v>
      </c>
      <c r="DA12" s="437">
        <v>0</v>
      </c>
      <c r="DB12" s="437">
        <v>0</v>
      </c>
      <c r="DC12" s="437">
        <v>0</v>
      </c>
      <c r="DD12" s="437">
        <v>0</v>
      </c>
      <c r="DE12" s="437">
        <v>0</v>
      </c>
      <c r="DF12" s="437">
        <v>0</v>
      </c>
      <c r="DG12" s="437">
        <v>0</v>
      </c>
      <c r="DH12" s="437">
        <v>0</v>
      </c>
      <c r="DI12" s="437">
        <v>0</v>
      </c>
      <c r="DJ12" s="437">
        <v>0</v>
      </c>
      <c r="DK12" s="437">
        <v>0</v>
      </c>
      <c r="DL12" s="437">
        <v>0</v>
      </c>
      <c r="DM12" s="437">
        <v>0</v>
      </c>
      <c r="DN12" s="437">
        <v>0</v>
      </c>
      <c r="DO12" s="437">
        <v>0</v>
      </c>
      <c r="DP12" s="437">
        <v>0</v>
      </c>
      <c r="DQ12" s="437">
        <v>0</v>
      </c>
      <c r="DR12" s="437">
        <v>0</v>
      </c>
      <c r="DS12" s="437">
        <v>0</v>
      </c>
      <c r="DT12" s="437">
        <v>0</v>
      </c>
      <c r="DU12" s="437">
        <v>0</v>
      </c>
      <c r="DV12" s="437">
        <v>0</v>
      </c>
      <c r="DW12" s="437">
        <v>0</v>
      </c>
      <c r="DX12" s="437">
        <v>0</v>
      </c>
      <c r="DY12" s="437">
        <v>0</v>
      </c>
      <c r="DZ12" s="437">
        <v>0</v>
      </c>
      <c r="EA12" s="437">
        <v>0</v>
      </c>
      <c r="EB12" s="437">
        <v>0</v>
      </c>
      <c r="EC12" s="437">
        <v>0</v>
      </c>
      <c r="ED12" s="437">
        <v>0</v>
      </c>
      <c r="EE12" s="437">
        <v>0</v>
      </c>
      <c r="EF12" s="437">
        <v>0</v>
      </c>
      <c r="EG12" s="437">
        <v>0</v>
      </c>
      <c r="EH12" s="437">
        <v>0</v>
      </c>
      <c r="EI12" s="437">
        <v>0</v>
      </c>
      <c r="EJ12" s="437">
        <v>0</v>
      </c>
      <c r="EK12" s="437">
        <v>0</v>
      </c>
      <c r="EL12" s="437">
        <v>0</v>
      </c>
      <c r="EM12" s="437">
        <v>0</v>
      </c>
      <c r="EN12" s="437">
        <v>0</v>
      </c>
      <c r="EO12" s="437">
        <v>0</v>
      </c>
      <c r="EP12" s="437">
        <v>0</v>
      </c>
      <c r="EQ12" s="437">
        <v>0</v>
      </c>
      <c r="ER12" s="437">
        <v>0</v>
      </c>
      <c r="ES12" s="437">
        <v>0</v>
      </c>
      <c r="ET12" s="437">
        <v>0</v>
      </c>
      <c r="EU12" s="437">
        <v>0</v>
      </c>
      <c r="EV12" s="437">
        <v>0</v>
      </c>
      <c r="EW12" s="437">
        <v>0</v>
      </c>
      <c r="EX12" s="437">
        <v>0</v>
      </c>
      <c r="EY12" s="437">
        <v>0</v>
      </c>
      <c r="EZ12" s="437">
        <v>0</v>
      </c>
      <c r="FA12" s="437">
        <v>0</v>
      </c>
      <c r="FB12" s="437">
        <v>0</v>
      </c>
      <c r="FC12" s="437">
        <v>0</v>
      </c>
      <c r="FD12" s="437">
        <v>0</v>
      </c>
      <c r="FE12" s="437">
        <v>0</v>
      </c>
      <c r="FF12" s="437">
        <v>0</v>
      </c>
      <c r="FG12" s="437">
        <v>0</v>
      </c>
      <c r="FH12" s="437">
        <v>0</v>
      </c>
      <c r="FI12" s="437">
        <v>0</v>
      </c>
      <c r="FJ12" s="437">
        <v>0</v>
      </c>
      <c r="FK12" s="437">
        <v>0</v>
      </c>
      <c r="FL12" s="437">
        <v>0</v>
      </c>
      <c r="FM12" s="437">
        <v>0</v>
      </c>
      <c r="FN12" s="437">
        <v>0</v>
      </c>
      <c r="FO12" s="437">
        <v>0</v>
      </c>
      <c r="FP12" s="437">
        <v>0</v>
      </c>
      <c r="FQ12" s="437">
        <v>0</v>
      </c>
      <c r="FR12" s="437">
        <v>0</v>
      </c>
      <c r="FS12" s="437">
        <v>0</v>
      </c>
      <c r="FT12" s="437">
        <v>0</v>
      </c>
      <c r="FU12" s="437">
        <v>0</v>
      </c>
      <c r="FV12" s="437">
        <v>0</v>
      </c>
      <c r="FW12" s="437">
        <v>0</v>
      </c>
      <c r="FX12" s="437">
        <v>0</v>
      </c>
      <c r="FY12" s="437">
        <v>0</v>
      </c>
      <c r="FZ12" s="437">
        <v>0</v>
      </c>
      <c r="GA12" s="437">
        <v>0</v>
      </c>
      <c r="GB12" s="437">
        <v>0</v>
      </c>
      <c r="GC12" s="437">
        <v>0</v>
      </c>
      <c r="GD12" s="437">
        <v>0</v>
      </c>
      <c r="GE12" s="437">
        <v>0</v>
      </c>
      <c r="GF12" s="437">
        <v>0</v>
      </c>
      <c r="GG12" s="437">
        <v>0</v>
      </c>
      <c r="GH12" s="437">
        <v>0</v>
      </c>
      <c r="GI12" s="437">
        <v>0</v>
      </c>
      <c r="GJ12" s="437">
        <v>0</v>
      </c>
      <c r="GK12" s="437">
        <v>0</v>
      </c>
      <c r="GL12" s="437">
        <v>0</v>
      </c>
      <c r="GM12" s="437">
        <v>0</v>
      </c>
      <c r="GN12" s="437">
        <v>0</v>
      </c>
      <c r="GO12" s="437">
        <v>0</v>
      </c>
      <c r="GP12" s="437">
        <v>0</v>
      </c>
      <c r="GQ12" s="437">
        <v>0</v>
      </c>
      <c r="GR12" s="437">
        <v>0</v>
      </c>
      <c r="GS12" s="437">
        <v>0</v>
      </c>
      <c r="GT12" s="437">
        <v>0</v>
      </c>
      <c r="GU12" s="437">
        <v>0</v>
      </c>
      <c r="GV12" s="437">
        <v>0</v>
      </c>
      <c r="GW12" s="437">
        <v>0</v>
      </c>
      <c r="GX12" s="437">
        <v>0</v>
      </c>
      <c r="GY12" s="437">
        <v>0</v>
      </c>
      <c r="GZ12" s="437">
        <v>0</v>
      </c>
      <c r="HA12" s="437">
        <v>0</v>
      </c>
      <c r="HB12" s="437">
        <v>0</v>
      </c>
      <c r="HC12" s="437">
        <v>0</v>
      </c>
      <c r="HD12" s="437">
        <v>0</v>
      </c>
      <c r="HE12" s="437">
        <v>0</v>
      </c>
      <c r="HF12" s="437">
        <v>0</v>
      </c>
      <c r="HG12" s="437">
        <v>0</v>
      </c>
      <c r="HH12" s="437">
        <v>0</v>
      </c>
      <c r="HI12" s="437">
        <v>0</v>
      </c>
      <c r="HJ12" s="437">
        <v>0</v>
      </c>
      <c r="HK12" s="437">
        <v>0</v>
      </c>
      <c r="HL12" s="439">
        <v>12199575</v>
      </c>
      <c r="HM12" s="439">
        <v>0</v>
      </c>
      <c r="HN12" s="439">
        <v>20423581</v>
      </c>
      <c r="HO12" s="440"/>
      <c r="HP12" s="441" t="s">
        <v>689</v>
      </c>
      <c r="HQ12" s="441" t="s">
        <v>690</v>
      </c>
      <c r="HR12" s="441" t="s">
        <v>691</v>
      </c>
      <c r="HT12" s="437">
        <v>0</v>
      </c>
      <c r="HU12" s="437">
        <v>0</v>
      </c>
      <c r="HV12" s="437">
        <v>0</v>
      </c>
      <c r="HW12" s="437">
        <v>0</v>
      </c>
      <c r="HX12" s="437">
        <v>0</v>
      </c>
      <c r="HY12" s="437">
        <v>0</v>
      </c>
      <c r="HZ12" s="437">
        <v>0</v>
      </c>
      <c r="IA12" s="437">
        <v>0</v>
      </c>
      <c r="IB12" s="437">
        <v>0</v>
      </c>
      <c r="IC12" s="437">
        <v>0</v>
      </c>
      <c r="ID12" s="437">
        <v>0</v>
      </c>
      <c r="IE12" s="437">
        <v>0</v>
      </c>
      <c r="IF12" s="437">
        <v>0</v>
      </c>
    </row>
    <row r="13" spans="1:240" s="439" customFormat="1" ht="30.75" thickBot="1">
      <c r="A13" s="434">
        <v>520</v>
      </c>
      <c r="B13" s="435" t="s">
        <v>246</v>
      </c>
      <c r="C13" s="436" t="s">
        <v>247</v>
      </c>
      <c r="D13" s="437">
        <v>74603252</v>
      </c>
      <c r="E13" s="438">
        <v>9225</v>
      </c>
      <c r="F13" s="437" t="s">
        <v>676</v>
      </c>
      <c r="G13" s="437">
        <v>0</v>
      </c>
      <c r="H13" s="437">
        <v>0</v>
      </c>
      <c r="I13" s="437">
        <v>0</v>
      </c>
      <c r="J13" s="437">
        <v>0</v>
      </c>
      <c r="K13" s="437">
        <v>0</v>
      </c>
      <c r="L13" s="437">
        <v>0</v>
      </c>
      <c r="M13" s="437">
        <v>0</v>
      </c>
      <c r="N13" s="437">
        <v>0</v>
      </c>
      <c r="O13" s="437">
        <v>0</v>
      </c>
      <c r="P13" s="437">
        <v>0</v>
      </c>
      <c r="Q13" s="437">
        <v>0</v>
      </c>
      <c r="R13" s="437">
        <v>0</v>
      </c>
      <c r="S13" s="437">
        <v>0</v>
      </c>
      <c r="T13" s="437">
        <v>0</v>
      </c>
      <c r="U13" s="437">
        <v>0</v>
      </c>
      <c r="V13" s="437">
        <v>0</v>
      </c>
      <c r="W13" s="437">
        <v>0</v>
      </c>
      <c r="X13" s="437">
        <v>0</v>
      </c>
      <c r="Y13" s="437">
        <v>0</v>
      </c>
      <c r="Z13" s="437">
        <v>0</v>
      </c>
      <c r="AA13" s="437">
        <v>0</v>
      </c>
      <c r="AB13" s="437">
        <v>0</v>
      </c>
      <c r="AC13" s="437">
        <v>0</v>
      </c>
      <c r="AD13" s="437">
        <v>0</v>
      </c>
      <c r="AE13" s="437">
        <v>0</v>
      </c>
      <c r="AF13" s="437">
        <v>0</v>
      </c>
      <c r="AG13" s="437">
        <v>0</v>
      </c>
      <c r="AH13" s="437">
        <v>0</v>
      </c>
      <c r="AI13" s="437">
        <v>0</v>
      </c>
      <c r="AJ13" s="437">
        <v>0</v>
      </c>
      <c r="AK13" s="437">
        <v>0</v>
      </c>
      <c r="AL13" s="437">
        <v>0</v>
      </c>
      <c r="AM13" s="437">
        <v>0</v>
      </c>
      <c r="AN13" s="437">
        <v>0</v>
      </c>
      <c r="AO13" s="437">
        <v>0</v>
      </c>
      <c r="AP13" s="437">
        <v>0</v>
      </c>
      <c r="AQ13" s="437">
        <v>0</v>
      </c>
      <c r="AR13" s="437">
        <v>0</v>
      </c>
      <c r="AS13" s="437">
        <v>0</v>
      </c>
      <c r="AT13" s="437">
        <v>0</v>
      </c>
      <c r="AU13" s="437">
        <v>0</v>
      </c>
      <c r="AV13" s="437">
        <v>0</v>
      </c>
      <c r="AW13" s="437">
        <v>0</v>
      </c>
      <c r="AX13" s="437">
        <v>0</v>
      </c>
      <c r="AY13" s="437">
        <v>0</v>
      </c>
      <c r="AZ13" s="437">
        <v>0</v>
      </c>
      <c r="BA13" s="437">
        <v>0</v>
      </c>
      <c r="BB13" s="437">
        <v>0</v>
      </c>
      <c r="BC13" s="437">
        <v>0</v>
      </c>
      <c r="BD13" s="437">
        <v>0</v>
      </c>
      <c r="BE13" s="437">
        <v>0</v>
      </c>
      <c r="BF13" s="437">
        <v>0</v>
      </c>
      <c r="BG13" s="437">
        <v>0</v>
      </c>
      <c r="BH13" s="437">
        <v>0</v>
      </c>
      <c r="BI13" s="437">
        <v>0</v>
      </c>
      <c r="BJ13" s="437">
        <v>0</v>
      </c>
      <c r="BK13" s="437">
        <v>0</v>
      </c>
      <c r="BL13" s="437">
        <v>0</v>
      </c>
      <c r="BM13" s="437">
        <v>0</v>
      </c>
      <c r="BN13" s="437">
        <v>0</v>
      </c>
      <c r="BO13" s="437">
        <v>0</v>
      </c>
      <c r="BP13" s="437">
        <v>0</v>
      </c>
      <c r="BQ13" s="437">
        <v>0</v>
      </c>
      <c r="BR13" s="437">
        <v>0</v>
      </c>
      <c r="BS13" s="437">
        <v>0</v>
      </c>
      <c r="BT13" s="437">
        <v>0</v>
      </c>
      <c r="BU13" s="437">
        <v>0</v>
      </c>
      <c r="BV13" s="437">
        <v>0</v>
      </c>
      <c r="BW13" s="437">
        <v>0</v>
      </c>
      <c r="BX13" s="437">
        <v>0</v>
      </c>
      <c r="BY13" s="437">
        <v>0</v>
      </c>
      <c r="BZ13" s="437">
        <v>0</v>
      </c>
      <c r="CA13" s="437">
        <v>0</v>
      </c>
      <c r="CB13" s="437">
        <v>0</v>
      </c>
      <c r="CC13" s="437">
        <v>0</v>
      </c>
      <c r="CD13" s="437">
        <v>0</v>
      </c>
      <c r="CE13" s="437">
        <v>0</v>
      </c>
      <c r="CF13" s="437">
        <v>0</v>
      </c>
      <c r="CG13" s="437">
        <v>0</v>
      </c>
      <c r="CH13" s="437">
        <v>0</v>
      </c>
      <c r="CI13" s="437">
        <v>0</v>
      </c>
      <c r="CJ13" s="437">
        <v>0</v>
      </c>
      <c r="CK13" s="437">
        <v>0</v>
      </c>
      <c r="CL13" s="437">
        <v>0</v>
      </c>
      <c r="CM13" s="437">
        <v>0</v>
      </c>
      <c r="CN13" s="437">
        <v>0</v>
      </c>
      <c r="CO13" s="437">
        <v>0</v>
      </c>
      <c r="CP13" s="437">
        <v>0</v>
      </c>
      <c r="CQ13" s="437">
        <v>0</v>
      </c>
      <c r="CR13" s="437">
        <v>0</v>
      </c>
      <c r="CS13" s="437">
        <v>0</v>
      </c>
      <c r="CT13" s="437">
        <v>0</v>
      </c>
      <c r="CU13" s="437">
        <v>0</v>
      </c>
      <c r="CV13" s="437">
        <v>0</v>
      </c>
      <c r="CW13" s="437">
        <v>0</v>
      </c>
      <c r="CX13" s="437">
        <v>0</v>
      </c>
      <c r="CY13" s="437">
        <v>0</v>
      </c>
      <c r="CZ13" s="437">
        <v>0</v>
      </c>
      <c r="DA13" s="437">
        <v>0</v>
      </c>
      <c r="DB13" s="437">
        <v>0</v>
      </c>
      <c r="DC13" s="437">
        <v>0</v>
      </c>
      <c r="DD13" s="437">
        <v>0</v>
      </c>
      <c r="DE13" s="437">
        <v>0</v>
      </c>
      <c r="DF13" s="437">
        <v>0</v>
      </c>
      <c r="DG13" s="437">
        <v>0</v>
      </c>
      <c r="DH13" s="437">
        <v>0</v>
      </c>
      <c r="DI13" s="437">
        <v>0</v>
      </c>
      <c r="DJ13" s="437">
        <v>0</v>
      </c>
      <c r="DK13" s="437">
        <v>0</v>
      </c>
      <c r="DL13" s="437">
        <v>0</v>
      </c>
      <c r="DM13" s="437">
        <v>0</v>
      </c>
      <c r="DN13" s="437">
        <v>0</v>
      </c>
      <c r="DO13" s="437">
        <v>0</v>
      </c>
      <c r="DP13" s="437">
        <v>0</v>
      </c>
      <c r="DQ13" s="437">
        <v>0</v>
      </c>
      <c r="DR13" s="437">
        <v>0</v>
      </c>
      <c r="DS13" s="437">
        <v>0</v>
      </c>
      <c r="DT13" s="437">
        <v>0</v>
      </c>
      <c r="DU13" s="437">
        <v>0</v>
      </c>
      <c r="DV13" s="437">
        <v>0</v>
      </c>
      <c r="DW13" s="437">
        <v>0</v>
      </c>
      <c r="DX13" s="437">
        <v>0</v>
      </c>
      <c r="DY13" s="437">
        <v>0</v>
      </c>
      <c r="DZ13" s="437">
        <v>0</v>
      </c>
      <c r="EA13" s="437">
        <v>0</v>
      </c>
      <c r="EB13" s="437">
        <v>0</v>
      </c>
      <c r="EC13" s="437">
        <v>0</v>
      </c>
      <c r="ED13" s="437">
        <v>0</v>
      </c>
      <c r="EE13" s="437">
        <v>0</v>
      </c>
      <c r="EF13" s="437">
        <v>0</v>
      </c>
      <c r="EG13" s="437">
        <v>0</v>
      </c>
      <c r="EH13" s="437">
        <v>0</v>
      </c>
      <c r="EI13" s="437">
        <v>0</v>
      </c>
      <c r="EJ13" s="437">
        <v>0</v>
      </c>
      <c r="EK13" s="437">
        <v>0</v>
      </c>
      <c r="EL13" s="437">
        <v>0</v>
      </c>
      <c r="EM13" s="437">
        <v>0</v>
      </c>
      <c r="EN13" s="437">
        <v>0</v>
      </c>
      <c r="EO13" s="437">
        <v>0</v>
      </c>
      <c r="EP13" s="437">
        <v>0</v>
      </c>
      <c r="EQ13" s="437">
        <v>0</v>
      </c>
      <c r="ER13" s="437">
        <v>0</v>
      </c>
      <c r="ES13" s="437">
        <v>0</v>
      </c>
      <c r="ET13" s="437">
        <v>0</v>
      </c>
      <c r="EU13" s="437">
        <v>0</v>
      </c>
      <c r="EV13" s="437">
        <v>0</v>
      </c>
      <c r="EW13" s="437">
        <v>0</v>
      </c>
      <c r="EX13" s="437">
        <v>0</v>
      </c>
      <c r="EY13" s="437">
        <v>0</v>
      </c>
      <c r="EZ13" s="437">
        <v>0</v>
      </c>
      <c r="FA13" s="437">
        <v>0</v>
      </c>
      <c r="FB13" s="437">
        <v>0</v>
      </c>
      <c r="FC13" s="437">
        <v>0</v>
      </c>
      <c r="FD13" s="437">
        <v>0</v>
      </c>
      <c r="FE13" s="437">
        <v>0</v>
      </c>
      <c r="FF13" s="437">
        <v>0</v>
      </c>
      <c r="FG13" s="437">
        <v>0</v>
      </c>
      <c r="FH13" s="437">
        <v>0</v>
      </c>
      <c r="FI13" s="437">
        <v>0</v>
      </c>
      <c r="FJ13" s="437">
        <v>0</v>
      </c>
      <c r="FK13" s="437">
        <v>0</v>
      </c>
      <c r="FL13" s="437">
        <v>0</v>
      </c>
      <c r="FM13" s="437">
        <v>0</v>
      </c>
      <c r="FN13" s="437">
        <v>0</v>
      </c>
      <c r="FO13" s="437">
        <v>0</v>
      </c>
      <c r="FP13" s="437">
        <v>0</v>
      </c>
      <c r="FQ13" s="437">
        <v>0</v>
      </c>
      <c r="FR13" s="437">
        <v>0</v>
      </c>
      <c r="FS13" s="437">
        <v>0</v>
      </c>
      <c r="FT13" s="437">
        <v>0</v>
      </c>
      <c r="FU13" s="437">
        <v>0</v>
      </c>
      <c r="FV13" s="437">
        <v>0</v>
      </c>
      <c r="FW13" s="437">
        <v>0</v>
      </c>
      <c r="FX13" s="437">
        <v>0</v>
      </c>
      <c r="FY13" s="437">
        <v>0</v>
      </c>
      <c r="FZ13" s="437">
        <v>0</v>
      </c>
      <c r="GA13" s="437">
        <v>0</v>
      </c>
      <c r="GB13" s="437">
        <v>0</v>
      </c>
      <c r="GC13" s="437">
        <v>0</v>
      </c>
      <c r="GD13" s="437">
        <v>0</v>
      </c>
      <c r="GE13" s="437">
        <v>0</v>
      </c>
      <c r="GF13" s="437">
        <v>0</v>
      </c>
      <c r="GG13" s="437">
        <v>0</v>
      </c>
      <c r="GH13" s="437">
        <v>0</v>
      </c>
      <c r="GI13" s="437">
        <v>0</v>
      </c>
      <c r="GJ13" s="437">
        <v>0</v>
      </c>
      <c r="GK13" s="437">
        <v>0</v>
      </c>
      <c r="GL13" s="437">
        <v>0</v>
      </c>
      <c r="GM13" s="437">
        <v>0</v>
      </c>
      <c r="GN13" s="437">
        <v>0</v>
      </c>
      <c r="GO13" s="437">
        <v>0</v>
      </c>
      <c r="GP13" s="437">
        <v>0</v>
      </c>
      <c r="GQ13" s="437">
        <v>0</v>
      </c>
      <c r="GR13" s="437">
        <v>0</v>
      </c>
      <c r="GS13" s="437">
        <v>0</v>
      </c>
      <c r="GT13" s="437">
        <v>0</v>
      </c>
      <c r="GU13" s="437">
        <v>0</v>
      </c>
      <c r="GV13" s="437">
        <v>0</v>
      </c>
      <c r="GW13" s="437">
        <v>0</v>
      </c>
      <c r="GX13" s="437">
        <v>0</v>
      </c>
      <c r="GY13" s="437">
        <v>0</v>
      </c>
      <c r="GZ13" s="437">
        <v>0</v>
      </c>
      <c r="HA13" s="437">
        <v>0</v>
      </c>
      <c r="HB13" s="437">
        <v>0</v>
      </c>
      <c r="HC13" s="437">
        <v>0</v>
      </c>
      <c r="HD13" s="437">
        <v>0</v>
      </c>
      <c r="HE13" s="437">
        <v>0</v>
      </c>
      <c r="HF13" s="437">
        <v>0</v>
      </c>
      <c r="HG13" s="437">
        <v>0</v>
      </c>
      <c r="HH13" s="437">
        <v>0</v>
      </c>
      <c r="HI13" s="437">
        <v>0</v>
      </c>
      <c r="HJ13" s="437">
        <v>0</v>
      </c>
      <c r="HK13" s="437">
        <v>0</v>
      </c>
      <c r="HL13" s="439">
        <v>27683960</v>
      </c>
      <c r="HM13" s="439">
        <v>0</v>
      </c>
      <c r="HN13" s="439">
        <v>46910067</v>
      </c>
      <c r="HO13" s="440"/>
      <c r="HP13" s="441" t="s">
        <v>677</v>
      </c>
      <c r="HQ13" s="441" t="s">
        <v>678</v>
      </c>
      <c r="HR13" s="441" t="s">
        <v>679</v>
      </c>
      <c r="HT13" s="439">
        <v>0</v>
      </c>
      <c r="HU13" s="439">
        <v>0</v>
      </c>
      <c r="HV13" s="439">
        <v>0</v>
      </c>
      <c r="HW13" s="439">
        <v>0</v>
      </c>
      <c r="HX13" s="439">
        <v>0</v>
      </c>
      <c r="HY13" s="439">
        <v>0</v>
      </c>
      <c r="HZ13" s="439">
        <v>0</v>
      </c>
      <c r="IA13" s="439">
        <v>0</v>
      </c>
      <c r="IB13" s="439">
        <v>0</v>
      </c>
      <c r="IC13" s="439">
        <v>0</v>
      </c>
      <c r="ID13" s="439">
        <v>0</v>
      </c>
      <c r="IE13" s="439">
        <v>0</v>
      </c>
      <c r="IF13" s="439">
        <v>0</v>
      </c>
    </row>
    <row r="14" spans="1:240" s="437" customFormat="1" ht="30.75" thickBot="1">
      <c r="A14" s="434">
        <v>530</v>
      </c>
      <c r="B14" s="435" t="s">
        <v>466</v>
      </c>
      <c r="C14" s="436" t="s">
        <v>524</v>
      </c>
      <c r="D14" s="437">
        <v>35700549</v>
      </c>
      <c r="E14" s="438">
        <v>9932</v>
      </c>
      <c r="F14" s="437" t="s">
        <v>676</v>
      </c>
      <c r="G14" s="437">
        <v>0</v>
      </c>
      <c r="H14" s="437">
        <v>0</v>
      </c>
      <c r="I14" s="437">
        <v>0</v>
      </c>
      <c r="J14" s="437">
        <v>0</v>
      </c>
      <c r="K14" s="437">
        <v>0</v>
      </c>
      <c r="L14" s="437">
        <v>0</v>
      </c>
      <c r="M14" s="437">
        <v>0</v>
      </c>
      <c r="N14" s="437">
        <v>0</v>
      </c>
      <c r="O14" s="437">
        <v>0</v>
      </c>
      <c r="P14" s="437">
        <v>0</v>
      </c>
      <c r="Q14" s="437">
        <v>0</v>
      </c>
      <c r="R14" s="437">
        <v>0</v>
      </c>
      <c r="S14" s="437">
        <v>0</v>
      </c>
      <c r="T14" s="437">
        <v>0</v>
      </c>
      <c r="U14" s="437">
        <v>0</v>
      </c>
      <c r="V14" s="437">
        <v>0</v>
      </c>
      <c r="W14" s="437">
        <v>0</v>
      </c>
      <c r="X14" s="437">
        <v>0</v>
      </c>
      <c r="Y14" s="437">
        <v>0</v>
      </c>
      <c r="Z14" s="437">
        <v>0</v>
      </c>
      <c r="AA14" s="437">
        <v>0</v>
      </c>
      <c r="AB14" s="437">
        <v>0</v>
      </c>
      <c r="AC14" s="437">
        <v>0</v>
      </c>
      <c r="AD14" s="437">
        <v>0</v>
      </c>
      <c r="AE14" s="437">
        <v>0</v>
      </c>
      <c r="AF14" s="437">
        <v>0</v>
      </c>
      <c r="AG14" s="437">
        <v>0</v>
      </c>
      <c r="AH14" s="437">
        <v>0</v>
      </c>
      <c r="AI14" s="437">
        <v>0</v>
      </c>
      <c r="AJ14" s="437">
        <v>0</v>
      </c>
      <c r="AK14" s="437">
        <v>0</v>
      </c>
      <c r="AL14" s="437">
        <v>0</v>
      </c>
      <c r="AM14" s="437">
        <v>0</v>
      </c>
      <c r="AN14" s="437">
        <v>0</v>
      </c>
      <c r="AO14" s="437">
        <v>0</v>
      </c>
      <c r="AP14" s="437">
        <v>0</v>
      </c>
      <c r="AQ14" s="437">
        <v>0</v>
      </c>
      <c r="AR14" s="437">
        <v>0</v>
      </c>
      <c r="AS14" s="437">
        <v>0</v>
      </c>
      <c r="AT14" s="437">
        <v>0</v>
      </c>
      <c r="AU14" s="437">
        <v>0</v>
      </c>
      <c r="AV14" s="437">
        <v>0</v>
      </c>
      <c r="AW14" s="437">
        <v>0</v>
      </c>
      <c r="AX14" s="437">
        <v>0</v>
      </c>
      <c r="AY14" s="437">
        <v>0</v>
      </c>
      <c r="AZ14" s="437">
        <v>0</v>
      </c>
      <c r="BA14" s="437">
        <v>0</v>
      </c>
      <c r="BB14" s="437">
        <v>0</v>
      </c>
      <c r="BC14" s="437">
        <v>0</v>
      </c>
      <c r="BD14" s="437">
        <v>0</v>
      </c>
      <c r="BE14" s="437">
        <v>0</v>
      </c>
      <c r="BF14" s="437">
        <v>0</v>
      </c>
      <c r="BG14" s="437">
        <v>0</v>
      </c>
      <c r="BH14" s="437">
        <v>0</v>
      </c>
      <c r="BI14" s="437">
        <v>0</v>
      </c>
      <c r="BJ14" s="437">
        <v>0</v>
      </c>
      <c r="BK14" s="437">
        <v>0</v>
      </c>
      <c r="BL14" s="437">
        <v>0</v>
      </c>
      <c r="BM14" s="437">
        <v>0</v>
      </c>
      <c r="BN14" s="437">
        <v>0</v>
      </c>
      <c r="BO14" s="437">
        <v>0</v>
      </c>
      <c r="BP14" s="437">
        <v>0</v>
      </c>
      <c r="BQ14" s="437">
        <v>0</v>
      </c>
      <c r="BR14" s="437">
        <v>0</v>
      </c>
      <c r="BS14" s="437">
        <v>0</v>
      </c>
      <c r="BT14" s="437">
        <v>0</v>
      </c>
      <c r="BU14" s="437">
        <v>0</v>
      </c>
      <c r="BV14" s="437">
        <v>0</v>
      </c>
      <c r="BW14" s="437">
        <v>0</v>
      </c>
      <c r="BX14" s="437">
        <v>0</v>
      </c>
      <c r="BY14" s="437">
        <v>0</v>
      </c>
      <c r="BZ14" s="437">
        <v>0</v>
      </c>
      <c r="CA14" s="437">
        <v>0</v>
      </c>
      <c r="CB14" s="437">
        <v>0</v>
      </c>
      <c r="CC14" s="437">
        <v>0</v>
      </c>
      <c r="CD14" s="437">
        <v>0</v>
      </c>
      <c r="CE14" s="437">
        <v>0</v>
      </c>
      <c r="CF14" s="437">
        <v>0</v>
      </c>
      <c r="CG14" s="437">
        <v>0</v>
      </c>
      <c r="CH14" s="437">
        <v>0</v>
      </c>
      <c r="CI14" s="437">
        <v>0</v>
      </c>
      <c r="CJ14" s="437">
        <v>0</v>
      </c>
      <c r="CK14" s="437">
        <v>0</v>
      </c>
      <c r="CL14" s="437">
        <v>0</v>
      </c>
      <c r="CM14" s="437">
        <v>0</v>
      </c>
      <c r="CN14" s="437">
        <v>0</v>
      </c>
      <c r="CO14" s="437">
        <v>0</v>
      </c>
      <c r="CP14" s="437">
        <v>0</v>
      </c>
      <c r="CQ14" s="437">
        <v>0</v>
      </c>
      <c r="CR14" s="437">
        <v>0</v>
      </c>
      <c r="CS14" s="437">
        <v>0</v>
      </c>
      <c r="CT14" s="437">
        <v>0</v>
      </c>
      <c r="CU14" s="437">
        <v>0</v>
      </c>
      <c r="CV14" s="437">
        <v>0</v>
      </c>
      <c r="CW14" s="437">
        <v>0</v>
      </c>
      <c r="CX14" s="437">
        <v>0</v>
      </c>
      <c r="CY14" s="437">
        <v>0</v>
      </c>
      <c r="CZ14" s="437">
        <v>0</v>
      </c>
      <c r="DA14" s="437">
        <v>0</v>
      </c>
      <c r="DB14" s="437">
        <v>0</v>
      </c>
      <c r="DC14" s="437">
        <v>0</v>
      </c>
      <c r="DD14" s="437">
        <v>0</v>
      </c>
      <c r="DE14" s="437">
        <v>0</v>
      </c>
      <c r="DF14" s="437">
        <v>0</v>
      </c>
      <c r="DG14" s="437">
        <v>0</v>
      </c>
      <c r="DH14" s="437">
        <v>0</v>
      </c>
      <c r="DI14" s="437">
        <v>0</v>
      </c>
      <c r="DJ14" s="437">
        <v>0</v>
      </c>
      <c r="DK14" s="437">
        <v>0</v>
      </c>
      <c r="DL14" s="437">
        <v>0</v>
      </c>
      <c r="DM14" s="437">
        <v>0</v>
      </c>
      <c r="DN14" s="437">
        <v>0</v>
      </c>
      <c r="DO14" s="437">
        <v>0</v>
      </c>
      <c r="DP14" s="437">
        <v>0</v>
      </c>
      <c r="DQ14" s="437">
        <v>0</v>
      </c>
      <c r="DR14" s="437">
        <v>0</v>
      </c>
      <c r="DS14" s="437">
        <v>0</v>
      </c>
      <c r="DT14" s="437">
        <v>0</v>
      </c>
      <c r="DU14" s="437">
        <v>0</v>
      </c>
      <c r="DV14" s="437">
        <v>0</v>
      </c>
      <c r="DW14" s="437">
        <v>0</v>
      </c>
      <c r="DX14" s="437">
        <v>0</v>
      </c>
      <c r="DY14" s="437">
        <v>0</v>
      </c>
      <c r="DZ14" s="437">
        <v>0</v>
      </c>
      <c r="EA14" s="437">
        <v>0</v>
      </c>
      <c r="EB14" s="437">
        <v>0</v>
      </c>
      <c r="EC14" s="437">
        <v>0</v>
      </c>
      <c r="ED14" s="437">
        <v>0</v>
      </c>
      <c r="EE14" s="437">
        <v>0</v>
      </c>
      <c r="EF14" s="437">
        <v>0</v>
      </c>
      <c r="EG14" s="437">
        <v>0</v>
      </c>
      <c r="EH14" s="437">
        <v>0</v>
      </c>
      <c r="EI14" s="437">
        <v>0</v>
      </c>
      <c r="EJ14" s="437">
        <v>0</v>
      </c>
      <c r="EK14" s="437">
        <v>0</v>
      </c>
      <c r="EL14" s="437">
        <v>0</v>
      </c>
      <c r="EM14" s="437">
        <v>0</v>
      </c>
      <c r="EN14" s="437">
        <v>0</v>
      </c>
      <c r="EO14" s="437">
        <v>0</v>
      </c>
      <c r="EP14" s="437">
        <v>0</v>
      </c>
      <c r="EQ14" s="437">
        <v>0</v>
      </c>
      <c r="ER14" s="437">
        <v>0</v>
      </c>
      <c r="ES14" s="437">
        <v>0</v>
      </c>
      <c r="ET14" s="437">
        <v>0</v>
      </c>
      <c r="EU14" s="437">
        <v>0</v>
      </c>
      <c r="EV14" s="437">
        <v>0</v>
      </c>
      <c r="EW14" s="437">
        <v>0</v>
      </c>
      <c r="EX14" s="437">
        <v>0</v>
      </c>
      <c r="EY14" s="437">
        <v>0</v>
      </c>
      <c r="EZ14" s="437">
        <v>0</v>
      </c>
      <c r="FA14" s="437">
        <v>0</v>
      </c>
      <c r="FB14" s="437">
        <v>0</v>
      </c>
      <c r="FC14" s="437">
        <v>0</v>
      </c>
      <c r="FD14" s="437">
        <v>0</v>
      </c>
      <c r="FE14" s="437">
        <v>0</v>
      </c>
      <c r="FF14" s="437">
        <v>0</v>
      </c>
      <c r="FG14" s="437">
        <v>0</v>
      </c>
      <c r="FH14" s="437">
        <v>0</v>
      </c>
      <c r="FI14" s="437">
        <v>0</v>
      </c>
      <c r="FJ14" s="437">
        <v>0</v>
      </c>
      <c r="FK14" s="437">
        <v>0</v>
      </c>
      <c r="FL14" s="437">
        <v>0</v>
      </c>
      <c r="FM14" s="437">
        <v>0</v>
      </c>
      <c r="FN14" s="437">
        <v>0</v>
      </c>
      <c r="FO14" s="437">
        <v>0</v>
      </c>
      <c r="FP14" s="437">
        <v>0</v>
      </c>
      <c r="FQ14" s="437">
        <v>0</v>
      </c>
      <c r="FR14" s="437">
        <v>0</v>
      </c>
      <c r="FS14" s="437">
        <v>0</v>
      </c>
      <c r="FT14" s="437">
        <v>0</v>
      </c>
      <c r="FU14" s="437">
        <v>0</v>
      </c>
      <c r="FV14" s="437">
        <v>0</v>
      </c>
      <c r="FW14" s="437">
        <v>0</v>
      </c>
      <c r="FX14" s="437">
        <v>0</v>
      </c>
      <c r="FY14" s="437">
        <v>0</v>
      </c>
      <c r="FZ14" s="437">
        <v>0</v>
      </c>
      <c r="GA14" s="437">
        <v>0</v>
      </c>
      <c r="GB14" s="437">
        <v>0</v>
      </c>
      <c r="GC14" s="437">
        <v>0</v>
      </c>
      <c r="GD14" s="437">
        <v>0</v>
      </c>
      <c r="GE14" s="437">
        <v>0</v>
      </c>
      <c r="GF14" s="437">
        <v>0</v>
      </c>
      <c r="GG14" s="437">
        <v>0</v>
      </c>
      <c r="GH14" s="437">
        <v>0</v>
      </c>
      <c r="GI14" s="437">
        <v>0</v>
      </c>
      <c r="GJ14" s="437">
        <v>0</v>
      </c>
      <c r="GK14" s="437">
        <v>0</v>
      </c>
      <c r="GL14" s="437">
        <v>0</v>
      </c>
      <c r="GM14" s="437">
        <v>0</v>
      </c>
      <c r="GN14" s="437">
        <v>0</v>
      </c>
      <c r="GO14" s="437">
        <v>0</v>
      </c>
      <c r="GP14" s="437">
        <v>0</v>
      </c>
      <c r="GQ14" s="437">
        <v>0</v>
      </c>
      <c r="GR14" s="437">
        <v>0</v>
      </c>
      <c r="GS14" s="437">
        <v>0</v>
      </c>
      <c r="GT14" s="437">
        <v>0</v>
      </c>
      <c r="GU14" s="437">
        <v>0</v>
      </c>
      <c r="GV14" s="437">
        <v>0</v>
      </c>
      <c r="GW14" s="437">
        <v>0</v>
      </c>
      <c r="GX14" s="437">
        <v>0</v>
      </c>
      <c r="GY14" s="437">
        <v>0</v>
      </c>
      <c r="GZ14" s="437">
        <v>0</v>
      </c>
      <c r="HA14" s="437">
        <v>0</v>
      </c>
      <c r="HB14" s="437">
        <v>0</v>
      </c>
      <c r="HC14" s="437">
        <v>0</v>
      </c>
      <c r="HD14" s="437">
        <v>0</v>
      </c>
      <c r="HE14" s="437">
        <v>0</v>
      </c>
      <c r="HF14" s="437">
        <v>0</v>
      </c>
      <c r="HG14" s="437">
        <v>0</v>
      </c>
      <c r="HH14" s="437">
        <v>0</v>
      </c>
      <c r="HI14" s="437">
        <v>0</v>
      </c>
      <c r="HJ14" s="437">
        <v>0</v>
      </c>
      <c r="HK14" s="437">
        <v>0</v>
      </c>
      <c r="HL14" s="439">
        <v>14701290</v>
      </c>
      <c r="HM14" s="439">
        <v>0</v>
      </c>
      <c r="HN14" s="439">
        <v>20989327</v>
      </c>
      <c r="HO14" s="440"/>
      <c r="HP14" s="441" t="s">
        <v>677</v>
      </c>
      <c r="HQ14" s="441" t="s">
        <v>678</v>
      </c>
      <c r="HR14" s="441" t="s">
        <v>679</v>
      </c>
      <c r="HT14" s="437">
        <v>0</v>
      </c>
      <c r="HU14" s="437">
        <v>0</v>
      </c>
      <c r="HV14" s="437">
        <v>0</v>
      </c>
      <c r="HW14" s="437">
        <v>0</v>
      </c>
      <c r="HX14" s="437">
        <v>0</v>
      </c>
      <c r="HY14" s="437">
        <v>0</v>
      </c>
      <c r="HZ14" s="437">
        <v>0</v>
      </c>
      <c r="IA14" s="437">
        <v>0</v>
      </c>
      <c r="IB14" s="437">
        <v>0</v>
      </c>
      <c r="IC14" s="437">
        <v>0</v>
      </c>
      <c r="ID14" s="437">
        <v>0</v>
      </c>
      <c r="IE14" s="437">
        <v>0</v>
      </c>
      <c r="IF14" s="437">
        <v>0</v>
      </c>
    </row>
    <row r="15" spans="1:240" s="439" customFormat="1" ht="30.75" thickBot="1">
      <c r="A15" s="434">
        <v>540</v>
      </c>
      <c r="B15" s="435" t="s">
        <v>249</v>
      </c>
      <c r="C15" s="436" t="s">
        <v>250</v>
      </c>
      <c r="D15" s="437">
        <v>16387469</v>
      </c>
      <c r="E15" s="438">
        <v>33965</v>
      </c>
      <c r="F15" s="437" t="s">
        <v>676</v>
      </c>
      <c r="G15" s="437">
        <v>0</v>
      </c>
      <c r="H15" s="437">
        <v>0</v>
      </c>
      <c r="I15" s="437">
        <v>0</v>
      </c>
      <c r="J15" s="437">
        <v>0</v>
      </c>
      <c r="K15" s="437">
        <v>0</v>
      </c>
      <c r="L15" s="437">
        <v>0</v>
      </c>
      <c r="M15" s="437">
        <v>0</v>
      </c>
      <c r="N15" s="437">
        <v>0</v>
      </c>
      <c r="O15" s="437">
        <v>0</v>
      </c>
      <c r="P15" s="437">
        <v>0</v>
      </c>
      <c r="Q15" s="437">
        <v>0</v>
      </c>
      <c r="R15" s="437">
        <v>0</v>
      </c>
      <c r="S15" s="437">
        <v>0</v>
      </c>
      <c r="T15" s="437">
        <v>0</v>
      </c>
      <c r="U15" s="437">
        <v>0</v>
      </c>
      <c r="V15" s="437">
        <v>0</v>
      </c>
      <c r="W15" s="437">
        <v>0</v>
      </c>
      <c r="X15" s="437">
        <v>0</v>
      </c>
      <c r="Y15" s="437">
        <v>0</v>
      </c>
      <c r="Z15" s="437">
        <v>0</v>
      </c>
      <c r="AA15" s="437">
        <v>0</v>
      </c>
      <c r="AB15" s="437">
        <v>0</v>
      </c>
      <c r="AC15" s="437">
        <v>0</v>
      </c>
      <c r="AD15" s="437">
        <v>0</v>
      </c>
      <c r="AE15" s="437">
        <v>0</v>
      </c>
      <c r="AF15" s="437">
        <v>0</v>
      </c>
      <c r="AG15" s="437">
        <v>0</v>
      </c>
      <c r="AH15" s="437">
        <v>0</v>
      </c>
      <c r="AI15" s="437">
        <v>0</v>
      </c>
      <c r="AJ15" s="437">
        <v>0</v>
      </c>
      <c r="AK15" s="437">
        <v>0</v>
      </c>
      <c r="AL15" s="437">
        <v>0</v>
      </c>
      <c r="AM15" s="437">
        <v>0</v>
      </c>
      <c r="AN15" s="437">
        <v>0</v>
      </c>
      <c r="AO15" s="437">
        <v>0</v>
      </c>
      <c r="AP15" s="437">
        <v>0</v>
      </c>
      <c r="AQ15" s="437">
        <v>0</v>
      </c>
      <c r="AR15" s="437">
        <v>0</v>
      </c>
      <c r="AS15" s="437">
        <v>0</v>
      </c>
      <c r="AT15" s="437">
        <v>0</v>
      </c>
      <c r="AU15" s="437">
        <v>0</v>
      </c>
      <c r="AV15" s="437">
        <v>0</v>
      </c>
      <c r="AW15" s="437">
        <v>0</v>
      </c>
      <c r="AX15" s="437">
        <v>0</v>
      </c>
      <c r="AY15" s="437">
        <v>0</v>
      </c>
      <c r="AZ15" s="437">
        <v>0</v>
      </c>
      <c r="BA15" s="437">
        <v>0</v>
      </c>
      <c r="BB15" s="437">
        <v>0</v>
      </c>
      <c r="BC15" s="437">
        <v>0</v>
      </c>
      <c r="BD15" s="437">
        <v>0</v>
      </c>
      <c r="BE15" s="437">
        <v>0</v>
      </c>
      <c r="BF15" s="437">
        <v>0</v>
      </c>
      <c r="BG15" s="437">
        <v>0</v>
      </c>
      <c r="BH15" s="437">
        <v>0</v>
      </c>
      <c r="BI15" s="437">
        <v>0</v>
      </c>
      <c r="BJ15" s="437">
        <v>0</v>
      </c>
      <c r="BK15" s="437">
        <v>0</v>
      </c>
      <c r="BL15" s="437">
        <v>0</v>
      </c>
      <c r="BM15" s="437">
        <v>0</v>
      </c>
      <c r="BN15" s="437">
        <v>0</v>
      </c>
      <c r="BO15" s="437">
        <v>0</v>
      </c>
      <c r="BP15" s="437">
        <v>0</v>
      </c>
      <c r="BQ15" s="437">
        <v>0</v>
      </c>
      <c r="BR15" s="437">
        <v>0</v>
      </c>
      <c r="BS15" s="437">
        <v>0</v>
      </c>
      <c r="BT15" s="437">
        <v>0</v>
      </c>
      <c r="BU15" s="437">
        <v>0</v>
      </c>
      <c r="BV15" s="437">
        <v>0</v>
      </c>
      <c r="BW15" s="437">
        <v>0</v>
      </c>
      <c r="BX15" s="437">
        <v>0</v>
      </c>
      <c r="BY15" s="437">
        <v>0</v>
      </c>
      <c r="BZ15" s="437">
        <v>0</v>
      </c>
      <c r="CA15" s="437">
        <v>0</v>
      </c>
      <c r="CB15" s="437">
        <v>0</v>
      </c>
      <c r="CC15" s="437">
        <v>0</v>
      </c>
      <c r="CD15" s="437">
        <v>0</v>
      </c>
      <c r="CE15" s="437">
        <v>0</v>
      </c>
      <c r="CF15" s="437">
        <v>0</v>
      </c>
      <c r="CG15" s="437">
        <v>0</v>
      </c>
      <c r="CH15" s="437">
        <v>0</v>
      </c>
      <c r="CI15" s="437">
        <v>0</v>
      </c>
      <c r="CJ15" s="437">
        <v>0</v>
      </c>
      <c r="CK15" s="437">
        <v>0</v>
      </c>
      <c r="CL15" s="437">
        <v>0</v>
      </c>
      <c r="CM15" s="437">
        <v>0</v>
      </c>
      <c r="CN15" s="437">
        <v>0</v>
      </c>
      <c r="CO15" s="437">
        <v>0</v>
      </c>
      <c r="CP15" s="437">
        <v>0</v>
      </c>
      <c r="CQ15" s="437">
        <v>0</v>
      </c>
      <c r="CR15" s="437">
        <v>0</v>
      </c>
      <c r="CS15" s="437">
        <v>0</v>
      </c>
      <c r="CT15" s="437">
        <v>0</v>
      </c>
      <c r="CU15" s="437">
        <v>0</v>
      </c>
      <c r="CV15" s="437">
        <v>0</v>
      </c>
      <c r="CW15" s="437">
        <v>0</v>
      </c>
      <c r="CX15" s="437">
        <v>0</v>
      </c>
      <c r="CY15" s="437">
        <v>0</v>
      </c>
      <c r="CZ15" s="437">
        <v>0</v>
      </c>
      <c r="DA15" s="437">
        <v>0</v>
      </c>
      <c r="DB15" s="437">
        <v>0</v>
      </c>
      <c r="DC15" s="437">
        <v>0</v>
      </c>
      <c r="DD15" s="437">
        <v>0</v>
      </c>
      <c r="DE15" s="437">
        <v>0</v>
      </c>
      <c r="DF15" s="437">
        <v>0</v>
      </c>
      <c r="DG15" s="437">
        <v>0</v>
      </c>
      <c r="DH15" s="437">
        <v>0</v>
      </c>
      <c r="DI15" s="437">
        <v>0</v>
      </c>
      <c r="DJ15" s="437">
        <v>0</v>
      </c>
      <c r="DK15" s="437">
        <v>0</v>
      </c>
      <c r="DL15" s="437">
        <v>0</v>
      </c>
      <c r="DM15" s="437">
        <v>0</v>
      </c>
      <c r="DN15" s="437">
        <v>0</v>
      </c>
      <c r="DO15" s="437">
        <v>0</v>
      </c>
      <c r="DP15" s="437">
        <v>0</v>
      </c>
      <c r="DQ15" s="437">
        <v>0</v>
      </c>
      <c r="DR15" s="437">
        <v>0</v>
      </c>
      <c r="DS15" s="437">
        <v>0</v>
      </c>
      <c r="DT15" s="437">
        <v>0</v>
      </c>
      <c r="DU15" s="437">
        <v>0</v>
      </c>
      <c r="DV15" s="437">
        <v>0</v>
      </c>
      <c r="DW15" s="437">
        <v>0</v>
      </c>
      <c r="DX15" s="437">
        <v>0</v>
      </c>
      <c r="DY15" s="437">
        <v>0</v>
      </c>
      <c r="DZ15" s="437">
        <v>0</v>
      </c>
      <c r="EA15" s="437">
        <v>0</v>
      </c>
      <c r="EB15" s="437">
        <v>0</v>
      </c>
      <c r="EC15" s="437">
        <v>0</v>
      </c>
      <c r="ED15" s="437">
        <v>0</v>
      </c>
      <c r="EE15" s="437">
        <v>0</v>
      </c>
      <c r="EF15" s="437">
        <v>0</v>
      </c>
      <c r="EG15" s="437">
        <v>0</v>
      </c>
      <c r="EH15" s="437">
        <v>0</v>
      </c>
      <c r="EI15" s="437">
        <v>0</v>
      </c>
      <c r="EJ15" s="437">
        <v>0</v>
      </c>
      <c r="EK15" s="437">
        <v>0</v>
      </c>
      <c r="EL15" s="437">
        <v>0</v>
      </c>
      <c r="EM15" s="437">
        <v>0</v>
      </c>
      <c r="EN15" s="437">
        <v>0</v>
      </c>
      <c r="EO15" s="437">
        <v>0</v>
      </c>
      <c r="EP15" s="437">
        <v>0</v>
      </c>
      <c r="EQ15" s="437">
        <v>0</v>
      </c>
      <c r="ER15" s="437">
        <v>0</v>
      </c>
      <c r="ES15" s="437">
        <v>0</v>
      </c>
      <c r="ET15" s="437">
        <v>0</v>
      </c>
      <c r="EU15" s="437">
        <v>0</v>
      </c>
      <c r="EV15" s="437">
        <v>0</v>
      </c>
      <c r="EW15" s="437">
        <v>0</v>
      </c>
      <c r="EX15" s="437">
        <v>0</v>
      </c>
      <c r="EY15" s="437">
        <v>0</v>
      </c>
      <c r="EZ15" s="437">
        <v>0</v>
      </c>
      <c r="FA15" s="437">
        <v>0</v>
      </c>
      <c r="FB15" s="437">
        <v>0</v>
      </c>
      <c r="FC15" s="437">
        <v>0</v>
      </c>
      <c r="FD15" s="437">
        <v>0</v>
      </c>
      <c r="FE15" s="437">
        <v>0</v>
      </c>
      <c r="FF15" s="437">
        <v>0</v>
      </c>
      <c r="FG15" s="437">
        <v>0</v>
      </c>
      <c r="FH15" s="437">
        <v>0</v>
      </c>
      <c r="FI15" s="437">
        <v>0</v>
      </c>
      <c r="FJ15" s="437">
        <v>0</v>
      </c>
      <c r="FK15" s="437">
        <v>0</v>
      </c>
      <c r="FL15" s="437">
        <v>0</v>
      </c>
      <c r="FM15" s="437">
        <v>0</v>
      </c>
      <c r="FN15" s="437">
        <v>0</v>
      </c>
      <c r="FO15" s="437">
        <v>0</v>
      </c>
      <c r="FP15" s="437">
        <v>0</v>
      </c>
      <c r="FQ15" s="437">
        <v>0</v>
      </c>
      <c r="FR15" s="437">
        <v>0</v>
      </c>
      <c r="FS15" s="437">
        <v>0</v>
      </c>
      <c r="FT15" s="437">
        <v>0</v>
      </c>
      <c r="FU15" s="437">
        <v>0</v>
      </c>
      <c r="FV15" s="437">
        <v>0</v>
      </c>
      <c r="FW15" s="437">
        <v>0</v>
      </c>
      <c r="FX15" s="437">
        <v>0</v>
      </c>
      <c r="FY15" s="437">
        <v>0</v>
      </c>
      <c r="FZ15" s="437">
        <v>0</v>
      </c>
      <c r="GA15" s="437">
        <v>0</v>
      </c>
      <c r="GB15" s="437">
        <v>0</v>
      </c>
      <c r="GC15" s="437">
        <v>0</v>
      </c>
      <c r="GD15" s="437">
        <v>0</v>
      </c>
      <c r="GE15" s="437">
        <v>0</v>
      </c>
      <c r="GF15" s="437">
        <v>0</v>
      </c>
      <c r="GG15" s="437">
        <v>0</v>
      </c>
      <c r="GH15" s="437">
        <v>0</v>
      </c>
      <c r="GI15" s="437">
        <v>0</v>
      </c>
      <c r="GJ15" s="437">
        <v>0</v>
      </c>
      <c r="GK15" s="437">
        <v>0</v>
      </c>
      <c r="GL15" s="437">
        <v>0</v>
      </c>
      <c r="GM15" s="437">
        <v>0</v>
      </c>
      <c r="GN15" s="437">
        <v>0</v>
      </c>
      <c r="GO15" s="437">
        <v>0</v>
      </c>
      <c r="GP15" s="437">
        <v>0</v>
      </c>
      <c r="GQ15" s="437">
        <v>0</v>
      </c>
      <c r="GR15" s="437">
        <v>0</v>
      </c>
      <c r="GS15" s="437">
        <v>0</v>
      </c>
      <c r="GT15" s="437">
        <v>0</v>
      </c>
      <c r="GU15" s="437">
        <v>0</v>
      </c>
      <c r="GV15" s="437">
        <v>0</v>
      </c>
      <c r="GW15" s="437">
        <v>0</v>
      </c>
      <c r="GX15" s="437">
        <v>0</v>
      </c>
      <c r="GY15" s="437">
        <v>0</v>
      </c>
      <c r="GZ15" s="437">
        <v>0</v>
      </c>
      <c r="HA15" s="437">
        <v>0</v>
      </c>
      <c r="HB15" s="437">
        <v>0</v>
      </c>
      <c r="HC15" s="437">
        <v>0</v>
      </c>
      <c r="HD15" s="437">
        <v>0</v>
      </c>
      <c r="HE15" s="437">
        <v>0</v>
      </c>
      <c r="HF15" s="437">
        <v>0</v>
      </c>
      <c r="HG15" s="437">
        <v>0</v>
      </c>
      <c r="HH15" s="437">
        <v>0</v>
      </c>
      <c r="HI15" s="437">
        <v>0</v>
      </c>
      <c r="HJ15" s="437">
        <v>0</v>
      </c>
      <c r="HK15" s="437">
        <v>0</v>
      </c>
      <c r="HL15" s="439">
        <v>5304858</v>
      </c>
      <c r="HM15" s="439">
        <v>0</v>
      </c>
      <c r="HN15" s="439">
        <v>11048646</v>
      </c>
      <c r="HO15" s="440"/>
      <c r="HP15" s="441" t="s">
        <v>680</v>
      </c>
      <c r="HQ15" s="441" t="s">
        <v>681</v>
      </c>
      <c r="HR15" s="441" t="s">
        <v>682</v>
      </c>
      <c r="HT15" s="439">
        <v>0</v>
      </c>
      <c r="HU15" s="439">
        <v>0</v>
      </c>
      <c r="HV15" s="439">
        <v>0</v>
      </c>
      <c r="HW15" s="439">
        <v>0</v>
      </c>
      <c r="HX15" s="439">
        <v>0</v>
      </c>
      <c r="HY15" s="439">
        <v>0</v>
      </c>
      <c r="HZ15" s="439">
        <v>0</v>
      </c>
      <c r="IA15" s="439">
        <v>0</v>
      </c>
      <c r="IB15" s="439">
        <v>0</v>
      </c>
      <c r="IC15" s="439">
        <v>0</v>
      </c>
      <c r="ID15" s="439">
        <v>0</v>
      </c>
      <c r="IE15" s="439">
        <v>0</v>
      </c>
      <c r="IF15" s="439">
        <v>0</v>
      </c>
    </row>
    <row r="16" spans="1:240" s="439" customFormat="1" ht="30.75" thickBot="1">
      <c r="A16" s="434">
        <v>550</v>
      </c>
      <c r="B16" s="435" t="s">
        <v>251</v>
      </c>
      <c r="C16" s="436" t="s">
        <v>252</v>
      </c>
      <c r="D16" s="437">
        <v>100887666</v>
      </c>
      <c r="E16" s="438">
        <v>3634</v>
      </c>
      <c r="F16" s="437" t="s">
        <v>676</v>
      </c>
      <c r="G16" s="437">
        <v>634</v>
      </c>
      <c r="H16" s="437">
        <v>0</v>
      </c>
      <c r="I16" s="437">
        <v>0</v>
      </c>
      <c r="J16" s="437">
        <v>0</v>
      </c>
      <c r="K16" s="437">
        <v>0</v>
      </c>
      <c r="L16" s="437">
        <v>0</v>
      </c>
      <c r="M16" s="437">
        <v>0</v>
      </c>
      <c r="N16" s="437">
        <v>0</v>
      </c>
      <c r="O16" s="437">
        <v>0</v>
      </c>
      <c r="P16" s="437">
        <v>0</v>
      </c>
      <c r="Q16" s="437">
        <v>0</v>
      </c>
      <c r="R16" s="437">
        <v>0</v>
      </c>
      <c r="S16" s="437">
        <v>0</v>
      </c>
      <c r="T16" s="437">
        <v>0</v>
      </c>
      <c r="U16" s="437">
        <v>0</v>
      </c>
      <c r="V16" s="437">
        <v>0</v>
      </c>
      <c r="W16" s="437">
        <v>0</v>
      </c>
      <c r="X16" s="437">
        <v>0</v>
      </c>
      <c r="Y16" s="437">
        <v>0</v>
      </c>
      <c r="Z16" s="437">
        <v>0</v>
      </c>
      <c r="AA16" s="437">
        <v>0</v>
      </c>
      <c r="AB16" s="437">
        <v>0</v>
      </c>
      <c r="AC16" s="437">
        <v>0</v>
      </c>
      <c r="AD16" s="437">
        <v>0</v>
      </c>
      <c r="AE16" s="437">
        <v>0</v>
      </c>
      <c r="AF16" s="437">
        <v>0</v>
      </c>
      <c r="AG16" s="437">
        <v>0</v>
      </c>
      <c r="AH16" s="437">
        <v>0</v>
      </c>
      <c r="AI16" s="437">
        <v>0</v>
      </c>
      <c r="AJ16" s="437">
        <v>0</v>
      </c>
      <c r="AK16" s="437">
        <v>0</v>
      </c>
      <c r="AL16" s="437">
        <v>0</v>
      </c>
      <c r="AM16" s="437">
        <v>0</v>
      </c>
      <c r="AN16" s="437">
        <v>0</v>
      </c>
      <c r="AO16" s="437">
        <v>0</v>
      </c>
      <c r="AP16" s="437">
        <v>0</v>
      </c>
      <c r="AQ16" s="437">
        <v>0</v>
      </c>
      <c r="AR16" s="437">
        <v>0</v>
      </c>
      <c r="AS16" s="437">
        <v>0</v>
      </c>
      <c r="AT16" s="437">
        <v>0</v>
      </c>
      <c r="AU16" s="437">
        <v>0</v>
      </c>
      <c r="AV16" s="437">
        <v>0</v>
      </c>
      <c r="AW16" s="437">
        <v>0</v>
      </c>
      <c r="AX16" s="437">
        <v>0</v>
      </c>
      <c r="AY16" s="437">
        <v>0</v>
      </c>
      <c r="AZ16" s="437">
        <v>0</v>
      </c>
      <c r="BA16" s="437">
        <v>0</v>
      </c>
      <c r="BB16" s="437">
        <v>0</v>
      </c>
      <c r="BC16" s="437">
        <v>0</v>
      </c>
      <c r="BD16" s="437">
        <v>0</v>
      </c>
      <c r="BE16" s="437">
        <v>0</v>
      </c>
      <c r="BF16" s="437">
        <v>0</v>
      </c>
      <c r="BG16" s="437">
        <v>0</v>
      </c>
      <c r="BH16" s="437">
        <v>0</v>
      </c>
      <c r="BI16" s="437">
        <v>0</v>
      </c>
      <c r="BJ16" s="437">
        <v>0</v>
      </c>
      <c r="BK16" s="437">
        <v>0</v>
      </c>
      <c r="BL16" s="437">
        <v>0</v>
      </c>
      <c r="BM16" s="437">
        <v>0</v>
      </c>
      <c r="BN16" s="437">
        <v>0</v>
      </c>
      <c r="BO16" s="437">
        <v>0</v>
      </c>
      <c r="BP16" s="437">
        <v>0</v>
      </c>
      <c r="BQ16" s="437">
        <v>0</v>
      </c>
      <c r="BR16" s="437">
        <v>0</v>
      </c>
      <c r="BS16" s="437">
        <v>0</v>
      </c>
      <c r="BT16" s="437">
        <v>0</v>
      </c>
      <c r="BU16" s="437">
        <v>0</v>
      </c>
      <c r="BV16" s="437">
        <v>0</v>
      </c>
      <c r="BW16" s="437">
        <v>0</v>
      </c>
      <c r="BX16" s="437">
        <v>0</v>
      </c>
      <c r="BY16" s="437">
        <v>0</v>
      </c>
      <c r="BZ16" s="437">
        <v>0</v>
      </c>
      <c r="CA16" s="437">
        <v>0</v>
      </c>
      <c r="CB16" s="437">
        <v>0</v>
      </c>
      <c r="CC16" s="437">
        <v>0</v>
      </c>
      <c r="CD16" s="437">
        <v>0</v>
      </c>
      <c r="CE16" s="437">
        <v>0</v>
      </c>
      <c r="CF16" s="437">
        <v>0</v>
      </c>
      <c r="CG16" s="437">
        <v>0</v>
      </c>
      <c r="CH16" s="437">
        <v>0</v>
      </c>
      <c r="CI16" s="437">
        <v>0</v>
      </c>
      <c r="CJ16" s="437">
        <v>0</v>
      </c>
      <c r="CK16" s="437">
        <v>0</v>
      </c>
      <c r="CL16" s="437">
        <v>0</v>
      </c>
      <c r="CM16" s="437">
        <v>0</v>
      </c>
      <c r="CN16" s="437">
        <v>0</v>
      </c>
      <c r="CO16" s="437">
        <v>0</v>
      </c>
      <c r="CP16" s="437">
        <v>0</v>
      </c>
      <c r="CQ16" s="437">
        <v>0</v>
      </c>
      <c r="CR16" s="437">
        <v>0</v>
      </c>
      <c r="CS16" s="437">
        <v>0</v>
      </c>
      <c r="CT16" s="437">
        <v>0</v>
      </c>
      <c r="CU16" s="437">
        <v>0</v>
      </c>
      <c r="CV16" s="437">
        <v>0</v>
      </c>
      <c r="CW16" s="437">
        <v>0</v>
      </c>
      <c r="CX16" s="437">
        <v>0</v>
      </c>
      <c r="CY16" s="437">
        <v>0</v>
      </c>
      <c r="CZ16" s="437">
        <v>0</v>
      </c>
      <c r="DA16" s="437">
        <v>0</v>
      </c>
      <c r="DB16" s="437">
        <v>0</v>
      </c>
      <c r="DC16" s="437">
        <v>0</v>
      </c>
      <c r="DD16" s="437">
        <v>0</v>
      </c>
      <c r="DE16" s="437">
        <v>0</v>
      </c>
      <c r="DF16" s="437">
        <v>0</v>
      </c>
      <c r="DG16" s="437">
        <v>0</v>
      </c>
      <c r="DH16" s="437">
        <v>0</v>
      </c>
      <c r="DI16" s="437">
        <v>0</v>
      </c>
      <c r="DJ16" s="437">
        <v>0</v>
      </c>
      <c r="DK16" s="437">
        <v>0</v>
      </c>
      <c r="DL16" s="437">
        <v>0</v>
      </c>
      <c r="DM16" s="437">
        <v>0</v>
      </c>
      <c r="DN16" s="437">
        <v>0</v>
      </c>
      <c r="DO16" s="437">
        <v>0</v>
      </c>
      <c r="DP16" s="437">
        <v>0</v>
      </c>
      <c r="DQ16" s="437">
        <v>0</v>
      </c>
      <c r="DR16" s="437">
        <v>0</v>
      </c>
      <c r="DS16" s="437">
        <v>0</v>
      </c>
      <c r="DT16" s="437">
        <v>0</v>
      </c>
      <c r="DU16" s="437">
        <v>0</v>
      </c>
      <c r="DV16" s="437">
        <v>0</v>
      </c>
      <c r="DW16" s="437">
        <v>0</v>
      </c>
      <c r="DX16" s="437">
        <v>0</v>
      </c>
      <c r="DY16" s="437">
        <v>0</v>
      </c>
      <c r="DZ16" s="437">
        <v>0</v>
      </c>
      <c r="EA16" s="437">
        <v>0</v>
      </c>
      <c r="EB16" s="437">
        <v>0</v>
      </c>
      <c r="EC16" s="437">
        <v>0</v>
      </c>
      <c r="ED16" s="437">
        <v>0</v>
      </c>
      <c r="EE16" s="437">
        <v>0</v>
      </c>
      <c r="EF16" s="437">
        <v>0</v>
      </c>
      <c r="EG16" s="437">
        <v>0</v>
      </c>
      <c r="EH16" s="437">
        <v>0</v>
      </c>
      <c r="EI16" s="437">
        <v>0</v>
      </c>
      <c r="EJ16" s="437">
        <v>0</v>
      </c>
      <c r="EK16" s="437">
        <v>0</v>
      </c>
      <c r="EL16" s="437">
        <v>0</v>
      </c>
      <c r="EM16" s="437">
        <v>0</v>
      </c>
      <c r="EN16" s="437">
        <v>0</v>
      </c>
      <c r="EO16" s="437">
        <v>0</v>
      </c>
      <c r="EP16" s="437">
        <v>0</v>
      </c>
      <c r="EQ16" s="437">
        <v>0</v>
      </c>
      <c r="ER16" s="437">
        <v>0</v>
      </c>
      <c r="ES16" s="437">
        <v>0</v>
      </c>
      <c r="ET16" s="437">
        <v>0</v>
      </c>
      <c r="EU16" s="437">
        <v>0</v>
      </c>
      <c r="EV16" s="437">
        <v>0</v>
      </c>
      <c r="EW16" s="437">
        <v>0</v>
      </c>
      <c r="EX16" s="437">
        <v>0</v>
      </c>
      <c r="EY16" s="437">
        <v>0</v>
      </c>
      <c r="EZ16" s="437">
        <v>0</v>
      </c>
      <c r="FA16" s="437">
        <v>0</v>
      </c>
      <c r="FB16" s="437">
        <v>0</v>
      </c>
      <c r="FC16" s="437">
        <v>0</v>
      </c>
      <c r="FD16" s="437">
        <v>0</v>
      </c>
      <c r="FE16" s="437">
        <v>0</v>
      </c>
      <c r="FF16" s="437">
        <v>0</v>
      </c>
      <c r="FG16" s="437">
        <v>0</v>
      </c>
      <c r="FH16" s="437">
        <v>0</v>
      </c>
      <c r="FI16" s="437">
        <v>0</v>
      </c>
      <c r="FJ16" s="437">
        <v>0</v>
      </c>
      <c r="FK16" s="437">
        <v>0</v>
      </c>
      <c r="FL16" s="437">
        <v>0</v>
      </c>
      <c r="FM16" s="437">
        <v>0</v>
      </c>
      <c r="FN16" s="437">
        <v>0</v>
      </c>
      <c r="FO16" s="437">
        <v>0</v>
      </c>
      <c r="FP16" s="437">
        <v>0</v>
      </c>
      <c r="FQ16" s="437">
        <v>0</v>
      </c>
      <c r="FR16" s="437">
        <v>0</v>
      </c>
      <c r="FS16" s="437">
        <v>0</v>
      </c>
      <c r="FT16" s="437">
        <v>0</v>
      </c>
      <c r="FU16" s="437">
        <v>0</v>
      </c>
      <c r="FV16" s="437">
        <v>0</v>
      </c>
      <c r="FW16" s="437">
        <v>0</v>
      </c>
      <c r="FX16" s="437">
        <v>0</v>
      </c>
      <c r="FY16" s="437">
        <v>0</v>
      </c>
      <c r="FZ16" s="437">
        <v>0</v>
      </c>
      <c r="GA16" s="437">
        <v>0</v>
      </c>
      <c r="GB16" s="437">
        <v>0</v>
      </c>
      <c r="GC16" s="437">
        <v>0</v>
      </c>
      <c r="GD16" s="437">
        <v>0</v>
      </c>
      <c r="GE16" s="437">
        <v>0</v>
      </c>
      <c r="GF16" s="437">
        <v>0</v>
      </c>
      <c r="GG16" s="437">
        <v>0</v>
      </c>
      <c r="GH16" s="437">
        <v>0</v>
      </c>
      <c r="GI16" s="437">
        <v>0</v>
      </c>
      <c r="GJ16" s="437">
        <v>0</v>
      </c>
      <c r="GK16" s="437">
        <v>0</v>
      </c>
      <c r="GL16" s="437">
        <v>0</v>
      </c>
      <c r="GM16" s="437">
        <v>0</v>
      </c>
      <c r="GN16" s="437">
        <v>0</v>
      </c>
      <c r="GO16" s="437">
        <v>0</v>
      </c>
      <c r="GP16" s="437">
        <v>0</v>
      </c>
      <c r="GQ16" s="437">
        <v>0</v>
      </c>
      <c r="GR16" s="437">
        <v>0</v>
      </c>
      <c r="GS16" s="437">
        <v>0</v>
      </c>
      <c r="GT16" s="437">
        <v>0</v>
      </c>
      <c r="GU16" s="437">
        <v>0</v>
      </c>
      <c r="GV16" s="437">
        <v>0</v>
      </c>
      <c r="GW16" s="437">
        <v>0</v>
      </c>
      <c r="GX16" s="437">
        <v>0</v>
      </c>
      <c r="GY16" s="437">
        <v>0</v>
      </c>
      <c r="GZ16" s="437">
        <v>0</v>
      </c>
      <c r="HA16" s="437">
        <v>0</v>
      </c>
      <c r="HB16" s="437">
        <v>0</v>
      </c>
      <c r="HC16" s="437">
        <v>0</v>
      </c>
      <c r="HD16" s="437">
        <v>0</v>
      </c>
      <c r="HE16" s="437">
        <v>0</v>
      </c>
      <c r="HF16" s="437">
        <v>0</v>
      </c>
      <c r="HG16" s="437">
        <v>0</v>
      </c>
      <c r="HH16" s="437">
        <v>0</v>
      </c>
      <c r="HI16" s="437">
        <v>0</v>
      </c>
      <c r="HJ16" s="437">
        <v>0</v>
      </c>
      <c r="HK16" s="437">
        <v>0</v>
      </c>
      <c r="HL16" s="439">
        <v>38235963</v>
      </c>
      <c r="HM16" s="439">
        <v>634</v>
      </c>
      <c r="HN16" s="439">
        <v>62646801</v>
      </c>
      <c r="HO16" s="440"/>
      <c r="HP16" s="441" t="s">
        <v>677</v>
      </c>
      <c r="HQ16" s="441" t="s">
        <v>678</v>
      </c>
      <c r="HR16" s="441" t="s">
        <v>679</v>
      </c>
      <c r="HT16" s="439">
        <v>634</v>
      </c>
      <c r="HU16" s="439">
        <v>0</v>
      </c>
      <c r="HV16" s="439">
        <v>0</v>
      </c>
      <c r="HW16" s="439">
        <v>-634</v>
      </c>
      <c r="HX16" s="439">
        <v>0</v>
      </c>
      <c r="HY16" s="439">
        <v>0</v>
      </c>
      <c r="HZ16" s="439">
        <v>0</v>
      </c>
      <c r="IA16" s="439">
        <v>0</v>
      </c>
      <c r="IB16" s="439">
        <v>0</v>
      </c>
      <c r="IC16" s="439">
        <v>0</v>
      </c>
      <c r="ID16" s="439">
        <v>0</v>
      </c>
      <c r="IE16" s="439">
        <v>0</v>
      </c>
      <c r="IF16" s="439">
        <v>0</v>
      </c>
    </row>
    <row r="17" spans="1:240" s="439" customFormat="1" ht="29.25" thickBot="1">
      <c r="A17" s="425">
        <v>552</v>
      </c>
      <c r="B17" s="426" t="s">
        <v>579</v>
      </c>
      <c r="C17" s="427" t="s">
        <v>581</v>
      </c>
      <c r="D17" s="437">
        <v>8392366</v>
      </c>
      <c r="E17" s="438">
        <v>133965</v>
      </c>
      <c r="F17" s="437" t="s">
        <v>676</v>
      </c>
      <c r="G17" s="437">
        <v>0</v>
      </c>
      <c r="H17" s="437">
        <v>0</v>
      </c>
      <c r="I17" s="437">
        <v>0</v>
      </c>
      <c r="J17" s="437">
        <v>0</v>
      </c>
      <c r="K17" s="437">
        <v>0</v>
      </c>
      <c r="L17" s="437">
        <v>0</v>
      </c>
      <c r="M17" s="437">
        <v>0</v>
      </c>
      <c r="N17" s="437">
        <v>0</v>
      </c>
      <c r="O17" s="437">
        <v>0</v>
      </c>
      <c r="P17" s="437">
        <v>0</v>
      </c>
      <c r="Q17" s="437">
        <v>0</v>
      </c>
      <c r="R17" s="437">
        <v>0</v>
      </c>
      <c r="S17" s="437">
        <v>0</v>
      </c>
      <c r="T17" s="437">
        <v>0</v>
      </c>
      <c r="U17" s="437">
        <v>0</v>
      </c>
      <c r="V17" s="437">
        <v>0</v>
      </c>
      <c r="W17" s="437">
        <v>0</v>
      </c>
      <c r="X17" s="437">
        <v>0</v>
      </c>
      <c r="Y17" s="437">
        <v>0</v>
      </c>
      <c r="Z17" s="437">
        <v>0</v>
      </c>
      <c r="AA17" s="437">
        <v>0</v>
      </c>
      <c r="AB17" s="437">
        <v>0</v>
      </c>
      <c r="AC17" s="437">
        <v>0</v>
      </c>
      <c r="AD17" s="437">
        <v>0</v>
      </c>
      <c r="AE17" s="437">
        <v>0</v>
      </c>
      <c r="AF17" s="437">
        <v>0</v>
      </c>
      <c r="AG17" s="437">
        <v>0</v>
      </c>
      <c r="AH17" s="437">
        <v>0</v>
      </c>
      <c r="AI17" s="437">
        <v>0</v>
      </c>
      <c r="AJ17" s="437">
        <v>0</v>
      </c>
      <c r="AK17" s="437">
        <v>0</v>
      </c>
      <c r="AL17" s="437">
        <v>0</v>
      </c>
      <c r="AM17" s="437">
        <v>0</v>
      </c>
      <c r="AN17" s="437">
        <v>0</v>
      </c>
      <c r="AO17" s="437">
        <v>0</v>
      </c>
      <c r="AP17" s="437">
        <v>0</v>
      </c>
      <c r="AQ17" s="437">
        <v>0</v>
      </c>
      <c r="AR17" s="437">
        <v>0</v>
      </c>
      <c r="AS17" s="437">
        <v>0</v>
      </c>
      <c r="AT17" s="437">
        <v>0</v>
      </c>
      <c r="AU17" s="437">
        <v>0</v>
      </c>
      <c r="AV17" s="437">
        <v>0</v>
      </c>
      <c r="AW17" s="437">
        <v>0</v>
      </c>
      <c r="AX17" s="437">
        <v>0</v>
      </c>
      <c r="AY17" s="437">
        <v>0</v>
      </c>
      <c r="AZ17" s="437">
        <v>0</v>
      </c>
      <c r="BA17" s="437">
        <v>0</v>
      </c>
      <c r="BB17" s="437">
        <v>0</v>
      </c>
      <c r="BC17" s="437">
        <v>0</v>
      </c>
      <c r="BD17" s="437">
        <v>0</v>
      </c>
      <c r="BE17" s="437">
        <v>0</v>
      </c>
      <c r="BF17" s="437">
        <v>0</v>
      </c>
      <c r="BG17" s="437">
        <v>0</v>
      </c>
      <c r="BH17" s="437">
        <v>0</v>
      </c>
      <c r="BI17" s="437">
        <v>0</v>
      </c>
      <c r="BJ17" s="437">
        <v>0</v>
      </c>
      <c r="BK17" s="437">
        <v>0</v>
      </c>
      <c r="BL17" s="437">
        <v>0</v>
      </c>
      <c r="BM17" s="437">
        <v>0</v>
      </c>
      <c r="BN17" s="437">
        <v>0</v>
      </c>
      <c r="BO17" s="437">
        <v>0</v>
      </c>
      <c r="BP17" s="437">
        <v>0</v>
      </c>
      <c r="BQ17" s="437">
        <v>0</v>
      </c>
      <c r="BR17" s="437">
        <v>0</v>
      </c>
      <c r="BS17" s="437">
        <v>0</v>
      </c>
      <c r="BT17" s="437">
        <v>0</v>
      </c>
      <c r="BU17" s="437">
        <v>0</v>
      </c>
      <c r="BV17" s="437">
        <v>0</v>
      </c>
      <c r="BW17" s="437">
        <v>0</v>
      </c>
      <c r="BX17" s="437">
        <v>0</v>
      </c>
      <c r="BY17" s="437">
        <v>0</v>
      </c>
      <c r="BZ17" s="437">
        <v>0</v>
      </c>
      <c r="CA17" s="437">
        <v>0</v>
      </c>
      <c r="CB17" s="437">
        <v>0</v>
      </c>
      <c r="CC17" s="437">
        <v>0</v>
      </c>
      <c r="CD17" s="437">
        <v>0</v>
      </c>
      <c r="CE17" s="437">
        <v>0</v>
      </c>
      <c r="CF17" s="437">
        <v>0</v>
      </c>
      <c r="CG17" s="437">
        <v>0</v>
      </c>
      <c r="CH17" s="437">
        <v>0</v>
      </c>
      <c r="CI17" s="437">
        <v>0</v>
      </c>
      <c r="CJ17" s="437">
        <v>0</v>
      </c>
      <c r="CK17" s="437">
        <v>0</v>
      </c>
      <c r="CL17" s="437">
        <v>0</v>
      </c>
      <c r="CM17" s="437">
        <v>0</v>
      </c>
      <c r="CN17" s="437">
        <v>0</v>
      </c>
      <c r="CO17" s="437">
        <v>0</v>
      </c>
      <c r="CP17" s="437">
        <v>0</v>
      </c>
      <c r="CQ17" s="437">
        <v>0</v>
      </c>
      <c r="CR17" s="437">
        <v>0</v>
      </c>
      <c r="CS17" s="437">
        <v>0</v>
      </c>
      <c r="CT17" s="437">
        <v>0</v>
      </c>
      <c r="CU17" s="437">
        <v>0</v>
      </c>
      <c r="CV17" s="437">
        <v>0</v>
      </c>
      <c r="CW17" s="437">
        <v>0</v>
      </c>
      <c r="CX17" s="437">
        <v>0</v>
      </c>
      <c r="CY17" s="437">
        <v>0</v>
      </c>
      <c r="CZ17" s="437">
        <v>0</v>
      </c>
      <c r="DA17" s="437">
        <v>0</v>
      </c>
      <c r="DB17" s="437">
        <v>0</v>
      </c>
      <c r="DC17" s="437">
        <v>0</v>
      </c>
      <c r="DD17" s="437">
        <v>0</v>
      </c>
      <c r="DE17" s="437">
        <v>0</v>
      </c>
      <c r="DF17" s="437">
        <v>0</v>
      </c>
      <c r="DG17" s="437">
        <v>0</v>
      </c>
      <c r="DH17" s="437">
        <v>0</v>
      </c>
      <c r="DI17" s="437">
        <v>0</v>
      </c>
      <c r="DJ17" s="437">
        <v>0</v>
      </c>
      <c r="DK17" s="437">
        <v>0</v>
      </c>
      <c r="DL17" s="437">
        <v>0</v>
      </c>
      <c r="DM17" s="437">
        <v>0</v>
      </c>
      <c r="DN17" s="437">
        <v>0</v>
      </c>
      <c r="DO17" s="437">
        <v>0</v>
      </c>
      <c r="DP17" s="437">
        <v>0</v>
      </c>
      <c r="DQ17" s="437">
        <v>0</v>
      </c>
      <c r="DR17" s="437">
        <v>0</v>
      </c>
      <c r="DS17" s="437">
        <v>0</v>
      </c>
      <c r="DT17" s="437">
        <v>0</v>
      </c>
      <c r="DU17" s="437">
        <v>0</v>
      </c>
      <c r="DV17" s="437">
        <v>0</v>
      </c>
      <c r="DW17" s="437">
        <v>0</v>
      </c>
      <c r="DX17" s="437">
        <v>0</v>
      </c>
      <c r="DY17" s="437">
        <v>0</v>
      </c>
      <c r="DZ17" s="437">
        <v>0</v>
      </c>
      <c r="EA17" s="437">
        <v>0</v>
      </c>
      <c r="EB17" s="437">
        <v>0</v>
      </c>
      <c r="EC17" s="437">
        <v>0</v>
      </c>
      <c r="ED17" s="437">
        <v>0</v>
      </c>
      <c r="EE17" s="437">
        <v>0</v>
      </c>
      <c r="EF17" s="437">
        <v>0</v>
      </c>
      <c r="EG17" s="437">
        <v>0</v>
      </c>
      <c r="EH17" s="437">
        <v>0</v>
      </c>
      <c r="EI17" s="437">
        <v>0</v>
      </c>
      <c r="EJ17" s="437">
        <v>0</v>
      </c>
      <c r="EK17" s="437">
        <v>0</v>
      </c>
      <c r="EL17" s="437">
        <v>0</v>
      </c>
      <c r="EM17" s="437">
        <v>0</v>
      </c>
      <c r="EN17" s="437">
        <v>0</v>
      </c>
      <c r="EO17" s="437">
        <v>0</v>
      </c>
      <c r="EP17" s="437">
        <v>0</v>
      </c>
      <c r="EQ17" s="437">
        <v>0</v>
      </c>
      <c r="ER17" s="437">
        <v>0</v>
      </c>
      <c r="ES17" s="437">
        <v>0</v>
      </c>
      <c r="ET17" s="437">
        <v>0</v>
      </c>
      <c r="EU17" s="437">
        <v>0</v>
      </c>
      <c r="EV17" s="437">
        <v>0</v>
      </c>
      <c r="EW17" s="437">
        <v>0</v>
      </c>
      <c r="EX17" s="437">
        <v>0</v>
      </c>
      <c r="EY17" s="437">
        <v>0</v>
      </c>
      <c r="EZ17" s="437">
        <v>0</v>
      </c>
      <c r="FA17" s="437">
        <v>0</v>
      </c>
      <c r="FB17" s="437">
        <v>0</v>
      </c>
      <c r="FC17" s="437">
        <v>0</v>
      </c>
      <c r="FD17" s="437">
        <v>0</v>
      </c>
      <c r="FE17" s="437">
        <v>0</v>
      </c>
      <c r="FF17" s="437">
        <v>0</v>
      </c>
      <c r="FG17" s="437">
        <v>0</v>
      </c>
      <c r="FH17" s="437">
        <v>0</v>
      </c>
      <c r="FI17" s="437">
        <v>0</v>
      </c>
      <c r="FJ17" s="437">
        <v>0</v>
      </c>
      <c r="FK17" s="437">
        <v>0</v>
      </c>
      <c r="FL17" s="437">
        <v>0</v>
      </c>
      <c r="FM17" s="437">
        <v>0</v>
      </c>
      <c r="FN17" s="437">
        <v>0</v>
      </c>
      <c r="FO17" s="437">
        <v>0</v>
      </c>
      <c r="FP17" s="437">
        <v>0</v>
      </c>
      <c r="FQ17" s="437">
        <v>0</v>
      </c>
      <c r="FR17" s="437">
        <v>0</v>
      </c>
      <c r="FS17" s="437">
        <v>0</v>
      </c>
      <c r="FT17" s="437">
        <v>0</v>
      </c>
      <c r="FU17" s="437">
        <v>0</v>
      </c>
      <c r="FV17" s="437">
        <v>0</v>
      </c>
      <c r="FW17" s="437">
        <v>0</v>
      </c>
      <c r="FX17" s="437">
        <v>0</v>
      </c>
      <c r="FY17" s="437">
        <v>0</v>
      </c>
      <c r="FZ17" s="437">
        <v>0</v>
      </c>
      <c r="GA17" s="437">
        <v>0</v>
      </c>
      <c r="GB17" s="437">
        <v>0</v>
      </c>
      <c r="GC17" s="437">
        <v>0</v>
      </c>
      <c r="GD17" s="437">
        <v>0</v>
      </c>
      <c r="GE17" s="437">
        <v>0</v>
      </c>
      <c r="GF17" s="437">
        <v>0</v>
      </c>
      <c r="GG17" s="437">
        <v>0</v>
      </c>
      <c r="GH17" s="437">
        <v>0</v>
      </c>
      <c r="GI17" s="437">
        <v>0</v>
      </c>
      <c r="GJ17" s="437">
        <v>0</v>
      </c>
      <c r="GK17" s="437">
        <v>0</v>
      </c>
      <c r="GL17" s="437">
        <v>0</v>
      </c>
      <c r="GM17" s="437">
        <v>0</v>
      </c>
      <c r="GN17" s="437">
        <v>0</v>
      </c>
      <c r="GO17" s="437">
        <v>0</v>
      </c>
      <c r="GP17" s="437">
        <v>0</v>
      </c>
      <c r="GQ17" s="437">
        <v>0</v>
      </c>
      <c r="GR17" s="437">
        <v>0</v>
      </c>
      <c r="GS17" s="437">
        <v>0</v>
      </c>
      <c r="GT17" s="437">
        <v>0</v>
      </c>
      <c r="GU17" s="437">
        <v>0</v>
      </c>
      <c r="GV17" s="437">
        <v>0</v>
      </c>
      <c r="GW17" s="437">
        <v>0</v>
      </c>
      <c r="GX17" s="437">
        <v>0</v>
      </c>
      <c r="GY17" s="437">
        <v>0</v>
      </c>
      <c r="GZ17" s="437">
        <v>0</v>
      </c>
      <c r="HA17" s="437">
        <v>0</v>
      </c>
      <c r="HB17" s="437">
        <v>0</v>
      </c>
      <c r="HC17" s="437">
        <v>0</v>
      </c>
      <c r="HD17" s="437">
        <v>0</v>
      </c>
      <c r="HE17" s="437">
        <v>0</v>
      </c>
      <c r="HF17" s="437">
        <v>0</v>
      </c>
      <c r="HG17" s="437">
        <v>0</v>
      </c>
      <c r="HH17" s="437">
        <v>0</v>
      </c>
      <c r="HI17" s="437">
        <v>0</v>
      </c>
      <c r="HJ17" s="437">
        <v>0</v>
      </c>
      <c r="HK17" s="437">
        <v>0</v>
      </c>
      <c r="HL17" s="439">
        <v>3813608</v>
      </c>
      <c r="HM17" s="439">
        <v>0</v>
      </c>
      <c r="HN17" s="439">
        <v>4444793</v>
      </c>
      <c r="HO17" s="440"/>
      <c r="HP17" s="441" t="s">
        <v>680</v>
      </c>
      <c r="HQ17" s="441" t="s">
        <v>681</v>
      </c>
      <c r="HR17" s="441" t="s">
        <v>682</v>
      </c>
      <c r="HT17" s="439">
        <v>0</v>
      </c>
      <c r="HU17" s="439">
        <v>0</v>
      </c>
      <c r="HV17" s="439">
        <v>0</v>
      </c>
      <c r="HW17" s="439">
        <v>0</v>
      </c>
      <c r="HX17" s="439">
        <v>0</v>
      </c>
      <c r="HY17" s="439">
        <v>0</v>
      </c>
      <c r="HZ17" s="439">
        <v>0</v>
      </c>
      <c r="IA17" s="439">
        <v>0</v>
      </c>
      <c r="IB17" s="439">
        <v>0</v>
      </c>
      <c r="IC17" s="439">
        <v>0</v>
      </c>
      <c r="ID17" s="439">
        <v>0</v>
      </c>
      <c r="IE17" s="439">
        <v>0</v>
      </c>
      <c r="IF17" s="439">
        <v>0</v>
      </c>
    </row>
    <row r="18" spans="1:240" s="439" customFormat="1" ht="29.25" thickBot="1">
      <c r="A18" s="425">
        <v>553</v>
      </c>
      <c r="B18" s="426" t="s">
        <v>580</v>
      </c>
      <c r="C18" s="427" t="s">
        <v>582</v>
      </c>
      <c r="D18" s="437">
        <v>15623354</v>
      </c>
      <c r="E18" s="438">
        <v>203634</v>
      </c>
      <c r="F18" s="437" t="s">
        <v>676</v>
      </c>
      <c r="G18" s="437">
        <v>0</v>
      </c>
      <c r="H18" s="437">
        <v>0</v>
      </c>
      <c r="I18" s="437">
        <v>0</v>
      </c>
      <c r="J18" s="437">
        <v>0</v>
      </c>
      <c r="K18" s="437">
        <v>0</v>
      </c>
      <c r="L18" s="437">
        <v>0</v>
      </c>
      <c r="M18" s="437">
        <v>0</v>
      </c>
      <c r="N18" s="437">
        <v>0</v>
      </c>
      <c r="O18" s="437">
        <v>0</v>
      </c>
      <c r="P18" s="437">
        <v>0</v>
      </c>
      <c r="Q18" s="437">
        <v>0</v>
      </c>
      <c r="R18" s="437">
        <v>0</v>
      </c>
      <c r="S18" s="437">
        <v>0</v>
      </c>
      <c r="T18" s="437">
        <v>0</v>
      </c>
      <c r="U18" s="437">
        <v>0</v>
      </c>
      <c r="V18" s="437">
        <v>0</v>
      </c>
      <c r="W18" s="437">
        <v>0</v>
      </c>
      <c r="X18" s="437">
        <v>0</v>
      </c>
      <c r="Y18" s="437">
        <v>0</v>
      </c>
      <c r="Z18" s="437">
        <v>0</v>
      </c>
      <c r="AA18" s="437">
        <v>0</v>
      </c>
      <c r="AB18" s="437">
        <v>0</v>
      </c>
      <c r="AC18" s="437">
        <v>0</v>
      </c>
      <c r="AD18" s="437">
        <v>0</v>
      </c>
      <c r="AE18" s="437">
        <v>0</v>
      </c>
      <c r="AF18" s="437">
        <v>0</v>
      </c>
      <c r="AG18" s="437">
        <v>0</v>
      </c>
      <c r="AH18" s="437">
        <v>0</v>
      </c>
      <c r="AI18" s="437">
        <v>0</v>
      </c>
      <c r="AJ18" s="437">
        <v>0</v>
      </c>
      <c r="AK18" s="437">
        <v>0</v>
      </c>
      <c r="AL18" s="437">
        <v>0</v>
      </c>
      <c r="AM18" s="437">
        <v>0</v>
      </c>
      <c r="AN18" s="437">
        <v>0</v>
      </c>
      <c r="AO18" s="437">
        <v>0</v>
      </c>
      <c r="AP18" s="437">
        <v>0</v>
      </c>
      <c r="AQ18" s="437">
        <v>0</v>
      </c>
      <c r="AR18" s="437">
        <v>0</v>
      </c>
      <c r="AS18" s="437">
        <v>0</v>
      </c>
      <c r="AT18" s="437">
        <v>0</v>
      </c>
      <c r="AU18" s="437">
        <v>0</v>
      </c>
      <c r="AV18" s="437">
        <v>0</v>
      </c>
      <c r="AW18" s="437">
        <v>0</v>
      </c>
      <c r="AX18" s="437">
        <v>0</v>
      </c>
      <c r="AY18" s="437">
        <v>0</v>
      </c>
      <c r="AZ18" s="437">
        <v>0</v>
      </c>
      <c r="BA18" s="437">
        <v>0</v>
      </c>
      <c r="BB18" s="437">
        <v>0</v>
      </c>
      <c r="BC18" s="437">
        <v>0</v>
      </c>
      <c r="BD18" s="437">
        <v>0</v>
      </c>
      <c r="BE18" s="437">
        <v>0</v>
      </c>
      <c r="BF18" s="437">
        <v>0</v>
      </c>
      <c r="BG18" s="437">
        <v>0</v>
      </c>
      <c r="BH18" s="437">
        <v>0</v>
      </c>
      <c r="BI18" s="437">
        <v>0</v>
      </c>
      <c r="BJ18" s="437">
        <v>0</v>
      </c>
      <c r="BK18" s="437">
        <v>0</v>
      </c>
      <c r="BL18" s="437">
        <v>0</v>
      </c>
      <c r="BM18" s="437">
        <v>0</v>
      </c>
      <c r="BN18" s="437">
        <v>0</v>
      </c>
      <c r="BO18" s="437">
        <v>0</v>
      </c>
      <c r="BP18" s="437">
        <v>0</v>
      </c>
      <c r="BQ18" s="437">
        <v>0</v>
      </c>
      <c r="BR18" s="437">
        <v>0</v>
      </c>
      <c r="BS18" s="437">
        <v>0</v>
      </c>
      <c r="BT18" s="437">
        <v>0</v>
      </c>
      <c r="BU18" s="437">
        <v>0</v>
      </c>
      <c r="BV18" s="437">
        <v>0</v>
      </c>
      <c r="BW18" s="437">
        <v>0</v>
      </c>
      <c r="BX18" s="437">
        <v>0</v>
      </c>
      <c r="BY18" s="437">
        <v>0</v>
      </c>
      <c r="BZ18" s="437">
        <v>0</v>
      </c>
      <c r="CA18" s="437">
        <v>0</v>
      </c>
      <c r="CB18" s="437">
        <v>0</v>
      </c>
      <c r="CC18" s="437">
        <v>0</v>
      </c>
      <c r="CD18" s="437">
        <v>0</v>
      </c>
      <c r="CE18" s="437">
        <v>0</v>
      </c>
      <c r="CF18" s="437">
        <v>0</v>
      </c>
      <c r="CG18" s="437">
        <v>0</v>
      </c>
      <c r="CH18" s="437">
        <v>0</v>
      </c>
      <c r="CI18" s="437">
        <v>0</v>
      </c>
      <c r="CJ18" s="437">
        <v>0</v>
      </c>
      <c r="CK18" s="437">
        <v>0</v>
      </c>
      <c r="CL18" s="437">
        <v>0</v>
      </c>
      <c r="CM18" s="437">
        <v>0</v>
      </c>
      <c r="CN18" s="437">
        <v>0</v>
      </c>
      <c r="CO18" s="437">
        <v>0</v>
      </c>
      <c r="CP18" s="437">
        <v>0</v>
      </c>
      <c r="CQ18" s="437">
        <v>0</v>
      </c>
      <c r="CR18" s="437">
        <v>0</v>
      </c>
      <c r="CS18" s="437">
        <v>0</v>
      </c>
      <c r="CT18" s="437">
        <v>0</v>
      </c>
      <c r="CU18" s="437">
        <v>0</v>
      </c>
      <c r="CV18" s="437">
        <v>0</v>
      </c>
      <c r="CW18" s="437">
        <v>0</v>
      </c>
      <c r="CX18" s="437">
        <v>0</v>
      </c>
      <c r="CY18" s="437">
        <v>0</v>
      </c>
      <c r="CZ18" s="437">
        <v>0</v>
      </c>
      <c r="DA18" s="437">
        <v>0</v>
      </c>
      <c r="DB18" s="437">
        <v>0</v>
      </c>
      <c r="DC18" s="437">
        <v>0</v>
      </c>
      <c r="DD18" s="437">
        <v>0</v>
      </c>
      <c r="DE18" s="437">
        <v>0</v>
      </c>
      <c r="DF18" s="437">
        <v>0</v>
      </c>
      <c r="DG18" s="437">
        <v>0</v>
      </c>
      <c r="DH18" s="437">
        <v>0</v>
      </c>
      <c r="DI18" s="437">
        <v>0</v>
      </c>
      <c r="DJ18" s="437">
        <v>0</v>
      </c>
      <c r="DK18" s="437">
        <v>0</v>
      </c>
      <c r="DL18" s="437">
        <v>0</v>
      </c>
      <c r="DM18" s="437">
        <v>0</v>
      </c>
      <c r="DN18" s="437">
        <v>0</v>
      </c>
      <c r="DO18" s="437">
        <v>0</v>
      </c>
      <c r="DP18" s="437">
        <v>0</v>
      </c>
      <c r="DQ18" s="437">
        <v>0</v>
      </c>
      <c r="DR18" s="437">
        <v>0</v>
      </c>
      <c r="DS18" s="437">
        <v>0</v>
      </c>
      <c r="DT18" s="437">
        <v>0</v>
      </c>
      <c r="DU18" s="437">
        <v>0</v>
      </c>
      <c r="DV18" s="437">
        <v>0</v>
      </c>
      <c r="DW18" s="437">
        <v>0</v>
      </c>
      <c r="DX18" s="437">
        <v>0</v>
      </c>
      <c r="DY18" s="437">
        <v>0</v>
      </c>
      <c r="DZ18" s="437">
        <v>0</v>
      </c>
      <c r="EA18" s="437">
        <v>0</v>
      </c>
      <c r="EB18" s="437">
        <v>0</v>
      </c>
      <c r="EC18" s="437">
        <v>0</v>
      </c>
      <c r="ED18" s="437">
        <v>0</v>
      </c>
      <c r="EE18" s="437">
        <v>0</v>
      </c>
      <c r="EF18" s="437">
        <v>0</v>
      </c>
      <c r="EG18" s="437">
        <v>0</v>
      </c>
      <c r="EH18" s="437">
        <v>0</v>
      </c>
      <c r="EI18" s="437">
        <v>0</v>
      </c>
      <c r="EJ18" s="437">
        <v>0</v>
      </c>
      <c r="EK18" s="437">
        <v>0</v>
      </c>
      <c r="EL18" s="437">
        <v>0</v>
      </c>
      <c r="EM18" s="437">
        <v>0</v>
      </c>
      <c r="EN18" s="437">
        <v>0</v>
      </c>
      <c r="EO18" s="437">
        <v>0</v>
      </c>
      <c r="EP18" s="437">
        <v>0</v>
      </c>
      <c r="EQ18" s="437">
        <v>0</v>
      </c>
      <c r="ER18" s="437">
        <v>0</v>
      </c>
      <c r="ES18" s="437">
        <v>0</v>
      </c>
      <c r="ET18" s="437">
        <v>0</v>
      </c>
      <c r="EU18" s="437">
        <v>0</v>
      </c>
      <c r="EV18" s="437">
        <v>0</v>
      </c>
      <c r="EW18" s="437">
        <v>0</v>
      </c>
      <c r="EX18" s="437">
        <v>0</v>
      </c>
      <c r="EY18" s="437">
        <v>0</v>
      </c>
      <c r="EZ18" s="437">
        <v>0</v>
      </c>
      <c r="FA18" s="437">
        <v>0</v>
      </c>
      <c r="FB18" s="437">
        <v>0</v>
      </c>
      <c r="FC18" s="437">
        <v>0</v>
      </c>
      <c r="FD18" s="437">
        <v>0</v>
      </c>
      <c r="FE18" s="437">
        <v>0</v>
      </c>
      <c r="FF18" s="437">
        <v>0</v>
      </c>
      <c r="FG18" s="437">
        <v>0</v>
      </c>
      <c r="FH18" s="437">
        <v>0</v>
      </c>
      <c r="FI18" s="437">
        <v>0</v>
      </c>
      <c r="FJ18" s="437">
        <v>0</v>
      </c>
      <c r="FK18" s="437">
        <v>0</v>
      </c>
      <c r="FL18" s="437">
        <v>0</v>
      </c>
      <c r="FM18" s="437">
        <v>0</v>
      </c>
      <c r="FN18" s="437">
        <v>0</v>
      </c>
      <c r="FO18" s="437">
        <v>0</v>
      </c>
      <c r="FP18" s="437">
        <v>0</v>
      </c>
      <c r="FQ18" s="437">
        <v>0</v>
      </c>
      <c r="FR18" s="437">
        <v>0</v>
      </c>
      <c r="FS18" s="437">
        <v>0</v>
      </c>
      <c r="FT18" s="437">
        <v>0</v>
      </c>
      <c r="FU18" s="437">
        <v>0</v>
      </c>
      <c r="FV18" s="437">
        <v>0</v>
      </c>
      <c r="FW18" s="437">
        <v>0</v>
      </c>
      <c r="FX18" s="437">
        <v>0</v>
      </c>
      <c r="FY18" s="437">
        <v>0</v>
      </c>
      <c r="FZ18" s="437">
        <v>0</v>
      </c>
      <c r="GA18" s="437">
        <v>0</v>
      </c>
      <c r="GB18" s="437">
        <v>0</v>
      </c>
      <c r="GC18" s="437">
        <v>0</v>
      </c>
      <c r="GD18" s="437">
        <v>0</v>
      </c>
      <c r="GE18" s="437">
        <v>0</v>
      </c>
      <c r="GF18" s="437">
        <v>0</v>
      </c>
      <c r="GG18" s="437">
        <v>0</v>
      </c>
      <c r="GH18" s="437">
        <v>0</v>
      </c>
      <c r="GI18" s="437">
        <v>0</v>
      </c>
      <c r="GJ18" s="437">
        <v>0</v>
      </c>
      <c r="GK18" s="437">
        <v>0</v>
      </c>
      <c r="GL18" s="437">
        <v>0</v>
      </c>
      <c r="GM18" s="437">
        <v>0</v>
      </c>
      <c r="GN18" s="437">
        <v>0</v>
      </c>
      <c r="GO18" s="437">
        <v>0</v>
      </c>
      <c r="GP18" s="437">
        <v>0</v>
      </c>
      <c r="GQ18" s="437">
        <v>0</v>
      </c>
      <c r="GR18" s="437">
        <v>0</v>
      </c>
      <c r="GS18" s="437">
        <v>0</v>
      </c>
      <c r="GT18" s="437">
        <v>0</v>
      </c>
      <c r="GU18" s="437">
        <v>0</v>
      </c>
      <c r="GV18" s="437">
        <v>0</v>
      </c>
      <c r="GW18" s="437">
        <v>0</v>
      </c>
      <c r="GX18" s="437">
        <v>0</v>
      </c>
      <c r="GY18" s="437">
        <v>0</v>
      </c>
      <c r="GZ18" s="437">
        <v>0</v>
      </c>
      <c r="HA18" s="437">
        <v>0</v>
      </c>
      <c r="HB18" s="437">
        <v>0</v>
      </c>
      <c r="HC18" s="437">
        <v>0</v>
      </c>
      <c r="HD18" s="437">
        <v>0</v>
      </c>
      <c r="HE18" s="437">
        <v>0</v>
      </c>
      <c r="HF18" s="437">
        <v>0</v>
      </c>
      <c r="HG18" s="437">
        <v>0</v>
      </c>
      <c r="HH18" s="437">
        <v>0</v>
      </c>
      <c r="HI18" s="437">
        <v>0</v>
      </c>
      <c r="HJ18" s="437">
        <v>0</v>
      </c>
      <c r="HK18" s="437">
        <v>0</v>
      </c>
      <c r="HL18" s="439">
        <v>6666731</v>
      </c>
      <c r="HM18" s="439">
        <v>0</v>
      </c>
      <c r="HN18" s="439">
        <v>8752989</v>
      </c>
      <c r="HO18" s="440"/>
      <c r="HP18" s="441" t="s">
        <v>680</v>
      </c>
      <c r="HQ18" s="441" t="s">
        <v>681</v>
      </c>
      <c r="HR18" s="441" t="s">
        <v>682</v>
      </c>
      <c r="HT18" s="439">
        <v>0</v>
      </c>
      <c r="HU18" s="439">
        <v>0</v>
      </c>
      <c r="HV18" s="439">
        <v>0</v>
      </c>
      <c r="HW18" s="439">
        <v>0</v>
      </c>
      <c r="HX18" s="439">
        <v>0</v>
      </c>
      <c r="HY18" s="439">
        <v>0</v>
      </c>
      <c r="HZ18" s="439">
        <v>0</v>
      </c>
      <c r="IA18" s="439">
        <v>0</v>
      </c>
      <c r="IB18" s="439">
        <v>0</v>
      </c>
      <c r="IC18" s="439">
        <v>0</v>
      </c>
      <c r="ID18" s="439">
        <v>0</v>
      </c>
      <c r="IE18" s="439">
        <v>0</v>
      </c>
      <c r="IF18" s="439">
        <v>0</v>
      </c>
    </row>
    <row r="19" spans="1:240" s="439" customFormat="1" ht="30.75" thickBot="1">
      <c r="A19" s="434">
        <v>555</v>
      </c>
      <c r="B19" s="435" t="s">
        <v>387</v>
      </c>
      <c r="C19" s="436" t="s">
        <v>388</v>
      </c>
      <c r="D19" s="437">
        <v>12073922</v>
      </c>
      <c r="E19" s="438">
        <v>9642</v>
      </c>
      <c r="F19" s="437" t="s">
        <v>676</v>
      </c>
      <c r="G19" s="437">
        <v>214763</v>
      </c>
      <c r="H19" s="437">
        <v>0</v>
      </c>
      <c r="I19" s="437">
        <v>0</v>
      </c>
      <c r="J19" s="437">
        <v>0</v>
      </c>
      <c r="K19" s="437">
        <v>0</v>
      </c>
      <c r="L19" s="437">
        <v>0</v>
      </c>
      <c r="M19" s="437">
        <v>0</v>
      </c>
      <c r="N19" s="437">
        <v>0</v>
      </c>
      <c r="O19" s="437">
        <v>0</v>
      </c>
      <c r="P19" s="437">
        <v>0</v>
      </c>
      <c r="Q19" s="437">
        <v>0</v>
      </c>
      <c r="R19" s="437">
        <v>0</v>
      </c>
      <c r="S19" s="437">
        <v>0</v>
      </c>
      <c r="T19" s="437">
        <v>0</v>
      </c>
      <c r="U19" s="437">
        <v>0</v>
      </c>
      <c r="V19" s="437">
        <v>0</v>
      </c>
      <c r="W19" s="437">
        <v>0</v>
      </c>
      <c r="X19" s="437">
        <v>0</v>
      </c>
      <c r="Y19" s="437">
        <v>0</v>
      </c>
      <c r="Z19" s="437">
        <v>0</v>
      </c>
      <c r="AA19" s="437">
        <v>0</v>
      </c>
      <c r="AB19" s="437">
        <v>0</v>
      </c>
      <c r="AC19" s="437">
        <v>0</v>
      </c>
      <c r="AD19" s="437">
        <v>0</v>
      </c>
      <c r="AE19" s="437">
        <v>0</v>
      </c>
      <c r="AF19" s="437">
        <v>0</v>
      </c>
      <c r="AG19" s="437">
        <v>0</v>
      </c>
      <c r="AH19" s="437">
        <v>0</v>
      </c>
      <c r="AI19" s="437">
        <v>0</v>
      </c>
      <c r="AJ19" s="437">
        <v>0</v>
      </c>
      <c r="AK19" s="437">
        <v>0</v>
      </c>
      <c r="AL19" s="437">
        <v>0</v>
      </c>
      <c r="AM19" s="437">
        <v>0</v>
      </c>
      <c r="AN19" s="437">
        <v>0</v>
      </c>
      <c r="AO19" s="437">
        <v>0</v>
      </c>
      <c r="AP19" s="437">
        <v>0</v>
      </c>
      <c r="AQ19" s="437">
        <v>0</v>
      </c>
      <c r="AR19" s="437">
        <v>0</v>
      </c>
      <c r="AS19" s="437">
        <v>0</v>
      </c>
      <c r="AT19" s="437">
        <v>0</v>
      </c>
      <c r="AU19" s="437">
        <v>0</v>
      </c>
      <c r="AV19" s="437">
        <v>0</v>
      </c>
      <c r="AW19" s="437">
        <v>0</v>
      </c>
      <c r="AX19" s="437">
        <v>0</v>
      </c>
      <c r="AY19" s="437">
        <v>0</v>
      </c>
      <c r="AZ19" s="437">
        <v>0</v>
      </c>
      <c r="BA19" s="437">
        <v>0</v>
      </c>
      <c r="BB19" s="437">
        <v>0</v>
      </c>
      <c r="BC19" s="437">
        <v>0</v>
      </c>
      <c r="BD19" s="437">
        <v>0</v>
      </c>
      <c r="BE19" s="437">
        <v>0</v>
      </c>
      <c r="BF19" s="437">
        <v>0</v>
      </c>
      <c r="BG19" s="437">
        <v>0</v>
      </c>
      <c r="BH19" s="437">
        <v>0</v>
      </c>
      <c r="BI19" s="437">
        <v>0</v>
      </c>
      <c r="BJ19" s="437">
        <v>0</v>
      </c>
      <c r="BK19" s="437">
        <v>0</v>
      </c>
      <c r="BL19" s="437">
        <v>0</v>
      </c>
      <c r="BM19" s="437">
        <v>0</v>
      </c>
      <c r="BN19" s="437">
        <v>0</v>
      </c>
      <c r="BO19" s="437">
        <v>0</v>
      </c>
      <c r="BP19" s="437">
        <v>0</v>
      </c>
      <c r="BQ19" s="437">
        <v>0</v>
      </c>
      <c r="BR19" s="437">
        <v>0</v>
      </c>
      <c r="BS19" s="437">
        <v>0</v>
      </c>
      <c r="BT19" s="437">
        <v>0</v>
      </c>
      <c r="BU19" s="437">
        <v>0</v>
      </c>
      <c r="BV19" s="437">
        <v>0</v>
      </c>
      <c r="BW19" s="437">
        <v>0</v>
      </c>
      <c r="BX19" s="437">
        <v>0</v>
      </c>
      <c r="BY19" s="437">
        <v>0</v>
      </c>
      <c r="BZ19" s="437">
        <v>0</v>
      </c>
      <c r="CA19" s="437">
        <v>0</v>
      </c>
      <c r="CB19" s="437">
        <v>0</v>
      </c>
      <c r="CC19" s="437">
        <v>0</v>
      </c>
      <c r="CD19" s="437">
        <v>0</v>
      </c>
      <c r="CE19" s="437">
        <v>0</v>
      </c>
      <c r="CF19" s="437">
        <v>0</v>
      </c>
      <c r="CG19" s="437">
        <v>0</v>
      </c>
      <c r="CH19" s="437">
        <v>0</v>
      </c>
      <c r="CI19" s="437">
        <v>0</v>
      </c>
      <c r="CJ19" s="437">
        <v>0</v>
      </c>
      <c r="CK19" s="437">
        <v>0</v>
      </c>
      <c r="CL19" s="437">
        <v>0</v>
      </c>
      <c r="CM19" s="437">
        <v>0</v>
      </c>
      <c r="CN19" s="437">
        <v>0</v>
      </c>
      <c r="CO19" s="437">
        <v>0</v>
      </c>
      <c r="CP19" s="437">
        <v>0</v>
      </c>
      <c r="CQ19" s="437">
        <v>0</v>
      </c>
      <c r="CR19" s="437">
        <v>0</v>
      </c>
      <c r="CS19" s="437">
        <v>0</v>
      </c>
      <c r="CT19" s="437">
        <v>0</v>
      </c>
      <c r="CU19" s="437">
        <v>0</v>
      </c>
      <c r="CV19" s="437">
        <v>0</v>
      </c>
      <c r="CW19" s="437">
        <v>0</v>
      </c>
      <c r="CX19" s="437">
        <v>0</v>
      </c>
      <c r="CY19" s="437">
        <v>0</v>
      </c>
      <c r="CZ19" s="437">
        <v>0</v>
      </c>
      <c r="DA19" s="437">
        <v>0</v>
      </c>
      <c r="DB19" s="437">
        <v>0</v>
      </c>
      <c r="DC19" s="437">
        <v>0</v>
      </c>
      <c r="DD19" s="437">
        <v>0</v>
      </c>
      <c r="DE19" s="437">
        <v>0</v>
      </c>
      <c r="DF19" s="437">
        <v>0</v>
      </c>
      <c r="DG19" s="437">
        <v>0</v>
      </c>
      <c r="DH19" s="437">
        <v>0</v>
      </c>
      <c r="DI19" s="437">
        <v>0</v>
      </c>
      <c r="DJ19" s="437">
        <v>0</v>
      </c>
      <c r="DK19" s="437">
        <v>0</v>
      </c>
      <c r="DL19" s="437">
        <v>0</v>
      </c>
      <c r="DM19" s="437">
        <v>0</v>
      </c>
      <c r="DN19" s="437">
        <v>0</v>
      </c>
      <c r="DO19" s="437">
        <v>0</v>
      </c>
      <c r="DP19" s="437">
        <v>0</v>
      </c>
      <c r="DQ19" s="437">
        <v>0</v>
      </c>
      <c r="DR19" s="437">
        <v>0</v>
      </c>
      <c r="DS19" s="437">
        <v>0</v>
      </c>
      <c r="DT19" s="437">
        <v>0</v>
      </c>
      <c r="DU19" s="437">
        <v>0</v>
      </c>
      <c r="DV19" s="437">
        <v>0</v>
      </c>
      <c r="DW19" s="437">
        <v>0</v>
      </c>
      <c r="DX19" s="437">
        <v>0</v>
      </c>
      <c r="DY19" s="437">
        <v>0</v>
      </c>
      <c r="DZ19" s="437">
        <v>0</v>
      </c>
      <c r="EA19" s="437">
        <v>0</v>
      </c>
      <c r="EB19" s="437">
        <v>0</v>
      </c>
      <c r="EC19" s="437">
        <v>0</v>
      </c>
      <c r="ED19" s="437">
        <v>0</v>
      </c>
      <c r="EE19" s="437">
        <v>0</v>
      </c>
      <c r="EF19" s="437">
        <v>0</v>
      </c>
      <c r="EG19" s="437">
        <v>0</v>
      </c>
      <c r="EH19" s="437">
        <v>0</v>
      </c>
      <c r="EI19" s="437">
        <v>0</v>
      </c>
      <c r="EJ19" s="437">
        <v>0</v>
      </c>
      <c r="EK19" s="437">
        <v>0</v>
      </c>
      <c r="EL19" s="437">
        <v>0</v>
      </c>
      <c r="EM19" s="437">
        <v>0</v>
      </c>
      <c r="EN19" s="437">
        <v>0</v>
      </c>
      <c r="EO19" s="437">
        <v>0</v>
      </c>
      <c r="EP19" s="437">
        <v>0</v>
      </c>
      <c r="EQ19" s="437">
        <v>0</v>
      </c>
      <c r="ER19" s="437">
        <v>0</v>
      </c>
      <c r="ES19" s="437">
        <v>0</v>
      </c>
      <c r="ET19" s="437">
        <v>0</v>
      </c>
      <c r="EU19" s="437">
        <v>0</v>
      </c>
      <c r="EV19" s="437">
        <v>0</v>
      </c>
      <c r="EW19" s="437">
        <v>0</v>
      </c>
      <c r="EX19" s="437">
        <v>0</v>
      </c>
      <c r="EY19" s="437">
        <v>0</v>
      </c>
      <c r="EZ19" s="437">
        <v>0</v>
      </c>
      <c r="FA19" s="437">
        <v>0</v>
      </c>
      <c r="FB19" s="437">
        <v>0</v>
      </c>
      <c r="FC19" s="437">
        <v>0</v>
      </c>
      <c r="FD19" s="437">
        <v>0</v>
      </c>
      <c r="FE19" s="437">
        <v>0</v>
      </c>
      <c r="FF19" s="437">
        <v>0</v>
      </c>
      <c r="FG19" s="437">
        <v>0</v>
      </c>
      <c r="FH19" s="437">
        <v>0</v>
      </c>
      <c r="FI19" s="437">
        <v>0</v>
      </c>
      <c r="FJ19" s="437">
        <v>0</v>
      </c>
      <c r="FK19" s="437">
        <v>0</v>
      </c>
      <c r="FL19" s="437">
        <v>0</v>
      </c>
      <c r="FM19" s="437">
        <v>0</v>
      </c>
      <c r="FN19" s="437">
        <v>0</v>
      </c>
      <c r="FO19" s="437">
        <v>0</v>
      </c>
      <c r="FP19" s="437">
        <v>0</v>
      </c>
      <c r="FQ19" s="437">
        <v>0</v>
      </c>
      <c r="FR19" s="437">
        <v>0</v>
      </c>
      <c r="FS19" s="437">
        <v>0</v>
      </c>
      <c r="FT19" s="437">
        <v>0</v>
      </c>
      <c r="FU19" s="437">
        <v>0</v>
      </c>
      <c r="FV19" s="437">
        <v>0</v>
      </c>
      <c r="FW19" s="437">
        <v>0</v>
      </c>
      <c r="FX19" s="437">
        <v>0</v>
      </c>
      <c r="FY19" s="437">
        <v>0</v>
      </c>
      <c r="FZ19" s="437">
        <v>0</v>
      </c>
      <c r="GA19" s="437">
        <v>0</v>
      </c>
      <c r="GB19" s="437">
        <v>0</v>
      </c>
      <c r="GC19" s="437">
        <v>0</v>
      </c>
      <c r="GD19" s="437">
        <v>0</v>
      </c>
      <c r="GE19" s="437">
        <v>0</v>
      </c>
      <c r="GF19" s="437">
        <v>0</v>
      </c>
      <c r="GG19" s="437">
        <v>0</v>
      </c>
      <c r="GH19" s="437">
        <v>0</v>
      </c>
      <c r="GI19" s="437">
        <v>0</v>
      </c>
      <c r="GJ19" s="437">
        <v>0</v>
      </c>
      <c r="GK19" s="437">
        <v>0</v>
      </c>
      <c r="GL19" s="437">
        <v>0</v>
      </c>
      <c r="GM19" s="437">
        <v>0</v>
      </c>
      <c r="GN19" s="437">
        <v>0</v>
      </c>
      <c r="GO19" s="437">
        <v>0</v>
      </c>
      <c r="GP19" s="437">
        <v>0</v>
      </c>
      <c r="GQ19" s="437">
        <v>0</v>
      </c>
      <c r="GR19" s="437">
        <v>0</v>
      </c>
      <c r="GS19" s="437">
        <v>0</v>
      </c>
      <c r="GT19" s="437">
        <v>0</v>
      </c>
      <c r="GU19" s="437">
        <v>0</v>
      </c>
      <c r="GV19" s="437">
        <v>0</v>
      </c>
      <c r="GW19" s="437">
        <v>0</v>
      </c>
      <c r="GX19" s="437">
        <v>0</v>
      </c>
      <c r="GY19" s="437">
        <v>0</v>
      </c>
      <c r="GZ19" s="437">
        <v>0</v>
      </c>
      <c r="HA19" s="437">
        <v>0</v>
      </c>
      <c r="HB19" s="437">
        <v>0</v>
      </c>
      <c r="HC19" s="437">
        <v>0</v>
      </c>
      <c r="HD19" s="437">
        <v>0</v>
      </c>
      <c r="HE19" s="437">
        <v>0</v>
      </c>
      <c r="HF19" s="437">
        <v>0</v>
      </c>
      <c r="HG19" s="437">
        <v>0</v>
      </c>
      <c r="HH19" s="437">
        <v>0</v>
      </c>
      <c r="HI19" s="437">
        <v>0</v>
      </c>
      <c r="HJ19" s="437">
        <v>0</v>
      </c>
      <c r="HK19" s="437">
        <v>0</v>
      </c>
      <c r="HL19" s="439">
        <v>4898087</v>
      </c>
      <c r="HM19" s="439">
        <v>214763</v>
      </c>
      <c r="HN19" s="439">
        <v>6736667</v>
      </c>
      <c r="HO19" s="440"/>
      <c r="HP19" s="441" t="s">
        <v>677</v>
      </c>
      <c r="HQ19" s="441" t="s">
        <v>678</v>
      </c>
      <c r="HR19" s="441" t="s">
        <v>679</v>
      </c>
      <c r="HT19" s="439">
        <v>214763</v>
      </c>
      <c r="HU19" s="439">
        <v>-214763</v>
      </c>
      <c r="HV19" s="439">
        <v>0</v>
      </c>
      <c r="HW19" s="439">
        <v>0</v>
      </c>
      <c r="HX19" s="439">
        <v>0</v>
      </c>
      <c r="HY19" s="439">
        <v>0</v>
      </c>
      <c r="HZ19" s="439">
        <v>0</v>
      </c>
      <c r="IA19" s="439">
        <v>0</v>
      </c>
      <c r="IB19" s="439">
        <v>0</v>
      </c>
      <c r="IC19" s="439">
        <v>0</v>
      </c>
      <c r="ID19" s="439">
        <v>0</v>
      </c>
      <c r="IE19" s="439">
        <v>0</v>
      </c>
      <c r="IF19" s="439">
        <v>0</v>
      </c>
    </row>
    <row r="20" spans="1:240" ht="15">
      <c r="A20" s="124"/>
      <c r="B20" s="124"/>
      <c r="C20" s="125"/>
      <c r="D20" s="129"/>
      <c r="E20" s="343"/>
      <c r="F20" s="129"/>
      <c r="G20" s="129"/>
      <c r="H20" s="129"/>
      <c r="I20" s="129"/>
      <c r="J20" s="129"/>
      <c r="K20" s="129"/>
      <c r="L20" s="129"/>
      <c r="M20" s="129"/>
      <c r="N20" s="129"/>
      <c r="O20" s="129"/>
      <c r="P20" s="129"/>
      <c r="Q20" s="129"/>
      <c r="R20" s="129"/>
      <c r="S20" s="129"/>
      <c r="T20" s="129"/>
      <c r="U20" s="129"/>
      <c r="V20" s="129"/>
      <c r="W20" s="129"/>
      <c r="X20" s="129"/>
      <c r="Y20" s="129"/>
      <c r="Z20" s="129"/>
      <c r="AA20" s="129"/>
      <c r="AB20" s="129"/>
      <c r="AC20" s="129"/>
      <c r="AD20" s="129"/>
      <c r="AE20" s="129"/>
      <c r="AF20" s="129"/>
      <c r="AG20" s="129"/>
      <c r="AH20" s="129"/>
      <c r="AI20" s="129"/>
      <c r="AJ20" s="129"/>
      <c r="AK20" s="129"/>
      <c r="AL20" s="129"/>
      <c r="AM20" s="129"/>
      <c r="AN20" s="129"/>
      <c r="AO20" s="129"/>
      <c r="AP20" s="129"/>
      <c r="AQ20" s="129"/>
      <c r="AR20" s="129"/>
      <c r="AS20" s="129"/>
      <c r="AT20" s="129"/>
      <c r="AU20" s="129"/>
      <c r="AV20" s="129"/>
      <c r="AW20" s="129"/>
      <c r="AX20" s="129"/>
      <c r="AY20" s="129"/>
      <c r="AZ20" s="129"/>
      <c r="BA20" s="129"/>
      <c r="BB20" s="129"/>
      <c r="BC20" s="129"/>
      <c r="BD20" s="129"/>
      <c r="BE20" s="129"/>
      <c r="BF20" s="129"/>
      <c r="BG20" s="129"/>
      <c r="BH20" s="129"/>
      <c r="BI20" s="129"/>
      <c r="BJ20" s="129"/>
      <c r="BK20" s="129"/>
      <c r="BL20" s="129"/>
      <c r="BM20" s="129"/>
      <c r="BN20" s="129"/>
      <c r="BO20" s="129"/>
      <c r="BP20" s="129"/>
      <c r="BQ20" s="129"/>
      <c r="BR20" s="129"/>
      <c r="BS20" s="129"/>
      <c r="BT20" s="129"/>
      <c r="BU20" s="129"/>
      <c r="BV20" s="129"/>
      <c r="BW20" s="129"/>
      <c r="BX20" s="129"/>
      <c r="BY20" s="129"/>
      <c r="BZ20" s="129"/>
      <c r="CA20" s="129"/>
      <c r="CB20" s="129"/>
      <c r="CC20" s="129"/>
      <c r="CD20" s="129"/>
      <c r="CE20" s="129"/>
      <c r="CF20" s="129"/>
      <c r="CG20" s="129"/>
      <c r="CH20" s="129"/>
      <c r="CI20" s="129"/>
      <c r="CJ20" s="129"/>
      <c r="CK20" s="129"/>
      <c r="CL20" s="129"/>
      <c r="CM20" s="129"/>
      <c r="CN20" s="129"/>
      <c r="CO20" s="129"/>
      <c r="CP20" s="129"/>
      <c r="CQ20" s="129"/>
      <c r="CR20" s="129"/>
      <c r="CS20" s="129"/>
      <c r="CT20" s="129"/>
      <c r="CU20" s="129"/>
      <c r="CV20" s="129"/>
      <c r="CW20" s="129"/>
      <c r="CX20" s="129"/>
      <c r="CY20" s="129"/>
      <c r="CZ20" s="129"/>
      <c r="DA20" s="129"/>
      <c r="DB20" s="129"/>
      <c r="DC20" s="129"/>
      <c r="DD20" s="129"/>
      <c r="DE20" s="129"/>
      <c r="DF20" s="129"/>
      <c r="DG20" s="129"/>
      <c r="DH20" s="129"/>
      <c r="DI20" s="129"/>
      <c r="DJ20" s="129"/>
      <c r="DK20" s="129"/>
      <c r="DL20" s="129"/>
      <c r="DM20" s="129"/>
      <c r="DN20" s="129"/>
      <c r="DO20" s="129"/>
      <c r="DP20" s="129"/>
      <c r="DQ20" s="129"/>
      <c r="DR20" s="129"/>
      <c r="DS20" s="129"/>
      <c r="DT20" s="129"/>
      <c r="DU20" s="129"/>
      <c r="DV20" s="129"/>
      <c r="DW20" s="129"/>
      <c r="DX20" s="129"/>
      <c r="DY20" s="129"/>
      <c r="DZ20" s="129"/>
      <c r="EA20" s="129"/>
      <c r="EB20" s="129"/>
      <c r="EC20" s="129"/>
      <c r="ED20" s="129"/>
      <c r="EE20" s="129"/>
      <c r="EF20" s="129"/>
      <c r="EG20" s="129"/>
      <c r="EH20" s="129"/>
      <c r="EI20" s="129"/>
      <c r="EJ20" s="129"/>
      <c r="EK20" s="129"/>
      <c r="EL20" s="129"/>
      <c r="EM20" s="129"/>
      <c r="EN20" s="129"/>
      <c r="EO20" s="129"/>
      <c r="EP20" s="129"/>
      <c r="EQ20" s="129"/>
      <c r="ER20" s="129"/>
      <c r="ES20" s="129"/>
      <c r="ET20" s="129"/>
      <c r="EU20" s="129"/>
      <c r="EV20" s="129"/>
      <c r="EW20" s="129"/>
      <c r="EX20" s="129"/>
      <c r="EY20" s="129"/>
      <c r="EZ20" s="129"/>
      <c r="FA20" s="129"/>
      <c r="FB20" s="129"/>
      <c r="FC20" s="129"/>
      <c r="FD20" s="129"/>
      <c r="FE20" s="129"/>
      <c r="FF20" s="129"/>
      <c r="FG20" s="129"/>
      <c r="FH20" s="129"/>
      <c r="FI20" s="129"/>
      <c r="FJ20" s="129"/>
      <c r="FK20" s="129"/>
      <c r="FL20" s="129"/>
      <c r="FM20" s="129"/>
      <c r="FN20" s="129"/>
      <c r="FO20" s="129"/>
      <c r="FP20" s="129"/>
      <c r="FQ20" s="129"/>
      <c r="FR20" s="129"/>
      <c r="FS20" s="129"/>
      <c r="FT20" s="129"/>
      <c r="FU20" s="129"/>
      <c r="FV20" s="129"/>
      <c r="FW20" s="129"/>
      <c r="FX20" s="129"/>
      <c r="FY20" s="129"/>
      <c r="FZ20" s="129"/>
      <c r="GA20" s="129"/>
      <c r="GB20" s="129"/>
      <c r="GC20" s="129"/>
      <c r="GD20" s="129"/>
      <c r="GE20" s="129"/>
      <c r="GF20" s="129"/>
      <c r="GG20" s="77"/>
      <c r="GH20" s="316"/>
      <c r="GI20" s="316"/>
      <c r="GJ20" s="316"/>
      <c r="GK20" s="316"/>
      <c r="GL20" s="316"/>
      <c r="GM20" s="316"/>
      <c r="GN20" s="316"/>
      <c r="GO20" s="316"/>
      <c r="GP20" s="316"/>
      <c r="GQ20" s="316"/>
      <c r="GR20" s="316"/>
      <c r="GS20" s="316"/>
      <c r="GT20" s="77"/>
      <c r="GU20" s="77"/>
      <c r="GV20" s="77"/>
      <c r="GW20" s="77"/>
      <c r="GX20" s="77"/>
      <c r="GY20" s="77"/>
      <c r="GZ20" s="77"/>
      <c r="HA20" s="77"/>
      <c r="HB20" s="77"/>
      <c r="HC20" s="77"/>
      <c r="HD20" s="77"/>
      <c r="HE20" s="77"/>
      <c r="HF20" s="77"/>
      <c r="HG20" s="77"/>
      <c r="HH20" s="77"/>
      <c r="HI20" s="77"/>
      <c r="HJ20" s="77"/>
      <c r="HK20" s="129"/>
      <c r="HO20" s="177"/>
      <c r="HP20" s="232"/>
      <c r="HQ20" s="232"/>
      <c r="HR20" s="232"/>
    </row>
    <row r="21" spans="1:240">
      <c r="D21" s="122">
        <f>SUM(D10:D19)</f>
        <v>359918831</v>
      </c>
      <c r="E21" s="343">
        <f>SUM(E10:E19)</f>
        <v>487337</v>
      </c>
      <c r="HL21" s="337"/>
      <c r="HM21" s="337"/>
      <c r="HN21" s="337"/>
    </row>
    <row r="22" spans="1:240" ht="16.5" thickBot="1">
      <c r="A22" s="131">
        <f>COUNT(A10:A21)</f>
        <v>10</v>
      </c>
      <c r="D22" s="122">
        <f>D21-E21</f>
        <v>359431494</v>
      </c>
      <c r="L22" s="122">
        <f>SUM(L10:L21)</f>
        <v>0</v>
      </c>
      <c r="M22" s="122">
        <f>SUM(M10:M21)</f>
        <v>0</v>
      </c>
      <c r="N22" s="122">
        <f>SUM(N10:N21)</f>
        <v>0</v>
      </c>
      <c r="O22" s="122">
        <f>SUM(O10:O21)</f>
        <v>0</v>
      </c>
      <c r="HL22" s="122">
        <f>SUM(HL10:HL21)</f>
        <v>137491354</v>
      </c>
      <c r="HM22" s="122">
        <f>SUM(HM10:HM21)</f>
        <v>215397</v>
      </c>
      <c r="HN22" s="122">
        <f>SUM(HN10:HN21)</f>
        <v>221509346</v>
      </c>
    </row>
    <row r="24" spans="1:240">
      <c r="HN24" s="122">
        <f>SUM(HL22:HN22)</f>
        <v>359216097</v>
      </c>
    </row>
    <row r="32" spans="1:240" ht="16.5" thickBot="1">
      <c r="A32" s="120"/>
      <c r="B32" s="132" t="s">
        <v>239</v>
      </c>
      <c r="C32" s="133"/>
    </row>
    <row r="33" spans="1:3" ht="15.75" thickBot="1">
      <c r="A33" s="126">
        <v>490</v>
      </c>
      <c r="B33" s="127" t="s">
        <v>240</v>
      </c>
      <c r="C33" s="128" t="s">
        <v>241</v>
      </c>
    </row>
    <row r="34" spans="1:3" ht="15.75" thickBot="1">
      <c r="A34" s="126">
        <v>500</v>
      </c>
      <c r="B34" s="127" t="s">
        <v>242</v>
      </c>
      <c r="C34" s="128" t="s">
        <v>243</v>
      </c>
    </row>
    <row r="35" spans="1:3" ht="15.75" thickBot="1">
      <c r="A35" s="126">
        <v>510</v>
      </c>
      <c r="B35" s="127" t="s">
        <v>244</v>
      </c>
      <c r="C35" s="128" t="s">
        <v>245</v>
      </c>
    </row>
    <row r="36" spans="1:3" ht="30.75" thickBot="1">
      <c r="A36" s="126">
        <v>520</v>
      </c>
      <c r="B36" s="127" t="s">
        <v>246</v>
      </c>
      <c r="C36" s="128" t="s">
        <v>247</v>
      </c>
    </row>
    <row r="37" spans="1:3" ht="30.75" thickBot="1">
      <c r="A37" s="126">
        <v>530</v>
      </c>
      <c r="B37" s="127" t="s">
        <v>248</v>
      </c>
      <c r="C37" s="128" t="s">
        <v>524</v>
      </c>
    </row>
    <row r="38" spans="1:3" ht="30.75" thickBot="1">
      <c r="A38" s="126">
        <v>540</v>
      </c>
      <c r="B38" s="127" t="s">
        <v>249</v>
      </c>
      <c r="C38" s="128" t="s">
        <v>250</v>
      </c>
    </row>
    <row r="39" spans="1:3" ht="30.75" thickBot="1">
      <c r="A39" s="126">
        <v>550</v>
      </c>
      <c r="B39" s="127" t="s">
        <v>251</v>
      </c>
      <c r="C39" s="128" t="s">
        <v>252</v>
      </c>
    </row>
    <row r="40" spans="1:3" ht="16.5" thickBot="1">
      <c r="A40" s="131">
        <f>COUNT(A33:A39)</f>
        <v>7</v>
      </c>
      <c r="B40" s="127"/>
      <c r="C40" s="128"/>
    </row>
    <row r="41" spans="1:3" ht="15.75">
      <c r="A41" s="123"/>
      <c r="B41" s="124"/>
      <c r="C41" s="125"/>
    </row>
    <row r="46" spans="1:3" ht="15.75" thickBot="1">
      <c r="A46" s="126"/>
      <c r="B46" s="127"/>
      <c r="C46" s="128"/>
    </row>
  </sheetData>
  <mergeCells count="36">
    <mergeCell ref="B1:C1"/>
    <mergeCell ref="CP8:CU8"/>
    <mergeCell ref="V8:AA8"/>
    <mergeCell ref="AB8:AG8"/>
    <mergeCell ref="AH8:AM8"/>
    <mergeCell ref="AN8:AS8"/>
    <mergeCell ref="AT8:AY8"/>
    <mergeCell ref="AZ8:BE8"/>
    <mergeCell ref="BF8:BK8"/>
    <mergeCell ref="BL8:BQ8"/>
    <mergeCell ref="BR8:BW8"/>
    <mergeCell ref="BX8:CC8"/>
    <mergeCell ref="CD8:CI8"/>
    <mergeCell ref="CJ8:CO8"/>
    <mergeCell ref="P8:U8"/>
    <mergeCell ref="FJ8:FO8"/>
    <mergeCell ref="CV8:DA8"/>
    <mergeCell ref="DB8:DG8"/>
    <mergeCell ref="DH8:DM8"/>
    <mergeCell ref="DN8:DS8"/>
    <mergeCell ref="DT8:DY8"/>
    <mergeCell ref="DZ8:EE8"/>
    <mergeCell ref="EF8:EK8"/>
    <mergeCell ref="EL8:EQ8"/>
    <mergeCell ref="ER8:EW8"/>
    <mergeCell ref="EX8:FC8"/>
    <mergeCell ref="FD8:FI8"/>
    <mergeCell ref="HP7:HR7"/>
    <mergeCell ref="GZ8:HE8"/>
    <mergeCell ref="HF8:HK8"/>
    <mergeCell ref="FP8:FU8"/>
    <mergeCell ref="FV8:GA8"/>
    <mergeCell ref="GB8:GG8"/>
    <mergeCell ref="GH8:GM8"/>
    <mergeCell ref="GN8:GS8"/>
    <mergeCell ref="GT8:GY8"/>
  </mergeCells>
  <hyperlinks>
    <hyperlink ref="HP1" location="Index!A1" display="Return to Index"/>
    <hyperlink ref="K1" location="Index!A1" display="Return to Index"/>
  </hyperlinks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0"/>
  <sheetViews>
    <sheetView showGridLines="0" zoomScale="90" zoomScaleNormal="90" workbookViewId="0">
      <pane ySplit="7" topLeftCell="A46" activePane="bottomLeft" state="frozen"/>
      <selection activeCell="HP11" sqref="HP11"/>
      <selection pane="bottomLeft" activeCell="G1" sqref="G1"/>
    </sheetView>
  </sheetViews>
  <sheetFormatPr defaultRowHeight="12.75"/>
  <cols>
    <col min="1" max="1" width="0.140625" style="149" customWidth="1"/>
    <col min="2" max="2" width="71.7109375" style="350" customWidth="1"/>
    <col min="3" max="3" width="9.85546875" style="351" customWidth="1"/>
    <col min="4" max="4" width="11.42578125" style="149" customWidth="1"/>
    <col min="5" max="5" width="10.140625" style="149" customWidth="1"/>
    <col min="6" max="6" width="42.7109375" style="149" customWidth="1"/>
    <col min="7" max="7" width="17.28515625" style="149" customWidth="1"/>
    <col min="8" max="8" width="10.42578125" style="289" customWidth="1"/>
    <col min="9" max="9" width="9.85546875" style="149" customWidth="1"/>
    <col min="10" max="10" width="15.28515625" style="149" customWidth="1"/>
    <col min="11" max="11" width="17.42578125" style="149" customWidth="1"/>
    <col min="12" max="252" width="9.85546875" style="149" customWidth="1"/>
    <col min="253" max="16384" width="9.140625" style="149"/>
  </cols>
  <sheetData>
    <row r="1" spans="2:11" ht="15.75">
      <c r="D1" s="352"/>
      <c r="E1" s="352"/>
      <c r="F1" s="353" t="s">
        <v>326</v>
      </c>
      <c r="G1" s="388" t="s">
        <v>422</v>
      </c>
    </row>
    <row r="2" spans="2:11" ht="15.75">
      <c r="D2" s="352"/>
      <c r="E2" s="352"/>
      <c r="F2" s="353" t="s">
        <v>327</v>
      </c>
    </row>
    <row r="3" spans="2:11" ht="15.75">
      <c r="D3" s="352"/>
      <c r="E3" s="352"/>
      <c r="F3" s="353" t="s">
        <v>601</v>
      </c>
    </row>
    <row r="4" spans="2:11" ht="15.75">
      <c r="D4" s="352"/>
      <c r="E4" s="352"/>
      <c r="F4" s="353" t="s">
        <v>328</v>
      </c>
    </row>
    <row r="5" spans="2:11">
      <c r="B5" s="354" t="s">
        <v>329</v>
      </c>
    </row>
    <row r="6" spans="2:11" ht="21.75" customHeight="1">
      <c r="B6" s="464" t="s">
        <v>330</v>
      </c>
      <c r="C6" s="141"/>
      <c r="D6" s="417"/>
      <c r="E6" s="417"/>
      <c r="F6" s="417" t="s">
        <v>331</v>
      </c>
      <c r="G6" s="384" t="s">
        <v>554</v>
      </c>
      <c r="H6" s="384"/>
      <c r="K6" s="384" t="s">
        <v>554</v>
      </c>
    </row>
    <row r="7" spans="2:11" ht="42" customHeight="1">
      <c r="B7" s="465"/>
      <c r="C7" s="418" t="s">
        <v>333</v>
      </c>
      <c r="D7" s="418" t="s">
        <v>373</v>
      </c>
      <c r="E7" s="418" t="s">
        <v>374</v>
      </c>
      <c r="F7" s="418" t="s">
        <v>332</v>
      </c>
      <c r="G7" s="355" t="s">
        <v>555</v>
      </c>
      <c r="H7" s="355" t="s">
        <v>461</v>
      </c>
      <c r="K7" s="355" t="s">
        <v>555</v>
      </c>
    </row>
    <row r="8" spans="2:11" ht="16.5" customHeight="1">
      <c r="B8" s="298"/>
      <c r="D8" s="298"/>
      <c r="E8" s="298"/>
      <c r="F8" s="298"/>
      <c r="G8" s="143" t="s">
        <v>601</v>
      </c>
      <c r="H8" s="143"/>
      <c r="K8" s="143" t="s">
        <v>556</v>
      </c>
    </row>
    <row r="9" spans="2:11" ht="15.75" customHeight="1">
      <c r="B9" s="291" t="s">
        <v>58</v>
      </c>
      <c r="C9" s="356"/>
      <c r="D9" s="356"/>
      <c r="E9" s="356">
        <v>30</v>
      </c>
      <c r="F9" s="357" t="s">
        <v>334</v>
      </c>
      <c r="G9" s="144"/>
      <c r="H9" s="144"/>
      <c r="K9" s="144"/>
    </row>
    <row r="10" spans="2:11" ht="15.75" customHeight="1">
      <c r="B10" s="124"/>
      <c r="D10" s="125"/>
      <c r="E10" s="125"/>
      <c r="F10" s="124"/>
      <c r="G10" s="124"/>
      <c r="H10" s="125"/>
      <c r="K10" s="124"/>
    </row>
    <row r="11" spans="2:11" ht="15.75" customHeight="1">
      <c r="B11" s="123" t="s">
        <v>335</v>
      </c>
      <c r="C11" s="358">
        <v>3655</v>
      </c>
      <c r="D11" s="125" t="s">
        <v>336</v>
      </c>
      <c r="E11" s="125" t="s">
        <v>375</v>
      </c>
      <c r="F11" s="124" t="s">
        <v>602</v>
      </c>
      <c r="G11" s="124"/>
      <c r="H11" s="125"/>
      <c r="K11" s="124"/>
    </row>
    <row r="12" spans="2:11" ht="15.75" customHeight="1">
      <c r="B12" s="124" t="s">
        <v>57</v>
      </c>
      <c r="C12" s="358">
        <v>3656</v>
      </c>
      <c r="D12" s="125" t="s">
        <v>176</v>
      </c>
      <c r="E12" s="125">
        <v>40</v>
      </c>
      <c r="F12" s="124" t="s">
        <v>603</v>
      </c>
      <c r="G12" s="389"/>
      <c r="H12" s="311">
        <v>10</v>
      </c>
      <c r="K12" s="359"/>
    </row>
    <row r="13" spans="2:11" ht="15.75" customHeight="1">
      <c r="B13" s="123" t="s">
        <v>557</v>
      </c>
      <c r="C13" s="358">
        <v>3658</v>
      </c>
      <c r="D13" s="298" t="s">
        <v>177</v>
      </c>
      <c r="E13" s="298">
        <v>50</v>
      </c>
      <c r="F13" s="123" t="s">
        <v>604</v>
      </c>
      <c r="G13" s="389"/>
      <c r="H13" s="311">
        <v>20</v>
      </c>
      <c r="I13" s="361"/>
      <c r="J13" s="361"/>
      <c r="K13" s="359"/>
    </row>
    <row r="14" spans="2:11" ht="15.75" customHeight="1">
      <c r="B14" s="123" t="s">
        <v>558</v>
      </c>
      <c r="C14" s="358">
        <v>3658</v>
      </c>
      <c r="D14" s="298" t="s">
        <v>559</v>
      </c>
      <c r="E14" s="298">
        <v>51</v>
      </c>
      <c r="F14" s="123" t="s">
        <v>605</v>
      </c>
      <c r="G14" s="389"/>
      <c r="H14" s="390">
        <v>21</v>
      </c>
      <c r="I14" s="361"/>
      <c r="J14" s="361"/>
      <c r="K14" s="359"/>
    </row>
    <row r="15" spans="2:11" ht="15.75" customHeight="1">
      <c r="B15" s="124" t="s">
        <v>178</v>
      </c>
      <c r="C15" s="358">
        <v>9741</v>
      </c>
      <c r="D15" s="125" t="s">
        <v>179</v>
      </c>
      <c r="E15" s="125">
        <v>60</v>
      </c>
      <c r="F15" s="124" t="s">
        <v>606</v>
      </c>
      <c r="G15" s="389"/>
      <c r="H15" s="311">
        <v>30</v>
      </c>
      <c r="I15" s="361"/>
      <c r="J15" s="361"/>
      <c r="K15" s="359"/>
    </row>
    <row r="16" spans="2:11" ht="15.75" customHeight="1">
      <c r="B16" s="124" t="s">
        <v>180</v>
      </c>
      <c r="C16" s="358">
        <v>3661</v>
      </c>
      <c r="D16" s="125" t="s">
        <v>181</v>
      </c>
      <c r="E16" s="125">
        <v>70</v>
      </c>
      <c r="F16" s="124" t="s">
        <v>607</v>
      </c>
      <c r="G16" s="389"/>
      <c r="H16" s="311">
        <v>40</v>
      </c>
      <c r="I16" s="361"/>
      <c r="J16" s="361"/>
      <c r="K16" s="359"/>
    </row>
    <row r="17" spans="2:11" ht="15.75" customHeight="1">
      <c r="B17" s="123" t="s">
        <v>560</v>
      </c>
      <c r="C17" s="358">
        <v>3599</v>
      </c>
      <c r="D17" s="298" t="s">
        <v>561</v>
      </c>
      <c r="E17" s="298">
        <v>90</v>
      </c>
      <c r="F17" s="123" t="s">
        <v>608</v>
      </c>
      <c r="G17" s="365"/>
      <c r="H17" s="311">
        <v>60</v>
      </c>
      <c r="I17" s="361"/>
      <c r="J17" s="361"/>
      <c r="K17" s="359"/>
    </row>
    <row r="18" spans="2:11" ht="15.75" customHeight="1">
      <c r="B18" s="123" t="s">
        <v>562</v>
      </c>
      <c r="C18" s="358">
        <v>3599</v>
      </c>
      <c r="D18" s="298" t="s">
        <v>563</v>
      </c>
      <c r="E18" s="298">
        <v>91</v>
      </c>
      <c r="F18" s="123" t="s">
        <v>609</v>
      </c>
      <c r="G18" s="365"/>
      <c r="H18" s="390">
        <v>61</v>
      </c>
      <c r="I18" s="361"/>
      <c r="J18" s="361"/>
      <c r="K18" s="359"/>
    </row>
    <row r="19" spans="2:11" ht="15.75" customHeight="1">
      <c r="B19" s="124" t="s">
        <v>182</v>
      </c>
      <c r="C19" s="358">
        <v>9930</v>
      </c>
      <c r="D19" s="125" t="s">
        <v>183</v>
      </c>
      <c r="E19" s="125">
        <v>100</v>
      </c>
      <c r="F19" s="124" t="s">
        <v>610</v>
      </c>
      <c r="G19" s="360"/>
      <c r="H19" s="311">
        <v>70</v>
      </c>
      <c r="I19" s="361"/>
      <c r="J19" s="361"/>
      <c r="K19" s="359"/>
    </row>
    <row r="20" spans="2:11" ht="15.75" customHeight="1">
      <c r="B20" s="124" t="s">
        <v>184</v>
      </c>
      <c r="C20" s="358">
        <v>10115</v>
      </c>
      <c r="D20" s="125" t="s">
        <v>185</v>
      </c>
      <c r="E20" s="125">
        <v>110</v>
      </c>
      <c r="F20" s="124" t="s">
        <v>611</v>
      </c>
      <c r="G20" s="360"/>
      <c r="H20" s="311">
        <v>80</v>
      </c>
      <c r="I20" s="361"/>
      <c r="J20" s="361"/>
      <c r="K20" s="359"/>
    </row>
    <row r="21" spans="2:11" ht="15.75" customHeight="1">
      <c r="B21" s="124" t="s">
        <v>186</v>
      </c>
      <c r="C21" s="358">
        <v>11163</v>
      </c>
      <c r="D21" s="125" t="s">
        <v>187</v>
      </c>
      <c r="E21" s="125">
        <v>120</v>
      </c>
      <c r="F21" s="124" t="s">
        <v>612</v>
      </c>
      <c r="G21" s="360"/>
      <c r="H21" s="311">
        <v>90</v>
      </c>
      <c r="I21" s="361"/>
      <c r="J21" s="361"/>
      <c r="K21" s="359"/>
    </row>
    <row r="22" spans="2:11" ht="15.75" customHeight="1">
      <c r="B22" s="123" t="s">
        <v>337</v>
      </c>
      <c r="C22" s="358">
        <v>3629</v>
      </c>
      <c r="D22" s="125" t="s">
        <v>338</v>
      </c>
      <c r="E22" s="125" t="s">
        <v>376</v>
      </c>
      <c r="F22" s="124" t="s">
        <v>613</v>
      </c>
      <c r="G22" s="360"/>
      <c r="H22" s="360"/>
      <c r="I22" s="361"/>
      <c r="J22" s="361"/>
      <c r="K22" s="359"/>
    </row>
    <row r="23" spans="2:11" ht="15.75" customHeight="1">
      <c r="B23" s="124" t="s">
        <v>188</v>
      </c>
      <c r="C23" s="358">
        <v>3632</v>
      </c>
      <c r="D23" s="125" t="s">
        <v>189</v>
      </c>
      <c r="E23" s="125">
        <v>130</v>
      </c>
      <c r="F23" s="124" t="s">
        <v>614</v>
      </c>
      <c r="G23" s="360"/>
      <c r="H23" s="311">
        <v>100</v>
      </c>
      <c r="I23" s="361"/>
      <c r="J23" s="361"/>
    </row>
    <row r="24" spans="2:11" ht="15.75" customHeight="1">
      <c r="B24" s="124" t="s">
        <v>190</v>
      </c>
      <c r="C24" s="358">
        <v>10298</v>
      </c>
      <c r="D24" s="125" t="s">
        <v>191</v>
      </c>
      <c r="E24" s="125">
        <v>140</v>
      </c>
      <c r="F24" s="124" t="s">
        <v>615</v>
      </c>
      <c r="G24" s="360"/>
      <c r="H24" s="311">
        <v>110</v>
      </c>
      <c r="I24" s="361"/>
      <c r="J24" s="361"/>
      <c r="K24" s="359"/>
    </row>
    <row r="25" spans="2:11" ht="15.75" customHeight="1">
      <c r="B25" s="124" t="s">
        <v>462</v>
      </c>
      <c r="C25" s="358">
        <v>3630</v>
      </c>
      <c r="D25" s="125" t="s">
        <v>192</v>
      </c>
      <c r="E25" s="125">
        <v>150</v>
      </c>
      <c r="F25" s="124" t="s">
        <v>616</v>
      </c>
      <c r="G25" s="360"/>
      <c r="H25" s="311">
        <v>120</v>
      </c>
      <c r="I25" s="361"/>
      <c r="J25" s="361"/>
      <c r="K25" s="359"/>
    </row>
    <row r="26" spans="2:11" ht="15.75" customHeight="1">
      <c r="B26" s="124" t="s">
        <v>193</v>
      </c>
      <c r="C26" s="358">
        <v>3631</v>
      </c>
      <c r="D26" s="125" t="s">
        <v>194</v>
      </c>
      <c r="E26" s="125">
        <v>160</v>
      </c>
      <c r="F26" s="124" t="s">
        <v>617</v>
      </c>
      <c r="G26" s="360"/>
      <c r="H26" s="311">
        <v>130</v>
      </c>
      <c r="I26" s="361"/>
      <c r="J26" s="361"/>
      <c r="K26" s="359"/>
    </row>
    <row r="27" spans="2:11" ht="15.75" customHeight="1">
      <c r="B27" s="124" t="s">
        <v>195</v>
      </c>
      <c r="C27" s="358">
        <v>11161</v>
      </c>
      <c r="D27" s="125" t="s">
        <v>196</v>
      </c>
      <c r="E27" s="125">
        <v>170</v>
      </c>
      <c r="F27" s="124" t="s">
        <v>618</v>
      </c>
      <c r="G27" s="391">
        <v>11136344</v>
      </c>
      <c r="H27" s="311">
        <v>150</v>
      </c>
      <c r="I27" s="361"/>
      <c r="J27" s="361"/>
      <c r="K27" s="391">
        <v>11136344</v>
      </c>
    </row>
    <row r="28" spans="2:11" ht="15.75" customHeight="1">
      <c r="B28" s="124" t="s">
        <v>197</v>
      </c>
      <c r="C28" s="358">
        <v>3639</v>
      </c>
      <c r="D28" s="125" t="s">
        <v>198</v>
      </c>
      <c r="E28" s="125">
        <v>180</v>
      </c>
      <c r="F28" s="124" t="s">
        <v>619</v>
      </c>
      <c r="G28" s="391">
        <v>8966056</v>
      </c>
      <c r="H28" s="311">
        <v>160</v>
      </c>
      <c r="I28" s="361"/>
      <c r="J28" s="361"/>
      <c r="K28" s="391">
        <v>8966056</v>
      </c>
    </row>
    <row r="29" spans="2:11" ht="15.75" customHeight="1">
      <c r="B29" s="124" t="s">
        <v>199</v>
      </c>
      <c r="C29" s="358">
        <v>9651</v>
      </c>
      <c r="D29" s="125" t="s">
        <v>200</v>
      </c>
      <c r="E29" s="125">
        <v>190</v>
      </c>
      <c r="F29" s="124" t="s">
        <v>620</v>
      </c>
      <c r="G29" s="391">
        <v>6709910</v>
      </c>
      <c r="H29" s="311">
        <v>180</v>
      </c>
      <c r="I29" s="361"/>
      <c r="J29" s="361"/>
      <c r="K29" s="391">
        <v>6709910</v>
      </c>
    </row>
    <row r="30" spans="2:11" ht="15.75" customHeight="1">
      <c r="B30" s="124" t="s">
        <v>201</v>
      </c>
      <c r="C30" s="358">
        <v>3665</v>
      </c>
      <c r="D30" s="125" t="s">
        <v>202</v>
      </c>
      <c r="E30" s="125">
        <v>200</v>
      </c>
      <c r="F30" s="124" t="s">
        <v>621</v>
      </c>
      <c r="G30" s="391">
        <v>7164408</v>
      </c>
      <c r="H30" s="311">
        <v>190</v>
      </c>
      <c r="I30" s="361"/>
      <c r="J30" s="361"/>
      <c r="K30" s="391">
        <v>7164408</v>
      </c>
    </row>
    <row r="31" spans="2:11" ht="15.75" customHeight="1">
      <c r="B31" s="124" t="s">
        <v>203</v>
      </c>
      <c r="C31" s="358">
        <v>3565</v>
      </c>
      <c r="D31" s="125" t="s">
        <v>204</v>
      </c>
      <c r="E31" s="125">
        <v>210</v>
      </c>
      <c r="F31" s="124" t="s">
        <v>622</v>
      </c>
      <c r="G31" s="391">
        <v>10786313</v>
      </c>
      <c r="H31" s="311">
        <v>200</v>
      </c>
      <c r="I31" s="361"/>
      <c r="J31" s="361"/>
      <c r="K31" s="391">
        <v>10786313</v>
      </c>
    </row>
    <row r="32" spans="2:11" ht="15.75" customHeight="1">
      <c r="B32" s="124" t="s">
        <v>463</v>
      </c>
      <c r="C32" s="358">
        <v>29269</v>
      </c>
      <c r="D32" s="125" t="s">
        <v>205</v>
      </c>
      <c r="E32" s="125">
        <v>220</v>
      </c>
      <c r="F32" s="124" t="s">
        <v>623</v>
      </c>
      <c r="G32" s="391">
        <v>1823883</v>
      </c>
      <c r="H32" s="311">
        <v>210</v>
      </c>
      <c r="I32" s="361"/>
      <c r="J32" s="361"/>
      <c r="K32" s="391">
        <v>1823883</v>
      </c>
    </row>
    <row r="33" spans="2:11" ht="15.75" customHeight="1">
      <c r="B33" s="135" t="s">
        <v>206</v>
      </c>
      <c r="C33" s="358">
        <v>42295</v>
      </c>
      <c r="D33" s="125" t="s">
        <v>207</v>
      </c>
      <c r="E33" s="125">
        <v>223</v>
      </c>
      <c r="F33" s="124" t="s">
        <v>624</v>
      </c>
      <c r="G33" s="359"/>
      <c r="H33" s="311">
        <v>140</v>
      </c>
      <c r="I33" s="361"/>
      <c r="J33" s="361"/>
      <c r="K33" s="359"/>
    </row>
    <row r="34" spans="2:11" ht="15.75" customHeight="1">
      <c r="B34" s="135" t="s">
        <v>208</v>
      </c>
      <c r="C34" s="415">
        <v>42485</v>
      </c>
      <c r="D34" s="125" t="s">
        <v>209</v>
      </c>
      <c r="E34" s="125">
        <v>226</v>
      </c>
      <c r="F34" s="124" t="s">
        <v>625</v>
      </c>
      <c r="G34" s="359"/>
      <c r="H34" s="311">
        <v>170</v>
      </c>
      <c r="I34" s="361"/>
      <c r="J34" s="361"/>
      <c r="K34" s="359"/>
    </row>
    <row r="35" spans="2:11" ht="15.75" customHeight="1">
      <c r="B35" s="135" t="s">
        <v>510</v>
      </c>
      <c r="C35" s="358">
        <v>556</v>
      </c>
      <c r="D35" s="125" t="s">
        <v>339</v>
      </c>
      <c r="E35" s="125">
        <v>600</v>
      </c>
      <c r="F35" s="124" t="s">
        <v>626</v>
      </c>
      <c r="G35" s="359"/>
      <c r="H35" s="363"/>
      <c r="I35" s="361"/>
      <c r="J35" s="361"/>
      <c r="K35" s="359"/>
    </row>
    <row r="36" spans="2:11" ht="15.75" customHeight="1">
      <c r="B36" s="135" t="s">
        <v>511</v>
      </c>
      <c r="C36" s="358">
        <v>555</v>
      </c>
      <c r="D36" s="125" t="s">
        <v>340</v>
      </c>
      <c r="E36" s="125">
        <v>605</v>
      </c>
      <c r="F36" s="124" t="s">
        <v>627</v>
      </c>
      <c r="G36" s="359"/>
      <c r="H36" s="363"/>
      <c r="I36" s="361"/>
      <c r="J36" s="361"/>
      <c r="K36" s="359"/>
    </row>
    <row r="37" spans="2:11" ht="15.75" customHeight="1">
      <c r="B37" s="135" t="s">
        <v>512</v>
      </c>
      <c r="C37" s="358">
        <v>712</v>
      </c>
      <c r="D37" s="125" t="s">
        <v>341</v>
      </c>
      <c r="E37" s="125">
        <v>610</v>
      </c>
      <c r="F37" s="124" t="s">
        <v>628</v>
      </c>
      <c r="G37" s="359"/>
      <c r="H37" s="363"/>
      <c r="I37" s="361"/>
      <c r="J37" s="361"/>
      <c r="K37" s="359"/>
    </row>
    <row r="38" spans="2:11" ht="15.75" customHeight="1">
      <c r="B38" s="135" t="s">
        <v>513</v>
      </c>
      <c r="C38" s="358">
        <v>716</v>
      </c>
      <c r="D38" s="125" t="s">
        <v>342</v>
      </c>
      <c r="E38" s="125">
        <v>615</v>
      </c>
      <c r="F38" s="124" t="s">
        <v>629</v>
      </c>
      <c r="G38" s="359"/>
      <c r="H38" s="363"/>
      <c r="I38" s="361"/>
      <c r="J38" s="361"/>
      <c r="K38" s="359"/>
    </row>
    <row r="39" spans="2:11" ht="15.75" customHeight="1">
      <c r="B39" s="135" t="s">
        <v>514</v>
      </c>
      <c r="C39" s="358">
        <v>576</v>
      </c>
      <c r="D39" s="125" t="s">
        <v>343</v>
      </c>
      <c r="E39" s="125">
        <v>620</v>
      </c>
      <c r="F39" s="124" t="s">
        <v>630</v>
      </c>
      <c r="G39" s="359"/>
      <c r="H39" s="363"/>
      <c r="I39" s="361"/>
      <c r="J39" s="361"/>
      <c r="K39" s="359"/>
    </row>
    <row r="40" spans="2:11" ht="15.75" customHeight="1">
      <c r="B40" s="135" t="s">
        <v>515</v>
      </c>
      <c r="C40" s="358">
        <v>727</v>
      </c>
      <c r="D40" s="125" t="s">
        <v>344</v>
      </c>
      <c r="E40" s="125">
        <v>625</v>
      </c>
      <c r="F40" s="124" t="s">
        <v>631</v>
      </c>
      <c r="G40" s="359"/>
      <c r="H40" s="363"/>
      <c r="I40" s="361"/>
      <c r="J40" s="361"/>
      <c r="K40" s="359"/>
    </row>
    <row r="41" spans="2:11" ht="15.75" customHeight="1">
      <c r="B41" s="135" t="s">
        <v>516</v>
      </c>
      <c r="C41" s="358">
        <v>557</v>
      </c>
      <c r="D41" s="125" t="s">
        <v>345</v>
      </c>
      <c r="E41" s="125">
        <v>630</v>
      </c>
      <c r="F41" s="124" t="s">
        <v>632</v>
      </c>
      <c r="G41" s="359"/>
      <c r="H41" s="363"/>
      <c r="I41" s="361"/>
      <c r="J41" s="361"/>
      <c r="K41" s="359"/>
    </row>
    <row r="42" spans="2:11" ht="15.75" customHeight="1">
      <c r="B42" s="364" t="s">
        <v>348</v>
      </c>
      <c r="C42" s="358">
        <v>11721</v>
      </c>
      <c r="D42" s="125" t="s">
        <v>520</v>
      </c>
      <c r="E42" s="125" t="s">
        <v>377</v>
      </c>
      <c r="F42" s="124" t="s">
        <v>633</v>
      </c>
      <c r="G42" s="359"/>
      <c r="H42" s="360"/>
      <c r="I42" s="361"/>
      <c r="J42" s="361"/>
      <c r="K42" s="359"/>
    </row>
    <row r="43" spans="2:11" ht="15.75" customHeight="1">
      <c r="B43" s="135" t="s">
        <v>210</v>
      </c>
      <c r="C43" s="358">
        <v>3652</v>
      </c>
      <c r="D43" s="125" t="s">
        <v>211</v>
      </c>
      <c r="E43" s="125">
        <v>230</v>
      </c>
      <c r="F43" s="124" t="s">
        <v>634</v>
      </c>
      <c r="G43" s="391">
        <v>52770054</v>
      </c>
      <c r="H43" s="311">
        <v>220</v>
      </c>
      <c r="I43" s="361"/>
      <c r="J43" s="361"/>
      <c r="K43" s="391">
        <v>52770054</v>
      </c>
    </row>
    <row r="44" spans="2:11" ht="15.75" customHeight="1">
      <c r="B44" s="135" t="s">
        <v>212</v>
      </c>
      <c r="C44" s="358">
        <v>11711</v>
      </c>
      <c r="D44" s="125" t="s">
        <v>213</v>
      </c>
      <c r="E44" s="125">
        <v>240</v>
      </c>
      <c r="F44" s="124" t="s">
        <v>635</v>
      </c>
      <c r="G44" s="391">
        <v>8005116</v>
      </c>
      <c r="H44" s="311">
        <v>230</v>
      </c>
      <c r="I44" s="361"/>
      <c r="J44" s="361"/>
      <c r="K44" s="391">
        <v>8005116</v>
      </c>
    </row>
    <row r="45" spans="2:11" ht="15.75" customHeight="1">
      <c r="B45" s="135" t="s">
        <v>464</v>
      </c>
      <c r="C45" s="358">
        <v>12826</v>
      </c>
      <c r="D45" s="125" t="s">
        <v>214</v>
      </c>
      <c r="E45" s="125">
        <v>250</v>
      </c>
      <c r="F45" s="124" t="s">
        <v>636</v>
      </c>
      <c r="G45" s="391">
        <v>11752877</v>
      </c>
      <c r="H45" s="311">
        <v>240</v>
      </c>
      <c r="I45" s="361"/>
      <c r="J45" s="361"/>
      <c r="K45" s="391">
        <v>11752877</v>
      </c>
    </row>
    <row r="46" spans="2:11" ht="15.75" customHeight="1">
      <c r="B46" s="135" t="s">
        <v>465</v>
      </c>
      <c r="C46" s="358">
        <v>13231</v>
      </c>
      <c r="D46" s="125" t="s">
        <v>215</v>
      </c>
      <c r="E46" s="125">
        <v>260</v>
      </c>
      <c r="F46" s="124" t="s">
        <v>637</v>
      </c>
      <c r="G46" s="391">
        <v>4275861</v>
      </c>
      <c r="H46" s="311">
        <v>250</v>
      </c>
      <c r="I46" s="361"/>
      <c r="J46" s="361"/>
      <c r="K46" s="391">
        <v>4275861</v>
      </c>
    </row>
    <row r="47" spans="2:11" ht="15.75" customHeight="1">
      <c r="B47" s="364" t="s">
        <v>349</v>
      </c>
      <c r="C47" s="358">
        <v>110</v>
      </c>
      <c r="D47" s="125" t="s">
        <v>350</v>
      </c>
      <c r="E47" s="125" t="s">
        <v>378</v>
      </c>
      <c r="F47" s="124" t="s">
        <v>638</v>
      </c>
      <c r="G47" s="359"/>
      <c r="H47" s="360"/>
      <c r="I47" s="361"/>
      <c r="J47" s="361"/>
      <c r="K47" s="359"/>
    </row>
    <row r="48" spans="2:11" ht="15.75" customHeight="1">
      <c r="B48" s="135" t="s">
        <v>216</v>
      </c>
      <c r="C48" s="358">
        <v>3581</v>
      </c>
      <c r="D48" s="125" t="s">
        <v>217</v>
      </c>
      <c r="E48" s="125">
        <v>270</v>
      </c>
      <c r="F48" s="124" t="s">
        <v>639</v>
      </c>
      <c r="G48" s="391">
        <v>14101882</v>
      </c>
      <c r="H48" s="311">
        <v>340</v>
      </c>
      <c r="I48" s="361"/>
      <c r="J48" s="361"/>
      <c r="K48" s="391">
        <v>14101882</v>
      </c>
    </row>
    <row r="49" spans="2:11" ht="15.75" customHeight="1">
      <c r="B49" s="135" t="s">
        <v>218</v>
      </c>
      <c r="C49" s="358">
        <v>3606</v>
      </c>
      <c r="D49" s="125" t="s">
        <v>219</v>
      </c>
      <c r="E49" s="125">
        <v>280</v>
      </c>
      <c r="F49" s="124" t="s">
        <v>640</v>
      </c>
      <c r="G49" s="391">
        <v>17329858</v>
      </c>
      <c r="H49" s="311">
        <v>350</v>
      </c>
      <c r="I49" s="361"/>
      <c r="J49" s="361"/>
      <c r="K49" s="391">
        <v>17329858</v>
      </c>
    </row>
    <row r="50" spans="2:11" ht="15.75" customHeight="1">
      <c r="B50" s="135" t="s">
        <v>521</v>
      </c>
      <c r="C50" s="358">
        <v>3615</v>
      </c>
      <c r="D50" s="125" t="s">
        <v>220</v>
      </c>
      <c r="E50" s="125">
        <v>290</v>
      </c>
      <c r="F50" s="124" t="s">
        <v>641</v>
      </c>
      <c r="G50" s="391">
        <v>37162755</v>
      </c>
      <c r="H50" s="311">
        <v>360</v>
      </c>
      <c r="I50" s="361"/>
      <c r="J50" s="361"/>
      <c r="K50" s="391">
        <v>37162755</v>
      </c>
    </row>
    <row r="51" spans="2:11" ht="15.75" customHeight="1">
      <c r="B51" s="135" t="s">
        <v>221</v>
      </c>
      <c r="C51" s="358">
        <v>3625</v>
      </c>
      <c r="D51" s="125" t="s">
        <v>222</v>
      </c>
      <c r="E51" s="125">
        <v>300</v>
      </c>
      <c r="F51" s="124" t="s">
        <v>642</v>
      </c>
      <c r="G51" s="391">
        <v>2546261</v>
      </c>
      <c r="H51" s="311">
        <v>370</v>
      </c>
      <c r="I51" s="361"/>
      <c r="J51" s="365"/>
      <c r="K51" s="391">
        <v>2546261</v>
      </c>
    </row>
    <row r="52" spans="2:11" ht="15.75" customHeight="1">
      <c r="B52" s="364" t="s">
        <v>351</v>
      </c>
      <c r="C52" s="358">
        <v>439154</v>
      </c>
      <c r="D52" s="125" t="s">
        <v>352</v>
      </c>
      <c r="E52" s="125" t="s">
        <v>379</v>
      </c>
      <c r="F52" s="124" t="s">
        <v>643</v>
      </c>
      <c r="G52" s="359"/>
      <c r="H52" s="360"/>
      <c r="I52" s="361"/>
      <c r="J52" s="365"/>
      <c r="K52" s="359"/>
    </row>
    <row r="53" spans="2:11" ht="15.75" customHeight="1">
      <c r="B53" s="135" t="s">
        <v>223</v>
      </c>
      <c r="C53" s="358">
        <v>3644</v>
      </c>
      <c r="D53" s="125" t="s">
        <v>224</v>
      </c>
      <c r="E53" s="125">
        <v>310</v>
      </c>
      <c r="F53" s="124" t="s">
        <v>644</v>
      </c>
      <c r="G53" s="391">
        <v>49225809</v>
      </c>
      <c r="H53" s="311">
        <v>310</v>
      </c>
      <c r="I53" s="361"/>
      <c r="J53" s="365"/>
      <c r="K53" s="391">
        <v>49225809</v>
      </c>
    </row>
    <row r="54" spans="2:11" ht="15.75" customHeight="1">
      <c r="B54" s="135" t="s">
        <v>225</v>
      </c>
      <c r="C54" s="358">
        <v>3541</v>
      </c>
      <c r="D54" s="125" t="s">
        <v>226</v>
      </c>
      <c r="E54" s="125">
        <v>320</v>
      </c>
      <c r="F54" s="124" t="s">
        <v>645</v>
      </c>
      <c r="G54" s="391">
        <v>5320102</v>
      </c>
      <c r="H54" s="311">
        <v>320</v>
      </c>
      <c r="I54" s="361"/>
      <c r="J54" s="361"/>
      <c r="K54" s="391">
        <v>5320102</v>
      </c>
    </row>
    <row r="55" spans="2:11" ht="15.75" customHeight="1">
      <c r="B55" s="364" t="s">
        <v>353</v>
      </c>
      <c r="C55" s="358">
        <v>103594</v>
      </c>
      <c r="D55" s="125" t="s">
        <v>354</v>
      </c>
      <c r="E55" s="125" t="s">
        <v>380</v>
      </c>
      <c r="F55" s="124" t="s">
        <v>646</v>
      </c>
      <c r="G55" s="359"/>
      <c r="H55" s="360"/>
      <c r="I55" s="361"/>
      <c r="J55" s="361"/>
      <c r="K55" s="359"/>
    </row>
    <row r="56" spans="2:11" ht="15.75" customHeight="1">
      <c r="B56" s="135" t="s">
        <v>227</v>
      </c>
      <c r="C56" s="358">
        <v>3594</v>
      </c>
      <c r="D56" s="125" t="s">
        <v>228</v>
      </c>
      <c r="E56" s="125">
        <v>330</v>
      </c>
      <c r="F56" s="124" t="s">
        <v>647</v>
      </c>
      <c r="G56" s="391">
        <v>37562056</v>
      </c>
      <c r="H56" s="311">
        <v>270</v>
      </c>
      <c r="I56" s="361"/>
      <c r="J56" s="361"/>
      <c r="K56" s="391">
        <v>37562056</v>
      </c>
    </row>
    <row r="57" spans="2:11" ht="15.75" customHeight="1">
      <c r="B57" s="135" t="s">
        <v>229</v>
      </c>
      <c r="C57" s="358">
        <v>42421</v>
      </c>
      <c r="D57" s="125" t="s">
        <v>230</v>
      </c>
      <c r="E57" s="125">
        <v>333</v>
      </c>
      <c r="F57" s="124" t="s">
        <v>648</v>
      </c>
      <c r="G57" s="391">
        <v>2113004</v>
      </c>
      <c r="H57" s="311">
        <v>280</v>
      </c>
      <c r="I57" s="361"/>
      <c r="J57" s="361"/>
      <c r="K57" s="391">
        <v>2113004</v>
      </c>
    </row>
    <row r="58" spans="2:11" ht="15.75" customHeight="1">
      <c r="B58" s="124" t="s">
        <v>231</v>
      </c>
      <c r="C58" s="358">
        <v>3592</v>
      </c>
      <c r="D58" s="125" t="s">
        <v>232</v>
      </c>
      <c r="E58" s="125">
        <v>340</v>
      </c>
      <c r="F58" s="124" t="s">
        <v>649</v>
      </c>
      <c r="G58" s="391">
        <v>5061412</v>
      </c>
      <c r="H58" s="311">
        <v>260</v>
      </c>
      <c r="I58" s="361"/>
      <c r="J58" s="361"/>
      <c r="K58" s="391">
        <v>5061412</v>
      </c>
    </row>
    <row r="59" spans="2:11" ht="15.75" customHeight="1">
      <c r="B59" s="124" t="s">
        <v>233</v>
      </c>
      <c r="C59" s="358">
        <v>3624</v>
      </c>
      <c r="D59" s="125" t="s">
        <v>234</v>
      </c>
      <c r="E59" s="125">
        <v>350</v>
      </c>
      <c r="F59" s="124" t="s">
        <v>650</v>
      </c>
      <c r="G59" s="391">
        <v>11636163</v>
      </c>
      <c r="H59" s="311">
        <v>290</v>
      </c>
      <c r="I59" s="361"/>
      <c r="J59" s="361"/>
      <c r="K59" s="391">
        <v>11636163</v>
      </c>
    </row>
    <row r="60" spans="2:11" ht="15.75" customHeight="1">
      <c r="B60" s="124" t="s">
        <v>235</v>
      </c>
      <c r="C60" s="358">
        <v>3642</v>
      </c>
      <c r="D60" s="125" t="s">
        <v>236</v>
      </c>
      <c r="E60" s="125">
        <v>360</v>
      </c>
      <c r="F60" s="124" t="s">
        <v>651</v>
      </c>
      <c r="G60" s="391">
        <v>11659843</v>
      </c>
      <c r="H60" s="311">
        <v>300</v>
      </c>
      <c r="I60" s="361"/>
      <c r="J60" s="361"/>
      <c r="K60" s="391">
        <v>11659843</v>
      </c>
    </row>
    <row r="61" spans="2:11" ht="15.75" customHeight="1">
      <c r="B61" s="124" t="s">
        <v>237</v>
      </c>
      <c r="C61" s="358">
        <v>3646</v>
      </c>
      <c r="D61" s="125" t="s">
        <v>238</v>
      </c>
      <c r="E61" s="125">
        <v>370</v>
      </c>
      <c r="F61" s="124" t="s">
        <v>652</v>
      </c>
      <c r="G61" s="391">
        <v>14846558</v>
      </c>
      <c r="H61" s="311">
        <v>330</v>
      </c>
      <c r="I61" s="361"/>
      <c r="J61" s="361"/>
      <c r="K61" s="391">
        <v>14846558</v>
      </c>
    </row>
    <row r="62" spans="2:11" ht="15.75" customHeight="1">
      <c r="B62" s="124" t="s">
        <v>240</v>
      </c>
      <c r="C62" s="366">
        <v>36273</v>
      </c>
      <c r="D62" s="125" t="s">
        <v>241</v>
      </c>
      <c r="E62" s="125">
        <v>490</v>
      </c>
      <c r="F62" s="124" t="s">
        <v>653</v>
      </c>
      <c r="G62" s="391">
        <v>2580521</v>
      </c>
      <c r="H62" s="311">
        <v>430</v>
      </c>
      <c r="I62" s="361"/>
      <c r="J62" s="361"/>
      <c r="K62" s="391">
        <v>2580521</v>
      </c>
    </row>
    <row r="63" spans="2:11" ht="15.75" customHeight="1">
      <c r="B63" s="124" t="s">
        <v>242</v>
      </c>
      <c r="C63" s="366">
        <v>23582</v>
      </c>
      <c r="D63" s="125" t="s">
        <v>243</v>
      </c>
      <c r="E63" s="125">
        <v>500</v>
      </c>
      <c r="F63" s="124" t="s">
        <v>654</v>
      </c>
      <c r="G63" s="391">
        <v>1694343</v>
      </c>
      <c r="H63" s="311">
        <v>440</v>
      </c>
      <c r="I63" s="361"/>
      <c r="J63" s="361"/>
      <c r="K63" s="391">
        <v>1694343</v>
      </c>
    </row>
    <row r="64" spans="2:11" ht="15.75" customHeight="1">
      <c r="B64" s="124" t="s">
        <v>244</v>
      </c>
      <c r="C64" s="366">
        <v>23485</v>
      </c>
      <c r="D64" s="125" t="s">
        <v>245</v>
      </c>
      <c r="E64" s="125">
        <v>510</v>
      </c>
      <c r="F64" s="124" t="s">
        <v>655</v>
      </c>
      <c r="G64" s="391">
        <v>2157784</v>
      </c>
      <c r="H64" s="311">
        <v>450</v>
      </c>
      <c r="I64" s="361"/>
      <c r="J64" s="361"/>
      <c r="K64" s="391">
        <v>2157784</v>
      </c>
    </row>
    <row r="65" spans="2:11" ht="15.75" customHeight="1">
      <c r="B65" s="124" t="s">
        <v>246</v>
      </c>
      <c r="C65" s="366">
        <v>9225</v>
      </c>
      <c r="D65" s="125" t="s">
        <v>247</v>
      </c>
      <c r="E65" s="125">
        <v>520</v>
      </c>
      <c r="F65" s="124" t="s">
        <v>656</v>
      </c>
      <c r="G65" s="419">
        <v>2604593</v>
      </c>
      <c r="H65" s="311">
        <v>390</v>
      </c>
      <c r="I65" s="361"/>
      <c r="J65" s="361"/>
      <c r="K65" s="466">
        <v>8662500</v>
      </c>
    </row>
    <row r="66" spans="2:11" ht="15.75" customHeight="1">
      <c r="B66" s="124" t="s">
        <v>466</v>
      </c>
      <c r="C66" s="366">
        <v>9932</v>
      </c>
      <c r="D66" s="125" t="s">
        <v>524</v>
      </c>
      <c r="E66" s="125">
        <v>530</v>
      </c>
      <c r="F66" s="124" t="s">
        <v>657</v>
      </c>
      <c r="G66" s="420">
        <v>992536</v>
      </c>
      <c r="H66" s="311">
        <v>400</v>
      </c>
      <c r="I66" s="361"/>
      <c r="J66" s="361"/>
      <c r="K66" s="467"/>
    </row>
    <row r="67" spans="2:11" ht="15.75" customHeight="1">
      <c r="B67" s="124" t="s">
        <v>249</v>
      </c>
      <c r="C67" s="366">
        <v>33965</v>
      </c>
      <c r="D67" s="125" t="s">
        <v>250</v>
      </c>
      <c r="E67" s="125">
        <v>540</v>
      </c>
      <c r="F67" s="124" t="s">
        <v>658</v>
      </c>
      <c r="G67" s="420">
        <v>725027</v>
      </c>
      <c r="H67" s="311">
        <v>410</v>
      </c>
      <c r="I67" s="361"/>
      <c r="J67" s="361"/>
      <c r="K67" s="467"/>
    </row>
    <row r="68" spans="2:11" ht="15.75" customHeight="1">
      <c r="B68" s="124" t="s">
        <v>251</v>
      </c>
      <c r="C68" s="366">
        <v>3634</v>
      </c>
      <c r="D68" s="125" t="s">
        <v>252</v>
      </c>
      <c r="E68" s="125">
        <v>550</v>
      </c>
      <c r="F68" s="124" t="s">
        <v>659</v>
      </c>
      <c r="G68" s="420">
        <v>3088797</v>
      </c>
      <c r="H68" s="311">
        <v>420</v>
      </c>
      <c r="I68" s="361"/>
      <c r="J68" s="362">
        <f>SUM(G65:G70)</f>
        <v>8662500</v>
      </c>
      <c r="K68" s="467"/>
    </row>
    <row r="69" spans="2:11" ht="15.75" customHeight="1">
      <c r="B69" s="421" t="s">
        <v>579</v>
      </c>
      <c r="C69" s="422">
        <v>133965</v>
      </c>
      <c r="D69" s="125" t="s">
        <v>581</v>
      </c>
      <c r="E69" s="125">
        <v>552</v>
      </c>
      <c r="F69" s="124" t="s">
        <v>660</v>
      </c>
      <c r="G69" s="420">
        <v>283709</v>
      </c>
      <c r="H69" s="311">
        <v>430</v>
      </c>
      <c r="I69" s="361"/>
      <c r="J69" s="362">
        <f>J68-K65</f>
        <v>0</v>
      </c>
      <c r="K69" s="467"/>
    </row>
    <row r="70" spans="2:11" ht="15.75" customHeight="1">
      <c r="B70" s="421" t="s">
        <v>580</v>
      </c>
      <c r="C70" s="422">
        <v>203634</v>
      </c>
      <c r="D70" s="125" t="s">
        <v>582</v>
      </c>
      <c r="E70" s="125">
        <v>553</v>
      </c>
      <c r="F70" s="124" t="s">
        <v>661</v>
      </c>
      <c r="G70" s="420">
        <v>967838</v>
      </c>
      <c r="H70" s="311">
        <v>440</v>
      </c>
      <c r="I70" s="361"/>
      <c r="J70" s="361"/>
      <c r="K70" s="467"/>
    </row>
    <row r="71" spans="2:11" ht="15">
      <c r="B71" s="124" t="s">
        <v>387</v>
      </c>
      <c r="C71" s="366">
        <v>9642</v>
      </c>
      <c r="D71" s="125" t="s">
        <v>388</v>
      </c>
      <c r="E71" s="125">
        <v>555</v>
      </c>
      <c r="F71" s="124" t="s">
        <v>662</v>
      </c>
      <c r="G71" s="423"/>
      <c r="H71" s="145"/>
      <c r="K71" s="468"/>
    </row>
    <row r="72" spans="2:11" ht="15">
      <c r="B72" s="124"/>
      <c r="C72" s="358"/>
      <c r="D72" s="125"/>
      <c r="E72" s="125"/>
      <c r="F72" s="124"/>
      <c r="G72" s="146"/>
      <c r="H72" s="146"/>
      <c r="K72" s="359"/>
    </row>
    <row r="73" spans="2:11" ht="15.75" customHeight="1">
      <c r="B73" s="124"/>
      <c r="C73" s="358"/>
      <c r="D73" s="125"/>
      <c r="E73" s="125"/>
      <c r="F73" s="124"/>
      <c r="G73" s="367"/>
      <c r="H73" s="312"/>
      <c r="K73" s="367"/>
    </row>
    <row r="74" spans="2:11" ht="15.75" customHeight="1">
      <c r="B74" s="124"/>
      <c r="C74" s="358"/>
      <c r="D74" s="125"/>
      <c r="E74" s="125"/>
      <c r="F74" s="124"/>
      <c r="G74" s="146">
        <f>SUM(G27:G73)</f>
        <v>347051673</v>
      </c>
      <c r="H74" s="146"/>
      <c r="K74" s="146">
        <f>SUM(K27:K73)</f>
        <v>347051673</v>
      </c>
    </row>
    <row r="75" spans="2:11" ht="15.75" customHeight="1">
      <c r="B75" s="291" t="s">
        <v>355</v>
      </c>
      <c r="C75" s="358"/>
      <c r="D75" s="356"/>
      <c r="E75" s="356">
        <v>380</v>
      </c>
      <c r="F75" s="357" t="s">
        <v>356</v>
      </c>
      <c r="G75" s="147"/>
      <c r="H75" s="147"/>
      <c r="K75" s="147"/>
    </row>
    <row r="76" spans="2:11" ht="15.75" customHeight="1">
      <c r="B76" s="124"/>
      <c r="C76" s="358"/>
      <c r="D76" s="125"/>
      <c r="E76" s="125"/>
      <c r="F76" s="124"/>
      <c r="G76" s="145"/>
      <c r="H76" s="145"/>
      <c r="K76" s="359"/>
    </row>
    <row r="77" spans="2:11" ht="18.75" customHeight="1">
      <c r="B77" s="124" t="s">
        <v>522</v>
      </c>
      <c r="C77" s="366">
        <v>30</v>
      </c>
      <c r="D77" s="125" t="s">
        <v>357</v>
      </c>
      <c r="E77" s="125">
        <v>390</v>
      </c>
      <c r="F77" s="124" t="s">
        <v>663</v>
      </c>
      <c r="G77" s="145"/>
      <c r="H77" s="145"/>
      <c r="I77" s="148"/>
      <c r="K77" s="359"/>
    </row>
    <row r="78" spans="2:11" ht="20.25" customHeight="1">
      <c r="B78" s="124" t="s">
        <v>362</v>
      </c>
      <c r="C78" s="366">
        <v>40</v>
      </c>
      <c r="D78" s="125" t="s">
        <v>363</v>
      </c>
      <c r="E78" s="125">
        <v>420</v>
      </c>
      <c r="F78" s="124" t="s">
        <v>664</v>
      </c>
      <c r="G78" s="145"/>
      <c r="H78" s="145"/>
      <c r="I78" s="148"/>
      <c r="K78" s="359"/>
    </row>
    <row r="79" spans="2:11" ht="17.25" customHeight="1">
      <c r="B79" s="124" t="s">
        <v>367</v>
      </c>
      <c r="C79" s="366">
        <v>89</v>
      </c>
      <c r="D79" s="125" t="s">
        <v>368</v>
      </c>
      <c r="E79" s="125">
        <v>450</v>
      </c>
      <c r="F79" s="124" t="s">
        <v>665</v>
      </c>
      <c r="G79" s="145"/>
      <c r="H79" s="145"/>
      <c r="I79" s="148"/>
      <c r="K79" s="359"/>
    </row>
    <row r="80" spans="2:11" ht="19.5" customHeight="1">
      <c r="B80" s="392" t="s">
        <v>369</v>
      </c>
      <c r="C80" s="366">
        <v>130</v>
      </c>
      <c r="D80" s="307" t="s">
        <v>370</v>
      </c>
      <c r="E80" s="307">
        <v>460</v>
      </c>
      <c r="F80" s="392" t="s">
        <v>666</v>
      </c>
      <c r="G80" s="393">
        <v>17091856</v>
      </c>
      <c r="H80" s="145"/>
      <c r="I80" s="148"/>
      <c r="K80" s="393">
        <v>17091856</v>
      </c>
    </row>
    <row r="81" spans="1:11" ht="15.75" customHeight="1">
      <c r="B81" s="124" t="s">
        <v>371</v>
      </c>
      <c r="C81" s="366">
        <v>412</v>
      </c>
      <c r="D81" s="125" t="s">
        <v>372</v>
      </c>
      <c r="E81" s="125">
        <v>470</v>
      </c>
      <c r="F81" s="124" t="s">
        <v>667</v>
      </c>
      <c r="G81" s="393">
        <v>23372396</v>
      </c>
      <c r="H81" s="145"/>
      <c r="I81" s="148"/>
      <c r="K81" s="393">
        <v>23372396</v>
      </c>
    </row>
    <row r="82" spans="1:11" ht="15.75" customHeight="1">
      <c r="B82" s="124" t="s">
        <v>564</v>
      </c>
      <c r="C82" s="366">
        <v>862</v>
      </c>
      <c r="D82" s="125" t="s">
        <v>523</v>
      </c>
      <c r="E82" s="125">
        <v>480</v>
      </c>
      <c r="F82" s="395" t="s">
        <v>668</v>
      </c>
      <c r="G82" s="393">
        <v>6234075</v>
      </c>
      <c r="H82" s="145"/>
      <c r="I82" s="148"/>
      <c r="K82" s="393">
        <v>6234075</v>
      </c>
    </row>
    <row r="83" spans="1:11" ht="15.75" customHeight="1">
      <c r="B83" s="124" t="s">
        <v>360</v>
      </c>
      <c r="C83" s="366">
        <v>11618</v>
      </c>
      <c r="D83" s="125" t="s">
        <v>361</v>
      </c>
      <c r="E83" s="125">
        <v>410</v>
      </c>
      <c r="F83" s="124" t="s">
        <v>669</v>
      </c>
      <c r="G83" s="145"/>
      <c r="H83" s="145"/>
      <c r="I83" s="148"/>
      <c r="K83" s="359"/>
    </row>
    <row r="84" spans="1:11" s="352" customFormat="1" ht="17.25" customHeight="1">
      <c r="B84" s="124" t="s">
        <v>364</v>
      </c>
      <c r="C84" s="366">
        <v>25554</v>
      </c>
      <c r="D84" s="125" t="s">
        <v>365</v>
      </c>
      <c r="E84" s="125">
        <v>430</v>
      </c>
      <c r="F84" s="124" t="s">
        <v>670</v>
      </c>
      <c r="G84" s="145"/>
      <c r="H84" s="312"/>
      <c r="I84" s="394"/>
      <c r="K84" s="393"/>
    </row>
    <row r="85" spans="1:11" ht="15.75" customHeight="1">
      <c r="B85" s="124" t="s">
        <v>547</v>
      </c>
      <c r="C85" s="414">
        <v>42439</v>
      </c>
      <c r="D85" s="125" t="s">
        <v>366</v>
      </c>
      <c r="E85" s="125">
        <v>440</v>
      </c>
      <c r="F85" s="124" t="s">
        <v>671</v>
      </c>
      <c r="G85" s="145"/>
      <c r="H85" s="312"/>
      <c r="I85" s="148"/>
      <c r="K85" s="393"/>
    </row>
    <row r="86" spans="1:11" ht="15.75" customHeight="1">
      <c r="B86" s="124" t="s">
        <v>358</v>
      </c>
      <c r="C86" s="366">
        <v>104952</v>
      </c>
      <c r="D86" s="125" t="s">
        <v>359</v>
      </c>
      <c r="E86" s="125">
        <v>400</v>
      </c>
      <c r="F86" s="124" t="s">
        <v>672</v>
      </c>
      <c r="G86" s="145"/>
      <c r="H86" s="146"/>
      <c r="K86" s="393"/>
    </row>
    <row r="87" spans="1:11" ht="15.75" customHeight="1">
      <c r="A87" s="396"/>
      <c r="B87" s="397" t="s">
        <v>567</v>
      </c>
      <c r="C87" s="398">
        <v>203599</v>
      </c>
      <c r="D87" s="399" t="s">
        <v>568</v>
      </c>
      <c r="E87" s="399">
        <v>500</v>
      </c>
      <c r="F87" s="400" t="s">
        <v>673</v>
      </c>
      <c r="G87" s="424"/>
      <c r="H87" s="401"/>
      <c r="K87" s="402"/>
    </row>
    <row r="88" spans="1:11" ht="15.75" customHeight="1">
      <c r="A88" s="403"/>
      <c r="B88" s="404" t="s">
        <v>565</v>
      </c>
      <c r="C88" s="405">
        <v>203658</v>
      </c>
      <c r="D88" s="406" t="s">
        <v>566</v>
      </c>
      <c r="E88" s="406">
        <v>510</v>
      </c>
      <c r="F88" s="407" t="s">
        <v>674</v>
      </c>
      <c r="G88" s="412"/>
      <c r="H88" s="409"/>
      <c r="I88" s="361"/>
      <c r="J88" s="361"/>
      <c r="K88" s="410"/>
    </row>
    <row r="89" spans="1:11" ht="15.75" customHeight="1">
      <c r="B89" s="124"/>
      <c r="C89" s="358"/>
      <c r="D89" s="125"/>
      <c r="E89" s="125"/>
      <c r="F89" s="124"/>
      <c r="G89" s="146">
        <f>SUM(G77:G88)</f>
        <v>46698327</v>
      </c>
      <c r="H89" s="145"/>
      <c r="K89" s="146">
        <f>SUM(K80:K88)</f>
        <v>46698327</v>
      </c>
    </row>
    <row r="90" spans="1:11">
      <c r="B90" s="368"/>
      <c r="C90" s="369"/>
      <c r="D90" s="337"/>
      <c r="E90" s="337"/>
      <c r="F90" s="337"/>
      <c r="G90" s="367"/>
      <c r="H90" s="312"/>
    </row>
    <row r="91" spans="1:11" ht="13.5" thickBot="1">
      <c r="F91" s="106" t="s">
        <v>18</v>
      </c>
      <c r="G91" s="150">
        <f>G89+G74</f>
        <v>393750000</v>
      </c>
      <c r="H91" s="312"/>
      <c r="K91" s="150">
        <f>K89+K74</f>
        <v>393750000</v>
      </c>
    </row>
    <row r="92" spans="1:11" ht="13.5" thickTop="1"/>
    <row r="94" spans="1:11" ht="15">
      <c r="B94" s="124"/>
      <c r="G94" s="370">
        <v>393750000</v>
      </c>
      <c r="H94" s="312"/>
      <c r="K94" s="370">
        <v>393750000</v>
      </c>
    </row>
    <row r="95" spans="1:11" ht="15">
      <c r="B95" s="124"/>
      <c r="G95" s="370">
        <f t="shared" ref="G95" si="0">G91-G94</f>
        <v>0</v>
      </c>
      <c r="H95" s="312"/>
      <c r="K95" s="370">
        <f t="shared" ref="K95" si="1">K91-K94</f>
        <v>0</v>
      </c>
    </row>
    <row r="98" spans="2:11">
      <c r="F98" s="371"/>
    </row>
    <row r="99" spans="2:11">
      <c r="F99" s="371"/>
    </row>
    <row r="100" spans="2:11">
      <c r="B100" s="149"/>
      <c r="C100" s="149"/>
      <c r="F100" s="371"/>
      <c r="H100" s="149"/>
    </row>
    <row r="101" spans="2:11">
      <c r="B101" s="149"/>
      <c r="C101" s="149"/>
      <c r="F101" s="371"/>
      <c r="G101" s="289" t="s">
        <v>518</v>
      </c>
      <c r="H101" s="149"/>
      <c r="K101" s="289"/>
    </row>
    <row r="102" spans="2:11">
      <c r="B102" s="149"/>
      <c r="C102" s="149"/>
      <c r="F102" s="371"/>
      <c r="G102" s="372">
        <v>43452</v>
      </c>
      <c r="H102" s="149"/>
      <c r="K102" s="372"/>
    </row>
    <row r="103" spans="2:11">
      <c r="B103" s="149"/>
      <c r="C103" s="149"/>
      <c r="F103" s="371"/>
      <c r="H103" s="149"/>
    </row>
    <row r="104" spans="2:11">
      <c r="B104" s="149"/>
      <c r="C104" s="149"/>
      <c r="F104" s="371"/>
      <c r="H104" s="149"/>
    </row>
    <row r="108" spans="2:11" ht="15.75" customHeight="1">
      <c r="B108" s="373" t="s">
        <v>569</v>
      </c>
      <c r="C108" s="358">
        <v>3658</v>
      </c>
      <c r="D108" s="298" t="s">
        <v>570</v>
      </c>
      <c r="E108" s="298">
        <v>501</v>
      </c>
      <c r="F108" s="123" t="s">
        <v>571</v>
      </c>
      <c r="G108" s="360"/>
      <c r="H108" s="411"/>
      <c r="K108" s="359"/>
    </row>
    <row r="109" spans="2:11" ht="15.75" customHeight="1">
      <c r="B109" s="404" t="s">
        <v>572</v>
      </c>
      <c r="C109" s="405">
        <v>203599</v>
      </c>
      <c r="D109" s="406" t="s">
        <v>573</v>
      </c>
      <c r="E109" s="406">
        <v>511</v>
      </c>
      <c r="F109" s="407" t="s">
        <v>574</v>
      </c>
      <c r="G109" s="408"/>
      <c r="H109" s="409"/>
      <c r="I109" s="361"/>
      <c r="J109" s="361"/>
      <c r="K109" s="410"/>
    </row>
    <row r="112" spans="2:11" ht="15.75" customHeight="1">
      <c r="B112" s="404" t="s">
        <v>575</v>
      </c>
      <c r="C112" s="405">
        <v>3658</v>
      </c>
      <c r="D112" s="406" t="s">
        <v>570</v>
      </c>
      <c r="E112" s="406">
        <v>52</v>
      </c>
      <c r="F112" s="407" t="s">
        <v>576</v>
      </c>
      <c r="G112" s="412"/>
      <c r="H112" s="409">
        <v>23</v>
      </c>
      <c r="I112" s="361"/>
      <c r="J112" s="361"/>
      <c r="K112" s="413"/>
    </row>
    <row r="113" spans="2:11" ht="15.75" customHeight="1">
      <c r="B113" s="404" t="s">
        <v>577</v>
      </c>
      <c r="C113" s="405">
        <v>3599</v>
      </c>
      <c r="D113" s="406" t="s">
        <v>573</v>
      </c>
      <c r="E113" s="406">
        <v>93</v>
      </c>
      <c r="F113" s="407" t="s">
        <v>578</v>
      </c>
      <c r="G113" s="413"/>
      <c r="H113" s="409">
        <v>64</v>
      </c>
      <c r="I113" s="361"/>
      <c r="J113" s="361"/>
      <c r="K113" s="413"/>
    </row>
    <row r="120" spans="2:11" ht="15.75" customHeight="1">
      <c r="B120" s="135" t="s">
        <v>346</v>
      </c>
      <c r="C120" s="358">
        <v>518</v>
      </c>
      <c r="D120" s="125" t="s">
        <v>347</v>
      </c>
      <c r="E120" s="125">
        <v>635</v>
      </c>
      <c r="F120" s="124" t="s">
        <v>538</v>
      </c>
      <c r="G120" s="362"/>
      <c r="H120" s="363"/>
      <c r="I120" s="361"/>
      <c r="J120" s="361"/>
      <c r="K120" s="362"/>
    </row>
    <row r="121" spans="2:11" ht="15.75" customHeight="1">
      <c r="B121" s="135" t="s">
        <v>541</v>
      </c>
      <c r="C121" s="358">
        <v>519</v>
      </c>
      <c r="D121" s="125" t="s">
        <v>542</v>
      </c>
      <c r="E121" s="125">
        <v>637</v>
      </c>
      <c r="F121" s="124" t="s">
        <v>543</v>
      </c>
      <c r="G121" s="362"/>
      <c r="H121" s="363"/>
      <c r="I121" s="361"/>
      <c r="J121" s="361"/>
      <c r="K121" s="362"/>
    </row>
    <row r="122" spans="2:11" ht="15.75" customHeight="1">
      <c r="B122" s="135" t="s">
        <v>544</v>
      </c>
      <c r="C122" s="358">
        <v>707</v>
      </c>
      <c r="D122" s="125" t="s">
        <v>545</v>
      </c>
      <c r="E122" s="125">
        <v>639</v>
      </c>
      <c r="F122" s="124" t="s">
        <v>546</v>
      </c>
      <c r="G122" s="362"/>
      <c r="H122" s="363"/>
      <c r="I122" s="361"/>
      <c r="J122" s="361"/>
      <c r="K122" s="362"/>
    </row>
    <row r="129" spans="2:8">
      <c r="B129" s="149"/>
      <c r="C129" s="149"/>
      <c r="H129" s="149"/>
    </row>
    <row r="130" spans="2:8">
      <c r="B130" s="149"/>
      <c r="C130" s="149"/>
      <c r="H130" s="149"/>
    </row>
  </sheetData>
  <mergeCells count="2">
    <mergeCell ref="B6:B7"/>
    <mergeCell ref="K65:K71"/>
  </mergeCells>
  <hyperlinks>
    <hyperlink ref="G1" location="Index!A1" display="Return to Index"/>
  </hyperlinks>
  <pageMargins left="0.2" right="0.2" top="0.5" bottom="0.5" header="0.3" footer="0.3"/>
  <pageSetup scale="89" orientation="landscape" horizontalDpi="1200" verticalDpi="1200" r:id="rId1"/>
  <rowBreaks count="1" manualBreakCount="1">
    <brk id="43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0"/>
  <sheetViews>
    <sheetView showGridLines="0" workbookViewId="0">
      <selection activeCell="L1" sqref="L1"/>
    </sheetView>
  </sheetViews>
  <sheetFormatPr defaultRowHeight="12.75"/>
  <cols>
    <col min="1" max="1" width="9" style="255" customWidth="1"/>
    <col min="2" max="2" width="7.85546875" style="255" customWidth="1"/>
    <col min="3" max="3" width="38.85546875" style="256" customWidth="1"/>
    <col min="4" max="8" width="10.7109375" style="258" customWidth="1"/>
    <col min="9" max="9" width="2.7109375" style="256" customWidth="1"/>
    <col min="10" max="10" width="10.7109375" style="270" customWidth="1"/>
    <col min="11" max="11" width="3.85546875" style="260" customWidth="1"/>
    <col min="12" max="12" width="8.85546875" style="260" customWidth="1"/>
    <col min="13" max="13" width="9.140625" style="256"/>
    <col min="14" max="14" width="10" style="256" customWidth="1"/>
    <col min="15" max="16384" width="9.140625" style="256"/>
  </cols>
  <sheetData>
    <row r="1" spans="1:16" s="235" customFormat="1" ht="15.75" thickBot="1">
      <c r="A1" s="234"/>
      <c r="B1" s="234"/>
      <c r="C1" s="472" t="s">
        <v>586</v>
      </c>
      <c r="D1" s="472"/>
      <c r="E1" s="472"/>
      <c r="F1" s="472"/>
      <c r="G1" s="472"/>
      <c r="H1" s="472"/>
      <c r="J1" s="236"/>
      <c r="K1" s="237"/>
      <c r="L1" s="238" t="s">
        <v>422</v>
      </c>
      <c r="M1" s="239"/>
      <c r="N1" s="239"/>
      <c r="O1" s="240"/>
      <c r="P1" s="239"/>
    </row>
    <row r="2" spans="1:16" s="235" customFormat="1" ht="15.75" thickBot="1">
      <c r="A2" s="234"/>
      <c r="B2" s="234"/>
      <c r="C2" s="473" t="s">
        <v>423</v>
      </c>
      <c r="D2" s="473"/>
      <c r="E2" s="473"/>
      <c r="F2" s="473"/>
      <c r="G2" s="473"/>
      <c r="H2" s="473"/>
      <c r="J2" s="236"/>
      <c r="K2" s="237"/>
      <c r="L2" s="241"/>
      <c r="M2" s="239"/>
      <c r="N2" s="239"/>
      <c r="O2" s="242" t="s">
        <v>424</v>
      </c>
      <c r="P2" s="239"/>
    </row>
    <row r="3" spans="1:16" s="244" customFormat="1" ht="13.5" thickBot="1">
      <c r="A3" s="243"/>
      <c r="B3" s="243"/>
      <c r="C3" s="244" t="s">
        <v>530</v>
      </c>
      <c r="D3" s="245"/>
      <c r="E3" s="245"/>
      <c r="F3" s="245"/>
      <c r="G3" s="245"/>
      <c r="H3" s="431" t="s">
        <v>519</v>
      </c>
      <c r="I3" s="432"/>
      <c r="J3" s="433"/>
      <c r="M3" s="248"/>
      <c r="N3" s="248"/>
      <c r="O3" s="249"/>
      <c r="P3" s="248"/>
    </row>
    <row r="4" spans="1:16" s="244" customFormat="1">
      <c r="A4" s="250" t="s">
        <v>534</v>
      </c>
      <c r="B4" s="344"/>
      <c r="D4" s="245"/>
      <c r="E4" s="245"/>
      <c r="F4" s="245"/>
      <c r="G4" s="245"/>
      <c r="H4" s="245"/>
      <c r="J4" s="246"/>
      <c r="K4" s="247"/>
      <c r="L4" s="122"/>
      <c r="M4" s="474" t="s">
        <v>529</v>
      </c>
      <c r="N4" s="475"/>
      <c r="O4" s="475"/>
      <c r="P4" s="476"/>
    </row>
    <row r="5" spans="1:16" s="244" customFormat="1">
      <c r="A5" s="243"/>
      <c r="B5" s="243"/>
      <c r="D5" s="251" t="s">
        <v>425</v>
      </c>
      <c r="E5" s="251" t="s">
        <v>426</v>
      </c>
      <c r="F5" s="251" t="s">
        <v>427</v>
      </c>
      <c r="G5" s="251" t="s">
        <v>428</v>
      </c>
      <c r="H5" s="251"/>
      <c r="J5" s="246"/>
      <c r="K5" s="247"/>
      <c r="L5" s="122"/>
      <c r="M5" s="477" t="s">
        <v>429</v>
      </c>
      <c r="N5" s="248"/>
      <c r="O5" s="479" t="s">
        <v>430</v>
      </c>
      <c r="P5" s="248"/>
    </row>
    <row r="6" spans="1:16" s="244" customFormat="1">
      <c r="A6" s="243" t="s">
        <v>431</v>
      </c>
      <c r="B6" s="243" t="s">
        <v>432</v>
      </c>
      <c r="D6" s="252" t="s">
        <v>433</v>
      </c>
      <c r="E6" s="252" t="s">
        <v>433</v>
      </c>
      <c r="F6" s="252" t="s">
        <v>433</v>
      </c>
      <c r="G6" s="252" t="s">
        <v>434</v>
      </c>
      <c r="H6" s="252" t="s">
        <v>435</v>
      </c>
      <c r="J6" s="253" t="s">
        <v>436</v>
      </c>
      <c r="K6" s="247"/>
      <c r="L6" s="122"/>
      <c r="M6" s="478"/>
      <c r="N6" s="254"/>
      <c r="O6" s="480"/>
      <c r="P6" s="254"/>
    </row>
    <row r="7" spans="1:16">
      <c r="D7" s="256"/>
      <c r="E7" s="256"/>
      <c r="F7" s="256"/>
      <c r="G7" s="256"/>
      <c r="H7" s="256"/>
      <c r="J7" s="246"/>
      <c r="K7" s="247"/>
      <c r="L7" s="247"/>
    </row>
    <row r="8" spans="1:16" ht="13.5" thickBot="1">
      <c r="A8" s="255">
        <v>490</v>
      </c>
      <c r="B8" s="428">
        <v>36273</v>
      </c>
      <c r="C8" s="256" t="s">
        <v>240</v>
      </c>
      <c r="D8" s="24"/>
      <c r="E8" s="24"/>
      <c r="F8" s="24"/>
      <c r="G8" s="24"/>
      <c r="H8" s="24"/>
      <c r="I8" s="345"/>
      <c r="J8" s="259">
        <f t="shared" ref="J8:J14" si="0">ROUND((SUM(D8:F8)/30)+(G8/900),2)</f>
        <v>0</v>
      </c>
      <c r="L8" s="257"/>
      <c r="M8" s="261"/>
    </row>
    <row r="9" spans="1:16">
      <c r="A9" s="255">
        <v>500</v>
      </c>
      <c r="B9" s="428">
        <v>23582</v>
      </c>
      <c r="C9" s="256" t="s">
        <v>242</v>
      </c>
      <c r="D9" s="24"/>
      <c r="E9" s="24"/>
      <c r="F9" s="24"/>
      <c r="G9" s="24"/>
      <c r="H9" s="24"/>
      <c r="I9" s="345"/>
      <c r="J9" s="259">
        <f t="shared" si="0"/>
        <v>0</v>
      </c>
      <c r="L9" s="257"/>
      <c r="M9" s="469" t="s">
        <v>519</v>
      </c>
      <c r="O9" s="469" t="s">
        <v>519</v>
      </c>
    </row>
    <row r="10" spans="1:16">
      <c r="A10" s="255">
        <v>510</v>
      </c>
      <c r="B10" s="428">
        <v>23485</v>
      </c>
      <c r="C10" s="256" t="s">
        <v>244</v>
      </c>
      <c r="D10" s="24"/>
      <c r="E10" s="24"/>
      <c r="F10" s="24"/>
      <c r="G10" s="24"/>
      <c r="H10" s="24"/>
      <c r="I10" s="345"/>
      <c r="J10" s="259">
        <f t="shared" si="0"/>
        <v>0</v>
      </c>
      <c r="L10" s="257"/>
      <c r="M10" s="470"/>
      <c r="O10" s="470"/>
    </row>
    <row r="11" spans="1:16">
      <c r="A11" s="255">
        <v>520</v>
      </c>
      <c r="B11" s="428">
        <v>9225</v>
      </c>
      <c r="C11" s="256" t="s">
        <v>394</v>
      </c>
      <c r="D11" s="24"/>
      <c r="E11" s="24"/>
      <c r="F11" s="24"/>
      <c r="G11" s="24"/>
      <c r="H11" s="24"/>
      <c r="I11" s="345"/>
      <c r="J11" s="259">
        <f t="shared" si="0"/>
        <v>0</v>
      </c>
      <c r="L11" s="257"/>
      <c r="M11" s="470"/>
      <c r="O11" s="470"/>
    </row>
    <row r="12" spans="1:16" ht="13.5" thickBot="1">
      <c r="A12" s="255">
        <v>530</v>
      </c>
      <c r="B12" s="428">
        <v>9932</v>
      </c>
      <c r="C12" s="256" t="s">
        <v>585</v>
      </c>
      <c r="D12" s="24"/>
      <c r="E12" s="24"/>
      <c r="F12" s="24"/>
      <c r="G12" s="24"/>
      <c r="H12" s="24"/>
      <c r="I12" s="345"/>
      <c r="J12" s="259">
        <f t="shared" si="0"/>
        <v>0</v>
      </c>
      <c r="L12" s="257"/>
      <c r="M12" s="471"/>
      <c r="O12" s="471"/>
    </row>
    <row r="13" spans="1:16">
      <c r="A13" s="255">
        <v>540</v>
      </c>
      <c r="B13" s="428">
        <v>33965</v>
      </c>
      <c r="C13" s="256" t="s">
        <v>393</v>
      </c>
      <c r="D13" s="24"/>
      <c r="E13" s="24"/>
      <c r="F13" s="24"/>
      <c r="G13" s="24"/>
      <c r="H13" s="24"/>
      <c r="I13" s="345"/>
      <c r="J13" s="259">
        <f t="shared" si="0"/>
        <v>0</v>
      </c>
      <c r="L13" s="257"/>
      <c r="M13" s="261"/>
    </row>
    <row r="14" spans="1:16">
      <c r="A14" s="255">
        <v>550</v>
      </c>
      <c r="B14" s="428">
        <v>3634</v>
      </c>
      <c r="C14" s="256" t="s">
        <v>451</v>
      </c>
      <c r="D14" s="24"/>
      <c r="E14" s="24"/>
      <c r="F14" s="24"/>
      <c r="G14" s="24"/>
      <c r="H14" s="24"/>
      <c r="I14" s="345"/>
      <c r="J14" s="259">
        <f t="shared" si="0"/>
        <v>0</v>
      </c>
      <c r="L14" s="257"/>
      <c r="M14" s="261"/>
    </row>
    <row r="15" spans="1:16">
      <c r="A15" s="255">
        <v>552</v>
      </c>
      <c r="B15" s="428">
        <v>133965</v>
      </c>
      <c r="C15" s="256" t="s">
        <v>579</v>
      </c>
      <c r="D15" s="24"/>
      <c r="E15" s="24"/>
      <c r="F15" s="24"/>
      <c r="G15" s="24"/>
      <c r="H15" s="24"/>
      <c r="I15" s="345"/>
      <c r="J15" s="259"/>
      <c r="L15" s="257"/>
      <c r="M15" s="261"/>
    </row>
    <row r="16" spans="1:16">
      <c r="A16" s="255">
        <v>553</v>
      </c>
      <c r="B16" s="428">
        <v>203634</v>
      </c>
      <c r="C16" s="256" t="s">
        <v>580</v>
      </c>
      <c r="D16" s="24"/>
      <c r="E16" s="24"/>
      <c r="F16" s="24"/>
      <c r="G16" s="24"/>
      <c r="H16" s="24"/>
      <c r="I16" s="345"/>
      <c r="J16" s="259"/>
      <c r="L16" s="257"/>
      <c r="M16" s="261"/>
    </row>
    <row r="17" spans="1:15">
      <c r="B17" s="257" t="s">
        <v>437</v>
      </c>
      <c r="C17" s="262" t="s">
        <v>438</v>
      </c>
      <c r="D17" s="263">
        <f>SUM(D11:D14)</f>
        <v>0</v>
      </c>
      <c r="E17" s="263">
        <f>SUM(E11:E14)</f>
        <v>0</v>
      </c>
      <c r="F17" s="263">
        <f>SUM(F11:F14)</f>
        <v>0</v>
      </c>
      <c r="G17" s="263">
        <f>SUM(G11:G14)</f>
        <v>0</v>
      </c>
      <c r="H17" s="263">
        <f>SUM(H11:H14)</f>
        <v>0</v>
      </c>
      <c r="J17" s="264">
        <f>SUM(J8:J14)</f>
        <v>0</v>
      </c>
      <c r="K17" s="265"/>
      <c r="L17" s="266"/>
      <c r="M17" s="267"/>
      <c r="N17" s="276" t="s">
        <v>441</v>
      </c>
      <c r="O17" s="277"/>
    </row>
    <row r="18" spans="1:15" s="269" customFormat="1" ht="12.75" customHeight="1">
      <c r="A18" s="268"/>
      <c r="B18" s="268"/>
      <c r="J18" s="270"/>
      <c r="K18" s="260"/>
      <c r="L18" s="260"/>
      <c r="M18" s="271"/>
    </row>
    <row r="19" spans="1:15">
      <c r="M19" s="261"/>
    </row>
    <row r="20" spans="1:15" s="244" customFormat="1">
      <c r="A20" s="243"/>
      <c r="B20" s="243"/>
      <c r="C20" s="244" t="s">
        <v>439</v>
      </c>
      <c r="D20" s="245"/>
      <c r="E20" s="245"/>
      <c r="F20" s="245"/>
      <c r="G20" s="245"/>
      <c r="H20" s="245"/>
      <c r="J20" s="246"/>
      <c r="K20" s="247"/>
      <c r="L20" s="247"/>
      <c r="M20" s="272"/>
    </row>
    <row r="21" spans="1:15" s="244" customFormat="1">
      <c r="A21" s="243"/>
      <c r="B21" s="243"/>
      <c r="C21" s="244" t="s">
        <v>440</v>
      </c>
      <c r="D21" s="245"/>
      <c r="E21" s="245"/>
      <c r="F21" s="245"/>
      <c r="G21" s="245"/>
      <c r="H21" s="245"/>
      <c r="J21" s="264"/>
      <c r="K21" s="247"/>
      <c r="L21" s="247"/>
      <c r="M21" s="272"/>
    </row>
    <row r="23" spans="1:15">
      <c r="J23" s="346"/>
    </row>
    <row r="24" spans="1:15">
      <c r="J24" s="347"/>
    </row>
    <row r="25" spans="1:15">
      <c r="C25" s="184"/>
      <c r="D25" s="381"/>
      <c r="E25" s="122"/>
    </row>
    <row r="26" spans="1:15">
      <c r="A26" s="255">
        <v>490</v>
      </c>
      <c r="B26" s="428">
        <v>36273</v>
      </c>
      <c r="C26" s="256" t="s">
        <v>240</v>
      </c>
      <c r="D26" s="381"/>
      <c r="E26" s="122"/>
    </row>
    <row r="27" spans="1:15">
      <c r="A27" s="255">
        <v>500</v>
      </c>
      <c r="B27" s="428">
        <v>23582</v>
      </c>
      <c r="C27" s="256" t="s">
        <v>242</v>
      </c>
      <c r="D27" s="381"/>
      <c r="E27" s="175"/>
      <c r="F27" s="151"/>
      <c r="G27" s="184"/>
      <c r="H27" s="184"/>
    </row>
    <row r="28" spans="1:15">
      <c r="A28" s="255">
        <v>510</v>
      </c>
      <c r="B28" s="428">
        <v>23485</v>
      </c>
      <c r="C28" s="256" t="s">
        <v>244</v>
      </c>
      <c r="D28" s="381"/>
      <c r="E28" s="122"/>
    </row>
    <row r="29" spans="1:15">
      <c r="A29" s="255">
        <v>520</v>
      </c>
      <c r="B29" s="428">
        <v>9225</v>
      </c>
      <c r="C29" s="256" t="s">
        <v>394</v>
      </c>
      <c r="D29" s="381"/>
      <c r="E29" s="122"/>
    </row>
    <row r="30" spans="1:15">
      <c r="A30" s="255">
        <v>530</v>
      </c>
      <c r="B30" s="428">
        <v>9932</v>
      </c>
      <c r="C30" s="256" t="s">
        <v>585</v>
      </c>
      <c r="D30" s="381"/>
      <c r="E30" s="122"/>
    </row>
    <row r="31" spans="1:15">
      <c r="A31" s="255">
        <v>540</v>
      </c>
      <c r="B31" s="428">
        <v>33965</v>
      </c>
      <c r="C31" s="256" t="s">
        <v>393</v>
      </c>
      <c r="D31" s="381"/>
      <c r="E31" s="122"/>
    </row>
    <row r="32" spans="1:15">
      <c r="A32" s="255">
        <v>550</v>
      </c>
      <c r="B32" s="428">
        <v>3634</v>
      </c>
      <c r="C32" s="256" t="s">
        <v>451</v>
      </c>
      <c r="D32" s="273"/>
      <c r="E32" s="274"/>
      <c r="F32" s="151"/>
      <c r="G32" s="184"/>
      <c r="H32" s="184"/>
    </row>
    <row r="33" spans="1:10">
      <c r="A33" s="255">
        <v>552</v>
      </c>
      <c r="B33" s="428">
        <v>133965</v>
      </c>
      <c r="C33" s="256" t="s">
        <v>579</v>
      </c>
      <c r="D33" s="273"/>
      <c r="E33" s="274"/>
      <c r="F33" s="151"/>
      <c r="G33" s="184"/>
      <c r="H33" s="184"/>
    </row>
    <row r="34" spans="1:10">
      <c r="A34" s="255">
        <v>553</v>
      </c>
      <c r="B34" s="428">
        <v>203634</v>
      </c>
      <c r="C34" s="256" t="s">
        <v>580</v>
      </c>
      <c r="D34" s="273"/>
      <c r="E34" s="274"/>
      <c r="F34" s="151"/>
      <c r="G34" s="184"/>
      <c r="H34" s="184"/>
      <c r="J34" s="346"/>
    </row>
    <row r="35" spans="1:10">
      <c r="C35" s="121"/>
      <c r="D35" s="273"/>
      <c r="E35" s="274"/>
      <c r="F35" s="151"/>
      <c r="G35" s="184"/>
      <c r="H35" s="184"/>
    </row>
    <row r="36" spans="1:10">
      <c r="C36" s="121"/>
      <c r="D36" s="273"/>
      <c r="E36" s="274"/>
      <c r="F36" s="151"/>
      <c r="G36" s="184"/>
      <c r="H36" s="184"/>
    </row>
    <row r="37" spans="1:10" ht="39.75" customHeight="1">
      <c r="C37" s="121"/>
      <c r="D37" s="381"/>
      <c r="E37"/>
      <c r="F37" s="152"/>
      <c r="G37" s="184"/>
      <c r="H37" s="275"/>
    </row>
    <row r="38" spans="1:10">
      <c r="D38" s="381"/>
      <c r="E38"/>
    </row>
    <row r="39" spans="1:10">
      <c r="D39" s="381"/>
      <c r="E39"/>
    </row>
    <row r="40" spans="1:10">
      <c r="D40" s="381"/>
      <c r="E40"/>
    </row>
    <row r="41" spans="1:10">
      <c r="E41"/>
    </row>
    <row r="42" spans="1:10">
      <c r="E42"/>
    </row>
    <row r="43" spans="1:10">
      <c r="D43" s="381"/>
      <c r="E43"/>
    </row>
    <row r="44" spans="1:10">
      <c r="C44" s="255"/>
      <c r="D44" s="381"/>
      <c r="E44"/>
    </row>
    <row r="45" spans="1:10">
      <c r="C45" s="255"/>
      <c r="D45" s="381"/>
      <c r="E45"/>
    </row>
    <row r="46" spans="1:10">
      <c r="C46" s="255"/>
      <c r="D46" s="257"/>
      <c r="E46"/>
    </row>
    <row r="47" spans="1:10">
      <c r="C47" s="255"/>
      <c r="D47" s="257"/>
      <c r="E47"/>
    </row>
    <row r="48" spans="1:10">
      <c r="C48" s="255"/>
      <c r="D48" s="257"/>
      <c r="E48" t="s">
        <v>528</v>
      </c>
    </row>
    <row r="49" spans="3:8">
      <c r="C49" s="255"/>
      <c r="D49" s="257"/>
      <c r="E49" s="256"/>
    </row>
    <row r="50" spans="3:8">
      <c r="C50" s="255"/>
      <c r="D50" s="257"/>
      <c r="E50" s="256"/>
    </row>
    <row r="54" spans="3:8">
      <c r="C54" s="121"/>
      <c r="D54" s="121"/>
      <c r="E54" s="121"/>
      <c r="F54" s="152"/>
      <c r="G54" s="184"/>
      <c r="H54" s="275"/>
    </row>
    <row r="55" spans="3:8">
      <c r="C55" s="121"/>
      <c r="D55" s="273"/>
      <c r="E55" s="274"/>
      <c r="F55" s="151"/>
      <c r="G55" s="184"/>
      <c r="H55" s="184"/>
    </row>
    <row r="56" spans="3:8">
      <c r="C56" s="121"/>
      <c r="D56" s="273"/>
      <c r="E56" s="274"/>
      <c r="F56" s="151"/>
      <c r="G56" s="184"/>
      <c r="H56" s="184"/>
    </row>
    <row r="57" spans="3:8">
      <c r="C57" s="121"/>
      <c r="D57" s="273"/>
      <c r="E57" s="274"/>
      <c r="F57" s="151"/>
      <c r="G57" s="184"/>
      <c r="H57" s="184"/>
    </row>
    <row r="58" spans="3:8">
      <c r="C58" s="121"/>
      <c r="D58" s="273"/>
      <c r="E58" s="274"/>
      <c r="F58" s="151"/>
      <c r="G58" s="184"/>
      <c r="H58" s="184"/>
    </row>
    <row r="59" spans="3:8">
      <c r="C59" s="121"/>
      <c r="D59" s="273"/>
      <c r="E59" s="274"/>
      <c r="F59" s="151"/>
      <c r="G59" s="184"/>
      <c r="H59" s="184"/>
    </row>
    <row r="60" spans="3:8">
      <c r="C60" s="121"/>
      <c r="D60" s="273"/>
      <c r="E60" s="274"/>
      <c r="F60" s="151"/>
      <c r="G60" s="184"/>
      <c r="H60" s="184"/>
    </row>
  </sheetData>
  <sortState ref="A23:P29">
    <sortCondition ref="D23:D29"/>
  </sortState>
  <mergeCells count="7">
    <mergeCell ref="M9:M12"/>
    <mergeCell ref="C1:H1"/>
    <mergeCell ref="C2:H2"/>
    <mergeCell ref="M4:P4"/>
    <mergeCell ref="M5:M6"/>
    <mergeCell ref="O5:O6"/>
    <mergeCell ref="O9:O12"/>
  </mergeCells>
  <hyperlinks>
    <hyperlink ref="L1" location="Index!A1" display="Return to Index"/>
  </hyperlinks>
  <printOptions horizontalCentered="1"/>
  <pageMargins left="0.5" right="0.5" top="0.75" bottom="0.5" header="0.5" footer="0.25"/>
  <pageSetup orientation="portrait" r:id="rId1"/>
  <headerFooter alignWithMargins="0">
    <oddFooter>&amp;L&amp;"Arial,Regular"&amp;9--THECB  12/9/11&amp;R&amp;"Arial,Regular"&amp;9JRHoursFYStateFunded.xls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showGridLines="0" zoomScale="90" zoomScaleNormal="90" workbookViewId="0">
      <pane ySplit="6" topLeftCell="A7" activePane="bottomLeft" state="frozen"/>
      <selection activeCell="HP11" sqref="HP11"/>
      <selection pane="bottomLeft" activeCell="J1" sqref="J1"/>
    </sheetView>
  </sheetViews>
  <sheetFormatPr defaultRowHeight="12.75"/>
  <cols>
    <col min="2" max="2" width="7.28515625" style="138" customWidth="1"/>
    <col min="3" max="3" width="47.140625" customWidth="1"/>
    <col min="4" max="4" width="15.28515625" customWidth="1"/>
    <col min="5" max="5" width="15.42578125" customWidth="1"/>
    <col min="6" max="6" width="15.7109375" customWidth="1"/>
    <col min="7" max="7" width="17.5703125" customWidth="1"/>
  </cols>
  <sheetData>
    <row r="1" spans="1:10" ht="13.5" thickBot="1">
      <c r="E1" s="162" t="s">
        <v>517</v>
      </c>
      <c r="J1" s="238" t="s">
        <v>422</v>
      </c>
    </row>
    <row r="2" spans="1:10" ht="13.5" customHeight="1">
      <c r="E2" s="162" t="s">
        <v>594</v>
      </c>
    </row>
    <row r="3" spans="1:10" ht="13.5" customHeight="1">
      <c r="E3" s="162" t="s">
        <v>692</v>
      </c>
    </row>
    <row r="4" spans="1:10" ht="13.5" customHeight="1">
      <c r="E4" s="162"/>
    </row>
    <row r="5" spans="1:10" ht="30" customHeight="1">
      <c r="A5" t="s">
        <v>501</v>
      </c>
      <c r="D5" s="448" t="s">
        <v>502</v>
      </c>
      <c r="E5" s="449"/>
      <c r="F5" s="450" t="s">
        <v>503</v>
      </c>
      <c r="G5" s="451"/>
    </row>
    <row r="6" spans="1:10" s="320" customFormat="1" ht="39.75" customHeight="1">
      <c r="A6" s="318" t="s">
        <v>504</v>
      </c>
      <c r="B6" s="318"/>
      <c r="C6" s="318" t="s">
        <v>505</v>
      </c>
      <c r="D6" s="319" t="s">
        <v>506</v>
      </c>
      <c r="E6" s="319" t="s">
        <v>507</v>
      </c>
      <c r="F6" s="319" t="s">
        <v>457</v>
      </c>
      <c r="G6" s="319" t="s">
        <v>508</v>
      </c>
    </row>
    <row r="7" spans="1:10">
      <c r="A7" s="348">
        <v>36273</v>
      </c>
      <c r="B7" s="321">
        <v>490</v>
      </c>
      <c r="C7" s="322" t="s">
        <v>240</v>
      </c>
      <c r="D7" s="323">
        <f>LIT!$L$15</f>
        <v>0</v>
      </c>
      <c r="E7" s="323">
        <f>LIT!$L$16</f>
        <v>0</v>
      </c>
      <c r="F7" s="323">
        <f>Input!HM10</f>
        <v>0</v>
      </c>
      <c r="G7" s="323">
        <f>Input!HN10</f>
        <v>23026694</v>
      </c>
    </row>
    <row r="8" spans="1:10" ht="14.25">
      <c r="A8" s="348">
        <v>23582</v>
      </c>
      <c r="B8" s="321">
        <v>500</v>
      </c>
      <c r="C8" s="322" t="s">
        <v>242</v>
      </c>
      <c r="D8" s="330">
        <f>LSCO!$L$15</f>
        <v>0</v>
      </c>
      <c r="E8" s="330">
        <f>LSCO!$L$16</f>
        <v>0</v>
      </c>
      <c r="F8" s="325">
        <f>Input!HM11</f>
        <v>0</v>
      </c>
      <c r="G8" s="325">
        <f>Input!HN11</f>
        <v>16529781</v>
      </c>
    </row>
    <row r="9" spans="1:10" ht="14.25">
      <c r="A9" s="348">
        <v>23485</v>
      </c>
      <c r="B9" s="321">
        <v>510</v>
      </c>
      <c r="C9" s="322" t="s">
        <v>244</v>
      </c>
      <c r="D9" s="330">
        <f>LSCPA!$L$15</f>
        <v>0</v>
      </c>
      <c r="E9" s="330">
        <f>LSCPA!$L$16</f>
        <v>0</v>
      </c>
      <c r="F9" s="325">
        <f>Input!HM12</f>
        <v>0</v>
      </c>
      <c r="G9" s="325">
        <f>Input!HN12</f>
        <v>20423581</v>
      </c>
    </row>
    <row r="10" spans="1:10" ht="14.25">
      <c r="A10" s="348">
        <v>9225</v>
      </c>
      <c r="B10" s="321">
        <v>520</v>
      </c>
      <c r="C10" s="322" t="s">
        <v>246</v>
      </c>
      <c r="D10" s="330">
        <f>TSTCH!$L$15</f>
        <v>0</v>
      </c>
      <c r="E10" s="330">
        <f>TSTCH!$L$16</f>
        <v>0</v>
      </c>
      <c r="F10" s="325">
        <f>Input!HM13</f>
        <v>0</v>
      </c>
      <c r="G10" s="325">
        <f>Input!HN13</f>
        <v>46910067</v>
      </c>
    </row>
    <row r="11" spans="1:10" ht="14.25">
      <c r="A11" s="348">
        <v>9932</v>
      </c>
      <c r="B11" s="321">
        <v>530</v>
      </c>
      <c r="C11" s="322" t="s">
        <v>248</v>
      </c>
      <c r="D11" s="330">
        <f>TSTCWT!$L$15</f>
        <v>0</v>
      </c>
      <c r="E11" s="330">
        <f>TSTCWT!$L$16</f>
        <v>0</v>
      </c>
      <c r="F11" s="325">
        <f>Input!HM14</f>
        <v>0</v>
      </c>
      <c r="G11" s="325">
        <f>Input!HN14</f>
        <v>20989327</v>
      </c>
    </row>
    <row r="12" spans="1:10" ht="14.25">
      <c r="A12" s="348">
        <v>33965</v>
      </c>
      <c r="B12" s="321">
        <v>540</v>
      </c>
      <c r="C12" s="322" t="s">
        <v>249</v>
      </c>
      <c r="D12" s="330">
        <f>TSTCM!$L$15</f>
        <v>0</v>
      </c>
      <c r="E12" s="330">
        <f>TSTCM!$L$16</f>
        <v>0</v>
      </c>
      <c r="F12" s="325">
        <f>Input!HM15</f>
        <v>0</v>
      </c>
      <c r="G12" s="325">
        <f>Input!HN15</f>
        <v>11048646</v>
      </c>
    </row>
    <row r="13" spans="1:10" ht="14.25">
      <c r="A13" s="348">
        <v>3634</v>
      </c>
      <c r="B13" s="321">
        <v>550</v>
      </c>
      <c r="C13" s="322" t="s">
        <v>251</v>
      </c>
      <c r="D13" s="330">
        <f>TSTCW!$L$15</f>
        <v>0</v>
      </c>
      <c r="E13" s="330">
        <f>TSTCW!$L$16</f>
        <v>0</v>
      </c>
      <c r="F13" s="325">
        <f>Input!HM16</f>
        <v>634</v>
      </c>
      <c r="G13" s="325">
        <f>Input!HN16</f>
        <v>62646801</v>
      </c>
    </row>
    <row r="14" spans="1:10" ht="14.25">
      <c r="A14" s="348">
        <v>133965</v>
      </c>
      <c r="B14" s="321">
        <v>552</v>
      </c>
      <c r="C14" s="322" t="s">
        <v>579</v>
      </c>
      <c r="D14" s="330">
        <f>TSTCNT!$L$15</f>
        <v>0</v>
      </c>
      <c r="E14" s="330">
        <f>TSTCNT!$L$16</f>
        <v>0</v>
      </c>
      <c r="F14" s="325">
        <f>Input!HM17</f>
        <v>0</v>
      </c>
      <c r="G14" s="325">
        <f>Input!HN17</f>
        <v>4444793</v>
      </c>
    </row>
    <row r="15" spans="1:10" ht="14.25">
      <c r="A15" s="348">
        <v>203634</v>
      </c>
      <c r="B15" s="321">
        <v>553</v>
      </c>
      <c r="C15" s="322" t="s">
        <v>580</v>
      </c>
      <c r="D15" s="330">
        <f>TSTCFB!$L$15</f>
        <v>0</v>
      </c>
      <c r="E15" s="330">
        <f>TSTCFB!$L$16</f>
        <v>0</v>
      </c>
      <c r="F15" s="325">
        <f>Input!HM18</f>
        <v>0</v>
      </c>
      <c r="G15" s="325">
        <f>Input!HN18</f>
        <v>8752989</v>
      </c>
    </row>
    <row r="16" spans="1:10" ht="14.25">
      <c r="A16" s="348">
        <v>9642</v>
      </c>
      <c r="B16" s="321">
        <v>555</v>
      </c>
      <c r="C16" s="322" t="s">
        <v>387</v>
      </c>
      <c r="D16" s="330">
        <f>TSTCS!$L$15</f>
        <v>0</v>
      </c>
      <c r="E16" s="330">
        <f>TSTCS!$L$16</f>
        <v>0</v>
      </c>
      <c r="F16" s="325">
        <f>Input!HM19</f>
        <v>214763</v>
      </c>
      <c r="G16" s="325">
        <f>Input!HN19</f>
        <v>6736667</v>
      </c>
    </row>
    <row r="17" spans="1:7" ht="14.25">
      <c r="A17" s="184"/>
      <c r="B17" s="321"/>
      <c r="C17" s="322"/>
      <c r="D17" s="330"/>
      <c r="E17" s="324"/>
      <c r="F17" s="325"/>
      <c r="G17" s="325"/>
    </row>
    <row r="18" spans="1:7" ht="15" thickBot="1">
      <c r="A18" s="326"/>
      <c r="B18" s="327"/>
      <c r="C18" s="328" t="s">
        <v>509</v>
      </c>
      <c r="D18" s="329">
        <f>SUM(D7:D17)</f>
        <v>0</v>
      </c>
      <c r="E18" s="329">
        <f>SUM(E7:E17)</f>
        <v>0</v>
      </c>
      <c r="F18" s="329">
        <f>SUM(F7:F17)</f>
        <v>215397</v>
      </c>
      <c r="G18" s="329">
        <f>SUM(G7:G17)</f>
        <v>221509346</v>
      </c>
    </row>
    <row r="19" spans="1:7" ht="13.5" thickTop="1"/>
    <row r="20" spans="1:7">
      <c r="B20">
        <f>COUNT(B7:B17)</f>
        <v>10</v>
      </c>
    </row>
    <row r="22" spans="1:7">
      <c r="B22" s="138" t="s">
        <v>587</v>
      </c>
    </row>
    <row r="23" spans="1:7">
      <c r="D23" s="138" t="str">
        <f>IF(D18&lt;&gt;Input!L22,"Error","Balanced")</f>
        <v>Balanced</v>
      </c>
      <c r="E23" s="138" t="str">
        <f>IF(E18&lt;&gt;Input!M22,"Error","Balanced")</f>
        <v>Balanced</v>
      </c>
      <c r="F23" s="138" t="str">
        <f>IF(F18&lt;&gt;Input!HM22,"Error","Balanced")</f>
        <v>Balanced</v>
      </c>
      <c r="G23" s="138" t="str">
        <f>IF(G18&lt;&gt;Input!HN22,"Error","Balanced")</f>
        <v>Balanced</v>
      </c>
    </row>
    <row r="40" spans="3:7">
      <c r="C40" t="s">
        <v>537</v>
      </c>
      <c r="D40">
        <v>0</v>
      </c>
      <c r="E40">
        <v>0</v>
      </c>
      <c r="F40">
        <v>215397</v>
      </c>
      <c r="G40">
        <v>221509346</v>
      </c>
    </row>
    <row r="41" spans="3:7">
      <c r="C41" s="383">
        <v>43451</v>
      </c>
      <c r="D41" s="382">
        <f>D40-D18</f>
        <v>0</v>
      </c>
      <c r="E41" s="382">
        <f>E40-E18</f>
        <v>0</v>
      </c>
      <c r="F41" s="382">
        <f>F40-F18</f>
        <v>0</v>
      </c>
      <c r="G41" s="382">
        <f>G40-G18</f>
        <v>0</v>
      </c>
    </row>
  </sheetData>
  <mergeCells count="2">
    <mergeCell ref="D5:E5"/>
    <mergeCell ref="F5:G5"/>
  </mergeCells>
  <hyperlinks>
    <hyperlink ref="J1" location="Index!A1" display="Return to Index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showGridLines="0" zoomScale="90" zoomScaleNormal="90" workbookViewId="0">
      <pane ySplit="3" topLeftCell="A4" activePane="bottomLeft" state="frozen"/>
      <selection activeCell="HP11" sqref="HP11"/>
      <selection pane="bottomLeft" activeCell="HP11" sqref="HP11"/>
    </sheetView>
  </sheetViews>
  <sheetFormatPr defaultRowHeight="12.75"/>
  <cols>
    <col min="1" max="1" width="9.140625" style="138"/>
    <col min="2" max="2" width="48.7109375" customWidth="1"/>
    <col min="3" max="3" width="12.7109375" customWidth="1"/>
    <col min="4" max="4" width="13.85546875" style="138" customWidth="1"/>
    <col min="5" max="5" width="14.140625" style="138" customWidth="1"/>
    <col min="6" max="6" width="15.7109375" customWidth="1"/>
    <col min="7" max="7" width="12.42578125" customWidth="1"/>
    <col min="8" max="8" width="12.140625" customWidth="1"/>
    <col min="9" max="9" width="12.85546875" customWidth="1"/>
    <col min="10" max="10" width="15.85546875" customWidth="1"/>
  </cols>
  <sheetData>
    <row r="1" spans="1:10" ht="15">
      <c r="A1" s="374" t="s">
        <v>525</v>
      </c>
    </row>
    <row r="3" spans="1:10" ht="33" customHeight="1">
      <c r="D3" s="375" t="s">
        <v>526</v>
      </c>
      <c r="E3" s="376" t="s">
        <v>527</v>
      </c>
      <c r="F3" s="377"/>
      <c r="G3" s="377"/>
      <c r="H3" s="377"/>
      <c r="I3" s="377"/>
      <c r="J3" s="377"/>
    </row>
    <row r="4" spans="1:10" ht="33" customHeight="1" thickBot="1">
      <c r="A4" s="126">
        <v>490</v>
      </c>
      <c r="B4" s="127" t="s">
        <v>240</v>
      </c>
      <c r="C4" s="128" t="s">
        <v>241</v>
      </c>
      <c r="D4" s="378" t="str">
        <f>LIT!$N$28</f>
        <v>Balanced</v>
      </c>
      <c r="E4" s="138" t="str">
        <f>LIT!$L$70</f>
        <v>Balanced</v>
      </c>
      <c r="F4" s="138"/>
      <c r="G4" s="138"/>
      <c r="H4" s="138"/>
      <c r="I4" s="379"/>
      <c r="J4" s="138"/>
    </row>
    <row r="5" spans="1:10" ht="15.75" thickBot="1">
      <c r="A5" s="126">
        <v>500</v>
      </c>
      <c r="B5" s="127" t="s">
        <v>242</v>
      </c>
      <c r="C5" s="128" t="s">
        <v>243</v>
      </c>
      <c r="D5" s="378" t="str">
        <f>LSCO!$N$28</f>
        <v>Balanced</v>
      </c>
      <c r="E5" s="138" t="str">
        <f>LSCO!$L$70</f>
        <v>Balanced</v>
      </c>
    </row>
    <row r="6" spans="1:10" ht="15.75" thickBot="1">
      <c r="A6" s="126">
        <v>510</v>
      </c>
      <c r="B6" s="127" t="s">
        <v>244</v>
      </c>
      <c r="C6" s="128" t="s">
        <v>245</v>
      </c>
      <c r="D6" s="378" t="str">
        <f>LSCPA!$N$28</f>
        <v>Balanced</v>
      </c>
      <c r="E6" s="138" t="str">
        <f>LSCPA!$L$70</f>
        <v>Balanced</v>
      </c>
    </row>
    <row r="7" spans="1:10" ht="17.25" customHeight="1" thickBot="1">
      <c r="A7" s="126">
        <v>520</v>
      </c>
      <c r="B7" s="127" t="s">
        <v>246</v>
      </c>
      <c r="C7" s="128" t="s">
        <v>247</v>
      </c>
      <c r="D7" s="378" t="str">
        <f>TSTCH!$N$28</f>
        <v>Balanced</v>
      </c>
      <c r="E7" s="138" t="str">
        <f>TSTCH!$L$70</f>
        <v>Balanced</v>
      </c>
    </row>
    <row r="8" spans="1:10" ht="16.5" customHeight="1" thickBot="1">
      <c r="A8" s="126">
        <v>530</v>
      </c>
      <c r="B8" s="127" t="s">
        <v>466</v>
      </c>
      <c r="C8" s="128" t="s">
        <v>524</v>
      </c>
      <c r="D8" s="378" t="str">
        <f>TSTCWT!$N$28</f>
        <v>Balanced</v>
      </c>
      <c r="E8" s="138" t="str">
        <f>TSTCWT!$L$70</f>
        <v>Balanced</v>
      </c>
    </row>
    <row r="9" spans="1:10" ht="15.75" thickBot="1">
      <c r="A9" s="126">
        <v>540</v>
      </c>
      <c r="B9" s="127" t="s">
        <v>249</v>
      </c>
      <c r="C9" s="128" t="s">
        <v>250</v>
      </c>
      <c r="D9" s="378" t="str">
        <f>TSTCM!$N$28</f>
        <v>Balanced</v>
      </c>
      <c r="E9" s="138" t="str">
        <f>TSTCM!$L$70</f>
        <v>Balanced</v>
      </c>
    </row>
    <row r="10" spans="1:10" ht="15.75" thickBot="1">
      <c r="A10" s="126">
        <v>550</v>
      </c>
      <c r="B10" s="127" t="s">
        <v>251</v>
      </c>
      <c r="C10" s="128" t="s">
        <v>252</v>
      </c>
      <c r="D10" s="378" t="str">
        <f>TSTCW!$N$28</f>
        <v>Balanced</v>
      </c>
      <c r="E10" s="138" t="str">
        <f>TSTCW!$L$70</f>
        <v>Balanced</v>
      </c>
    </row>
    <row r="11" spans="1:10" ht="15.75" customHeight="1" thickBot="1">
      <c r="A11" s="425">
        <v>552</v>
      </c>
      <c r="B11" s="426" t="s">
        <v>579</v>
      </c>
      <c r="C11" s="427" t="s">
        <v>581</v>
      </c>
      <c r="D11" s="378" t="str">
        <f>TSTCW!$N$28</f>
        <v>Balanced</v>
      </c>
      <c r="E11" s="138" t="str">
        <f>TSTCNT!$L$70</f>
        <v>Balanced</v>
      </c>
    </row>
    <row r="12" spans="1:10" ht="15" thickBot="1">
      <c r="A12" s="425">
        <v>553</v>
      </c>
      <c r="B12" s="426" t="s">
        <v>580</v>
      </c>
      <c r="C12" s="427" t="s">
        <v>582</v>
      </c>
      <c r="D12" s="378" t="str">
        <f>TSTCW!$N$28</f>
        <v>Balanced</v>
      </c>
      <c r="E12" s="138" t="str">
        <f>TSTCFB!$L$70</f>
        <v>Balanced</v>
      </c>
    </row>
    <row r="13" spans="1:10" ht="15.75" thickBot="1">
      <c r="A13" s="126">
        <v>555</v>
      </c>
      <c r="B13" s="127" t="s">
        <v>387</v>
      </c>
      <c r="C13" s="128" t="s">
        <v>388</v>
      </c>
      <c r="D13" s="378" t="str">
        <f>TSTCS!$N$28</f>
        <v>Balanced</v>
      </c>
      <c r="E13" s="138" t="str">
        <f>TSTCS!$L$70</f>
        <v>Balanced</v>
      </c>
    </row>
    <row r="14" spans="1:10">
      <c r="A14" s="122"/>
      <c r="B14" s="134"/>
      <c r="C14" s="122"/>
    </row>
    <row r="15" spans="1:10" ht="16.5" thickBot="1">
      <c r="A15" s="131">
        <f>COUNT(A4:A14)</f>
        <v>10</v>
      </c>
      <c r="B15" s="134"/>
      <c r="C15" s="122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FF00"/>
    <pageSetUpPr fitToPage="1"/>
  </sheetPr>
  <dimension ref="A1:AB70"/>
  <sheetViews>
    <sheetView showGridLines="0" zoomScale="75" zoomScaleNormal="75" workbookViewId="0">
      <selection activeCell="B16" sqref="B16"/>
    </sheetView>
  </sheetViews>
  <sheetFormatPr defaultRowHeight="15.75" customHeight="1"/>
  <cols>
    <col min="1" max="1" width="4.7109375" style="1" customWidth="1"/>
    <col min="2" max="2" width="60.140625" style="6" customWidth="1"/>
    <col min="3" max="4" width="3.42578125" style="6" customWidth="1"/>
    <col min="5" max="5" width="19.85546875" style="6" customWidth="1"/>
    <col min="6" max="6" width="16.7109375" style="6" customWidth="1"/>
    <col min="7" max="7" width="17.7109375" style="6" customWidth="1"/>
    <col min="8" max="8" width="19" style="6" customWidth="1"/>
    <col min="9" max="9" width="15.5703125" style="6" customWidth="1"/>
    <col min="10" max="10" width="16" style="6" customWidth="1"/>
    <col min="11" max="11" width="20.28515625" style="6" bestFit="1" customWidth="1"/>
    <col min="12" max="12" width="16.42578125" style="6" customWidth="1"/>
    <col min="13" max="13" width="2.28515625" style="9" customWidth="1"/>
    <col min="14" max="14" width="14.42578125" style="6" customWidth="1"/>
    <col min="15" max="15" width="17" style="9" customWidth="1"/>
    <col min="16" max="16" width="16.42578125" style="9" customWidth="1"/>
    <col min="17" max="17" width="1.140625" style="9" customWidth="1"/>
    <col min="18" max="19" width="14.42578125" style="9" customWidth="1"/>
    <col min="20" max="20" width="12.7109375" style="9" customWidth="1"/>
    <col min="21" max="21" width="10.7109375" style="9" customWidth="1"/>
    <col min="22" max="22" width="16.85546875" style="9" customWidth="1"/>
    <col min="23" max="23" width="1.85546875" style="9" customWidth="1"/>
    <col min="24" max="24" width="26.42578125" style="9" customWidth="1"/>
    <col min="25" max="25" width="17" style="9" customWidth="1"/>
    <col min="26" max="26" width="16.7109375" style="9" customWidth="1"/>
    <col min="27" max="27" width="18.85546875" style="9" customWidth="1"/>
    <col min="28" max="28" width="22.28515625" style="9" customWidth="1"/>
    <col min="29" max="16384" width="9.140625" style="9"/>
  </cols>
  <sheetData>
    <row r="1" spans="2:28" s="1" customFormat="1" ht="18" customHeight="1" thickBot="1">
      <c r="B1" s="2" t="s">
        <v>389</v>
      </c>
      <c r="C1" s="3"/>
      <c r="D1" s="3"/>
      <c r="E1" s="3"/>
      <c r="F1" s="3"/>
      <c r="G1" s="3"/>
      <c r="H1" s="3"/>
      <c r="I1" s="4"/>
      <c r="J1" s="3"/>
      <c r="K1" s="238" t="s">
        <v>422</v>
      </c>
      <c r="L1" s="3"/>
      <c r="M1" s="3"/>
      <c r="N1" s="3"/>
      <c r="AA1" s="3">
        <v>12</v>
      </c>
      <c r="AB1" s="3">
        <v>13</v>
      </c>
    </row>
    <row r="2" spans="2:28" ht="15.75" customHeight="1">
      <c r="B2" s="2" t="str">
        <f>Input!$B$5</f>
        <v>For the Year Ended August 31, 2018</v>
      </c>
      <c r="C2" s="5"/>
      <c r="D2" s="5"/>
      <c r="E2" s="5"/>
      <c r="G2" s="5"/>
      <c r="H2" s="5"/>
      <c r="I2" s="7"/>
      <c r="J2" s="5"/>
      <c r="K2" s="5"/>
      <c r="L2" s="8"/>
      <c r="N2" s="8"/>
      <c r="O2" s="10"/>
    </row>
    <row r="3" spans="2:28" ht="15.75" customHeight="1">
      <c r="B3" s="2" t="str">
        <f>Input!$B$6</f>
        <v>Research Expenditure Survey</v>
      </c>
      <c r="C3" s="5"/>
      <c r="D3" s="5"/>
      <c r="E3" s="5"/>
      <c r="F3" s="5"/>
      <c r="G3" s="5"/>
      <c r="H3" s="5"/>
      <c r="I3" s="7"/>
      <c r="J3" s="5"/>
      <c r="K3" s="5"/>
      <c r="L3" s="8"/>
      <c r="N3" s="8"/>
    </row>
    <row r="4" spans="2:28" ht="15.75" customHeight="1">
      <c r="B4" s="11"/>
      <c r="C4" s="5"/>
      <c r="D4" s="5"/>
      <c r="E4" s="5"/>
      <c r="F4" s="5"/>
      <c r="G4" s="5"/>
      <c r="H4" s="5"/>
      <c r="I4" s="7"/>
      <c r="J4" s="5"/>
      <c r="K4" s="5"/>
      <c r="L4" s="8"/>
      <c r="N4" s="10" t="s">
        <v>0</v>
      </c>
      <c r="P4" s="12"/>
    </row>
    <row r="5" spans="2:28" ht="15.75" customHeight="1">
      <c r="L5" s="3"/>
      <c r="N5" s="3"/>
    </row>
    <row r="6" spans="2:28" ht="15.75" customHeight="1">
      <c r="B6" s="452" t="str">
        <f>Input!$B$7</f>
        <v>FY 2018 Research Expenditure Survey</v>
      </c>
      <c r="C6" s="453"/>
      <c r="D6" s="453"/>
      <c r="E6" s="453"/>
      <c r="F6" s="453"/>
      <c r="G6" s="453"/>
      <c r="H6" s="453"/>
      <c r="I6" s="453"/>
      <c r="J6" s="453"/>
      <c r="K6" s="453"/>
      <c r="L6" s="453"/>
      <c r="N6" s="13"/>
    </row>
    <row r="7" spans="2:28" ht="28.5" customHeight="1">
      <c r="B7" s="14" t="s">
        <v>1</v>
      </c>
      <c r="C7" s="15"/>
      <c r="D7" s="15"/>
      <c r="E7" s="15"/>
      <c r="F7" s="15"/>
      <c r="G7" s="15"/>
      <c r="H7" s="15"/>
      <c r="I7" s="15"/>
      <c r="J7" s="15"/>
      <c r="K7" s="16" t="s">
        <v>2</v>
      </c>
      <c r="L7" s="16" t="s">
        <v>3</v>
      </c>
      <c r="N7" s="17"/>
      <c r="O7" s="18"/>
      <c r="P7" s="19"/>
      <c r="Q7" s="19"/>
      <c r="R7" s="19"/>
      <c r="S7" s="19"/>
      <c r="T7" s="19"/>
    </row>
    <row r="8" spans="2:28" ht="15.75" customHeight="1">
      <c r="B8" s="20" t="s">
        <v>4</v>
      </c>
      <c r="C8" s="21"/>
      <c r="D8" s="21"/>
      <c r="E8" s="21"/>
      <c r="F8" s="21"/>
      <c r="G8" s="21"/>
      <c r="H8" s="21"/>
      <c r="I8" s="21"/>
      <c r="J8" s="21"/>
      <c r="K8" s="22"/>
      <c r="L8" s="23"/>
      <c r="N8" s="115"/>
      <c r="O8" s="116"/>
      <c r="P8" s="19"/>
      <c r="Q8" s="19"/>
      <c r="R8" s="19"/>
      <c r="S8" s="19"/>
      <c r="T8" s="19"/>
      <c r="AB8" s="24">
        <f>SUM(C8:L8)</f>
        <v>0</v>
      </c>
    </row>
    <row r="9" spans="2:28" ht="15.75" customHeight="1">
      <c r="B9" s="20" t="s">
        <v>6</v>
      </c>
      <c r="C9" s="21"/>
      <c r="D9" s="21"/>
      <c r="E9" s="21"/>
      <c r="F9" s="21"/>
      <c r="G9" s="21"/>
      <c r="H9" s="21"/>
      <c r="I9" s="21"/>
      <c r="J9" s="21"/>
      <c r="K9" s="25"/>
      <c r="L9" s="26"/>
      <c r="N9" s="115"/>
      <c r="O9" s="28"/>
      <c r="P9" s="19"/>
      <c r="Q9" s="19"/>
      <c r="R9" s="19"/>
      <c r="S9" s="19"/>
      <c r="T9" s="19"/>
      <c r="AB9" s="24">
        <f>SUM(C9:L9)</f>
        <v>0</v>
      </c>
    </row>
    <row r="10" spans="2:28" ht="15.75" customHeight="1">
      <c r="B10" s="27" t="s">
        <v>7</v>
      </c>
      <c r="C10" s="28"/>
      <c r="D10" s="21"/>
      <c r="E10" s="21"/>
      <c r="F10" s="9"/>
      <c r="G10" s="161"/>
      <c r="H10" s="454" t="str">
        <f>IF(O10&lt;&gt;0,"Out of Balance with SRECNA","")</f>
        <v/>
      </c>
      <c r="I10" s="454"/>
      <c r="J10" s="455"/>
      <c r="K10" s="30"/>
      <c r="L10" s="31"/>
      <c r="N10" s="117"/>
      <c r="O10" s="118"/>
      <c r="P10" s="19"/>
      <c r="Q10" s="19"/>
      <c r="R10" s="19"/>
      <c r="S10" s="19"/>
      <c r="T10" s="19"/>
      <c r="AB10" s="24"/>
    </row>
    <row r="11" spans="2:28" ht="15.75" customHeight="1">
      <c r="B11" s="20"/>
      <c r="C11" s="21"/>
      <c r="D11" s="21"/>
      <c r="E11" s="21"/>
      <c r="F11" s="9"/>
      <c r="G11" s="9"/>
      <c r="H11" s="9"/>
      <c r="I11" s="9"/>
      <c r="J11" s="9"/>
      <c r="K11" s="32"/>
      <c r="L11" s="26"/>
      <c r="N11" s="17"/>
      <c r="O11" s="94"/>
      <c r="P11" s="33"/>
      <c r="Q11" s="33"/>
      <c r="R11" s="33"/>
      <c r="S11" s="33"/>
      <c r="T11" s="34"/>
      <c r="AB11" s="24">
        <f>SUM(C10:L10)</f>
        <v>0</v>
      </c>
    </row>
    <row r="12" spans="2:28" ht="15.75" customHeight="1">
      <c r="B12" s="20" t="s">
        <v>8</v>
      </c>
      <c r="C12" s="21"/>
      <c r="D12" s="21"/>
      <c r="E12" s="21"/>
      <c r="F12" s="21"/>
      <c r="G12" s="21"/>
      <c r="H12" s="21"/>
      <c r="I12" s="21"/>
      <c r="J12" s="21"/>
      <c r="K12" s="35"/>
      <c r="L12" s="26"/>
      <c r="N12" s="36"/>
      <c r="O12" s="19"/>
      <c r="P12" s="19"/>
      <c r="Q12" s="19"/>
      <c r="R12" s="19"/>
      <c r="S12" s="19"/>
      <c r="T12" s="19"/>
      <c r="AB12" s="24">
        <f>SUM(C11:L11)</f>
        <v>0</v>
      </c>
    </row>
    <row r="13" spans="2:28" ht="15.75" customHeight="1">
      <c r="B13" s="20" t="s">
        <v>9</v>
      </c>
      <c r="C13" s="21"/>
      <c r="D13" s="21"/>
      <c r="E13" s="21"/>
      <c r="F13" s="21"/>
      <c r="G13" s="21"/>
      <c r="H13" s="21"/>
      <c r="I13" s="21"/>
      <c r="J13" s="21"/>
      <c r="K13" s="32"/>
      <c r="L13" s="35"/>
      <c r="N13" s="36"/>
      <c r="O13" s="119"/>
      <c r="AB13" s="24">
        <f>SUM(C13:L13)</f>
        <v>0</v>
      </c>
    </row>
    <row r="14" spans="2:28" ht="15.75" customHeight="1">
      <c r="B14" s="20" t="s">
        <v>10</v>
      </c>
      <c r="C14" s="21"/>
      <c r="D14" s="21"/>
      <c r="E14" s="21"/>
      <c r="F14" s="21"/>
      <c r="G14" s="21"/>
      <c r="H14" s="21"/>
      <c r="I14" s="21"/>
      <c r="J14" s="21"/>
      <c r="K14" s="32"/>
      <c r="L14" s="35"/>
      <c r="N14" s="17"/>
      <c r="O14" s="28"/>
      <c r="P14" s="19"/>
      <c r="Q14" s="19"/>
      <c r="R14" s="19"/>
      <c r="S14" s="19"/>
      <c r="T14" s="38"/>
      <c r="U14" s="19"/>
      <c r="V14" s="19"/>
      <c r="W14" s="19"/>
      <c r="X14" s="19"/>
      <c r="Y14" s="19"/>
      <c r="Z14" s="19"/>
      <c r="AA14" s="19"/>
      <c r="AB14" s="24">
        <f>SUM(C14:L14)</f>
        <v>0</v>
      </c>
    </row>
    <row r="15" spans="2:28" ht="15.75" customHeight="1">
      <c r="B15" s="20" t="s">
        <v>11</v>
      </c>
      <c r="C15" s="21"/>
      <c r="D15" s="21"/>
      <c r="E15" s="21"/>
      <c r="F15" s="21"/>
      <c r="G15" s="21"/>
      <c r="H15" s="21"/>
      <c r="I15" s="21"/>
      <c r="J15" s="21"/>
      <c r="K15" s="39"/>
      <c r="L15" s="35"/>
      <c r="N15" s="19"/>
      <c r="O15" s="19"/>
      <c r="P15" s="19"/>
      <c r="Q15" s="19"/>
      <c r="R15" s="19"/>
      <c r="S15" s="19"/>
      <c r="T15" s="19"/>
      <c r="U15" s="19"/>
      <c r="V15" s="19"/>
      <c r="W15" s="40"/>
      <c r="X15" s="19"/>
      <c r="Y15" s="19"/>
      <c r="Z15" s="19"/>
      <c r="AA15" s="19"/>
      <c r="AB15" s="24">
        <f>SUM(C15:L15)</f>
        <v>0</v>
      </c>
    </row>
    <row r="16" spans="2:28" ht="15.75" customHeight="1">
      <c r="B16" s="20" t="s">
        <v>675</v>
      </c>
      <c r="C16" s="21"/>
      <c r="D16" s="21"/>
      <c r="E16" s="21"/>
      <c r="F16" s="21"/>
      <c r="G16" s="21"/>
      <c r="H16" s="21"/>
      <c r="I16" s="21"/>
      <c r="J16" s="21"/>
      <c r="K16" s="39"/>
      <c r="L16" s="35"/>
      <c r="N16" s="28"/>
      <c r="O16" s="41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24">
        <f>SUM(C16:L16)</f>
        <v>0</v>
      </c>
    </row>
    <row r="17" spans="1:28" ht="15.75" customHeight="1">
      <c r="B17" s="42" t="s">
        <v>12</v>
      </c>
      <c r="C17" s="43"/>
      <c r="D17" s="43"/>
      <c r="E17" s="43"/>
      <c r="F17" s="43"/>
      <c r="G17" s="43"/>
      <c r="H17" s="43"/>
      <c r="I17" s="43"/>
      <c r="J17" s="43"/>
      <c r="K17" s="44"/>
      <c r="L17" s="45"/>
      <c r="N17" s="46"/>
      <c r="O17" s="47"/>
      <c r="P17" s="47"/>
      <c r="Q17" s="47"/>
      <c r="R17" s="48"/>
      <c r="S17" s="49">
        <f>L17-INT(L17)</f>
        <v>0</v>
      </c>
      <c r="T17" s="48">
        <v>0</v>
      </c>
      <c r="U17" s="47">
        <v>0</v>
      </c>
      <c r="V17" s="47">
        <v>0</v>
      </c>
      <c r="W17" s="47"/>
      <c r="X17" s="47"/>
      <c r="Y17" s="50"/>
      <c r="Z17" s="40"/>
      <c r="AA17" s="19"/>
      <c r="AB17" s="43" t="e">
        <f>#REF!+#REF!+#REF!+#REF!</f>
        <v>#REF!</v>
      </c>
    </row>
    <row r="18" spans="1:28" s="6" customFormat="1" ht="15.75" customHeight="1">
      <c r="A18" s="3"/>
      <c r="B18" s="380" t="s">
        <v>588</v>
      </c>
      <c r="C18" s="36"/>
      <c r="D18" s="36"/>
      <c r="E18" s="36"/>
      <c r="F18" s="36"/>
      <c r="G18" s="36"/>
      <c r="H18" s="36"/>
      <c r="I18" s="36"/>
      <c r="J18" s="36"/>
      <c r="K18" s="211"/>
      <c r="L18" s="331"/>
      <c r="N18" s="332"/>
      <c r="O18" s="333"/>
      <c r="P18" s="333"/>
      <c r="Q18" s="333"/>
      <c r="R18" s="142"/>
      <c r="S18" s="334"/>
      <c r="T18" s="142"/>
      <c r="U18" s="333"/>
      <c r="V18" s="333"/>
      <c r="W18" s="333"/>
      <c r="X18" s="333"/>
      <c r="Y18" s="335"/>
      <c r="Z18" s="336"/>
      <c r="AA18" s="17"/>
      <c r="AB18" s="36"/>
    </row>
    <row r="19" spans="1:28" s="6" customFormat="1" ht="15.75" customHeight="1">
      <c r="A19" s="3"/>
      <c r="B19" s="380" t="s">
        <v>589</v>
      </c>
      <c r="C19" s="36"/>
      <c r="D19" s="36"/>
      <c r="E19" s="36"/>
      <c r="F19" s="36"/>
      <c r="G19" s="36"/>
      <c r="H19" s="36"/>
      <c r="I19" s="36"/>
      <c r="J19" s="36"/>
      <c r="K19" s="211"/>
      <c r="L19" s="331"/>
      <c r="N19" s="332"/>
      <c r="O19" s="333"/>
      <c r="P19" s="333"/>
      <c r="Q19" s="333"/>
      <c r="R19" s="142"/>
      <c r="S19" s="334"/>
      <c r="T19" s="142"/>
      <c r="U19" s="333"/>
      <c r="V19" s="333"/>
      <c r="W19" s="333"/>
      <c r="X19" s="333"/>
      <c r="Y19" s="335"/>
      <c r="Z19" s="336"/>
      <c r="AA19" s="17"/>
      <c r="AB19" s="36"/>
    </row>
    <row r="20" spans="1:28" ht="15.75" customHeight="1">
      <c r="C20" s="37"/>
      <c r="D20" s="37"/>
      <c r="E20" s="37"/>
      <c r="F20" s="456" t="str">
        <f>IF(OR(S17&lt;&gt;0,S43&lt;&gt;0,S59&lt;&gt;0),"Do not Enter Cents - Whole Dollars Only","")</f>
        <v/>
      </c>
      <c r="G20" s="456"/>
      <c r="H20" s="456"/>
      <c r="I20" s="456"/>
      <c r="J20" s="456"/>
      <c r="K20" s="37"/>
      <c r="L20" s="37"/>
      <c r="N20" s="46"/>
      <c r="O20" s="47"/>
      <c r="P20" s="47"/>
      <c r="Q20" s="47"/>
      <c r="R20" s="48"/>
      <c r="S20" s="51"/>
      <c r="T20" s="48"/>
      <c r="U20" s="47"/>
      <c r="V20" s="47"/>
      <c r="W20" s="47"/>
      <c r="X20" s="47"/>
      <c r="Y20" s="50"/>
      <c r="Z20" s="40"/>
      <c r="AA20" s="19"/>
    </row>
    <row r="21" spans="1:28" ht="33" customHeight="1">
      <c r="B21" s="14" t="s">
        <v>13</v>
      </c>
      <c r="C21" s="52"/>
      <c r="D21" s="52"/>
      <c r="E21" s="52"/>
      <c r="F21" s="53" t="s">
        <v>14</v>
      </c>
      <c r="G21" s="53" t="s">
        <v>15</v>
      </c>
      <c r="H21" s="53" t="s">
        <v>16</v>
      </c>
      <c r="I21" s="53" t="s">
        <v>17</v>
      </c>
      <c r="J21" s="385" t="s">
        <v>551</v>
      </c>
      <c r="K21" s="385" t="s">
        <v>552</v>
      </c>
      <c r="L21" s="53" t="s">
        <v>18</v>
      </c>
      <c r="N21" s="46"/>
      <c r="O21" s="47"/>
      <c r="P21" s="47"/>
      <c r="Q21" s="47"/>
      <c r="R21" s="48"/>
      <c r="S21" s="51"/>
      <c r="T21" s="48"/>
      <c r="U21" s="47"/>
      <c r="V21" s="47"/>
      <c r="W21" s="47"/>
      <c r="X21" s="47"/>
      <c r="Y21" s="50"/>
      <c r="Z21" s="40"/>
      <c r="AA21" s="19"/>
    </row>
    <row r="22" spans="1:28" ht="15.75" customHeight="1">
      <c r="B22" s="54" t="s">
        <v>19</v>
      </c>
      <c r="C22" s="21"/>
      <c r="D22" s="21"/>
      <c r="F22" s="55"/>
      <c r="G22" s="55"/>
      <c r="H22" s="55"/>
      <c r="I22" s="55"/>
      <c r="J22" s="55"/>
      <c r="K22" s="55"/>
      <c r="L22" s="56"/>
      <c r="N22" s="57"/>
      <c r="O22" s="58"/>
      <c r="P22" s="59"/>
      <c r="Q22" s="60"/>
      <c r="R22" s="57"/>
      <c r="S22" s="57"/>
      <c r="T22" s="57"/>
      <c r="U22" s="60"/>
      <c r="V22" s="57"/>
      <c r="W22" s="60"/>
      <c r="X22" s="61"/>
      <c r="Y22" s="58"/>
      <c r="Z22" s="60"/>
      <c r="AA22" s="19"/>
      <c r="AB22" s="24">
        <f t="shared" ref="AB22:AB27" si="0">SUM(C22:L22)</f>
        <v>0</v>
      </c>
    </row>
    <row r="23" spans="1:28" ht="15.75" customHeight="1">
      <c r="B23" s="62" t="s">
        <v>20</v>
      </c>
      <c r="C23" s="21"/>
      <c r="D23" s="21"/>
      <c r="F23" s="63"/>
      <c r="G23" s="63"/>
      <c r="H23" s="63"/>
      <c r="I23" s="63"/>
      <c r="J23" s="63"/>
      <c r="K23" s="63"/>
      <c r="L23" s="64"/>
      <c r="N23" s="65"/>
      <c r="O23" s="66"/>
      <c r="P23" s="67"/>
      <c r="Q23" s="68"/>
      <c r="R23" s="69"/>
      <c r="S23" s="69"/>
      <c r="T23" s="69"/>
      <c r="U23" s="68"/>
      <c r="V23" s="70"/>
      <c r="W23" s="60"/>
      <c r="X23" s="61"/>
      <c r="Y23" s="66"/>
      <c r="Z23" s="68"/>
      <c r="AA23" s="19"/>
      <c r="AB23" s="24">
        <f t="shared" si="0"/>
        <v>0</v>
      </c>
    </row>
    <row r="24" spans="1:28" ht="15.75" customHeight="1">
      <c r="B24" s="54" t="s">
        <v>21</v>
      </c>
      <c r="C24" s="21"/>
      <c r="D24" s="21"/>
      <c r="F24" s="63"/>
      <c r="G24" s="63"/>
      <c r="H24" s="63"/>
      <c r="I24" s="63"/>
      <c r="J24" s="63"/>
      <c r="K24" s="63"/>
      <c r="L24" s="64"/>
      <c r="N24" s="65"/>
      <c r="O24" s="66"/>
      <c r="P24" s="71"/>
      <c r="Q24" s="68"/>
      <c r="R24" s="69"/>
      <c r="S24" s="69"/>
      <c r="T24" s="69"/>
      <c r="U24" s="68"/>
      <c r="V24" s="69"/>
      <c r="W24" s="68"/>
      <c r="X24" s="61"/>
      <c r="Y24" s="66"/>
      <c r="Z24" s="68"/>
      <c r="AA24" s="19"/>
      <c r="AB24" s="24">
        <f t="shared" si="0"/>
        <v>0</v>
      </c>
    </row>
    <row r="25" spans="1:28" ht="15.75" customHeight="1">
      <c r="B25" s="54" t="s">
        <v>22</v>
      </c>
      <c r="C25" s="21"/>
      <c r="D25" s="21"/>
      <c r="F25" s="63"/>
      <c r="G25" s="63"/>
      <c r="H25" s="63"/>
      <c r="I25" s="63"/>
      <c r="J25" s="63"/>
      <c r="K25" s="63"/>
      <c r="L25" s="64"/>
      <c r="N25" s="65"/>
      <c r="O25" s="66"/>
      <c r="P25" s="67"/>
      <c r="Q25" s="68"/>
      <c r="R25" s="69"/>
      <c r="S25" s="69"/>
      <c r="T25" s="69"/>
      <c r="U25" s="68"/>
      <c r="V25" s="69"/>
      <c r="W25" s="68"/>
      <c r="X25" s="61"/>
      <c r="Y25" s="66"/>
      <c r="Z25" s="68"/>
      <c r="AA25" s="19"/>
      <c r="AB25" s="24">
        <f t="shared" si="0"/>
        <v>0</v>
      </c>
    </row>
    <row r="26" spans="1:28" ht="15.75" customHeight="1">
      <c r="B26" s="54" t="s">
        <v>23</v>
      </c>
      <c r="C26" s="21"/>
      <c r="D26" s="21"/>
      <c r="F26" s="63"/>
      <c r="G26" s="63"/>
      <c r="H26" s="63"/>
      <c r="I26" s="63"/>
      <c r="J26" s="63"/>
      <c r="K26" s="63"/>
      <c r="L26" s="64"/>
      <c r="N26" s="65"/>
      <c r="O26" s="66"/>
      <c r="P26" s="67"/>
      <c r="Q26" s="68"/>
      <c r="R26" s="69"/>
      <c r="S26" s="69"/>
      <c r="T26" s="69"/>
      <c r="U26" s="68"/>
      <c r="V26" s="69"/>
      <c r="W26" s="68"/>
      <c r="X26" s="61"/>
      <c r="Y26" s="66"/>
      <c r="Z26" s="68"/>
      <c r="AA26" s="19"/>
      <c r="AB26" s="24">
        <f t="shared" si="0"/>
        <v>0</v>
      </c>
    </row>
    <row r="27" spans="1:28" ht="15.75" customHeight="1">
      <c r="B27" s="54" t="s">
        <v>24</v>
      </c>
      <c r="C27" s="21"/>
      <c r="D27" s="21"/>
      <c r="F27" s="63"/>
      <c r="G27" s="63"/>
      <c r="H27" s="63"/>
      <c r="I27" s="63"/>
      <c r="J27" s="63"/>
      <c r="K27" s="63"/>
      <c r="L27" s="64"/>
      <c r="N27" s="65"/>
      <c r="O27" s="72" t="s">
        <v>5</v>
      </c>
      <c r="P27" s="67"/>
      <c r="Q27" s="68"/>
      <c r="R27" s="69"/>
      <c r="S27" s="69"/>
      <c r="T27" s="69"/>
      <c r="U27" s="68"/>
      <c r="V27" s="69"/>
      <c r="W27" s="68"/>
      <c r="X27" s="61"/>
      <c r="Y27" s="66"/>
      <c r="Z27" s="68"/>
      <c r="AA27" s="19"/>
      <c r="AB27" s="24">
        <f t="shared" si="0"/>
        <v>0</v>
      </c>
    </row>
    <row r="28" spans="1:28" ht="15.75" customHeight="1">
      <c r="B28" s="54" t="s">
        <v>25</v>
      </c>
      <c r="C28" s="21"/>
      <c r="D28" s="21"/>
      <c r="F28" s="63"/>
      <c r="G28" s="63"/>
      <c r="H28" s="63"/>
      <c r="I28" s="63"/>
      <c r="J28" s="63"/>
      <c r="K28" s="63"/>
      <c r="L28" s="64"/>
      <c r="N28" s="73" t="str">
        <f>IF(O28&lt;&gt;0,"Out of Balance","Balanced")</f>
        <v>Balanced</v>
      </c>
      <c r="O28" s="74">
        <f>L17-L43</f>
        <v>0</v>
      </c>
      <c r="Q28" s="68"/>
      <c r="R28" s="69"/>
      <c r="S28" s="69"/>
      <c r="T28" s="69"/>
      <c r="U28" s="68"/>
      <c r="V28" s="69"/>
      <c r="W28" s="68"/>
      <c r="X28" s="61"/>
      <c r="Y28" s="66"/>
      <c r="Z28" s="68"/>
      <c r="AA28" s="19"/>
      <c r="AB28" s="24"/>
    </row>
    <row r="29" spans="1:28" ht="15.75" customHeight="1">
      <c r="B29" s="54" t="s">
        <v>26</v>
      </c>
      <c r="C29" s="21"/>
      <c r="D29" s="21"/>
      <c r="F29" s="63"/>
      <c r="G29" s="63"/>
      <c r="H29" s="63"/>
      <c r="I29" s="63"/>
      <c r="J29" s="63"/>
      <c r="K29" s="63"/>
      <c r="L29" s="64"/>
      <c r="N29" s="65"/>
      <c r="O29" s="66"/>
      <c r="P29" s="67"/>
      <c r="Q29" s="68"/>
      <c r="R29" s="69"/>
      <c r="S29" s="69"/>
      <c r="T29" s="69"/>
      <c r="U29" s="68"/>
      <c r="V29" s="69"/>
      <c r="W29" s="68"/>
      <c r="X29" s="61"/>
      <c r="Y29" s="66"/>
      <c r="Z29" s="68"/>
      <c r="AA29" s="19"/>
      <c r="AB29" s="24"/>
    </row>
    <row r="30" spans="1:28" ht="15.75" customHeight="1">
      <c r="B30" s="62" t="s">
        <v>27</v>
      </c>
      <c r="C30" s="21"/>
      <c r="D30" s="21"/>
      <c r="F30" s="63"/>
      <c r="G30" s="63"/>
      <c r="H30" s="63"/>
      <c r="I30" s="63"/>
      <c r="J30" s="63"/>
      <c r="K30" s="63"/>
      <c r="L30" s="64"/>
      <c r="N30" s="65"/>
      <c r="O30" s="66"/>
      <c r="P30" s="67"/>
      <c r="Q30" s="68"/>
      <c r="R30" s="69"/>
      <c r="S30" s="69"/>
      <c r="T30" s="69"/>
      <c r="U30" s="68"/>
      <c r="V30" s="69"/>
      <c r="W30" s="68"/>
      <c r="X30" s="61"/>
      <c r="Y30" s="66"/>
      <c r="Z30" s="68"/>
      <c r="AA30" s="19"/>
      <c r="AB30" s="24"/>
    </row>
    <row r="31" spans="1:28" ht="15.75" customHeight="1">
      <c r="B31" s="62" t="s">
        <v>28</v>
      </c>
      <c r="C31" s="21"/>
      <c r="D31" s="21"/>
      <c r="F31" s="63"/>
      <c r="G31" s="63"/>
      <c r="H31" s="63"/>
      <c r="I31" s="63"/>
      <c r="J31" s="63"/>
      <c r="K31" s="63"/>
      <c r="L31" s="64"/>
      <c r="N31" s="65"/>
      <c r="O31" s="66"/>
      <c r="P31" s="67"/>
      <c r="Q31" s="68"/>
      <c r="R31" s="69"/>
      <c r="S31" s="69"/>
      <c r="T31" s="69"/>
      <c r="U31" s="68"/>
      <c r="V31" s="69"/>
      <c r="W31" s="68"/>
      <c r="X31" s="61"/>
      <c r="Y31" s="66"/>
      <c r="Z31" s="68"/>
      <c r="AA31" s="19"/>
      <c r="AB31" s="24"/>
    </row>
    <row r="32" spans="1:28" ht="15.75" customHeight="1">
      <c r="B32" s="62" t="s">
        <v>29</v>
      </c>
      <c r="C32" s="21"/>
      <c r="D32" s="21"/>
      <c r="F32" s="63"/>
      <c r="G32" s="63"/>
      <c r="H32" s="63"/>
      <c r="I32" s="63"/>
      <c r="J32" s="63"/>
      <c r="K32" s="63"/>
      <c r="L32" s="64"/>
      <c r="N32" s="65"/>
      <c r="O32" s="66"/>
      <c r="P32" s="67"/>
      <c r="Q32" s="68"/>
      <c r="R32" s="69"/>
      <c r="S32" s="69"/>
      <c r="T32" s="69"/>
      <c r="U32" s="68"/>
      <c r="V32" s="69"/>
      <c r="W32" s="68"/>
      <c r="X32" s="61"/>
      <c r="Y32" s="66"/>
      <c r="Z32" s="68"/>
      <c r="AA32" s="19"/>
      <c r="AB32" s="24"/>
    </row>
    <row r="33" spans="1:28" ht="15.75" customHeight="1">
      <c r="B33" s="62" t="s">
        <v>30</v>
      </c>
      <c r="C33" s="21"/>
      <c r="D33" s="21"/>
      <c r="F33" s="63"/>
      <c r="G33" s="63"/>
      <c r="H33" s="63"/>
      <c r="I33" s="63"/>
      <c r="J33" s="63"/>
      <c r="K33" s="63"/>
      <c r="L33" s="64"/>
      <c r="N33" s="65"/>
      <c r="O33" s="66"/>
      <c r="P33" s="67"/>
      <c r="Q33" s="68"/>
      <c r="R33" s="69"/>
      <c r="S33" s="69"/>
      <c r="T33" s="69"/>
      <c r="U33" s="68"/>
      <c r="V33" s="69"/>
      <c r="W33" s="68"/>
      <c r="X33" s="61"/>
      <c r="Y33" s="66"/>
      <c r="Z33" s="68"/>
      <c r="AA33" s="19"/>
      <c r="AB33" s="24"/>
    </row>
    <row r="34" spans="1:28" ht="15.75" customHeight="1">
      <c r="B34" s="62" t="s">
        <v>31</v>
      </c>
      <c r="C34" s="21"/>
      <c r="D34" s="21"/>
      <c r="F34" s="63"/>
      <c r="G34" s="63"/>
      <c r="H34" s="63"/>
      <c r="I34" s="63"/>
      <c r="J34" s="63"/>
      <c r="K34" s="63"/>
      <c r="L34" s="64"/>
      <c r="N34" s="65"/>
      <c r="O34" s="66"/>
      <c r="P34" s="67"/>
      <c r="Q34" s="68"/>
      <c r="R34" s="69"/>
      <c r="S34" s="69"/>
      <c r="T34" s="69"/>
      <c r="U34" s="68"/>
      <c r="V34" s="69"/>
      <c r="W34" s="68"/>
      <c r="X34" s="61"/>
      <c r="Y34" s="66"/>
      <c r="Z34" s="68"/>
      <c r="AA34" s="19"/>
      <c r="AB34" s="24"/>
    </row>
    <row r="35" spans="1:28" ht="15.75" customHeight="1">
      <c r="B35" s="54" t="s">
        <v>32</v>
      </c>
      <c r="C35" s="21"/>
      <c r="D35" s="21"/>
      <c r="F35" s="63"/>
      <c r="G35" s="63"/>
      <c r="H35" s="63"/>
      <c r="I35" s="63"/>
      <c r="J35" s="63"/>
      <c r="K35" s="63"/>
      <c r="L35" s="64"/>
      <c r="N35" s="65"/>
      <c r="O35" s="66"/>
      <c r="P35" s="67"/>
      <c r="Q35" s="68"/>
      <c r="R35" s="69"/>
      <c r="S35" s="69"/>
      <c r="T35" s="69"/>
      <c r="U35" s="68"/>
      <c r="V35" s="69"/>
      <c r="W35" s="68"/>
      <c r="X35" s="61"/>
      <c r="Y35" s="66"/>
      <c r="Z35" s="68"/>
      <c r="AA35" s="19"/>
      <c r="AB35" s="24"/>
    </row>
    <row r="36" spans="1:28" ht="15.75" customHeight="1">
      <c r="B36" s="54" t="s">
        <v>33</v>
      </c>
      <c r="C36" s="21"/>
      <c r="D36" s="21"/>
      <c r="F36" s="63"/>
      <c r="G36" s="63"/>
      <c r="H36" s="63"/>
      <c r="I36" s="63"/>
      <c r="J36" s="63"/>
      <c r="K36" s="63"/>
      <c r="L36" s="64"/>
      <c r="N36" s="65"/>
      <c r="O36" s="66"/>
      <c r="P36" s="67"/>
      <c r="Q36" s="68"/>
      <c r="R36" s="69"/>
      <c r="S36" s="69"/>
      <c r="T36" s="69"/>
      <c r="U36" s="68"/>
      <c r="V36" s="69"/>
      <c r="W36" s="68"/>
      <c r="X36" s="61"/>
      <c r="Y36" s="66"/>
      <c r="Z36" s="68"/>
      <c r="AA36" s="19"/>
      <c r="AB36" s="24"/>
    </row>
    <row r="37" spans="1:28" s="78" customFormat="1" ht="15.75" customHeight="1">
      <c r="A37" s="75"/>
      <c r="B37" s="76" t="s">
        <v>34</v>
      </c>
      <c r="C37" s="77"/>
      <c r="D37" s="77"/>
      <c r="E37" s="20"/>
      <c r="F37" s="63"/>
      <c r="G37" s="63"/>
      <c r="H37" s="63"/>
      <c r="I37" s="63"/>
      <c r="J37" s="63"/>
      <c r="K37" s="63"/>
      <c r="L37" s="64"/>
      <c r="N37" s="65"/>
      <c r="O37" s="66"/>
      <c r="P37" s="79"/>
      <c r="Q37" s="80"/>
      <c r="R37" s="69"/>
      <c r="S37" s="69"/>
      <c r="T37" s="69"/>
      <c r="U37" s="80"/>
      <c r="V37" s="69"/>
      <c r="W37" s="80"/>
      <c r="X37" s="61"/>
      <c r="Y37" s="66"/>
      <c r="Z37" s="80"/>
      <c r="AA37" s="81"/>
      <c r="AB37" s="82"/>
    </row>
    <row r="38" spans="1:28" s="78" customFormat="1" ht="15.75" customHeight="1">
      <c r="A38" s="75"/>
      <c r="B38" s="76" t="s">
        <v>35</v>
      </c>
      <c r="C38" s="77"/>
      <c r="D38" s="77"/>
      <c r="E38" s="20"/>
      <c r="F38" s="63"/>
      <c r="G38" s="63"/>
      <c r="H38" s="63"/>
      <c r="I38" s="63"/>
      <c r="J38" s="63"/>
      <c r="K38" s="63"/>
      <c r="L38" s="64"/>
      <c r="N38" s="65"/>
      <c r="O38" s="66"/>
      <c r="P38" s="79"/>
      <c r="Q38" s="80"/>
      <c r="R38" s="69"/>
      <c r="S38" s="69"/>
      <c r="T38" s="69"/>
      <c r="U38" s="80"/>
      <c r="V38" s="69"/>
      <c r="W38" s="80"/>
      <c r="X38" s="61"/>
      <c r="Y38" s="66"/>
      <c r="Z38" s="80"/>
      <c r="AA38" s="81"/>
      <c r="AB38" s="82"/>
    </row>
    <row r="39" spans="1:28" s="78" customFormat="1" ht="15.75" customHeight="1">
      <c r="A39" s="75"/>
      <c r="B39" s="76" t="s">
        <v>36</v>
      </c>
      <c r="C39" s="77"/>
      <c r="D39" s="77"/>
      <c r="E39" s="20"/>
      <c r="F39" s="63"/>
      <c r="G39" s="63"/>
      <c r="H39" s="63"/>
      <c r="I39" s="63"/>
      <c r="J39" s="63"/>
      <c r="K39" s="63"/>
      <c r="L39" s="64"/>
      <c r="N39" s="65"/>
      <c r="O39" s="66"/>
      <c r="P39" s="79"/>
      <c r="Q39" s="80"/>
      <c r="R39" s="69"/>
      <c r="S39" s="69"/>
      <c r="T39" s="69"/>
      <c r="U39" s="80"/>
      <c r="V39" s="69"/>
      <c r="W39" s="80"/>
      <c r="X39" s="61"/>
      <c r="Y39" s="66"/>
      <c r="Z39" s="80"/>
      <c r="AA39" s="81"/>
      <c r="AB39" s="82"/>
    </row>
    <row r="40" spans="1:28" s="78" customFormat="1" ht="15.75" customHeight="1">
      <c r="A40" s="75"/>
      <c r="B40" s="76" t="s">
        <v>37</v>
      </c>
      <c r="C40" s="77"/>
      <c r="D40" s="77"/>
      <c r="E40" s="20"/>
      <c r="F40" s="63"/>
      <c r="G40" s="63"/>
      <c r="H40" s="63"/>
      <c r="I40" s="63"/>
      <c r="J40" s="63"/>
      <c r="K40" s="63"/>
      <c r="L40" s="64"/>
      <c r="N40" s="65"/>
      <c r="O40" s="66"/>
      <c r="P40" s="79"/>
      <c r="Q40" s="80"/>
      <c r="R40" s="69"/>
      <c r="S40" s="69"/>
      <c r="T40" s="69"/>
      <c r="U40" s="80"/>
      <c r="V40" s="69"/>
      <c r="W40" s="80"/>
      <c r="X40" s="61"/>
      <c r="Y40" s="66"/>
      <c r="Z40" s="80"/>
      <c r="AA40" s="81"/>
      <c r="AB40" s="82"/>
    </row>
    <row r="41" spans="1:28" s="78" customFormat="1" ht="15.75" customHeight="1">
      <c r="A41" s="75"/>
      <c r="B41" s="76" t="s">
        <v>38</v>
      </c>
      <c r="C41" s="77"/>
      <c r="D41" s="77"/>
      <c r="E41" s="20"/>
      <c r="F41" s="63"/>
      <c r="G41" s="63"/>
      <c r="H41" s="63"/>
      <c r="I41" s="63"/>
      <c r="J41" s="63"/>
      <c r="K41" s="63"/>
      <c r="L41" s="64"/>
      <c r="N41" s="65"/>
      <c r="O41" s="66"/>
      <c r="P41" s="79"/>
      <c r="Q41" s="80"/>
      <c r="R41" s="69"/>
      <c r="S41" s="69"/>
      <c r="T41" s="69"/>
      <c r="U41" s="80"/>
      <c r="V41" s="69"/>
      <c r="W41" s="80"/>
      <c r="X41" s="61"/>
      <c r="Y41" s="66"/>
      <c r="Z41" s="80"/>
      <c r="AA41" s="81"/>
      <c r="AB41" s="82"/>
    </row>
    <row r="42" spans="1:28" ht="15.75" customHeight="1">
      <c r="A42" s="75"/>
      <c r="B42" s="54" t="s">
        <v>39</v>
      </c>
      <c r="C42" s="21"/>
      <c r="D42" s="21"/>
      <c r="E42" s="21"/>
      <c r="F42" s="83"/>
      <c r="G42" s="83"/>
      <c r="H42" s="83"/>
      <c r="I42" s="83"/>
      <c r="J42" s="83"/>
      <c r="K42" s="83"/>
      <c r="L42" s="64"/>
      <c r="N42" s="65"/>
      <c r="O42" s="220" t="s">
        <v>408</v>
      </c>
      <c r="P42" s="40" t="s">
        <v>409</v>
      </c>
      <c r="Q42" s="84"/>
      <c r="R42" s="69"/>
      <c r="S42" s="69"/>
      <c r="T42" s="69"/>
      <c r="U42" s="68"/>
      <c r="V42" s="69"/>
      <c r="W42" s="68"/>
      <c r="X42" s="61"/>
      <c r="Y42" s="66"/>
      <c r="Z42" s="68"/>
      <c r="AA42" s="19"/>
      <c r="AB42" s="24">
        <f>SUM(C42:L42)</f>
        <v>0</v>
      </c>
    </row>
    <row r="43" spans="1:28" ht="15.75" customHeight="1">
      <c r="A43" s="75"/>
      <c r="B43" s="42" t="s">
        <v>40</v>
      </c>
      <c r="C43" s="43"/>
      <c r="D43" s="43"/>
      <c r="E43" s="43"/>
      <c r="F43" s="85"/>
      <c r="G43" s="85"/>
      <c r="H43" s="85"/>
      <c r="I43" s="85"/>
      <c r="J43" s="85"/>
      <c r="K43" s="85"/>
      <c r="L43" s="86"/>
      <c r="N43" s="87"/>
      <c r="O43" s="221" t="s">
        <v>410</v>
      </c>
      <c r="P43" s="222" t="s">
        <v>15</v>
      </c>
      <c r="Q43" s="88"/>
      <c r="R43" s="88"/>
      <c r="S43" s="49">
        <f>L43-INT(L43)</f>
        <v>0</v>
      </c>
      <c r="T43" s="60"/>
      <c r="U43" s="89"/>
      <c r="V43" s="60"/>
      <c r="W43" s="60"/>
      <c r="X43" s="84"/>
      <c r="Y43" s="59"/>
      <c r="Z43" s="90"/>
      <c r="AA43" s="19"/>
      <c r="AB43" s="43">
        <f>SUM(AB22:AB42)</f>
        <v>0</v>
      </c>
    </row>
    <row r="44" spans="1:28" ht="15.75" customHeight="1">
      <c r="A44" s="75"/>
      <c r="C44" s="37"/>
      <c r="D44" s="37"/>
      <c r="F44" s="37"/>
      <c r="G44" s="213" t="s">
        <v>404</v>
      </c>
      <c r="H44" s="214"/>
      <c r="I44" s="52"/>
      <c r="J44" s="213" t="s">
        <v>405</v>
      </c>
      <c r="K44" s="214"/>
      <c r="L44" s="213" t="s">
        <v>406</v>
      </c>
      <c r="M44" s="215"/>
      <c r="N44" s="216"/>
      <c r="O44" s="217"/>
      <c r="P44" s="92"/>
      <c r="Q44" s="91"/>
      <c r="R44" s="91"/>
      <c r="S44" s="91"/>
      <c r="T44" s="93"/>
      <c r="U44" s="94"/>
      <c r="V44" s="95"/>
      <c r="W44" s="91"/>
      <c r="X44" s="91"/>
      <c r="Y44" s="91"/>
      <c r="Z44" s="91" t="str">
        <f>IF(Z43&lt;&gt;0,"Out of Balance","")</f>
        <v/>
      </c>
    </row>
    <row r="45" spans="1:28" ht="15.75" customHeight="1">
      <c r="A45" s="75"/>
      <c r="B45" s="14" t="s">
        <v>41</v>
      </c>
      <c r="C45" s="52"/>
      <c r="D45" s="52"/>
      <c r="E45" s="52"/>
      <c r="F45" s="52"/>
      <c r="G45" s="218"/>
      <c r="H45" s="218"/>
      <c r="I45" s="218"/>
      <c r="J45" s="218"/>
      <c r="K45" s="218"/>
      <c r="L45" s="218"/>
      <c r="O45" s="219" t="s">
        <v>407</v>
      </c>
      <c r="Q45" s="91"/>
      <c r="R45" s="91"/>
      <c r="S45" s="91"/>
      <c r="T45" s="93"/>
      <c r="U45" s="94"/>
      <c r="V45" s="95"/>
      <c r="W45" s="91"/>
      <c r="X45" s="91"/>
      <c r="Y45" s="91"/>
      <c r="Z45" s="91"/>
    </row>
    <row r="46" spans="1:28" ht="15.75" customHeight="1">
      <c r="A46" s="75"/>
      <c r="B46" s="6" t="s">
        <v>42</v>
      </c>
      <c r="C46" s="21"/>
      <c r="D46" s="21"/>
      <c r="F46" s="63"/>
      <c r="G46" s="63"/>
      <c r="H46" s="63"/>
      <c r="I46" s="63"/>
      <c r="J46" s="63"/>
      <c r="K46" s="63"/>
      <c r="L46" s="56"/>
      <c r="N46" s="96"/>
      <c r="O46" s="223"/>
      <c r="Q46" s="92"/>
      <c r="R46" s="92"/>
      <c r="S46" s="92"/>
      <c r="T46" s="93"/>
      <c r="U46" s="94"/>
      <c r="V46" s="98"/>
      <c r="W46" s="92"/>
      <c r="X46" s="100"/>
      <c r="Y46" s="91"/>
      <c r="Z46" s="99"/>
      <c r="AB46" s="24">
        <f>SUM(C46:L46)</f>
        <v>0</v>
      </c>
    </row>
    <row r="47" spans="1:28" ht="15.75" customHeight="1">
      <c r="A47" s="75"/>
      <c r="B47" s="6" t="s">
        <v>43</v>
      </c>
      <c r="C47" s="21"/>
      <c r="D47" s="21"/>
      <c r="F47" s="63"/>
      <c r="G47" s="63"/>
      <c r="H47" s="63"/>
      <c r="I47" s="63"/>
      <c r="J47" s="63"/>
      <c r="K47" s="63"/>
      <c r="L47" s="64"/>
      <c r="N47" s="96"/>
      <c r="O47" s="224" t="s">
        <v>411</v>
      </c>
      <c r="P47" s="97"/>
      <c r="Q47" s="92"/>
      <c r="R47" s="92"/>
      <c r="S47" s="92"/>
      <c r="T47" s="93"/>
      <c r="U47" s="94"/>
      <c r="V47" s="98"/>
      <c r="W47" s="92"/>
      <c r="X47" s="100"/>
      <c r="Y47" s="91"/>
      <c r="Z47" s="99"/>
      <c r="AB47" s="24"/>
    </row>
    <row r="48" spans="1:28" ht="15.75" customHeight="1">
      <c r="A48" s="75"/>
      <c r="B48" s="6" t="s">
        <v>44</v>
      </c>
      <c r="C48" s="21"/>
      <c r="D48" s="21"/>
      <c r="F48" s="63"/>
      <c r="G48" s="63"/>
      <c r="H48" s="63"/>
      <c r="I48" s="63"/>
      <c r="J48" s="63"/>
      <c r="K48" s="63"/>
      <c r="L48" s="64"/>
      <c r="N48" s="96"/>
      <c r="O48" s="225"/>
      <c r="P48" s="97"/>
      <c r="Q48" s="92"/>
      <c r="R48" s="92"/>
      <c r="S48" s="92"/>
      <c r="T48" s="93"/>
      <c r="U48" s="94"/>
      <c r="V48" s="98"/>
      <c r="W48" s="92"/>
      <c r="X48" s="100"/>
      <c r="Y48" s="91"/>
      <c r="Z48" s="99"/>
      <c r="AB48" s="24"/>
    </row>
    <row r="49" spans="1:28" ht="15.75" customHeight="1">
      <c r="A49" s="75"/>
      <c r="B49" s="6" t="s">
        <v>45</v>
      </c>
      <c r="C49" s="21"/>
      <c r="D49" s="21"/>
      <c r="F49" s="63"/>
      <c r="G49" s="63"/>
      <c r="H49" s="63"/>
      <c r="I49" s="63"/>
      <c r="J49" s="63"/>
      <c r="K49" s="63"/>
      <c r="L49" s="64"/>
      <c r="N49" s="96"/>
      <c r="O49" s="226" t="s">
        <v>412</v>
      </c>
      <c r="P49" s="97"/>
      <c r="Q49" s="92"/>
      <c r="R49" s="92"/>
      <c r="S49" s="92"/>
      <c r="T49" s="93"/>
      <c r="U49" s="94"/>
      <c r="V49" s="98"/>
      <c r="W49" s="92"/>
      <c r="X49" s="100"/>
      <c r="Y49" s="91"/>
      <c r="Z49" s="99"/>
      <c r="AB49" s="24"/>
    </row>
    <row r="50" spans="1:28" ht="15.75" customHeight="1">
      <c r="A50" s="75"/>
      <c r="B50" s="6" t="s">
        <v>46</v>
      </c>
      <c r="C50" s="21"/>
      <c r="D50" s="21"/>
      <c r="F50" s="63"/>
      <c r="G50" s="63"/>
      <c r="H50" s="63"/>
      <c r="I50" s="63"/>
      <c r="J50" s="63"/>
      <c r="K50" s="63"/>
      <c r="L50" s="64"/>
      <c r="N50" s="96"/>
      <c r="P50" s="97"/>
      <c r="Q50" s="92"/>
      <c r="R50" s="92"/>
      <c r="S50" s="92"/>
      <c r="T50" s="93"/>
      <c r="U50" s="94"/>
      <c r="V50" s="98"/>
      <c r="W50" s="92"/>
      <c r="X50" s="100"/>
      <c r="Y50" s="91"/>
      <c r="Z50" s="99"/>
      <c r="AB50" s="24"/>
    </row>
    <row r="51" spans="1:28" ht="15.75" customHeight="1">
      <c r="A51" s="75"/>
      <c r="B51" s="6" t="s">
        <v>47</v>
      </c>
      <c r="C51" s="21"/>
      <c r="D51" s="21"/>
      <c r="F51" s="63"/>
      <c r="G51" s="63"/>
      <c r="H51" s="63"/>
      <c r="I51" s="63"/>
      <c r="J51" s="63"/>
      <c r="K51" s="63"/>
      <c r="L51" s="64"/>
      <c r="N51" s="96"/>
      <c r="P51" s="97"/>
      <c r="Q51" s="92"/>
      <c r="R51" s="92"/>
      <c r="S51" s="92"/>
      <c r="T51" s="93"/>
      <c r="U51" s="94"/>
      <c r="V51" s="98"/>
      <c r="W51" s="92"/>
      <c r="X51" s="100"/>
      <c r="Y51" s="91"/>
      <c r="Z51" s="99"/>
      <c r="AB51" s="24"/>
    </row>
    <row r="52" spans="1:28" ht="15.75" customHeight="1">
      <c r="A52" s="75"/>
      <c r="B52" s="6" t="s">
        <v>48</v>
      </c>
      <c r="C52" s="21"/>
      <c r="D52" s="21"/>
      <c r="F52" s="63"/>
      <c r="G52" s="63"/>
      <c r="H52" s="63"/>
      <c r="I52" s="63"/>
      <c r="J52" s="63"/>
      <c r="K52" s="63"/>
      <c r="L52" s="64"/>
      <c r="N52" s="96"/>
      <c r="P52" s="97"/>
      <c r="Q52" s="92"/>
      <c r="R52" s="92"/>
      <c r="S52" s="92"/>
      <c r="T52" s="93"/>
      <c r="U52" s="94"/>
      <c r="V52" s="98"/>
      <c r="W52" s="92"/>
      <c r="X52" s="100"/>
      <c r="Y52" s="91"/>
      <c r="Z52" s="99"/>
      <c r="AB52" s="24"/>
    </row>
    <row r="53" spans="1:28" ht="15.75" customHeight="1">
      <c r="A53" s="75"/>
      <c r="B53" s="6" t="s">
        <v>49</v>
      </c>
      <c r="C53" s="21"/>
      <c r="D53" s="21"/>
      <c r="E53" s="21"/>
      <c r="F53" s="63"/>
      <c r="G53" s="63"/>
      <c r="H53" s="63"/>
      <c r="I53" s="63"/>
      <c r="J53" s="63"/>
      <c r="K53" s="63"/>
      <c r="L53" s="64"/>
      <c r="N53" s="96"/>
      <c r="P53" s="97"/>
      <c r="Q53" s="92"/>
      <c r="R53" s="92"/>
      <c r="S53" s="92"/>
      <c r="T53" s="93"/>
      <c r="U53" s="94"/>
      <c r="V53" s="98"/>
      <c r="W53" s="92"/>
      <c r="X53" s="100"/>
      <c r="Y53" s="91"/>
      <c r="Z53" s="99"/>
      <c r="AB53" s="24"/>
    </row>
    <row r="54" spans="1:28" s="78" customFormat="1" ht="15.75" customHeight="1">
      <c r="A54" s="75"/>
      <c r="B54" s="101" t="s">
        <v>50</v>
      </c>
      <c r="C54" s="77"/>
      <c r="D54" s="77"/>
      <c r="E54" s="20"/>
      <c r="F54" s="63"/>
      <c r="G54" s="63"/>
      <c r="H54" s="63"/>
      <c r="I54" s="63"/>
      <c r="J54" s="63"/>
      <c r="K54" s="63"/>
      <c r="L54" s="64"/>
      <c r="N54" s="102"/>
      <c r="P54" s="103"/>
      <c r="Q54" s="104"/>
      <c r="R54" s="104"/>
      <c r="S54" s="104"/>
      <c r="T54" s="105"/>
      <c r="U54" s="106"/>
      <c r="V54" s="107"/>
      <c r="W54" s="104"/>
      <c r="X54" s="108"/>
      <c r="Y54" s="109"/>
      <c r="Z54" s="110"/>
      <c r="AB54" s="82"/>
    </row>
    <row r="55" spans="1:28" s="78" customFormat="1" ht="15.75" customHeight="1">
      <c r="A55" s="75"/>
      <c r="B55" s="101" t="s">
        <v>51</v>
      </c>
      <c r="C55" s="77"/>
      <c r="D55" s="77"/>
      <c r="E55" s="20"/>
      <c r="F55" s="63"/>
      <c r="G55" s="63"/>
      <c r="H55" s="63"/>
      <c r="I55" s="63"/>
      <c r="J55" s="63"/>
      <c r="K55" s="63"/>
      <c r="L55" s="64"/>
      <c r="N55" s="102"/>
      <c r="P55" s="103"/>
      <c r="Q55" s="104"/>
      <c r="R55" s="104"/>
      <c r="S55" s="104"/>
      <c r="T55" s="105"/>
      <c r="U55" s="106"/>
      <c r="V55" s="107"/>
      <c r="W55" s="104"/>
      <c r="X55" s="108"/>
      <c r="Y55" s="109"/>
      <c r="Z55" s="110"/>
      <c r="AB55" s="82"/>
    </row>
    <row r="56" spans="1:28" s="78" customFormat="1" ht="15.75" customHeight="1">
      <c r="A56" s="75"/>
      <c r="B56" s="101" t="s">
        <v>52</v>
      </c>
      <c r="C56" s="77"/>
      <c r="D56" s="77"/>
      <c r="E56" s="20"/>
      <c r="F56" s="63"/>
      <c r="G56" s="63"/>
      <c r="H56" s="63"/>
      <c r="I56" s="63"/>
      <c r="J56" s="63"/>
      <c r="K56" s="63"/>
      <c r="L56" s="64"/>
      <c r="N56" s="102"/>
      <c r="P56" s="103"/>
      <c r="Q56" s="104"/>
      <c r="R56" s="104"/>
      <c r="S56" s="104"/>
      <c r="T56" s="105"/>
      <c r="U56" s="106"/>
      <c r="V56" s="107"/>
      <c r="W56" s="104"/>
      <c r="X56" s="108"/>
      <c r="Y56" s="109"/>
      <c r="Z56" s="110"/>
      <c r="AB56" s="82"/>
    </row>
    <row r="57" spans="1:28" s="78" customFormat="1" ht="15.75" customHeight="1">
      <c r="A57" s="75"/>
      <c r="B57" s="101" t="s">
        <v>53</v>
      </c>
      <c r="C57" s="77"/>
      <c r="D57" s="77"/>
      <c r="E57" s="20"/>
      <c r="F57" s="63"/>
      <c r="G57" s="63"/>
      <c r="H57" s="63"/>
      <c r="I57" s="63"/>
      <c r="J57" s="63"/>
      <c r="K57" s="63"/>
      <c r="L57" s="64"/>
      <c r="N57" s="102"/>
      <c r="P57" s="103"/>
      <c r="Q57" s="104"/>
      <c r="R57" s="104"/>
      <c r="S57" s="104"/>
      <c r="T57" s="105"/>
      <c r="U57" s="106"/>
      <c r="V57" s="107"/>
      <c r="W57" s="104"/>
      <c r="X57" s="108"/>
      <c r="Y57" s="109"/>
      <c r="Z57" s="110"/>
      <c r="AB57" s="82"/>
    </row>
    <row r="58" spans="1:28" s="78" customFormat="1" ht="15.75" customHeight="1">
      <c r="A58" s="75"/>
      <c r="B58" s="101" t="s">
        <v>54</v>
      </c>
      <c r="C58" s="77"/>
      <c r="D58" s="77"/>
      <c r="E58" s="20"/>
      <c r="F58" s="63"/>
      <c r="G58" s="63"/>
      <c r="H58" s="63"/>
      <c r="I58" s="63"/>
      <c r="J58" s="63"/>
      <c r="K58" s="63"/>
      <c r="L58" s="64"/>
      <c r="N58" s="102"/>
      <c r="P58" s="103"/>
      <c r="Q58" s="104"/>
      <c r="R58" s="104"/>
      <c r="S58" s="104"/>
      <c r="T58" s="105"/>
      <c r="U58" s="106"/>
      <c r="V58" s="107"/>
      <c r="W58" s="104"/>
      <c r="X58" s="108"/>
      <c r="Y58" s="109"/>
      <c r="Z58" s="110"/>
      <c r="AB58" s="82"/>
    </row>
    <row r="59" spans="1:28" ht="15.75" customHeight="1">
      <c r="A59" s="75"/>
      <c r="B59" s="42" t="s">
        <v>55</v>
      </c>
      <c r="C59" s="43"/>
      <c r="D59" s="43"/>
      <c r="E59" s="43"/>
      <c r="F59" s="85"/>
      <c r="G59" s="85"/>
      <c r="H59" s="85"/>
      <c r="I59" s="85"/>
      <c r="J59" s="85"/>
      <c r="K59" s="85"/>
      <c r="L59" s="85"/>
      <c r="N59" s="96"/>
      <c r="P59" s="97"/>
      <c r="Q59" s="97"/>
      <c r="R59" s="97"/>
      <c r="S59" s="49">
        <f>L59-INT(L59)</f>
        <v>0</v>
      </c>
      <c r="T59" s="93"/>
      <c r="U59" s="94"/>
      <c r="V59" s="98"/>
      <c r="W59" s="98"/>
      <c r="X59" s="98"/>
      <c r="Y59" s="94"/>
      <c r="Z59" s="94"/>
      <c r="AB59" s="43">
        <f>SUM(AB46:AB53)</f>
        <v>0</v>
      </c>
    </row>
    <row r="60" spans="1:28" ht="15.75" customHeight="1">
      <c r="A60" s="75"/>
      <c r="C60" s="37"/>
      <c r="D60" s="37"/>
      <c r="E60" s="37"/>
      <c r="F60" s="37"/>
      <c r="G60" s="37"/>
      <c r="H60" s="37"/>
      <c r="I60" s="37"/>
      <c r="J60" s="37"/>
      <c r="K60" s="37"/>
      <c r="L60" s="37"/>
      <c r="N60" s="96"/>
      <c r="P60" s="97"/>
      <c r="Q60" s="97"/>
      <c r="R60" s="97"/>
      <c r="S60" s="97"/>
      <c r="T60" s="93"/>
      <c r="U60" s="94"/>
      <c r="V60" s="98"/>
      <c r="W60" s="98"/>
      <c r="X60" s="98"/>
      <c r="Y60" s="94"/>
      <c r="Z60" s="94"/>
    </row>
    <row r="61" spans="1:28" ht="15.75" customHeight="1">
      <c r="A61" s="75"/>
      <c r="L61" s="6" t="s">
        <v>56</v>
      </c>
      <c r="N61" s="111"/>
      <c r="Q61" s="112"/>
      <c r="R61" s="112"/>
      <c r="S61" s="112"/>
      <c r="W61" s="112"/>
      <c r="X61" s="112"/>
      <c r="Y61" s="112"/>
      <c r="Z61" s="112"/>
    </row>
    <row r="62" spans="1:28" ht="15.75" customHeight="1">
      <c r="A62" s="75"/>
      <c r="N62" s="113"/>
    </row>
    <row r="63" spans="1:28" s="112" customFormat="1" ht="15.75" customHeight="1">
      <c r="A63" s="75"/>
      <c r="N63" s="113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8" s="112" customFormat="1" ht="15.75" customHeight="1">
      <c r="A64" s="75"/>
      <c r="N64" s="113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s="112" customFormat="1" ht="15.75" customHeight="1">
      <c r="A65" s="75"/>
      <c r="N65" s="113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s="78" customFormat="1" ht="15.75" customHeight="1">
      <c r="A66" s="75"/>
      <c r="B66" s="20"/>
      <c r="C66" s="20"/>
      <c r="D66" s="20"/>
      <c r="E66" s="20"/>
      <c r="F66" s="114">
        <f>F59+F43</f>
        <v>0</v>
      </c>
      <c r="G66" s="114">
        <f t="shared" ref="G66:L66" si="1">G59+G43</f>
        <v>0</v>
      </c>
      <c r="H66" s="114">
        <f t="shared" si="1"/>
        <v>0</v>
      </c>
      <c r="I66" s="114">
        <f t="shared" si="1"/>
        <v>0</v>
      </c>
      <c r="J66" s="114">
        <f t="shared" si="1"/>
        <v>0</v>
      </c>
      <c r="K66" s="114">
        <f t="shared" si="1"/>
        <v>0</v>
      </c>
      <c r="L66" s="114">
        <f t="shared" si="1"/>
        <v>0</v>
      </c>
      <c r="N66" s="20"/>
    </row>
    <row r="67" spans="1:26" s="78" customFormat="1" ht="15.75" customHeight="1">
      <c r="A67" s="75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114">
        <f>SUM(K8:K9)+SUM(K12:K16)+L18+L19</f>
        <v>0</v>
      </c>
      <c r="N67" s="20"/>
    </row>
    <row r="68" spans="1:26" s="78" customFormat="1" ht="15.75" customHeight="1">
      <c r="A68" s="75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114">
        <f>Input!HL10+Input!HM10+Input!HN10</f>
        <v>35810390</v>
      </c>
      <c r="N68" s="20"/>
    </row>
    <row r="69" spans="1:26" ht="15.75" customHeight="1">
      <c r="L69" s="114">
        <f>SUM(L66:L68)</f>
        <v>35810390</v>
      </c>
    </row>
    <row r="70" spans="1:26" ht="15.75" customHeight="1">
      <c r="L70" s="3" t="str">
        <f>IF($L$69&lt;&gt;(Input!$D$19-Input!$E$19),"Error","Balanced")</f>
        <v>Error</v>
      </c>
    </row>
  </sheetData>
  <mergeCells count="3">
    <mergeCell ref="B6:L6"/>
    <mergeCell ref="H10:J10"/>
    <mergeCell ref="F20:J20"/>
  </mergeCells>
  <conditionalFormatting sqref="O27:O28">
    <cfRule type="expression" dxfId="2" priority="3">
      <formula>$O$28&lt;&gt;0</formula>
    </cfRule>
  </conditionalFormatting>
  <conditionalFormatting sqref="F20:J20">
    <cfRule type="expression" dxfId="1" priority="2">
      <formula>OR($S$17&lt;&gt;0,$S$43&lt;&gt;0,$S$59&lt;&gt;0)</formula>
    </cfRule>
  </conditionalFormatting>
  <conditionalFormatting sqref="H10:J10">
    <cfRule type="expression" dxfId="0" priority="1">
      <formula>$O$10&lt;&gt;0</formula>
    </cfRule>
  </conditionalFormatting>
  <hyperlinks>
    <hyperlink ref="K1" location="Index!A1" display="Return to Index"/>
  </hyperlinks>
  <printOptions horizontalCentered="1"/>
  <pageMargins left="0.25" right="0.25" top="0.25" bottom="0.25" header="0.5" footer="0.5"/>
  <pageSetup scale="60" pageOrder="overThenDown" orientation="landscape" r:id="rId1"/>
  <headerFooter alignWithMargins="0"/>
  <colBreaks count="1" manualBreakCount="1">
    <brk id="12" max="80" man="1"/>
  </colBreak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K38"/>
  <sheetViews>
    <sheetView showGridLines="0" zoomScale="95" zoomScaleNormal="95" workbookViewId="0">
      <pane xSplit="4" ySplit="6" topLeftCell="E7" activePane="bottomRight" state="frozen"/>
      <selection activeCell="HP11" sqref="HP11"/>
      <selection pane="topRight" activeCell="HP11" sqref="HP11"/>
      <selection pane="bottomLeft" activeCell="HP11" sqref="HP11"/>
      <selection pane="bottomRight" activeCell="K1" sqref="K1"/>
    </sheetView>
  </sheetViews>
  <sheetFormatPr defaultRowHeight="12.75"/>
  <cols>
    <col min="1" max="2" width="9.42578125" style="176" customWidth="1"/>
    <col min="3" max="3" width="7.7109375" style="176" customWidth="1"/>
    <col min="4" max="4" width="46.42578125" style="177" customWidth="1"/>
    <col min="5" max="5" width="16.7109375" style="177" customWidth="1"/>
    <col min="6" max="6" width="9.140625" style="177"/>
    <col min="7" max="7" width="15.5703125" style="177" customWidth="1"/>
    <col min="8" max="16384" width="9.140625" style="177"/>
  </cols>
  <sheetData>
    <row r="1" spans="1:11" ht="13.5" thickBot="1">
      <c r="F1" s="162" t="s">
        <v>517</v>
      </c>
      <c r="K1" s="238" t="s">
        <v>422</v>
      </c>
    </row>
    <row r="2" spans="1:11">
      <c r="F2" s="178" t="s">
        <v>596</v>
      </c>
    </row>
    <row r="3" spans="1:11">
      <c r="F3" s="162" t="s">
        <v>692</v>
      </c>
    </row>
    <row r="4" spans="1:11">
      <c r="A4" s="179" t="s">
        <v>550</v>
      </c>
    </row>
    <row r="5" spans="1:11">
      <c r="A5" s="179"/>
      <c r="C5" s="190" t="s">
        <v>595</v>
      </c>
    </row>
    <row r="6" spans="1:11" ht="63" customHeight="1">
      <c r="A6" s="180" t="s">
        <v>391</v>
      </c>
      <c r="B6" s="181" t="s">
        <v>333</v>
      </c>
      <c r="C6" s="181" t="s">
        <v>392</v>
      </c>
      <c r="D6" s="182" t="s">
        <v>381</v>
      </c>
      <c r="E6" s="183" t="s">
        <v>536</v>
      </c>
    </row>
    <row r="7" spans="1:11">
      <c r="A7" s="176">
        <v>1</v>
      </c>
      <c r="B7" s="348">
        <v>23485</v>
      </c>
      <c r="C7" s="349" t="str">
        <f t="shared" ref="C7:C16" si="0">$C$5</f>
        <v>FY 18</v>
      </c>
      <c r="D7" s="122" t="s">
        <v>244</v>
      </c>
      <c r="E7" s="185">
        <f>LSCPA!$L$17</f>
        <v>0</v>
      </c>
    </row>
    <row r="8" spans="1:11">
      <c r="A8" s="176">
        <v>2</v>
      </c>
      <c r="B8" s="348">
        <v>23582</v>
      </c>
      <c r="C8" s="349" t="str">
        <f t="shared" si="0"/>
        <v>FY 18</v>
      </c>
      <c r="D8" s="122" t="s">
        <v>242</v>
      </c>
      <c r="E8" s="186">
        <f>LSCO!$L$17</f>
        <v>0</v>
      </c>
    </row>
    <row r="9" spans="1:11">
      <c r="A9" s="176">
        <v>3</v>
      </c>
      <c r="B9" s="348">
        <v>33965</v>
      </c>
      <c r="C9" s="349" t="str">
        <f t="shared" si="0"/>
        <v>FY 18</v>
      </c>
      <c r="D9" s="122" t="s">
        <v>393</v>
      </c>
      <c r="E9" s="186">
        <f>TSTCM!$L$17</f>
        <v>0</v>
      </c>
    </row>
    <row r="10" spans="1:11">
      <c r="A10" s="176">
        <v>4</v>
      </c>
      <c r="B10" s="348">
        <v>36273</v>
      </c>
      <c r="C10" s="349" t="str">
        <f t="shared" si="0"/>
        <v>FY 18</v>
      </c>
      <c r="D10" s="122" t="s">
        <v>240</v>
      </c>
      <c r="E10" s="186">
        <f>LIT!$L$17</f>
        <v>0</v>
      </c>
    </row>
    <row r="11" spans="1:11">
      <c r="A11" s="176">
        <v>5</v>
      </c>
      <c r="B11" s="348">
        <v>9225</v>
      </c>
      <c r="C11" s="349" t="str">
        <f t="shared" si="0"/>
        <v>FY 18</v>
      </c>
      <c r="D11" s="122" t="s">
        <v>394</v>
      </c>
      <c r="E11" s="186">
        <f>TSTCH!$L$17</f>
        <v>0</v>
      </c>
    </row>
    <row r="12" spans="1:11">
      <c r="A12" s="176">
        <v>6</v>
      </c>
      <c r="B12" s="348">
        <v>9932</v>
      </c>
      <c r="C12" s="349" t="str">
        <f t="shared" si="0"/>
        <v>FY 18</v>
      </c>
      <c r="D12" s="175" t="s">
        <v>532</v>
      </c>
      <c r="E12" s="186">
        <f>TSTCWT!$L$17</f>
        <v>0</v>
      </c>
    </row>
    <row r="13" spans="1:11">
      <c r="A13" s="176">
        <v>7</v>
      </c>
      <c r="B13" s="348">
        <v>3634</v>
      </c>
      <c r="C13" s="349" t="str">
        <f t="shared" si="0"/>
        <v>FY 18</v>
      </c>
      <c r="D13" s="122" t="s">
        <v>395</v>
      </c>
      <c r="E13" s="186">
        <f>TSTCW!$L$17</f>
        <v>0</v>
      </c>
    </row>
    <row r="14" spans="1:11">
      <c r="A14" s="176">
        <v>8</v>
      </c>
      <c r="B14" s="348">
        <v>133965</v>
      </c>
      <c r="C14" s="349" t="str">
        <f t="shared" si="0"/>
        <v>FY 18</v>
      </c>
      <c r="D14" s="122" t="s">
        <v>579</v>
      </c>
      <c r="E14" s="186">
        <f>TSTCNT!$L$17</f>
        <v>0</v>
      </c>
    </row>
    <row r="15" spans="1:11">
      <c r="A15" s="176">
        <v>9</v>
      </c>
      <c r="B15" s="348">
        <v>203634</v>
      </c>
      <c r="C15" s="349" t="str">
        <f t="shared" si="0"/>
        <v>FY 18</v>
      </c>
      <c r="D15" s="122" t="s">
        <v>580</v>
      </c>
      <c r="E15" s="186">
        <f>TSTCFB!$L$17</f>
        <v>0</v>
      </c>
    </row>
    <row r="16" spans="1:11">
      <c r="A16" s="176">
        <v>9</v>
      </c>
      <c r="B16" s="348">
        <v>9642</v>
      </c>
      <c r="C16" s="349" t="str">
        <f t="shared" si="0"/>
        <v>FY 18</v>
      </c>
      <c r="D16" s="122" t="s">
        <v>387</v>
      </c>
      <c r="E16" s="186">
        <f>TSTCS!$L$17</f>
        <v>0</v>
      </c>
    </row>
    <row r="17" spans="4:5" ht="13.5" thickBot="1">
      <c r="D17" s="187" t="s">
        <v>18</v>
      </c>
      <c r="E17" s="188">
        <f>SUM(E7:E13)</f>
        <v>0</v>
      </c>
    </row>
    <row r="18" spans="4:5" ht="13.5" thickTop="1">
      <c r="D18" s="189">
        <f>COUNTA(D7:D16)</f>
        <v>10</v>
      </c>
    </row>
    <row r="20" spans="4:5">
      <c r="D20" s="179" t="s">
        <v>587</v>
      </c>
    </row>
    <row r="21" spans="4:5">
      <c r="E21" s="190" t="s">
        <v>396</v>
      </c>
    </row>
    <row r="23" spans="4:5">
      <c r="D23" s="191"/>
      <c r="E23" s="192"/>
    </row>
    <row r="37" spans="4:5" ht="13.5" thickBot="1">
      <c r="D37" s="179" t="s">
        <v>693</v>
      </c>
      <c r="E37" s="188">
        <v>0</v>
      </c>
    </row>
    <row r="38" spans="4:5" ht="13.5" thickTop="1">
      <c r="E38" s="198">
        <f>E37-E17</f>
        <v>0</v>
      </c>
    </row>
  </sheetData>
  <hyperlinks>
    <hyperlink ref="K1" location="Index!A1" display="Return to Index"/>
  </hyperlinks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showGridLines="0" zoomScale="95" zoomScaleNormal="95" workbookViewId="0">
      <pane xSplit="3" ySplit="6" topLeftCell="D7" activePane="bottomRight" state="frozen"/>
      <selection activeCell="HP11" sqref="HP11"/>
      <selection pane="topRight" activeCell="HP11" sqref="HP11"/>
      <selection pane="bottomLeft" activeCell="HP11" sqref="HP11"/>
      <selection pane="bottomRight" activeCell="I1" sqref="I1"/>
    </sheetView>
  </sheetViews>
  <sheetFormatPr defaultRowHeight="12.75"/>
  <cols>
    <col min="1" max="1" width="9.42578125" style="176" customWidth="1"/>
    <col min="2" max="2" width="7.7109375" style="176" customWidth="1"/>
    <col min="3" max="3" width="46.42578125" style="177" customWidth="1"/>
    <col min="4" max="4" width="16.7109375" style="177" customWidth="1"/>
    <col min="5" max="5" width="17.140625" style="193" customWidth="1"/>
    <col min="6" max="7" width="15.42578125" style="193" customWidth="1"/>
    <col min="8" max="8" width="14.5703125" style="193" customWidth="1"/>
    <col min="9" max="9" width="16.85546875" style="176" customWidth="1"/>
    <col min="10" max="10" width="15.5703125" style="177" customWidth="1"/>
    <col min="11" max="16384" width="9.140625" style="177"/>
  </cols>
  <sheetData>
    <row r="1" spans="1:10" ht="13.5" thickBot="1">
      <c r="E1" s="162" t="s">
        <v>517</v>
      </c>
      <c r="I1" s="238" t="s">
        <v>422</v>
      </c>
    </row>
    <row r="2" spans="1:10">
      <c r="E2" s="178" t="s">
        <v>597</v>
      </c>
    </row>
    <row r="3" spans="1:10">
      <c r="E3" s="162" t="s">
        <v>467</v>
      </c>
    </row>
    <row r="4" spans="1:10">
      <c r="B4" s="190" t="s">
        <v>595</v>
      </c>
      <c r="E4" s="162"/>
    </row>
    <row r="5" spans="1:10">
      <c r="A5" s="179"/>
    </row>
    <row r="6" spans="1:10" ht="29.25" customHeight="1">
      <c r="A6" s="181" t="s">
        <v>333</v>
      </c>
      <c r="B6" s="181" t="s">
        <v>392</v>
      </c>
      <c r="C6" s="182" t="s">
        <v>381</v>
      </c>
      <c r="D6" s="183" t="s">
        <v>397</v>
      </c>
      <c r="E6" s="194" t="s">
        <v>14</v>
      </c>
      <c r="F6" s="194" t="s">
        <v>398</v>
      </c>
      <c r="G6" s="194" t="s">
        <v>399</v>
      </c>
      <c r="H6" s="194" t="s">
        <v>400</v>
      </c>
      <c r="I6" s="190" t="s">
        <v>401</v>
      </c>
    </row>
    <row r="7" spans="1:10">
      <c r="A7" s="348">
        <v>3634</v>
      </c>
      <c r="B7" s="349" t="str">
        <f t="shared" ref="B7:B15" si="0">$B$4</f>
        <v>FY 18</v>
      </c>
      <c r="C7" s="122" t="s">
        <v>395</v>
      </c>
      <c r="D7" s="186">
        <f>TSTCW!$L$17</f>
        <v>0</v>
      </c>
      <c r="E7" s="186">
        <f>TSTCW!$F$43</f>
        <v>0</v>
      </c>
      <c r="F7" s="186">
        <f>TSTCW!$G$43+TSTCW!$H$43</f>
        <v>0</v>
      </c>
      <c r="G7" s="186">
        <f>TSTCW!$J$43+TSTCW!$K$43</f>
        <v>0</v>
      </c>
      <c r="H7" s="186">
        <f>TSTCW!$I$43</f>
        <v>0</v>
      </c>
      <c r="I7" s="190" t="str">
        <f t="shared" ref="I7:I15" si="1">IF(SUM(E7:H7)&lt;&gt;D7,"Error", "Balanced")</f>
        <v>Balanced</v>
      </c>
    </row>
    <row r="8" spans="1:10">
      <c r="A8" s="348">
        <v>9225</v>
      </c>
      <c r="B8" s="349" t="str">
        <f t="shared" si="0"/>
        <v>FY 18</v>
      </c>
      <c r="C8" s="122" t="s">
        <v>394</v>
      </c>
      <c r="D8" s="186">
        <f>TSTCH!$L$17</f>
        <v>0</v>
      </c>
      <c r="E8" s="186">
        <f>TSTCH!$F$43</f>
        <v>0</v>
      </c>
      <c r="F8" s="186">
        <f>TSTCH!$G$43+TSTCH!$H$43</f>
        <v>0</v>
      </c>
      <c r="G8" s="186">
        <f>TSTCH!$J$43+TSTCH!$K$43</f>
        <v>0</v>
      </c>
      <c r="H8" s="186">
        <f>TSTCH!$I$43</f>
        <v>0</v>
      </c>
      <c r="I8" s="190" t="str">
        <f t="shared" si="1"/>
        <v>Balanced</v>
      </c>
    </row>
    <row r="9" spans="1:10">
      <c r="A9" s="348">
        <v>9932</v>
      </c>
      <c r="B9" s="349" t="str">
        <f t="shared" si="0"/>
        <v>FY 18</v>
      </c>
      <c r="C9" s="175" t="s">
        <v>532</v>
      </c>
      <c r="D9" s="186">
        <f>TSTCWT!$L$17</f>
        <v>0</v>
      </c>
      <c r="E9" s="186">
        <f>TSTCWT!$F$43</f>
        <v>0</v>
      </c>
      <c r="F9" s="186">
        <f>TSTCWT!$G$43+TSTCWT!$H$43</f>
        <v>0</v>
      </c>
      <c r="G9" s="186">
        <f>TSTCWT!$J$43+TSTCWT!$K$43</f>
        <v>0</v>
      </c>
      <c r="H9" s="186">
        <f>TSTCWT!$I$43</f>
        <v>0</v>
      </c>
      <c r="I9" s="190" t="str">
        <f t="shared" si="1"/>
        <v>Balanced</v>
      </c>
    </row>
    <row r="10" spans="1:10">
      <c r="A10" s="348">
        <v>23485</v>
      </c>
      <c r="B10" s="349" t="str">
        <f t="shared" si="0"/>
        <v>FY 18</v>
      </c>
      <c r="C10" s="122" t="s">
        <v>244</v>
      </c>
      <c r="D10" s="186">
        <f>LIT!$L$17</f>
        <v>0</v>
      </c>
      <c r="E10" s="186">
        <f>LIT!$F$43</f>
        <v>0</v>
      </c>
      <c r="F10" s="186">
        <f>LIT!$G$43+LIT!$H$43</f>
        <v>0</v>
      </c>
      <c r="G10" s="186">
        <f>LIT!$J$43+LIT!$K$43</f>
        <v>0</v>
      </c>
      <c r="H10" s="186">
        <f>LIT!$I$43</f>
        <v>0</v>
      </c>
      <c r="I10" s="190" t="str">
        <f t="shared" si="1"/>
        <v>Balanced</v>
      </c>
    </row>
    <row r="11" spans="1:10">
      <c r="A11" s="348">
        <v>23582</v>
      </c>
      <c r="B11" s="349" t="str">
        <f t="shared" si="0"/>
        <v>FY 18</v>
      </c>
      <c r="C11" s="122" t="s">
        <v>242</v>
      </c>
      <c r="D11" s="186">
        <f>LSCO!$L$17</f>
        <v>0</v>
      </c>
      <c r="E11" s="186">
        <f>LSCO!$F$43</f>
        <v>0</v>
      </c>
      <c r="F11" s="186">
        <f>LSCO!$G$43+LSCO!$H$43</f>
        <v>0</v>
      </c>
      <c r="G11" s="186">
        <f>LSCO!$J$43+LSCO!$K$43</f>
        <v>0</v>
      </c>
      <c r="H11" s="186">
        <f>LSCO!$I$43</f>
        <v>0</v>
      </c>
      <c r="I11" s="190" t="str">
        <f t="shared" si="1"/>
        <v>Balanced</v>
      </c>
    </row>
    <row r="12" spans="1:10">
      <c r="A12" s="348">
        <v>33965</v>
      </c>
      <c r="B12" s="349" t="str">
        <f t="shared" si="0"/>
        <v>FY 18</v>
      </c>
      <c r="C12" s="122" t="s">
        <v>393</v>
      </c>
      <c r="D12" s="186">
        <f>TSTCM!$L$17</f>
        <v>0</v>
      </c>
      <c r="E12" s="186">
        <f>TSTCM!$F$43</f>
        <v>0</v>
      </c>
      <c r="F12" s="186">
        <f>TSTCM!$G$43+TSTCM!$H$43</f>
        <v>0</v>
      </c>
      <c r="G12" s="186">
        <f>TSTCM!$J$43+TSTCM!$K$43</f>
        <v>0</v>
      </c>
      <c r="H12" s="186">
        <f>TSTCM!$I$43</f>
        <v>0</v>
      </c>
      <c r="I12" s="190" t="str">
        <f t="shared" si="1"/>
        <v>Balanced</v>
      </c>
    </row>
    <row r="13" spans="1:10">
      <c r="A13" s="348">
        <v>133965</v>
      </c>
      <c r="B13" s="349" t="str">
        <f t="shared" si="0"/>
        <v>FY 18</v>
      </c>
      <c r="C13" s="122" t="s">
        <v>579</v>
      </c>
      <c r="D13" s="186">
        <f>TSTCNT!$L$17</f>
        <v>0</v>
      </c>
      <c r="E13" s="186">
        <f>TSTCNT!$F$43</f>
        <v>0</v>
      </c>
      <c r="F13" s="186">
        <f>TSTCNT!$G$43+TSTCNT!$H$43</f>
        <v>0</v>
      </c>
      <c r="G13" s="186">
        <f>TSTCNT!$J$43+TSTCNT!$K$43</f>
        <v>0</v>
      </c>
      <c r="H13" s="186">
        <f>TSTCNT!$I$43</f>
        <v>0</v>
      </c>
      <c r="I13" s="190" t="str">
        <f t="shared" ref="I13:I14" si="2">IF(SUM(E13:H13)&lt;&gt;D13,"Error", "Balanced")</f>
        <v>Balanced</v>
      </c>
    </row>
    <row r="14" spans="1:10">
      <c r="A14" s="348">
        <v>203634</v>
      </c>
      <c r="B14" s="349" t="str">
        <f t="shared" si="0"/>
        <v>FY 18</v>
      </c>
      <c r="C14" s="122" t="s">
        <v>580</v>
      </c>
      <c r="D14" s="186">
        <f>TSTCFB!$L$17</f>
        <v>0</v>
      </c>
      <c r="E14" s="186">
        <f>TSTCFB!$F$43</f>
        <v>0</v>
      </c>
      <c r="F14" s="186">
        <f>TSTCFB!$G$43+TSTCFB!$H$43</f>
        <v>0</v>
      </c>
      <c r="G14" s="186">
        <f>TSTCFB!$J$43+TSTCFB!$K$43</f>
        <v>0</v>
      </c>
      <c r="H14" s="186">
        <f>TSTCFB!$I$43</f>
        <v>0</v>
      </c>
      <c r="I14" s="190" t="str">
        <f t="shared" si="2"/>
        <v>Balanced</v>
      </c>
    </row>
    <row r="15" spans="1:10">
      <c r="A15" s="348">
        <v>36273</v>
      </c>
      <c r="B15" s="349" t="str">
        <f t="shared" si="0"/>
        <v>FY 18</v>
      </c>
      <c r="C15" s="122" t="s">
        <v>240</v>
      </c>
      <c r="D15" s="185">
        <f>LIT!$L$17</f>
        <v>0</v>
      </c>
      <c r="E15" s="185">
        <f>LIT!$F$43</f>
        <v>0</v>
      </c>
      <c r="F15" s="185">
        <f>LIT!$G$43+LIT!$H$43</f>
        <v>0</v>
      </c>
      <c r="G15" s="185">
        <f>LIT!$J$43+LIT!$K$43</f>
        <v>0</v>
      </c>
      <c r="H15" s="185">
        <f>LIT!$I$43</f>
        <v>0</v>
      </c>
      <c r="I15" s="190" t="str">
        <f t="shared" si="1"/>
        <v>Balanced</v>
      </c>
      <c r="J15" s="179"/>
    </row>
    <row r="16" spans="1:10" ht="13.5" thickBot="1">
      <c r="C16" s="187" t="s">
        <v>18</v>
      </c>
      <c r="D16" s="188">
        <f>SUM(D9:D15)</f>
        <v>0</v>
      </c>
      <c r="E16" s="188">
        <f>SUM(E9:E15)</f>
        <v>0</v>
      </c>
      <c r="F16" s="188">
        <f>SUM(F9:F15)</f>
        <v>0</v>
      </c>
      <c r="G16" s="188">
        <f>SUM(G9:G15)</f>
        <v>0</v>
      </c>
      <c r="H16" s="188">
        <f>SUM(H9:H15)</f>
        <v>0</v>
      </c>
      <c r="I16" s="190" t="str">
        <f t="shared" ref="I16" si="3">IF(SUM(E16:H16)&lt;&gt;D16,"Error", "Balanced")</f>
        <v>Balanced</v>
      </c>
    </row>
    <row r="17" spans="3:8" ht="13.5" thickTop="1">
      <c r="C17" s="189">
        <f>COUNTA(C7:C15)</f>
        <v>9</v>
      </c>
      <c r="E17" s="195"/>
      <c r="F17" s="195"/>
      <c r="G17" s="195"/>
      <c r="H17" s="195"/>
    </row>
    <row r="19" spans="3:8">
      <c r="C19" s="179" t="s">
        <v>694</v>
      </c>
      <c r="E19" s="196"/>
      <c r="F19" s="196"/>
      <c r="G19" s="196"/>
      <c r="H19" s="196"/>
    </row>
    <row r="21" spans="3:8">
      <c r="D21" s="190" t="s">
        <v>402</v>
      </c>
      <c r="E21" s="197"/>
      <c r="F21" s="197"/>
      <c r="G21" s="197"/>
      <c r="H21" s="197"/>
    </row>
    <row r="22" spans="3:8">
      <c r="D22" s="198"/>
    </row>
    <row r="23" spans="3:8">
      <c r="D23" s="186"/>
      <c r="E23" s="186"/>
      <c r="F23" s="186"/>
      <c r="G23" s="186"/>
      <c r="H23" s="186"/>
    </row>
    <row r="24" spans="3:8">
      <c r="D24" s="186"/>
    </row>
    <row r="25" spans="3:8">
      <c r="C25" s="191"/>
      <c r="D25" s="192"/>
      <c r="E25" s="199"/>
      <c r="F25" s="199"/>
      <c r="G25" s="199"/>
      <c r="H25" s="199"/>
    </row>
    <row r="40" spans="3:8" ht="13.5" thickBot="1">
      <c r="C40" s="179"/>
      <c r="D40" s="188">
        <v>0</v>
      </c>
      <c r="E40" s="188">
        <v>0</v>
      </c>
      <c r="F40" s="188">
        <v>0</v>
      </c>
      <c r="G40" s="188">
        <v>0</v>
      </c>
      <c r="H40" s="188">
        <v>0</v>
      </c>
    </row>
    <row r="41" spans="3:8" ht="13.5" thickTop="1"/>
  </sheetData>
  <sortState ref="A7:J13">
    <sortCondition ref="A7:A13"/>
  </sortState>
  <hyperlinks>
    <hyperlink ref="I1" location="Index!A1" display="Return to Index"/>
  </hyperlinks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showGridLines="0" zoomScale="95" zoomScaleNormal="95" workbookViewId="0">
      <pane xSplit="2" ySplit="5" topLeftCell="C6" activePane="bottomRight" state="frozen"/>
      <selection activeCell="HP11" sqref="HP11"/>
      <selection pane="topRight" activeCell="HP11" sqref="HP11"/>
      <selection pane="bottomLeft" activeCell="HP11" sqref="HP11"/>
      <selection pane="bottomRight" activeCell="J1" sqref="J1"/>
    </sheetView>
  </sheetViews>
  <sheetFormatPr defaultRowHeight="12.75"/>
  <cols>
    <col min="1" max="1" width="9.140625" style="129"/>
    <col min="2" max="2" width="42.28515625" style="129" customWidth="1"/>
    <col min="3" max="3" width="16.5703125" style="129" customWidth="1"/>
    <col min="4" max="4" width="14" style="129" customWidth="1"/>
    <col min="5" max="5" width="14.5703125" style="129" customWidth="1"/>
    <col min="6" max="6" width="14.85546875" style="129" customWidth="1"/>
    <col min="7" max="7" width="15.7109375" style="129" customWidth="1"/>
    <col min="8" max="8" width="12.140625" style="129" customWidth="1"/>
    <col min="9" max="9" width="16.7109375" style="129" customWidth="1"/>
    <col min="10" max="10" width="4.28515625" style="129" customWidth="1"/>
    <col min="11" max="11" width="13.85546875" style="129" customWidth="1"/>
    <col min="12" max="12" width="14.5703125" style="129" customWidth="1"/>
    <col min="13" max="16384" width="9.140625" style="129"/>
  </cols>
  <sheetData>
    <row r="1" spans="1:12" ht="13.5" thickBot="1">
      <c r="E1" s="162" t="s">
        <v>389</v>
      </c>
      <c r="J1" s="238" t="s">
        <v>422</v>
      </c>
    </row>
    <row r="2" spans="1:12">
      <c r="E2" s="162" t="s">
        <v>598</v>
      </c>
    </row>
    <row r="3" spans="1:12">
      <c r="E3" s="162" t="s">
        <v>692</v>
      </c>
    </row>
    <row r="5" spans="1:12" ht="63" customHeight="1">
      <c r="A5" s="163" t="s">
        <v>333</v>
      </c>
      <c r="B5" s="172" t="s">
        <v>381</v>
      </c>
      <c r="C5" s="163" t="s">
        <v>549</v>
      </c>
      <c r="D5" s="163" t="s">
        <v>383</v>
      </c>
      <c r="E5" s="163" t="s">
        <v>385</v>
      </c>
      <c r="F5" s="163" t="s">
        <v>384</v>
      </c>
      <c r="G5" s="163" t="s">
        <v>386</v>
      </c>
      <c r="H5" s="163" t="s">
        <v>535</v>
      </c>
      <c r="I5" s="163" t="s">
        <v>536</v>
      </c>
      <c r="K5" s="183" t="s">
        <v>591</v>
      </c>
      <c r="L5" s="183" t="s">
        <v>592</v>
      </c>
    </row>
    <row r="6" spans="1:12">
      <c r="A6" s="343">
        <v>36273</v>
      </c>
      <c r="B6" s="165" t="str">
        <f>LIT!$B$1</f>
        <v>Lamar Institute of Technology</v>
      </c>
      <c r="C6" s="171">
        <f>LIT!$K$10</f>
        <v>0</v>
      </c>
      <c r="D6" s="171">
        <f>LIT!$K$9*-1</f>
        <v>0</v>
      </c>
      <c r="E6" s="164">
        <f>LIT!$L$13</f>
        <v>0</v>
      </c>
      <c r="F6" s="171">
        <f>LIT!$L$14</f>
        <v>0</v>
      </c>
      <c r="G6" s="171">
        <f>LIT!$L$15</f>
        <v>0</v>
      </c>
      <c r="H6" s="171">
        <f>LIT!$L$16</f>
        <v>0</v>
      </c>
      <c r="I6" s="171">
        <f>SUM(C6:H6)</f>
        <v>0</v>
      </c>
      <c r="K6" s="185">
        <f>LIT!$L$18</f>
        <v>0</v>
      </c>
      <c r="L6" s="185">
        <f>LIT!$L$19</f>
        <v>0</v>
      </c>
    </row>
    <row r="7" spans="1:12">
      <c r="A7" s="343">
        <v>23582</v>
      </c>
      <c r="B7" s="165" t="str">
        <f>LSCO!$B$1</f>
        <v>Lamar State College - Orange</v>
      </c>
      <c r="C7" s="167">
        <f>LSCO!$K$10</f>
        <v>0</v>
      </c>
      <c r="D7" s="167">
        <f>LSCO!$K$9*-1</f>
        <v>0</v>
      </c>
      <c r="E7" s="166">
        <f>LSCO!$L$13</f>
        <v>0</v>
      </c>
      <c r="F7" s="167">
        <f>LSCO!$L$14</f>
        <v>0</v>
      </c>
      <c r="G7" s="167">
        <f>LSCO!$L$15</f>
        <v>0</v>
      </c>
      <c r="H7" s="167">
        <f>LSCO!$L$16</f>
        <v>0</v>
      </c>
      <c r="I7" s="167">
        <f t="shared" ref="I7:I15" si="0">SUM(C7:H7)</f>
        <v>0</v>
      </c>
      <c r="K7" s="167">
        <f>LSCO!$L$18</f>
        <v>0</v>
      </c>
      <c r="L7" s="167">
        <f>LSCO!$L$19</f>
        <v>0</v>
      </c>
    </row>
    <row r="8" spans="1:12">
      <c r="A8" s="343">
        <v>23485</v>
      </c>
      <c r="B8" s="165" t="str">
        <f>LSCPA!$B$1</f>
        <v>Lamar State College - Port Arthur</v>
      </c>
      <c r="C8" s="167">
        <f>LSCPA!$K$10</f>
        <v>0</v>
      </c>
      <c r="D8" s="167">
        <f>LSCPA!$K$9*-1</f>
        <v>0</v>
      </c>
      <c r="E8" s="166">
        <f>LSCPA!$L$13</f>
        <v>0</v>
      </c>
      <c r="F8" s="167">
        <f>LSCPA!$L$14</f>
        <v>0</v>
      </c>
      <c r="G8" s="167">
        <f>LSCPA!$L$15</f>
        <v>0</v>
      </c>
      <c r="H8" s="167">
        <f>LSCPA!$L$16</f>
        <v>0</v>
      </c>
      <c r="I8" s="167">
        <f t="shared" si="0"/>
        <v>0</v>
      </c>
      <c r="K8" s="167">
        <f>LSCPA!$L$18</f>
        <v>0</v>
      </c>
      <c r="L8" s="167">
        <f>LSCPA!$L$19</f>
        <v>0</v>
      </c>
    </row>
    <row r="9" spans="1:12">
      <c r="A9" s="343">
        <v>9225</v>
      </c>
      <c r="B9" s="165" t="str">
        <f>TSTCH!$B$1</f>
        <v>Texas State Technical College - Harlingen</v>
      </c>
      <c r="C9" s="167">
        <f>TSTCH!$K$10</f>
        <v>0</v>
      </c>
      <c r="D9" s="167">
        <f>TSTCH!$K$9*-1</f>
        <v>0</v>
      </c>
      <c r="E9" s="166">
        <f>TSTCH!$L$13</f>
        <v>0</v>
      </c>
      <c r="F9" s="167">
        <f>TSTCH!$L$14</f>
        <v>0</v>
      </c>
      <c r="G9" s="167">
        <f>TSTCH!$L$15</f>
        <v>0</v>
      </c>
      <c r="H9" s="167">
        <f>TSTCH!$L$16</f>
        <v>0</v>
      </c>
      <c r="I9" s="167">
        <f t="shared" si="0"/>
        <v>0</v>
      </c>
      <c r="K9" s="167">
        <f>TSTCH!$L$18</f>
        <v>0</v>
      </c>
      <c r="L9" s="167">
        <f>TSTCH!$L$19</f>
        <v>0</v>
      </c>
    </row>
    <row r="10" spans="1:12">
      <c r="A10" s="343">
        <v>9932</v>
      </c>
      <c r="B10" s="165" t="str">
        <f>TSTCWT!$B$1</f>
        <v>Texas State Technical College – West Texas</v>
      </c>
      <c r="C10" s="167">
        <f>TSTCWT!$K$10</f>
        <v>0</v>
      </c>
      <c r="D10" s="167">
        <f>TSTCWT!$K$9*-1</f>
        <v>0</v>
      </c>
      <c r="E10" s="166">
        <f>TSTCWT!$L$13</f>
        <v>0</v>
      </c>
      <c r="F10" s="167">
        <f>TSTCWT!$L$14</f>
        <v>0</v>
      </c>
      <c r="G10" s="167">
        <f>TSTCWT!$L$15</f>
        <v>0</v>
      </c>
      <c r="H10" s="167">
        <f>TSTCWT!$L$16</f>
        <v>0</v>
      </c>
      <c r="I10" s="167">
        <f t="shared" si="0"/>
        <v>0</v>
      </c>
      <c r="K10" s="167">
        <f>TSTCWT!$L$18</f>
        <v>0</v>
      </c>
      <c r="L10" s="167">
        <f>TSTCWT!$L$19</f>
        <v>0</v>
      </c>
    </row>
    <row r="11" spans="1:12">
      <c r="A11" s="343">
        <v>33965</v>
      </c>
      <c r="B11" s="165" t="str">
        <f>TSTCM!$B$1</f>
        <v>Texas State Technical College - Marshall</v>
      </c>
      <c r="C11" s="167">
        <f>TSTCM!$K$10</f>
        <v>0</v>
      </c>
      <c r="D11" s="167">
        <f>TSTCM!$K$9*-1</f>
        <v>0</v>
      </c>
      <c r="E11" s="166">
        <f>TSTCM!$L$13</f>
        <v>0</v>
      </c>
      <c r="F11" s="167">
        <f>TSTCM!$L$14</f>
        <v>0</v>
      </c>
      <c r="G11" s="167">
        <f>TSTCM!$L$15</f>
        <v>0</v>
      </c>
      <c r="H11" s="167">
        <f>TSTCM!$L$16</f>
        <v>0</v>
      </c>
      <c r="I11" s="167">
        <f t="shared" si="0"/>
        <v>0</v>
      </c>
      <c r="K11" s="167">
        <f>TSTCM!$L$18</f>
        <v>0</v>
      </c>
      <c r="L11" s="167">
        <f>TSTCM!$L$19</f>
        <v>0</v>
      </c>
    </row>
    <row r="12" spans="1:12">
      <c r="A12" s="343">
        <v>3634</v>
      </c>
      <c r="B12" s="165" t="str">
        <f>TSTCW!$B$1</f>
        <v>Texas State Technical College - Waco</v>
      </c>
      <c r="C12" s="167">
        <f>TSTCW!$K$10</f>
        <v>634</v>
      </c>
      <c r="D12" s="167">
        <f>TSTCW!$K$9*-1</f>
        <v>-634</v>
      </c>
      <c r="E12" s="166">
        <f>TSTCW!$L$13</f>
        <v>0</v>
      </c>
      <c r="F12" s="167">
        <f>TSTCW!$L$14</f>
        <v>0</v>
      </c>
      <c r="G12" s="167">
        <f>TSTCW!$L$15</f>
        <v>0</v>
      </c>
      <c r="H12" s="167">
        <f>TSTCW!$L$16</f>
        <v>0</v>
      </c>
      <c r="I12" s="167">
        <f t="shared" si="0"/>
        <v>0</v>
      </c>
      <c r="K12" s="167">
        <f>TSTCW!$L$18</f>
        <v>0</v>
      </c>
      <c r="L12" s="167">
        <f>TSTCW!$L$19</f>
        <v>0</v>
      </c>
    </row>
    <row r="13" spans="1:12">
      <c r="A13" s="343">
        <v>133965</v>
      </c>
      <c r="B13" s="165" t="s">
        <v>579</v>
      </c>
      <c r="C13" s="167">
        <f>TSTCNT!$K$10</f>
        <v>0</v>
      </c>
      <c r="D13" s="167">
        <f>TSTCNT!$K$9*-1</f>
        <v>0</v>
      </c>
      <c r="E13" s="166">
        <f>TSTCNT!$L$13</f>
        <v>0</v>
      </c>
      <c r="F13" s="167">
        <f>TSTCNT!$L$14</f>
        <v>0</v>
      </c>
      <c r="G13" s="167">
        <f>TSTCNT!$L$15</f>
        <v>0</v>
      </c>
      <c r="H13" s="167">
        <f>TSTCNT!$L$16</f>
        <v>0</v>
      </c>
      <c r="I13" s="167">
        <f t="shared" ref="I13:I14" si="1">SUM(C13:H13)</f>
        <v>0</v>
      </c>
      <c r="K13" s="167">
        <f>TSTCNT!$L$18</f>
        <v>0</v>
      </c>
      <c r="L13" s="167">
        <f>TSTCNT!$L$19</f>
        <v>0</v>
      </c>
    </row>
    <row r="14" spans="1:12">
      <c r="A14" s="343">
        <v>203634</v>
      </c>
      <c r="B14" s="165" t="s">
        <v>580</v>
      </c>
      <c r="C14" s="167">
        <f>TSTCFB!$K$10</f>
        <v>0</v>
      </c>
      <c r="D14" s="167">
        <f>TSTCFB!$K$9*-1</f>
        <v>0</v>
      </c>
      <c r="E14" s="166">
        <f>TSTCFB!$L$13</f>
        <v>0</v>
      </c>
      <c r="F14" s="167">
        <f>TSTCFB!$L$14</f>
        <v>0</v>
      </c>
      <c r="G14" s="167">
        <f>TSTCFB!$L$15</f>
        <v>0</v>
      </c>
      <c r="H14" s="167">
        <f>TSTCFB!$L$16</f>
        <v>0</v>
      </c>
      <c r="I14" s="167">
        <f t="shared" si="1"/>
        <v>0</v>
      </c>
      <c r="K14" s="167">
        <f>TSTCFB!$L$18</f>
        <v>0</v>
      </c>
      <c r="L14" s="167">
        <f>TSTCFB!$L$19</f>
        <v>0</v>
      </c>
    </row>
    <row r="15" spans="1:12">
      <c r="A15" s="343">
        <v>9642</v>
      </c>
      <c r="B15" s="165" t="str">
        <f>TSTCS!$B$1</f>
        <v>Texas State Technical College - System</v>
      </c>
      <c r="C15" s="167">
        <f>TSTCS!$K$10</f>
        <v>214763</v>
      </c>
      <c r="D15" s="167">
        <f>TSTCS!$K$9*-1</f>
        <v>-214763</v>
      </c>
      <c r="E15" s="166">
        <f>TSTCS!$L$13</f>
        <v>0</v>
      </c>
      <c r="F15" s="167">
        <f>TSTCS!$L$14</f>
        <v>0</v>
      </c>
      <c r="G15" s="167">
        <f>TSTCS!$L$15</f>
        <v>0</v>
      </c>
      <c r="H15" s="167">
        <f>TSTCS!$L$16</f>
        <v>0</v>
      </c>
      <c r="I15" s="167">
        <f t="shared" si="0"/>
        <v>0</v>
      </c>
      <c r="K15" s="167">
        <f>TSTCS!$L$18</f>
        <v>0</v>
      </c>
      <c r="L15" s="167">
        <f>TSTCS!$L$19</f>
        <v>0</v>
      </c>
    </row>
    <row r="16" spans="1:12" ht="13.5" thickBot="1">
      <c r="B16" s="170" t="s">
        <v>18</v>
      </c>
      <c r="C16" s="168">
        <f t="shared" ref="C16:L16" si="2">SUM(C6:C15)</f>
        <v>215397</v>
      </c>
      <c r="D16" s="168">
        <f t="shared" si="2"/>
        <v>-215397</v>
      </c>
      <c r="E16" s="168">
        <f t="shared" si="2"/>
        <v>0</v>
      </c>
      <c r="F16" s="168">
        <f t="shared" si="2"/>
        <v>0</v>
      </c>
      <c r="G16" s="168">
        <f t="shared" si="2"/>
        <v>0</v>
      </c>
      <c r="H16" s="168">
        <f t="shared" si="2"/>
        <v>0</v>
      </c>
      <c r="I16" s="168">
        <f t="shared" si="2"/>
        <v>0</v>
      </c>
      <c r="K16" s="168">
        <f t="shared" si="2"/>
        <v>0</v>
      </c>
      <c r="L16" s="168">
        <f t="shared" si="2"/>
        <v>0</v>
      </c>
    </row>
    <row r="17" spans="2:12" ht="13.5" thickTop="1">
      <c r="B17" s="173">
        <f>COUNTA(B6:B15)</f>
        <v>10</v>
      </c>
    </row>
    <row r="19" spans="2:12">
      <c r="B19" s="201" t="s">
        <v>587</v>
      </c>
    </row>
    <row r="20" spans="2:12">
      <c r="C20" s="169" t="s">
        <v>382</v>
      </c>
    </row>
    <row r="22" spans="2:12">
      <c r="I22" s="164"/>
    </row>
    <row r="25" spans="2:12">
      <c r="I25" s="176" t="str">
        <f>IF(I16&lt;&gt;Summary!L373,"Error","Balanced")</f>
        <v>Balanced</v>
      </c>
      <c r="K25" s="138" t="str">
        <f>IF(K16&lt;&gt;Input!N22,"Error","Balanced")</f>
        <v>Balanced</v>
      </c>
      <c r="L25" s="138" t="str">
        <f>IF(L16&lt;&gt;Input!O22,"Error","Balanced")</f>
        <v>Balanced</v>
      </c>
    </row>
    <row r="36" spans="2:12" ht="13.5" thickBot="1">
      <c r="B36" s="201" t="s">
        <v>695</v>
      </c>
      <c r="C36" s="168">
        <v>215397</v>
      </c>
      <c r="D36" s="168">
        <v>-215397</v>
      </c>
      <c r="E36" s="168">
        <v>0</v>
      </c>
      <c r="F36" s="168">
        <v>0</v>
      </c>
      <c r="G36" s="168">
        <v>0</v>
      </c>
      <c r="H36" s="168">
        <v>0</v>
      </c>
      <c r="I36" s="168">
        <v>0</v>
      </c>
      <c r="K36" s="168">
        <v>0</v>
      </c>
      <c r="L36" s="168">
        <v>0</v>
      </c>
    </row>
    <row r="37" spans="2:12" ht="13.5" thickTop="1">
      <c r="C37" s="164">
        <f>C36-C16</f>
        <v>0</v>
      </c>
      <c r="D37" s="164">
        <f t="shared" ref="D37:I37" si="3">D36-D16</f>
        <v>0</v>
      </c>
      <c r="E37" s="164">
        <f t="shared" si="3"/>
        <v>0</v>
      </c>
      <c r="F37" s="164">
        <f t="shared" si="3"/>
        <v>0</v>
      </c>
      <c r="G37" s="164">
        <f t="shared" si="3"/>
        <v>0</v>
      </c>
      <c r="H37" s="164">
        <f t="shared" si="3"/>
        <v>0</v>
      </c>
      <c r="I37" s="164">
        <f t="shared" si="3"/>
        <v>0</v>
      </c>
      <c r="K37" s="164">
        <f t="shared" ref="K37:L37" si="4">K36-K16</f>
        <v>0</v>
      </c>
      <c r="L37" s="164">
        <f t="shared" si="4"/>
        <v>0</v>
      </c>
    </row>
  </sheetData>
  <hyperlinks>
    <hyperlink ref="J1" location="Index!A1" display="Return to Index"/>
  </hyperlinks>
  <pageMargins left="0.7" right="0.7" top="0.75" bottom="0.75" header="0.3" footer="0.3"/>
  <pageSetup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B550"/>
  <sheetViews>
    <sheetView showGridLines="0" zoomScale="75" zoomScaleNormal="75" workbookViewId="0">
      <pane ySplit="4" topLeftCell="A5" activePane="bottomLeft" state="frozen"/>
      <selection activeCell="HP11" sqref="HP11"/>
      <selection pane="bottomLeft" activeCell="K1" sqref="K1"/>
    </sheetView>
  </sheetViews>
  <sheetFormatPr defaultRowHeight="15.75" customHeight="1" outlineLevelRow="1"/>
  <cols>
    <col min="1" max="1" width="4.7109375" style="1" customWidth="1"/>
    <col min="2" max="2" width="60.140625" style="6" customWidth="1"/>
    <col min="3" max="4" width="3.42578125" style="6" customWidth="1"/>
    <col min="5" max="5" width="19.28515625" style="6" customWidth="1"/>
    <col min="6" max="6" width="17.85546875" style="6" customWidth="1"/>
    <col min="7" max="7" width="18.7109375" style="6" customWidth="1"/>
    <col min="8" max="8" width="19.85546875" style="6" customWidth="1"/>
    <col min="9" max="9" width="17" style="6" customWidth="1"/>
    <col min="10" max="10" width="19.85546875" style="6" customWidth="1"/>
    <col min="11" max="11" width="20.28515625" style="6" bestFit="1" customWidth="1"/>
    <col min="12" max="12" width="16.42578125" style="6" customWidth="1"/>
    <col min="13" max="13" width="2.28515625" style="9" customWidth="1"/>
    <col min="14" max="14" width="14.42578125" style="6" customWidth="1"/>
    <col min="15" max="15" width="21.5703125" style="9" customWidth="1"/>
    <col min="16" max="16" width="16.42578125" style="9" customWidth="1"/>
    <col min="17" max="17" width="1.140625" style="9" customWidth="1"/>
    <col min="18" max="19" width="14.42578125" style="9" customWidth="1"/>
    <col min="20" max="20" width="12.7109375" style="9" customWidth="1"/>
    <col min="21" max="21" width="10.7109375" style="9" customWidth="1"/>
    <col min="22" max="22" width="16.85546875" style="9" customWidth="1"/>
    <col min="23" max="23" width="1.85546875" style="9" customWidth="1"/>
    <col min="24" max="24" width="26.42578125" style="9" customWidth="1"/>
    <col min="25" max="25" width="17" style="9" customWidth="1"/>
    <col min="26" max="26" width="16.7109375" style="9" customWidth="1"/>
    <col min="27" max="27" width="18.85546875" style="9" customWidth="1"/>
    <col min="28" max="28" width="22.28515625" style="9" customWidth="1"/>
    <col min="29" max="16384" width="9.140625" style="9"/>
  </cols>
  <sheetData>
    <row r="1" spans="2:28" s="1" customFormat="1" ht="18" customHeight="1" thickBot="1">
      <c r="B1" s="2" t="s">
        <v>389</v>
      </c>
      <c r="C1" s="3"/>
      <c r="D1" s="3"/>
      <c r="E1" s="3"/>
      <c r="F1" s="3"/>
      <c r="G1" s="3"/>
      <c r="H1" s="3"/>
      <c r="I1" s="4"/>
      <c r="J1" s="3"/>
      <c r="K1" s="238" t="s">
        <v>422</v>
      </c>
      <c r="L1" s="3"/>
      <c r="M1" s="3"/>
      <c r="N1" s="3"/>
      <c r="AA1" s="3">
        <v>12</v>
      </c>
      <c r="AB1" s="3">
        <v>13</v>
      </c>
    </row>
    <row r="2" spans="2:28" ht="15.75" customHeight="1">
      <c r="B2" s="2" t="str">
        <f>Input!$B$5</f>
        <v>For the Year Ended August 31, 2018</v>
      </c>
      <c r="C2" s="5"/>
      <c r="D2" s="5"/>
      <c r="E2" s="5"/>
      <c r="G2" s="5"/>
      <c r="H2" s="5"/>
      <c r="I2" s="7"/>
      <c r="J2" s="5"/>
      <c r="K2" s="5"/>
      <c r="L2" s="8"/>
      <c r="N2" s="8"/>
      <c r="O2" s="10"/>
    </row>
    <row r="3" spans="2:28" ht="15.75" customHeight="1">
      <c r="B3" s="2" t="str">
        <f>Input!$B$6</f>
        <v>Research Expenditure Survey</v>
      </c>
      <c r="C3" s="5"/>
      <c r="D3" s="5"/>
      <c r="E3" s="5"/>
      <c r="F3" s="5"/>
      <c r="G3" s="5"/>
      <c r="H3" s="5"/>
      <c r="I3" s="7"/>
      <c r="J3" s="5"/>
      <c r="K3" s="5"/>
      <c r="L3" s="8"/>
      <c r="N3" s="8"/>
    </row>
    <row r="4" spans="2:28" ht="15.75" customHeight="1">
      <c r="B4" s="11"/>
      <c r="C4" s="5"/>
      <c r="D4" s="5"/>
      <c r="E4" s="5"/>
      <c r="F4" s="5"/>
      <c r="G4" s="5"/>
      <c r="H4" s="5"/>
      <c r="I4" s="7"/>
      <c r="J4" s="5"/>
      <c r="K4" s="5"/>
      <c r="L4" s="8"/>
      <c r="N4" s="10" t="s">
        <v>0</v>
      </c>
      <c r="P4" s="12"/>
    </row>
    <row r="5" spans="2:28" ht="15.75" customHeight="1">
      <c r="L5" s="3"/>
      <c r="N5" s="3"/>
    </row>
    <row r="6" spans="2:28" ht="15.75" customHeight="1">
      <c r="B6" s="452" t="str">
        <f>Input!$B$7</f>
        <v>FY 2018 Research Expenditure Survey</v>
      </c>
      <c r="C6" s="453"/>
      <c r="D6" s="453"/>
      <c r="E6" s="453"/>
      <c r="F6" s="453"/>
      <c r="G6" s="453"/>
      <c r="H6" s="453"/>
      <c r="I6" s="453"/>
      <c r="J6" s="453"/>
      <c r="K6" s="453"/>
      <c r="L6" s="453"/>
      <c r="N6" s="13"/>
    </row>
    <row r="7" spans="2:28" ht="28.5" customHeight="1">
      <c r="B7" s="14" t="s">
        <v>1</v>
      </c>
      <c r="C7" s="15"/>
      <c r="D7" s="15"/>
      <c r="E7" s="15"/>
      <c r="F7" s="15"/>
      <c r="G7" s="15"/>
      <c r="H7" s="15"/>
      <c r="I7" s="15"/>
      <c r="J7" s="15"/>
      <c r="K7" s="16" t="s">
        <v>2</v>
      </c>
      <c r="L7" s="16" t="s">
        <v>3</v>
      </c>
      <c r="N7" s="17"/>
      <c r="O7" s="18"/>
      <c r="P7" s="19"/>
      <c r="Q7" s="19"/>
      <c r="R7" s="19"/>
      <c r="S7" s="19"/>
      <c r="T7" s="19"/>
    </row>
    <row r="8" spans="2:28" ht="28.5" hidden="1" customHeight="1" outlineLevel="1">
      <c r="B8" s="430" t="str">
        <f>LIT!$B$1</f>
        <v>Lamar Institute of Technology</v>
      </c>
      <c r="C8" s="203"/>
      <c r="D8" s="203"/>
      <c r="E8" s="203"/>
      <c r="F8" s="203"/>
      <c r="G8" s="203"/>
      <c r="H8" s="203"/>
      <c r="I8" s="203"/>
      <c r="J8" s="203"/>
      <c r="K8" s="205">
        <f>LIT!$K$8</f>
        <v>0</v>
      </c>
      <c r="L8" s="205">
        <f>LIT!$L$8</f>
        <v>0</v>
      </c>
      <c r="N8" s="17"/>
      <c r="O8" s="18"/>
      <c r="P8" s="19"/>
      <c r="Q8" s="19"/>
      <c r="R8" s="19"/>
      <c r="S8" s="19"/>
      <c r="T8" s="19"/>
    </row>
    <row r="9" spans="2:28" ht="28.5" hidden="1" customHeight="1" outlineLevel="1">
      <c r="B9" s="430" t="str">
        <f>LSCO!$B$1</f>
        <v>Lamar State College - Orange</v>
      </c>
      <c r="C9" s="203"/>
      <c r="D9" s="203"/>
      <c r="E9" s="203"/>
      <c r="F9" s="203"/>
      <c r="G9" s="203"/>
      <c r="H9" s="203"/>
      <c r="I9" s="203"/>
      <c r="J9" s="203"/>
      <c r="K9" s="205">
        <f>LSCO!$K$8</f>
        <v>0</v>
      </c>
      <c r="L9" s="205">
        <f>LSCO!$L$8</f>
        <v>0</v>
      </c>
      <c r="N9" s="17"/>
      <c r="O9" s="18"/>
      <c r="P9" s="19"/>
      <c r="Q9" s="19"/>
      <c r="R9" s="19"/>
      <c r="S9" s="19"/>
      <c r="T9" s="19"/>
    </row>
    <row r="10" spans="2:28" ht="28.5" hidden="1" customHeight="1" outlineLevel="1">
      <c r="B10" s="430" t="str">
        <f>LSCPA!$B$1</f>
        <v>Lamar State College - Port Arthur</v>
      </c>
      <c r="C10" s="203"/>
      <c r="D10" s="203"/>
      <c r="E10" s="203"/>
      <c r="F10" s="203"/>
      <c r="G10" s="203"/>
      <c r="H10" s="203"/>
      <c r="I10" s="203"/>
      <c r="J10" s="203"/>
      <c r="K10" s="205">
        <f>LSCPA!$K$8</f>
        <v>0</v>
      </c>
      <c r="L10" s="205">
        <f>LSCPA!$L$8</f>
        <v>0</v>
      </c>
      <c r="N10" s="17"/>
      <c r="O10" s="18"/>
      <c r="P10" s="19"/>
      <c r="Q10" s="19"/>
      <c r="R10" s="19"/>
      <c r="S10" s="19"/>
      <c r="T10" s="19"/>
    </row>
    <row r="11" spans="2:28" ht="28.5" hidden="1" customHeight="1" outlineLevel="1">
      <c r="B11" s="430" t="str">
        <f>TSTCH!$B$1</f>
        <v>Texas State Technical College - Harlingen</v>
      </c>
      <c r="C11" s="203"/>
      <c r="D11" s="203"/>
      <c r="E11" s="203"/>
      <c r="F11" s="203"/>
      <c r="G11" s="203"/>
      <c r="H11" s="203"/>
      <c r="I11" s="203"/>
      <c r="J11" s="203"/>
      <c r="K11" s="205">
        <f>TSTCH!$K$8</f>
        <v>0</v>
      </c>
      <c r="L11" s="205">
        <f>TSTCH!$L$8</f>
        <v>0</v>
      </c>
      <c r="N11" s="17"/>
      <c r="O11" s="18"/>
      <c r="P11" s="19"/>
      <c r="Q11" s="19"/>
      <c r="R11" s="19"/>
      <c r="S11" s="19"/>
      <c r="T11" s="19"/>
    </row>
    <row r="12" spans="2:28" ht="28.5" hidden="1" customHeight="1" outlineLevel="1">
      <c r="B12" s="430" t="str">
        <f>TSTCM!$B$1</f>
        <v>Texas State Technical College - Marshall</v>
      </c>
      <c r="C12" s="203"/>
      <c r="D12" s="203"/>
      <c r="E12" s="203"/>
      <c r="F12" s="203"/>
      <c r="G12" s="203"/>
      <c r="H12" s="203"/>
      <c r="I12" s="203"/>
      <c r="J12" s="203"/>
      <c r="K12" s="205">
        <f>TSTCM!$K$8</f>
        <v>0</v>
      </c>
      <c r="L12" s="205">
        <f>TSTCM!$L$8</f>
        <v>0</v>
      </c>
      <c r="N12" s="17"/>
      <c r="O12" s="18"/>
      <c r="P12" s="19"/>
      <c r="Q12" s="19"/>
      <c r="R12" s="19"/>
      <c r="S12" s="19"/>
      <c r="T12" s="19"/>
    </row>
    <row r="13" spans="2:28" ht="28.5" hidden="1" customHeight="1" outlineLevel="1">
      <c r="B13" s="430" t="str">
        <f>TSTCS!$B$1</f>
        <v>Texas State Technical College - System</v>
      </c>
      <c r="C13" s="203"/>
      <c r="D13" s="203"/>
      <c r="E13" s="203"/>
      <c r="F13" s="203"/>
      <c r="G13" s="203"/>
      <c r="H13" s="203"/>
      <c r="I13" s="203"/>
      <c r="J13" s="203"/>
      <c r="K13" s="205">
        <f>TSTCS!$K$8</f>
        <v>0</v>
      </c>
      <c r="L13" s="205">
        <f>TSTCS!$L$8</f>
        <v>0</v>
      </c>
      <c r="N13" s="17"/>
      <c r="O13" s="18"/>
      <c r="P13" s="19"/>
      <c r="Q13" s="19"/>
      <c r="R13" s="19"/>
      <c r="S13" s="19"/>
      <c r="T13" s="19"/>
    </row>
    <row r="14" spans="2:28" ht="28.5" hidden="1" customHeight="1" outlineLevel="1">
      <c r="B14" s="430" t="str">
        <f>TSTCW!$B$1</f>
        <v>Texas State Technical College - Waco</v>
      </c>
      <c r="C14" s="203"/>
      <c r="D14" s="203"/>
      <c r="E14" s="203"/>
      <c r="F14" s="203"/>
      <c r="G14" s="203"/>
      <c r="H14" s="203"/>
      <c r="I14" s="203"/>
      <c r="J14" s="203"/>
      <c r="K14" s="205">
        <f>TSTCW!$K$8</f>
        <v>0</v>
      </c>
      <c r="L14" s="205">
        <f>TSTCW!$L$8</f>
        <v>0</v>
      </c>
      <c r="N14" s="17"/>
      <c r="O14" s="18"/>
      <c r="P14" s="19"/>
      <c r="Q14" s="19"/>
      <c r="R14" s="19"/>
      <c r="S14" s="19"/>
      <c r="T14" s="19"/>
    </row>
    <row r="15" spans="2:28" ht="28.5" hidden="1" customHeight="1" outlineLevel="1">
      <c r="B15" s="430" t="str">
        <f>TSTCNT!$B$1</f>
        <v>Texas State Technical College - North Texas</v>
      </c>
      <c r="C15" s="203"/>
      <c r="D15" s="203"/>
      <c r="E15" s="203"/>
      <c r="F15" s="203"/>
      <c r="G15" s="203"/>
      <c r="H15" s="203"/>
      <c r="I15" s="203"/>
      <c r="J15" s="203"/>
      <c r="K15" s="205">
        <f>TSTCNT!$K$8</f>
        <v>0</v>
      </c>
      <c r="L15" s="205">
        <f>TSTCNT!$L$8</f>
        <v>0</v>
      </c>
      <c r="N15" s="17"/>
      <c r="O15" s="18"/>
      <c r="P15" s="19"/>
      <c r="Q15" s="19"/>
      <c r="R15" s="19"/>
      <c r="S15" s="19"/>
      <c r="T15" s="19"/>
    </row>
    <row r="16" spans="2:28" ht="28.5" hidden="1" customHeight="1" outlineLevel="1">
      <c r="B16" s="430" t="str">
        <f>TSTCFB!$B$1</f>
        <v>Texas State Technical College - Fort Bend</v>
      </c>
      <c r="C16" s="203"/>
      <c r="D16" s="203"/>
      <c r="E16" s="203"/>
      <c r="F16" s="203"/>
      <c r="G16" s="203"/>
      <c r="H16" s="203"/>
      <c r="I16" s="203"/>
      <c r="J16" s="203"/>
      <c r="K16" s="205">
        <f>TSTCFB!$K$8</f>
        <v>0</v>
      </c>
      <c r="L16" s="205">
        <f>TSTCFB!$L$8</f>
        <v>0</v>
      </c>
      <c r="N16" s="17"/>
      <c r="O16" s="18"/>
      <c r="P16" s="19"/>
      <c r="Q16" s="19"/>
      <c r="R16" s="19"/>
      <c r="S16" s="19"/>
      <c r="T16" s="19"/>
    </row>
    <row r="17" spans="2:28" ht="28.5" hidden="1" customHeight="1" outlineLevel="1">
      <c r="B17" s="430" t="str">
        <f>TSTCWT!$B$1</f>
        <v>Texas State Technical College – West Texas</v>
      </c>
      <c r="C17" s="203"/>
      <c r="D17" s="203"/>
      <c r="E17" s="203"/>
      <c r="F17" s="203"/>
      <c r="G17" s="203"/>
      <c r="H17" s="203"/>
      <c r="I17" s="203"/>
      <c r="J17" s="203"/>
      <c r="K17" s="205">
        <f>TSTCWT!$K$8</f>
        <v>0</v>
      </c>
      <c r="L17" s="205">
        <f>TSTCWT!$L$8</f>
        <v>0</v>
      </c>
      <c r="N17" s="17"/>
      <c r="O17" s="18"/>
      <c r="P17" s="19"/>
      <c r="Q17" s="19"/>
      <c r="R17" s="19"/>
      <c r="S17" s="19"/>
      <c r="T17" s="19"/>
    </row>
    <row r="18" spans="2:28" ht="15.75" customHeight="1" collapsed="1">
      <c r="B18" s="20" t="s">
        <v>4</v>
      </c>
      <c r="C18" s="21"/>
      <c r="D18" s="21"/>
      <c r="E18" s="21"/>
      <c r="F18" s="21"/>
      <c r="G18" s="21"/>
      <c r="H18" s="21"/>
      <c r="I18" s="21"/>
      <c r="J18" s="21"/>
      <c r="K18" s="22">
        <f>SUM(K8:K17)</f>
        <v>0</v>
      </c>
      <c r="L18" s="23">
        <f>SUM(L8:L17)</f>
        <v>0</v>
      </c>
      <c r="N18" s="115"/>
      <c r="O18" s="116"/>
      <c r="P18" s="19"/>
      <c r="Q18" s="19"/>
      <c r="R18" s="19"/>
      <c r="S18" s="19"/>
      <c r="T18" s="19"/>
      <c r="AB18" s="24">
        <f>SUM(C18:L18)</f>
        <v>0</v>
      </c>
    </row>
    <row r="19" spans="2:28" ht="15.75" hidden="1" customHeight="1" outlineLevel="1">
      <c r="B19" s="20" t="s">
        <v>240</v>
      </c>
      <c r="C19" s="21"/>
      <c r="D19" s="21"/>
      <c r="E19" s="21"/>
      <c r="F19" s="21"/>
      <c r="G19" s="21"/>
      <c r="H19" s="21"/>
      <c r="I19" s="21"/>
      <c r="J19" s="21"/>
      <c r="K19" s="32">
        <f>LIT!$K$9</f>
        <v>0</v>
      </c>
      <c r="L19" s="23"/>
      <c r="N19" s="115"/>
      <c r="O19" s="116"/>
      <c r="P19" s="19"/>
      <c r="Q19" s="19"/>
      <c r="R19" s="19"/>
      <c r="S19" s="19"/>
      <c r="T19" s="19"/>
      <c r="AB19" s="24"/>
    </row>
    <row r="20" spans="2:28" ht="15.75" hidden="1" customHeight="1" outlineLevel="1">
      <c r="B20" s="20" t="s">
        <v>242</v>
      </c>
      <c r="C20" s="21"/>
      <c r="D20" s="21"/>
      <c r="E20" s="21"/>
      <c r="F20" s="21"/>
      <c r="G20" s="21"/>
      <c r="H20" s="21"/>
      <c r="I20" s="21"/>
      <c r="J20" s="21"/>
      <c r="K20" s="32">
        <f>LSCO!$K$9</f>
        <v>0</v>
      </c>
      <c r="L20" s="23"/>
      <c r="N20" s="115"/>
      <c r="O20" s="116"/>
      <c r="P20" s="19"/>
      <c r="Q20" s="19"/>
      <c r="R20" s="19"/>
      <c r="S20" s="19"/>
      <c r="T20" s="19"/>
      <c r="AB20" s="24"/>
    </row>
    <row r="21" spans="2:28" ht="15.75" hidden="1" customHeight="1" outlineLevel="1">
      <c r="B21" s="20" t="s">
        <v>244</v>
      </c>
      <c r="C21" s="21"/>
      <c r="D21" s="21"/>
      <c r="E21" s="21"/>
      <c r="F21" s="21"/>
      <c r="G21" s="21"/>
      <c r="H21" s="21"/>
      <c r="I21" s="21"/>
      <c r="J21" s="21"/>
      <c r="K21" s="32">
        <f>LSCPA!$K$9</f>
        <v>0</v>
      </c>
      <c r="L21" s="23"/>
      <c r="N21" s="115"/>
      <c r="O21" s="116"/>
      <c r="P21" s="19"/>
      <c r="Q21" s="19"/>
      <c r="R21" s="19"/>
      <c r="S21" s="19"/>
      <c r="T21" s="19"/>
      <c r="AB21" s="24"/>
    </row>
    <row r="22" spans="2:28" ht="15.75" hidden="1" customHeight="1" outlineLevel="1">
      <c r="B22" s="20" t="s">
        <v>246</v>
      </c>
      <c r="C22" s="21"/>
      <c r="D22" s="21"/>
      <c r="E22" s="21"/>
      <c r="F22" s="21"/>
      <c r="G22" s="21"/>
      <c r="H22" s="21"/>
      <c r="I22" s="21"/>
      <c r="J22" s="21"/>
      <c r="K22" s="32">
        <f>TSTCH!$K$9</f>
        <v>0</v>
      </c>
      <c r="L22" s="23"/>
      <c r="N22" s="115"/>
      <c r="O22" s="116"/>
      <c r="P22" s="19"/>
      <c r="Q22" s="19"/>
      <c r="R22" s="19"/>
      <c r="S22" s="19"/>
      <c r="T22" s="19"/>
      <c r="AB22" s="24"/>
    </row>
    <row r="23" spans="2:28" ht="15.75" hidden="1" customHeight="1" outlineLevel="1">
      <c r="B23" s="20" t="s">
        <v>249</v>
      </c>
      <c r="C23" s="21"/>
      <c r="D23" s="21"/>
      <c r="E23" s="21"/>
      <c r="F23" s="21"/>
      <c r="G23" s="21"/>
      <c r="H23" s="21"/>
      <c r="I23" s="21"/>
      <c r="J23" s="21"/>
      <c r="K23" s="32">
        <f>TSTCM!$K$9</f>
        <v>0</v>
      </c>
      <c r="L23" s="23"/>
      <c r="N23" s="115"/>
      <c r="O23" s="116"/>
      <c r="P23" s="19"/>
      <c r="Q23" s="19"/>
      <c r="R23" s="19"/>
      <c r="S23" s="19"/>
      <c r="T23" s="19"/>
      <c r="AB23" s="24"/>
    </row>
    <row r="24" spans="2:28" ht="15.75" hidden="1" customHeight="1" outlineLevel="1">
      <c r="B24" s="20" t="s">
        <v>387</v>
      </c>
      <c r="C24" s="21"/>
      <c r="D24" s="21"/>
      <c r="E24" s="21"/>
      <c r="F24" s="21"/>
      <c r="G24" s="21"/>
      <c r="H24" s="21"/>
      <c r="I24" s="21"/>
      <c r="J24" s="21"/>
      <c r="K24" s="32">
        <f>TSTCS!$K$9</f>
        <v>214763</v>
      </c>
      <c r="L24" s="23"/>
      <c r="N24" s="115"/>
      <c r="O24" s="116"/>
      <c r="P24" s="19"/>
      <c r="Q24" s="19"/>
      <c r="R24" s="19"/>
      <c r="S24" s="19"/>
      <c r="T24" s="19"/>
      <c r="AB24" s="24"/>
    </row>
    <row r="25" spans="2:28" ht="15.75" hidden="1" customHeight="1" outlineLevel="1">
      <c r="B25" s="20" t="s">
        <v>251</v>
      </c>
      <c r="C25" s="21"/>
      <c r="D25" s="21"/>
      <c r="E25" s="21"/>
      <c r="F25" s="21"/>
      <c r="G25" s="21"/>
      <c r="H25" s="21"/>
      <c r="I25" s="21"/>
      <c r="J25" s="21"/>
      <c r="K25" s="32">
        <f>TSTCW!$K$9</f>
        <v>634</v>
      </c>
      <c r="L25" s="23"/>
      <c r="N25" s="115"/>
      <c r="O25" s="116"/>
      <c r="P25" s="19"/>
      <c r="Q25" s="19"/>
      <c r="R25" s="19"/>
      <c r="S25" s="19"/>
      <c r="T25" s="19"/>
      <c r="AB25" s="24"/>
    </row>
    <row r="26" spans="2:28" ht="15.75" hidden="1" customHeight="1" outlineLevel="1">
      <c r="B26" s="20" t="s">
        <v>579</v>
      </c>
      <c r="C26" s="21"/>
      <c r="D26" s="21"/>
      <c r="E26" s="21"/>
      <c r="F26" s="21"/>
      <c r="G26" s="21"/>
      <c r="H26" s="21"/>
      <c r="I26" s="21"/>
      <c r="J26" s="21"/>
      <c r="K26" s="32">
        <f>TSTCNT!$K$9</f>
        <v>0</v>
      </c>
      <c r="L26" s="23"/>
      <c r="N26" s="115"/>
      <c r="O26" s="116"/>
      <c r="P26" s="19"/>
      <c r="Q26" s="19"/>
      <c r="R26" s="19"/>
      <c r="S26" s="19"/>
      <c r="T26" s="19"/>
      <c r="AB26" s="24"/>
    </row>
    <row r="27" spans="2:28" ht="15.75" hidden="1" customHeight="1" outlineLevel="1">
      <c r="B27" s="20" t="s">
        <v>580</v>
      </c>
      <c r="C27" s="21"/>
      <c r="D27" s="21"/>
      <c r="E27" s="21"/>
      <c r="F27" s="21"/>
      <c r="G27" s="21"/>
      <c r="H27" s="21"/>
      <c r="I27" s="21"/>
      <c r="J27" s="21"/>
      <c r="K27" s="32">
        <f>TSTCFB!$K$9</f>
        <v>0</v>
      </c>
      <c r="L27" s="23"/>
      <c r="N27" s="115"/>
      <c r="O27" s="116"/>
      <c r="P27" s="19"/>
      <c r="Q27" s="19"/>
      <c r="R27" s="19"/>
      <c r="S27" s="19"/>
      <c r="T27" s="19"/>
      <c r="AB27" s="24"/>
    </row>
    <row r="28" spans="2:28" ht="15.75" hidden="1" customHeight="1" outlineLevel="1">
      <c r="B28" s="20" t="s">
        <v>248</v>
      </c>
      <c r="C28" s="21"/>
      <c r="D28" s="21"/>
      <c r="E28" s="21"/>
      <c r="F28" s="21"/>
      <c r="G28" s="21"/>
      <c r="H28" s="21"/>
      <c r="I28" s="21"/>
      <c r="J28" s="21"/>
      <c r="K28" s="32">
        <f>TSTCWT!$K$9</f>
        <v>0</v>
      </c>
      <c r="L28" s="23"/>
      <c r="N28" s="115"/>
      <c r="O28" s="116"/>
      <c r="P28" s="19"/>
      <c r="Q28" s="19"/>
      <c r="R28" s="19"/>
      <c r="S28" s="19"/>
      <c r="T28" s="19"/>
      <c r="AB28" s="24"/>
    </row>
    <row r="29" spans="2:28" ht="15.75" customHeight="1" collapsed="1">
      <c r="B29" s="20" t="s">
        <v>6</v>
      </c>
      <c r="C29" s="21"/>
      <c r="D29" s="21"/>
      <c r="E29" s="21"/>
      <c r="F29" s="21"/>
      <c r="G29" s="21"/>
      <c r="H29" s="21"/>
      <c r="I29" s="21"/>
      <c r="J29" s="21"/>
      <c r="K29" s="25">
        <f>SUM(K19:K28)</f>
        <v>215397</v>
      </c>
      <c r="L29" s="26"/>
      <c r="N29" s="115"/>
      <c r="O29" s="28"/>
      <c r="P29" s="19"/>
      <c r="Q29" s="19"/>
      <c r="R29" s="19"/>
      <c r="S29" s="19"/>
      <c r="T29" s="19"/>
      <c r="AB29" s="24">
        <f>SUM(C29:L29)</f>
        <v>215397</v>
      </c>
    </row>
    <row r="30" spans="2:28" ht="15.75" hidden="1" customHeight="1" outlineLevel="1">
      <c r="B30" s="20" t="s">
        <v>240</v>
      </c>
      <c r="C30" s="21"/>
      <c r="D30" s="21"/>
      <c r="E30" s="21"/>
      <c r="F30" s="21"/>
      <c r="G30" s="21"/>
      <c r="H30" s="21"/>
      <c r="I30" s="21"/>
      <c r="J30" s="21"/>
      <c r="K30" s="206">
        <f>LIT!$K$10</f>
        <v>0</v>
      </c>
      <c r="L30" s="26"/>
      <c r="N30" s="115"/>
      <c r="O30" s="28"/>
      <c r="P30" s="19"/>
      <c r="Q30" s="19"/>
      <c r="R30" s="19"/>
      <c r="S30" s="19"/>
      <c r="T30" s="19"/>
      <c r="AB30" s="24"/>
    </row>
    <row r="31" spans="2:28" ht="15.75" hidden="1" customHeight="1" outlineLevel="1">
      <c r="B31" s="20" t="s">
        <v>242</v>
      </c>
      <c r="C31" s="21"/>
      <c r="D31" s="21"/>
      <c r="E31" s="21"/>
      <c r="F31" s="21"/>
      <c r="G31" s="21"/>
      <c r="H31" s="21"/>
      <c r="I31" s="21"/>
      <c r="J31" s="21"/>
      <c r="K31" s="206">
        <f>LSCO!$K$10</f>
        <v>0</v>
      </c>
      <c r="L31" s="26"/>
      <c r="N31" s="115"/>
      <c r="O31" s="28"/>
      <c r="P31" s="19"/>
      <c r="Q31" s="19"/>
      <c r="R31" s="19"/>
      <c r="S31" s="19"/>
      <c r="T31" s="19"/>
      <c r="AB31" s="24"/>
    </row>
    <row r="32" spans="2:28" ht="15.75" hidden="1" customHeight="1" outlineLevel="1">
      <c r="B32" s="20" t="s">
        <v>244</v>
      </c>
      <c r="C32" s="21"/>
      <c r="D32" s="21"/>
      <c r="E32" s="21"/>
      <c r="F32" s="21"/>
      <c r="G32" s="21"/>
      <c r="H32" s="21"/>
      <c r="I32" s="21"/>
      <c r="J32" s="21"/>
      <c r="K32" s="206">
        <f>LSCPA!$K$10</f>
        <v>0</v>
      </c>
      <c r="L32" s="26"/>
      <c r="N32" s="115"/>
      <c r="O32" s="28"/>
      <c r="P32" s="19"/>
      <c r="Q32" s="19"/>
      <c r="R32" s="19"/>
      <c r="S32" s="19"/>
      <c r="T32" s="19"/>
      <c r="AB32" s="24"/>
    </row>
    <row r="33" spans="2:28" ht="15.75" hidden="1" customHeight="1" outlineLevel="1">
      <c r="B33" s="20" t="s">
        <v>246</v>
      </c>
      <c r="C33" s="21"/>
      <c r="D33" s="21"/>
      <c r="E33" s="21"/>
      <c r="F33" s="21"/>
      <c r="G33" s="21"/>
      <c r="H33" s="21"/>
      <c r="I33" s="21"/>
      <c r="J33" s="21"/>
      <c r="K33" s="206">
        <f>TSTCH!$K$10</f>
        <v>0</v>
      </c>
      <c r="L33" s="26"/>
      <c r="N33" s="115"/>
      <c r="O33" s="28"/>
      <c r="P33" s="19"/>
      <c r="Q33" s="19"/>
      <c r="R33" s="19"/>
      <c r="S33" s="19"/>
      <c r="T33" s="19"/>
      <c r="AB33" s="24"/>
    </row>
    <row r="34" spans="2:28" ht="15.75" hidden="1" customHeight="1" outlineLevel="1">
      <c r="B34" s="20" t="s">
        <v>249</v>
      </c>
      <c r="C34" s="21"/>
      <c r="D34" s="21"/>
      <c r="E34" s="21"/>
      <c r="F34" s="21"/>
      <c r="G34" s="21"/>
      <c r="H34" s="21"/>
      <c r="I34" s="21"/>
      <c r="J34" s="21"/>
      <c r="K34" s="206">
        <f>TSTCM!$K$10</f>
        <v>0</v>
      </c>
      <c r="L34" s="26"/>
      <c r="N34" s="115"/>
      <c r="O34" s="28"/>
      <c r="P34" s="19"/>
      <c r="Q34" s="19"/>
      <c r="R34" s="19"/>
      <c r="S34" s="19"/>
      <c r="T34" s="19"/>
      <c r="AB34" s="24"/>
    </row>
    <row r="35" spans="2:28" ht="15.75" hidden="1" customHeight="1" outlineLevel="1">
      <c r="B35" s="20" t="s">
        <v>387</v>
      </c>
      <c r="C35" s="21"/>
      <c r="D35" s="21"/>
      <c r="E35" s="21"/>
      <c r="F35" s="21"/>
      <c r="G35" s="21"/>
      <c r="H35" s="21"/>
      <c r="I35" s="21"/>
      <c r="J35" s="21"/>
      <c r="K35" s="206">
        <f>TSTCS!$K$10</f>
        <v>214763</v>
      </c>
      <c r="L35" s="26"/>
      <c r="N35" s="115"/>
      <c r="O35" s="28"/>
      <c r="P35" s="19"/>
      <c r="Q35" s="19"/>
      <c r="R35" s="19"/>
      <c r="S35" s="19"/>
      <c r="T35" s="19"/>
      <c r="AB35" s="24"/>
    </row>
    <row r="36" spans="2:28" ht="15.75" hidden="1" customHeight="1" outlineLevel="1">
      <c r="B36" s="20" t="s">
        <v>251</v>
      </c>
      <c r="C36" s="21"/>
      <c r="D36" s="21"/>
      <c r="E36" s="21"/>
      <c r="F36" s="21"/>
      <c r="G36" s="21"/>
      <c r="H36" s="21"/>
      <c r="I36" s="21"/>
      <c r="J36" s="21"/>
      <c r="K36" s="206">
        <f>TSTCW!$K$10</f>
        <v>634</v>
      </c>
      <c r="L36" s="26"/>
      <c r="N36" s="115"/>
      <c r="O36" s="28"/>
      <c r="P36" s="19"/>
      <c r="Q36" s="19"/>
      <c r="R36" s="19"/>
      <c r="S36" s="19"/>
      <c r="T36" s="19"/>
      <c r="AB36" s="24"/>
    </row>
    <row r="37" spans="2:28" ht="15.75" hidden="1" customHeight="1" outlineLevel="1">
      <c r="B37" s="20" t="s">
        <v>579</v>
      </c>
      <c r="C37" s="21"/>
      <c r="D37" s="21"/>
      <c r="E37" s="21"/>
      <c r="F37" s="21"/>
      <c r="G37" s="21"/>
      <c r="H37" s="21"/>
      <c r="I37" s="21"/>
      <c r="J37" s="21"/>
      <c r="K37" s="206">
        <f>TSTCNT!$K$10</f>
        <v>0</v>
      </c>
      <c r="L37" s="26"/>
      <c r="N37" s="115"/>
      <c r="O37" s="28"/>
      <c r="P37" s="19"/>
      <c r="Q37" s="19"/>
      <c r="R37" s="19"/>
      <c r="S37" s="19"/>
      <c r="T37" s="19"/>
      <c r="AB37" s="24"/>
    </row>
    <row r="38" spans="2:28" ht="15.75" hidden="1" customHeight="1" outlineLevel="1">
      <c r="B38" s="20" t="s">
        <v>580</v>
      </c>
      <c r="C38" s="21"/>
      <c r="D38" s="21"/>
      <c r="E38" s="21"/>
      <c r="F38" s="21"/>
      <c r="G38" s="21"/>
      <c r="H38" s="21"/>
      <c r="I38" s="21"/>
      <c r="J38" s="21"/>
      <c r="K38" s="206">
        <f>TSTCFB!$K$10</f>
        <v>0</v>
      </c>
      <c r="L38" s="26"/>
      <c r="N38" s="115"/>
      <c r="O38" s="28"/>
      <c r="P38" s="19"/>
      <c r="Q38" s="19"/>
      <c r="R38" s="19"/>
      <c r="S38" s="19"/>
      <c r="T38" s="19"/>
      <c r="AB38" s="24"/>
    </row>
    <row r="39" spans="2:28" ht="15.75" hidden="1" customHeight="1" outlineLevel="1">
      <c r="B39" s="20" t="s">
        <v>248</v>
      </c>
      <c r="C39" s="21"/>
      <c r="D39" s="21"/>
      <c r="E39" s="21"/>
      <c r="F39" s="21"/>
      <c r="G39" s="21"/>
      <c r="H39" s="21"/>
      <c r="I39" s="21"/>
      <c r="J39" s="21"/>
      <c r="K39" s="206">
        <f>TSTCWT!$K$10</f>
        <v>0</v>
      </c>
      <c r="L39" s="26"/>
      <c r="N39" s="115"/>
      <c r="O39" s="28"/>
      <c r="P39" s="19"/>
      <c r="Q39" s="19"/>
      <c r="R39" s="19"/>
      <c r="S39" s="19"/>
      <c r="T39" s="19"/>
      <c r="AB39" s="24"/>
    </row>
    <row r="40" spans="2:28" ht="15.75" customHeight="1" collapsed="1">
      <c r="B40" s="27" t="s">
        <v>548</v>
      </c>
      <c r="C40" s="28"/>
      <c r="D40" s="21"/>
      <c r="E40" s="21"/>
      <c r="F40" s="9"/>
      <c r="G40" s="212"/>
      <c r="H40" s="454"/>
      <c r="I40" s="454"/>
      <c r="J40" s="455"/>
      <c r="K40" s="30">
        <f>SUM(K30:K39)</f>
        <v>215397</v>
      </c>
      <c r="L40" s="31"/>
      <c r="N40" s="117"/>
      <c r="O40" s="118"/>
      <c r="P40" s="19"/>
      <c r="Q40" s="19"/>
      <c r="R40" s="19"/>
      <c r="S40" s="19"/>
      <c r="T40" s="19"/>
      <c r="AB40" s="24"/>
    </row>
    <row r="41" spans="2:28" ht="15.75" customHeight="1">
      <c r="B41" s="20"/>
      <c r="C41" s="21"/>
      <c r="D41" s="21"/>
      <c r="E41" s="21"/>
      <c r="F41" s="9"/>
      <c r="G41" s="9"/>
      <c r="H41" s="9"/>
      <c r="I41" s="9"/>
      <c r="J41" s="9"/>
      <c r="K41" s="32"/>
      <c r="L41" s="26"/>
      <c r="N41" s="17"/>
      <c r="O41" s="94"/>
      <c r="P41" s="33"/>
      <c r="Q41" s="33"/>
      <c r="R41" s="33"/>
      <c r="S41" s="33"/>
      <c r="T41" s="34"/>
      <c r="AB41" s="24">
        <f>SUM(C40:L40)</f>
        <v>215397</v>
      </c>
    </row>
    <row r="42" spans="2:28" ht="15.75" hidden="1" customHeight="1" outlineLevel="1">
      <c r="B42" s="20" t="s">
        <v>240</v>
      </c>
      <c r="C42" s="21"/>
      <c r="D42" s="21"/>
      <c r="E42" s="21"/>
      <c r="F42" s="9"/>
      <c r="G42" s="9"/>
      <c r="H42" s="9"/>
      <c r="I42" s="9"/>
      <c r="J42" s="9"/>
      <c r="K42" s="32">
        <f>LIT!$K$12</f>
        <v>0</v>
      </c>
      <c r="L42" s="26"/>
      <c r="N42" s="17"/>
      <c r="O42" s="94"/>
      <c r="P42" s="33"/>
      <c r="Q42" s="33"/>
      <c r="R42" s="33"/>
      <c r="S42" s="33"/>
      <c r="T42" s="34"/>
      <c r="AB42" s="24"/>
    </row>
    <row r="43" spans="2:28" ht="15.75" hidden="1" customHeight="1" outlineLevel="1">
      <c r="B43" s="20" t="s">
        <v>242</v>
      </c>
      <c r="C43" s="21"/>
      <c r="D43" s="21"/>
      <c r="E43" s="21"/>
      <c r="F43" s="9"/>
      <c r="G43" s="9"/>
      <c r="H43" s="9"/>
      <c r="I43" s="9"/>
      <c r="J43" s="9"/>
      <c r="K43" s="32">
        <f>LSCO!$K$12</f>
        <v>0</v>
      </c>
      <c r="L43" s="26"/>
      <c r="N43" s="17"/>
      <c r="O43" s="94"/>
      <c r="P43" s="33"/>
      <c r="Q43" s="33"/>
      <c r="R43" s="33"/>
      <c r="S43" s="33"/>
      <c r="T43" s="34"/>
      <c r="AB43" s="24"/>
    </row>
    <row r="44" spans="2:28" ht="15.75" hidden="1" customHeight="1" outlineLevel="1">
      <c r="B44" s="20" t="s">
        <v>244</v>
      </c>
      <c r="C44" s="21"/>
      <c r="D44" s="21"/>
      <c r="E44" s="21"/>
      <c r="F44" s="9"/>
      <c r="G44" s="9"/>
      <c r="H44" s="9"/>
      <c r="I44" s="9"/>
      <c r="J44" s="9"/>
      <c r="K44" s="32">
        <f>LSCPA!$K$12</f>
        <v>0</v>
      </c>
      <c r="L44" s="26"/>
      <c r="N44" s="17"/>
      <c r="O44" s="94"/>
      <c r="P44" s="33"/>
      <c r="Q44" s="33"/>
      <c r="R44" s="33"/>
      <c r="S44" s="33"/>
      <c r="T44" s="34"/>
      <c r="AB44" s="24"/>
    </row>
    <row r="45" spans="2:28" ht="15.75" hidden="1" customHeight="1" outlineLevel="1">
      <c r="B45" s="20" t="s">
        <v>246</v>
      </c>
      <c r="C45" s="21"/>
      <c r="D45" s="21"/>
      <c r="E45" s="21"/>
      <c r="F45" s="9"/>
      <c r="G45" s="9"/>
      <c r="H45" s="9"/>
      <c r="I45" s="9"/>
      <c r="J45" s="9"/>
      <c r="K45" s="32">
        <f>TSTCH!$K$12</f>
        <v>0</v>
      </c>
      <c r="L45" s="26"/>
      <c r="N45" s="17"/>
      <c r="O45" s="94"/>
      <c r="P45" s="33"/>
      <c r="Q45" s="33"/>
      <c r="R45" s="33"/>
      <c r="S45" s="33"/>
      <c r="T45" s="34"/>
      <c r="AB45" s="24"/>
    </row>
    <row r="46" spans="2:28" ht="15.75" hidden="1" customHeight="1" outlineLevel="1">
      <c r="B46" s="20" t="s">
        <v>249</v>
      </c>
      <c r="C46" s="21"/>
      <c r="D46" s="21"/>
      <c r="E46" s="21"/>
      <c r="F46" s="9"/>
      <c r="G46" s="9"/>
      <c r="H46" s="9"/>
      <c r="I46" s="9"/>
      <c r="J46" s="9"/>
      <c r="K46" s="32">
        <f>TSTCM!$K$12</f>
        <v>0</v>
      </c>
      <c r="L46" s="26"/>
      <c r="N46" s="17"/>
      <c r="O46" s="94"/>
      <c r="P46" s="33"/>
      <c r="Q46" s="33"/>
      <c r="R46" s="33"/>
      <c r="S46" s="33"/>
      <c r="T46" s="34"/>
      <c r="AB46" s="24"/>
    </row>
    <row r="47" spans="2:28" ht="15.75" hidden="1" customHeight="1" outlineLevel="1">
      <c r="B47" s="20" t="s">
        <v>387</v>
      </c>
      <c r="C47" s="21"/>
      <c r="D47" s="21"/>
      <c r="E47" s="21"/>
      <c r="F47" s="9"/>
      <c r="G47" s="9"/>
      <c r="H47" s="9"/>
      <c r="I47" s="9"/>
      <c r="J47" s="9"/>
      <c r="K47" s="32">
        <f>TSTCS!$K$12</f>
        <v>0</v>
      </c>
      <c r="L47" s="26"/>
      <c r="N47" s="17"/>
      <c r="O47" s="94"/>
      <c r="P47" s="33"/>
      <c r="Q47" s="33"/>
      <c r="R47" s="33"/>
      <c r="S47" s="33"/>
      <c r="T47" s="34"/>
      <c r="AB47" s="24"/>
    </row>
    <row r="48" spans="2:28" ht="15.75" hidden="1" customHeight="1" outlineLevel="1">
      <c r="B48" s="20" t="s">
        <v>251</v>
      </c>
      <c r="C48" s="21"/>
      <c r="D48" s="21"/>
      <c r="E48" s="21"/>
      <c r="F48" s="9"/>
      <c r="G48" s="9"/>
      <c r="H48" s="9"/>
      <c r="I48" s="9"/>
      <c r="J48" s="9"/>
      <c r="K48" s="32">
        <f>TSTCW!$K$12</f>
        <v>0</v>
      </c>
      <c r="L48" s="26"/>
      <c r="N48" s="17"/>
      <c r="O48" s="94"/>
      <c r="P48" s="33"/>
      <c r="Q48" s="33"/>
      <c r="R48" s="33"/>
      <c r="S48" s="33"/>
      <c r="T48" s="34"/>
      <c r="AB48" s="24"/>
    </row>
    <row r="49" spans="2:28" ht="15.75" hidden="1" customHeight="1" outlineLevel="1">
      <c r="B49" s="20" t="s">
        <v>579</v>
      </c>
      <c r="C49" s="21"/>
      <c r="D49" s="21"/>
      <c r="E49" s="21"/>
      <c r="F49" s="9"/>
      <c r="G49" s="9"/>
      <c r="H49" s="9"/>
      <c r="I49" s="9"/>
      <c r="J49" s="9"/>
      <c r="K49" s="32">
        <f>TSTCNT!$K$12</f>
        <v>0</v>
      </c>
      <c r="L49" s="26"/>
      <c r="N49" s="17"/>
      <c r="O49" s="94"/>
      <c r="P49" s="33"/>
      <c r="Q49" s="33"/>
      <c r="R49" s="33"/>
      <c r="S49" s="33"/>
      <c r="T49" s="34"/>
      <c r="AB49" s="24"/>
    </row>
    <row r="50" spans="2:28" ht="15.75" hidden="1" customHeight="1" outlineLevel="1">
      <c r="B50" s="20" t="s">
        <v>580</v>
      </c>
      <c r="C50" s="21"/>
      <c r="D50" s="21"/>
      <c r="E50" s="21"/>
      <c r="F50" s="9"/>
      <c r="G50" s="9"/>
      <c r="H50" s="9"/>
      <c r="I50" s="9"/>
      <c r="J50" s="9"/>
      <c r="K50" s="32">
        <f>TSTCFB!$K$12</f>
        <v>0</v>
      </c>
      <c r="L50" s="26"/>
      <c r="N50" s="17"/>
      <c r="O50" s="94"/>
      <c r="P50" s="33"/>
      <c r="Q50" s="33"/>
      <c r="R50" s="33"/>
      <c r="S50" s="33"/>
      <c r="T50" s="34"/>
      <c r="AB50" s="24"/>
    </row>
    <row r="51" spans="2:28" ht="13.5" hidden="1" customHeight="1" outlineLevel="1">
      <c r="B51" s="20" t="s">
        <v>248</v>
      </c>
      <c r="C51" s="21"/>
      <c r="D51" s="21"/>
      <c r="E51" s="21"/>
      <c r="F51" s="9"/>
      <c r="G51" s="9"/>
      <c r="H51" s="9"/>
      <c r="I51" s="9"/>
      <c r="J51" s="9"/>
      <c r="K51" s="32">
        <f>TSTCWT!$K$12</f>
        <v>0</v>
      </c>
      <c r="L51" s="26"/>
      <c r="N51" s="17"/>
      <c r="O51" s="94"/>
      <c r="P51" s="33"/>
      <c r="Q51" s="33"/>
      <c r="R51" s="33"/>
      <c r="S51" s="33"/>
      <c r="T51" s="34"/>
      <c r="AB51" s="24"/>
    </row>
    <row r="52" spans="2:28" ht="15.75" customHeight="1" collapsed="1">
      <c r="B52" s="20" t="s">
        <v>8</v>
      </c>
      <c r="C52" s="21"/>
      <c r="D52" s="21"/>
      <c r="E52" s="21"/>
      <c r="F52" s="21"/>
      <c r="G52" s="21"/>
      <c r="H52" s="21"/>
      <c r="I52" s="21"/>
      <c r="J52" s="21"/>
      <c r="K52" s="35">
        <f>SUM(K42:K51)</f>
        <v>0</v>
      </c>
      <c r="L52" s="26"/>
      <c r="N52" s="36"/>
      <c r="O52" s="19"/>
      <c r="P52" s="19"/>
      <c r="Q52" s="19"/>
      <c r="R52" s="19"/>
      <c r="S52" s="19"/>
      <c r="T52" s="19"/>
      <c r="AB52" s="24">
        <f>SUM(C41:L41)</f>
        <v>0</v>
      </c>
    </row>
    <row r="53" spans="2:28" ht="15.75" hidden="1" customHeight="1" outlineLevel="1">
      <c r="B53" s="20" t="s">
        <v>240</v>
      </c>
      <c r="C53" s="21"/>
      <c r="D53" s="21"/>
      <c r="E53" s="21"/>
      <c r="F53" s="21"/>
      <c r="G53" s="21"/>
      <c r="H53" s="21"/>
      <c r="I53" s="21"/>
      <c r="J53" s="21"/>
      <c r="K53" s="35">
        <f>LIT!$K$13</f>
        <v>0</v>
      </c>
      <c r="L53" s="26">
        <f>LIT!$L$13</f>
        <v>0</v>
      </c>
      <c r="N53" s="36"/>
      <c r="O53" s="19"/>
      <c r="P53" s="19"/>
      <c r="Q53" s="19"/>
      <c r="R53" s="19"/>
      <c r="S53" s="19"/>
      <c r="T53" s="19"/>
      <c r="AB53" s="24"/>
    </row>
    <row r="54" spans="2:28" ht="15.75" hidden="1" customHeight="1" outlineLevel="1">
      <c r="B54" s="20" t="s">
        <v>242</v>
      </c>
      <c r="C54" s="21"/>
      <c r="D54" s="21"/>
      <c r="E54" s="21"/>
      <c r="F54" s="21"/>
      <c r="G54" s="21"/>
      <c r="H54" s="21"/>
      <c r="I54" s="21"/>
      <c r="J54" s="21"/>
      <c r="K54" s="35">
        <f>LSCO!$K$13</f>
        <v>0</v>
      </c>
      <c r="L54" s="26">
        <f>LSCO!$L$13</f>
        <v>0</v>
      </c>
      <c r="N54" s="36"/>
      <c r="O54" s="19"/>
      <c r="P54" s="19"/>
      <c r="Q54" s="19"/>
      <c r="R54" s="19"/>
      <c r="S54" s="19"/>
      <c r="T54" s="19"/>
      <c r="AB54" s="24"/>
    </row>
    <row r="55" spans="2:28" ht="15.75" hidden="1" customHeight="1" outlineLevel="1">
      <c r="B55" s="20" t="s">
        <v>244</v>
      </c>
      <c r="C55" s="21"/>
      <c r="D55" s="21"/>
      <c r="E55" s="21"/>
      <c r="F55" s="21"/>
      <c r="G55" s="21"/>
      <c r="H55" s="21"/>
      <c r="I55" s="21"/>
      <c r="J55" s="21"/>
      <c r="K55" s="35">
        <f>LSCPA!$K$13</f>
        <v>0</v>
      </c>
      <c r="L55" s="26">
        <f>LSCPA!$L$13</f>
        <v>0</v>
      </c>
      <c r="N55" s="36"/>
      <c r="O55" s="19"/>
      <c r="P55" s="19"/>
      <c r="Q55" s="19"/>
      <c r="R55" s="19"/>
      <c r="S55" s="19"/>
      <c r="T55" s="19"/>
      <c r="AB55" s="24"/>
    </row>
    <row r="56" spans="2:28" ht="15.75" hidden="1" customHeight="1" outlineLevel="1">
      <c r="B56" s="20" t="s">
        <v>246</v>
      </c>
      <c r="C56" s="21"/>
      <c r="D56" s="21"/>
      <c r="E56" s="21"/>
      <c r="F56" s="21"/>
      <c r="G56" s="21"/>
      <c r="H56" s="21"/>
      <c r="I56" s="21"/>
      <c r="J56" s="21"/>
      <c r="K56" s="35">
        <f>TSTCH!$K$13</f>
        <v>0</v>
      </c>
      <c r="L56" s="26">
        <f>TSTCH!$L$13</f>
        <v>0</v>
      </c>
      <c r="N56" s="36"/>
      <c r="O56" s="19"/>
      <c r="P56" s="19"/>
      <c r="Q56" s="19"/>
      <c r="R56" s="19"/>
      <c r="S56" s="19"/>
      <c r="T56" s="19"/>
      <c r="AB56" s="24"/>
    </row>
    <row r="57" spans="2:28" ht="15.75" hidden="1" customHeight="1" outlineLevel="1">
      <c r="B57" s="20" t="s">
        <v>249</v>
      </c>
      <c r="C57" s="21"/>
      <c r="D57" s="21"/>
      <c r="E57" s="21"/>
      <c r="F57" s="21"/>
      <c r="G57" s="21"/>
      <c r="H57" s="21"/>
      <c r="I57" s="21"/>
      <c r="J57" s="21"/>
      <c r="K57" s="35">
        <f>TSTCM!$K$13</f>
        <v>0</v>
      </c>
      <c r="L57" s="26">
        <f>TSTCM!$L$13</f>
        <v>0</v>
      </c>
      <c r="N57" s="36"/>
      <c r="O57" s="19"/>
      <c r="P57" s="19"/>
      <c r="Q57" s="19"/>
      <c r="R57" s="19"/>
      <c r="S57" s="19"/>
      <c r="T57" s="19"/>
      <c r="AB57" s="24"/>
    </row>
    <row r="58" spans="2:28" ht="15.75" hidden="1" customHeight="1" outlineLevel="1">
      <c r="B58" s="20" t="s">
        <v>387</v>
      </c>
      <c r="C58" s="21"/>
      <c r="D58" s="21"/>
      <c r="E58" s="21"/>
      <c r="F58" s="21"/>
      <c r="G58" s="21"/>
      <c r="H58" s="21"/>
      <c r="I58" s="21"/>
      <c r="J58" s="21"/>
      <c r="K58" s="35">
        <f>TSTCS!$K$13</f>
        <v>0</v>
      </c>
      <c r="L58" s="26">
        <f>TSTCS!$L$13</f>
        <v>0</v>
      </c>
      <c r="N58" s="36"/>
      <c r="O58" s="19"/>
      <c r="P58" s="19"/>
      <c r="Q58" s="19"/>
      <c r="R58" s="19"/>
      <c r="S58" s="19"/>
      <c r="T58" s="19"/>
      <c r="AB58" s="24"/>
    </row>
    <row r="59" spans="2:28" ht="15.75" hidden="1" customHeight="1" outlineLevel="1">
      <c r="B59" s="20" t="s">
        <v>251</v>
      </c>
      <c r="C59" s="21"/>
      <c r="D59" s="21"/>
      <c r="E59" s="21"/>
      <c r="F59" s="21"/>
      <c r="G59" s="21"/>
      <c r="H59" s="21"/>
      <c r="I59" s="21"/>
      <c r="J59" s="21"/>
      <c r="K59" s="35">
        <f>TSTCW!$K$13</f>
        <v>0</v>
      </c>
      <c r="L59" s="26">
        <f>TSTCW!$L$13</f>
        <v>0</v>
      </c>
      <c r="N59" s="36"/>
      <c r="O59" s="19"/>
      <c r="P59" s="19"/>
      <c r="Q59" s="19"/>
      <c r="R59" s="19"/>
      <c r="S59" s="19"/>
      <c r="T59" s="19"/>
      <c r="AB59" s="24"/>
    </row>
    <row r="60" spans="2:28" ht="15.75" hidden="1" customHeight="1" outlineLevel="1">
      <c r="B60" s="20" t="s">
        <v>579</v>
      </c>
      <c r="C60" s="21"/>
      <c r="D60" s="21"/>
      <c r="E60" s="21"/>
      <c r="F60" s="21"/>
      <c r="G60" s="21"/>
      <c r="H60" s="21"/>
      <c r="I60" s="21"/>
      <c r="J60" s="21"/>
      <c r="K60" s="35">
        <f>TSTCNT!$K$13</f>
        <v>0</v>
      </c>
      <c r="L60" s="26">
        <f>TSTCNT!$L$13</f>
        <v>0</v>
      </c>
      <c r="N60" s="36"/>
      <c r="O60" s="19"/>
      <c r="P60" s="19"/>
      <c r="Q60" s="19"/>
      <c r="R60" s="19"/>
      <c r="S60" s="19"/>
      <c r="T60" s="19"/>
      <c r="AB60" s="24"/>
    </row>
    <row r="61" spans="2:28" ht="15.75" hidden="1" customHeight="1" outlineLevel="1">
      <c r="B61" s="20" t="s">
        <v>580</v>
      </c>
      <c r="C61" s="21"/>
      <c r="D61" s="21"/>
      <c r="E61" s="21"/>
      <c r="F61" s="21"/>
      <c r="G61" s="21"/>
      <c r="H61" s="21"/>
      <c r="I61" s="21"/>
      <c r="J61" s="21"/>
      <c r="K61" s="35">
        <f>TSTCFB!$K$13</f>
        <v>0</v>
      </c>
      <c r="L61" s="26">
        <f>TSTCFB!$L$13</f>
        <v>0</v>
      </c>
      <c r="N61" s="36"/>
      <c r="O61" s="19"/>
      <c r="P61" s="19"/>
      <c r="Q61" s="19"/>
      <c r="R61" s="19"/>
      <c r="S61" s="19"/>
      <c r="T61" s="19"/>
      <c r="AB61" s="24"/>
    </row>
    <row r="62" spans="2:28" ht="15.75" hidden="1" customHeight="1" outlineLevel="1">
      <c r="B62" s="20" t="s">
        <v>248</v>
      </c>
      <c r="C62" s="21"/>
      <c r="D62" s="21"/>
      <c r="E62" s="21"/>
      <c r="F62" s="21"/>
      <c r="G62" s="21"/>
      <c r="H62" s="21"/>
      <c r="I62" s="21"/>
      <c r="J62" s="21"/>
      <c r="K62" s="35">
        <f>TSTCWT!$K$13</f>
        <v>0</v>
      </c>
      <c r="L62" s="26">
        <f>TSTCWT!$L$13</f>
        <v>0</v>
      </c>
      <c r="N62" s="36"/>
      <c r="O62" s="19"/>
      <c r="P62" s="19"/>
      <c r="Q62" s="19"/>
      <c r="R62" s="19"/>
      <c r="S62" s="19"/>
      <c r="T62" s="19"/>
      <c r="AB62" s="24"/>
    </row>
    <row r="63" spans="2:28" ht="15.75" customHeight="1" collapsed="1">
      <c r="B63" s="20" t="s">
        <v>9</v>
      </c>
      <c r="C63" s="21"/>
      <c r="D63" s="21"/>
      <c r="E63" s="21"/>
      <c r="F63" s="21"/>
      <c r="G63" s="21"/>
      <c r="H63" s="21"/>
      <c r="I63" s="21"/>
      <c r="J63" s="21"/>
      <c r="K63" s="32">
        <f>SUM(K53:K62)</f>
        <v>0</v>
      </c>
      <c r="L63" s="35">
        <f>SUM(L53:L62)</f>
        <v>0</v>
      </c>
      <c r="N63" s="36"/>
      <c r="O63" s="119"/>
      <c r="AB63" s="24">
        <f>SUM(C63:L63)</f>
        <v>0</v>
      </c>
    </row>
    <row r="64" spans="2:28" ht="15.75" hidden="1" customHeight="1" outlineLevel="1">
      <c r="B64" s="20" t="s">
        <v>240</v>
      </c>
      <c r="C64" s="21"/>
      <c r="D64" s="21"/>
      <c r="E64" s="21"/>
      <c r="F64" s="21"/>
      <c r="G64" s="21"/>
      <c r="H64" s="21"/>
      <c r="I64" s="21"/>
      <c r="J64" s="21"/>
      <c r="K64" s="32">
        <f>LIT!$K$14</f>
        <v>0</v>
      </c>
      <c r="L64" s="35">
        <f>LIT!$L$14</f>
        <v>0</v>
      </c>
      <c r="N64" s="36"/>
      <c r="O64" s="119"/>
      <c r="AB64" s="24"/>
    </row>
    <row r="65" spans="2:28" ht="15.75" hidden="1" customHeight="1" outlineLevel="1">
      <c r="B65" s="20" t="s">
        <v>242</v>
      </c>
      <c r="C65" s="21"/>
      <c r="D65" s="21"/>
      <c r="E65" s="21"/>
      <c r="F65" s="21"/>
      <c r="G65" s="21"/>
      <c r="H65" s="21"/>
      <c r="I65" s="21"/>
      <c r="J65" s="21"/>
      <c r="K65" s="32">
        <f>LSCO!$K$14</f>
        <v>0</v>
      </c>
      <c r="L65" s="35">
        <f>LSCO!$L$14</f>
        <v>0</v>
      </c>
      <c r="N65" s="36"/>
      <c r="O65" s="119"/>
      <c r="AB65" s="24"/>
    </row>
    <row r="66" spans="2:28" ht="15.75" hidden="1" customHeight="1" outlineLevel="1">
      <c r="B66" s="20" t="s">
        <v>244</v>
      </c>
      <c r="C66" s="21"/>
      <c r="D66" s="21"/>
      <c r="E66" s="21"/>
      <c r="F66" s="21"/>
      <c r="G66" s="21"/>
      <c r="H66" s="21"/>
      <c r="I66" s="21"/>
      <c r="J66" s="21"/>
      <c r="K66" s="32">
        <f>LSCPA!$K$14</f>
        <v>0</v>
      </c>
      <c r="L66" s="35">
        <f>LSCPA!$L$14</f>
        <v>0</v>
      </c>
      <c r="N66" s="36"/>
      <c r="O66" s="119"/>
      <c r="AB66" s="24"/>
    </row>
    <row r="67" spans="2:28" ht="15.75" hidden="1" customHeight="1" outlineLevel="1">
      <c r="B67" s="20" t="s">
        <v>246</v>
      </c>
      <c r="C67" s="21"/>
      <c r="D67" s="21"/>
      <c r="E67" s="21"/>
      <c r="F67" s="21"/>
      <c r="G67" s="21"/>
      <c r="H67" s="21"/>
      <c r="I67" s="21"/>
      <c r="J67" s="21"/>
      <c r="K67" s="32">
        <f>TSTCH!$K$14</f>
        <v>0</v>
      </c>
      <c r="L67" s="35">
        <f>TSTCH!$L$14</f>
        <v>0</v>
      </c>
      <c r="N67" s="36"/>
      <c r="O67" s="119"/>
      <c r="AB67" s="24"/>
    </row>
    <row r="68" spans="2:28" ht="15.75" hidden="1" customHeight="1" outlineLevel="1">
      <c r="B68" s="20" t="s">
        <v>249</v>
      </c>
      <c r="C68" s="21"/>
      <c r="D68" s="21"/>
      <c r="E68" s="21"/>
      <c r="F68" s="21"/>
      <c r="G68" s="21"/>
      <c r="H68" s="21"/>
      <c r="I68" s="21"/>
      <c r="J68" s="21"/>
      <c r="K68" s="32">
        <f>TSTCM!$K$14</f>
        <v>0</v>
      </c>
      <c r="L68" s="35">
        <f>TSTCM!$L$14</f>
        <v>0</v>
      </c>
      <c r="N68" s="36"/>
      <c r="O68" s="119"/>
      <c r="AB68" s="24"/>
    </row>
    <row r="69" spans="2:28" ht="15.75" hidden="1" customHeight="1" outlineLevel="1">
      <c r="B69" s="20" t="s">
        <v>387</v>
      </c>
      <c r="C69" s="21"/>
      <c r="D69" s="21"/>
      <c r="E69" s="21"/>
      <c r="F69" s="21"/>
      <c r="G69" s="21"/>
      <c r="H69" s="21"/>
      <c r="I69" s="21"/>
      <c r="J69" s="21"/>
      <c r="K69" s="32">
        <f>TSTCS!$K$14</f>
        <v>0</v>
      </c>
      <c r="L69" s="35">
        <f>TSTCS!$L$14</f>
        <v>0</v>
      </c>
      <c r="N69" s="36"/>
      <c r="O69" s="119"/>
      <c r="AB69" s="24"/>
    </row>
    <row r="70" spans="2:28" ht="15.75" hidden="1" customHeight="1" outlineLevel="1">
      <c r="B70" s="20" t="s">
        <v>251</v>
      </c>
      <c r="C70" s="21"/>
      <c r="D70" s="21"/>
      <c r="E70" s="21"/>
      <c r="F70" s="21"/>
      <c r="G70" s="21"/>
      <c r="H70" s="21"/>
      <c r="I70" s="21"/>
      <c r="J70" s="21"/>
      <c r="K70" s="32">
        <f>TSTCW!$K$14</f>
        <v>0</v>
      </c>
      <c r="L70" s="35">
        <f>TSTCW!$L$14</f>
        <v>0</v>
      </c>
      <c r="N70" s="36"/>
      <c r="O70" s="119"/>
      <c r="AB70" s="24"/>
    </row>
    <row r="71" spans="2:28" ht="15.75" hidden="1" customHeight="1" outlineLevel="1">
      <c r="B71" s="20" t="s">
        <v>579</v>
      </c>
      <c r="C71" s="21"/>
      <c r="D71" s="21"/>
      <c r="E71" s="21"/>
      <c r="F71" s="21"/>
      <c r="G71" s="21"/>
      <c r="H71" s="21"/>
      <c r="I71" s="21"/>
      <c r="J71" s="21"/>
      <c r="K71" s="32">
        <f>TSTCNT!$K$14</f>
        <v>0</v>
      </c>
      <c r="L71" s="35">
        <f>TSTCNT!$L$14</f>
        <v>0</v>
      </c>
      <c r="N71" s="36"/>
      <c r="O71" s="119"/>
      <c r="AB71" s="24"/>
    </row>
    <row r="72" spans="2:28" ht="15.75" hidden="1" customHeight="1" outlineLevel="1">
      <c r="B72" s="20" t="s">
        <v>580</v>
      </c>
      <c r="C72" s="21"/>
      <c r="D72" s="21"/>
      <c r="E72" s="21"/>
      <c r="F72" s="21"/>
      <c r="G72" s="21"/>
      <c r="H72" s="21"/>
      <c r="I72" s="21"/>
      <c r="J72" s="21"/>
      <c r="K72" s="32">
        <f>TSTCNT!$K$14</f>
        <v>0</v>
      </c>
      <c r="L72" s="35">
        <f>TSTCFB!$L$14</f>
        <v>0</v>
      </c>
      <c r="N72" s="36"/>
      <c r="O72" s="119"/>
      <c r="AB72" s="24"/>
    </row>
    <row r="73" spans="2:28" ht="15.75" hidden="1" customHeight="1" outlineLevel="1">
      <c r="B73" s="20" t="s">
        <v>248</v>
      </c>
      <c r="C73" s="21"/>
      <c r="D73" s="21"/>
      <c r="E73" s="21"/>
      <c r="F73" s="21"/>
      <c r="G73" s="21"/>
      <c r="H73" s="21"/>
      <c r="I73" s="21"/>
      <c r="J73" s="21"/>
      <c r="K73" s="32">
        <f>TSTCWT!$K$14</f>
        <v>0</v>
      </c>
      <c r="L73" s="35">
        <f>TSTCWT!$L$14</f>
        <v>0</v>
      </c>
      <c r="N73" s="36"/>
      <c r="O73" s="119"/>
      <c r="AB73" s="24"/>
    </row>
    <row r="74" spans="2:28" ht="15.75" customHeight="1" collapsed="1">
      <c r="B74" s="20" t="s">
        <v>10</v>
      </c>
      <c r="C74" s="21"/>
      <c r="D74" s="21"/>
      <c r="E74" s="21"/>
      <c r="F74" s="21"/>
      <c r="G74" s="21"/>
      <c r="H74" s="21"/>
      <c r="I74" s="21"/>
      <c r="J74" s="21"/>
      <c r="K74" s="32">
        <f>SUM(K64:K73)</f>
        <v>0</v>
      </c>
      <c r="L74" s="35">
        <f>SUM(L64:L73)</f>
        <v>0</v>
      </c>
      <c r="N74" s="17"/>
      <c r="O74" s="28"/>
      <c r="P74" s="19"/>
      <c r="Q74" s="19"/>
      <c r="R74" s="19"/>
      <c r="S74" s="19"/>
      <c r="T74" s="38"/>
      <c r="U74" s="19"/>
      <c r="V74" s="19"/>
      <c r="W74" s="19"/>
      <c r="X74" s="19"/>
      <c r="Y74" s="19"/>
      <c r="Z74" s="19"/>
      <c r="AA74" s="19"/>
      <c r="AB74" s="24">
        <f>SUM(C74:L74)</f>
        <v>0</v>
      </c>
    </row>
    <row r="75" spans="2:28" ht="15.75" hidden="1" customHeight="1" outlineLevel="1">
      <c r="B75" s="20" t="s">
        <v>240</v>
      </c>
      <c r="C75" s="21"/>
      <c r="D75" s="21"/>
      <c r="E75" s="21"/>
      <c r="F75" s="21"/>
      <c r="G75" s="21"/>
      <c r="H75" s="21"/>
      <c r="I75" s="21"/>
      <c r="J75" s="21"/>
      <c r="K75" s="32">
        <f>LIT!$K$15</f>
        <v>0</v>
      </c>
      <c r="L75" s="35">
        <f>LIT!$L$15</f>
        <v>0</v>
      </c>
      <c r="N75" s="17"/>
      <c r="O75" s="28"/>
      <c r="P75" s="19"/>
      <c r="Q75" s="19"/>
      <c r="R75" s="19"/>
      <c r="S75" s="19"/>
      <c r="T75" s="38"/>
      <c r="U75" s="19"/>
      <c r="V75" s="19"/>
      <c r="W75" s="19"/>
      <c r="X75" s="19"/>
      <c r="Y75" s="19"/>
      <c r="Z75" s="19"/>
      <c r="AA75" s="19"/>
      <c r="AB75" s="24"/>
    </row>
    <row r="76" spans="2:28" ht="15.75" hidden="1" customHeight="1" outlineLevel="1">
      <c r="B76" s="20" t="s">
        <v>242</v>
      </c>
      <c r="C76" s="21"/>
      <c r="D76" s="21"/>
      <c r="E76" s="21"/>
      <c r="F76" s="21"/>
      <c r="G76" s="21"/>
      <c r="H76" s="21"/>
      <c r="I76" s="21"/>
      <c r="J76" s="21"/>
      <c r="K76" s="32">
        <f>LSCO!$K$15</f>
        <v>0</v>
      </c>
      <c r="L76" s="35">
        <f>LSCO!$L$15</f>
        <v>0</v>
      </c>
      <c r="N76" s="17"/>
      <c r="O76" s="28"/>
      <c r="P76" s="19"/>
      <c r="Q76" s="19"/>
      <c r="R76" s="19"/>
      <c r="S76" s="19"/>
      <c r="T76" s="38"/>
      <c r="U76" s="19"/>
      <c r="V76" s="19"/>
      <c r="W76" s="19"/>
      <c r="X76" s="19"/>
      <c r="Y76" s="19"/>
      <c r="Z76" s="19"/>
      <c r="AA76" s="19"/>
      <c r="AB76" s="24"/>
    </row>
    <row r="77" spans="2:28" ht="15.75" hidden="1" customHeight="1" outlineLevel="1">
      <c r="B77" s="20" t="s">
        <v>244</v>
      </c>
      <c r="C77" s="21"/>
      <c r="D77" s="21"/>
      <c r="E77" s="21"/>
      <c r="F77" s="21"/>
      <c r="G77" s="21"/>
      <c r="H77" s="21"/>
      <c r="I77" s="21"/>
      <c r="J77" s="21"/>
      <c r="K77" s="32">
        <f>LSCPA!$K$15</f>
        <v>0</v>
      </c>
      <c r="L77" s="35">
        <f>LSCPA!$L$15</f>
        <v>0</v>
      </c>
      <c r="N77" s="17"/>
      <c r="O77" s="28"/>
      <c r="P77" s="19"/>
      <c r="Q77" s="19"/>
      <c r="R77" s="19"/>
      <c r="S77" s="19"/>
      <c r="T77" s="38"/>
      <c r="U77" s="19"/>
      <c r="V77" s="19"/>
      <c r="W77" s="19"/>
      <c r="X77" s="19"/>
      <c r="Y77" s="19"/>
      <c r="Z77" s="19"/>
      <c r="AA77" s="19"/>
      <c r="AB77" s="24"/>
    </row>
    <row r="78" spans="2:28" ht="15.75" hidden="1" customHeight="1" outlineLevel="1">
      <c r="B78" s="20" t="s">
        <v>246</v>
      </c>
      <c r="C78" s="21"/>
      <c r="D78" s="21"/>
      <c r="E78" s="21"/>
      <c r="F78" s="21"/>
      <c r="G78" s="21"/>
      <c r="H78" s="21"/>
      <c r="I78" s="21"/>
      <c r="J78" s="21"/>
      <c r="K78" s="32">
        <f>TSTCH!$K$15</f>
        <v>0</v>
      </c>
      <c r="L78" s="35">
        <f>TSTCH!$L$15</f>
        <v>0</v>
      </c>
      <c r="N78" s="17"/>
      <c r="O78" s="28"/>
      <c r="P78" s="19"/>
      <c r="Q78" s="19"/>
      <c r="R78" s="19"/>
      <c r="S78" s="19"/>
      <c r="T78" s="38"/>
      <c r="U78" s="19"/>
      <c r="V78" s="19"/>
      <c r="W78" s="19"/>
      <c r="X78" s="19"/>
      <c r="Y78" s="19"/>
      <c r="Z78" s="19"/>
      <c r="AA78" s="19"/>
      <c r="AB78" s="24"/>
    </row>
    <row r="79" spans="2:28" ht="15.75" hidden="1" customHeight="1" outlineLevel="1">
      <c r="B79" s="20" t="s">
        <v>249</v>
      </c>
      <c r="C79" s="21"/>
      <c r="D79" s="21"/>
      <c r="E79" s="21"/>
      <c r="F79" s="21"/>
      <c r="G79" s="21"/>
      <c r="H79" s="21"/>
      <c r="I79" s="21"/>
      <c r="J79" s="21"/>
      <c r="K79" s="32">
        <f>TSTCM!$K$15</f>
        <v>0</v>
      </c>
      <c r="L79" s="35">
        <f>TSTCM!$L$15</f>
        <v>0</v>
      </c>
      <c r="N79" s="17"/>
      <c r="O79" s="28"/>
      <c r="P79" s="19"/>
      <c r="Q79" s="19"/>
      <c r="R79" s="19"/>
      <c r="S79" s="19"/>
      <c r="T79" s="38"/>
      <c r="U79" s="19"/>
      <c r="V79" s="19"/>
      <c r="W79" s="19"/>
      <c r="X79" s="19"/>
      <c r="Y79" s="19"/>
      <c r="Z79" s="19"/>
      <c r="AA79" s="19"/>
      <c r="AB79" s="24"/>
    </row>
    <row r="80" spans="2:28" ht="15.75" hidden="1" customHeight="1" outlineLevel="1">
      <c r="B80" s="20" t="s">
        <v>387</v>
      </c>
      <c r="C80" s="21"/>
      <c r="D80" s="21"/>
      <c r="E80" s="21"/>
      <c r="F80" s="21"/>
      <c r="G80" s="21"/>
      <c r="H80" s="21"/>
      <c r="I80" s="21"/>
      <c r="J80" s="21"/>
      <c r="K80" s="32">
        <f>TSTCS!$K$15</f>
        <v>0</v>
      </c>
      <c r="L80" s="35">
        <f>TSTCS!$L$15</f>
        <v>0</v>
      </c>
      <c r="N80" s="17"/>
      <c r="O80" s="28"/>
      <c r="P80" s="19"/>
      <c r="Q80" s="19"/>
      <c r="R80" s="19"/>
      <c r="S80" s="19"/>
      <c r="T80" s="38"/>
      <c r="U80" s="19"/>
      <c r="V80" s="19"/>
      <c r="W80" s="19"/>
      <c r="X80" s="19"/>
      <c r="Y80" s="19"/>
      <c r="Z80" s="19"/>
      <c r="AA80" s="19"/>
      <c r="AB80" s="24"/>
    </row>
    <row r="81" spans="2:28" ht="15.75" hidden="1" customHeight="1" outlineLevel="1">
      <c r="B81" s="20" t="s">
        <v>251</v>
      </c>
      <c r="C81" s="21"/>
      <c r="D81" s="21"/>
      <c r="E81" s="21"/>
      <c r="F81" s="21"/>
      <c r="G81" s="21"/>
      <c r="H81" s="21"/>
      <c r="I81" s="21"/>
      <c r="J81" s="21"/>
      <c r="K81" s="32">
        <f>TSTCW!$K$15</f>
        <v>0</v>
      </c>
      <c r="L81" s="35">
        <f>TSTCW!$L$15</f>
        <v>0</v>
      </c>
      <c r="N81" s="17"/>
      <c r="O81" s="28"/>
      <c r="P81" s="19"/>
      <c r="Q81" s="19"/>
      <c r="R81" s="19"/>
      <c r="S81" s="19"/>
      <c r="T81" s="38"/>
      <c r="U81" s="19"/>
      <c r="V81" s="19"/>
      <c r="W81" s="19"/>
      <c r="X81" s="19"/>
      <c r="Y81" s="19"/>
      <c r="Z81" s="19"/>
      <c r="AA81" s="19"/>
      <c r="AB81" s="24"/>
    </row>
    <row r="82" spans="2:28" ht="15.75" hidden="1" customHeight="1" outlineLevel="1">
      <c r="B82" s="20" t="s">
        <v>579</v>
      </c>
      <c r="C82" s="21"/>
      <c r="D82" s="21"/>
      <c r="E82" s="21"/>
      <c r="F82" s="21"/>
      <c r="G82" s="21"/>
      <c r="H82" s="21"/>
      <c r="I82" s="21"/>
      <c r="J82" s="21"/>
      <c r="K82" s="32">
        <f>TSTCNT!$K$15</f>
        <v>0</v>
      </c>
      <c r="L82" s="35">
        <f>TSTCNT!$L$15</f>
        <v>0</v>
      </c>
      <c r="N82" s="17"/>
      <c r="O82" s="28"/>
      <c r="P82" s="19"/>
      <c r="Q82" s="19"/>
      <c r="R82" s="19"/>
      <c r="S82" s="19"/>
      <c r="T82" s="38"/>
      <c r="U82" s="19"/>
      <c r="V82" s="19"/>
      <c r="W82" s="19"/>
      <c r="X82" s="19"/>
      <c r="Y82" s="19"/>
      <c r="Z82" s="19"/>
      <c r="AA82" s="19"/>
      <c r="AB82" s="24"/>
    </row>
    <row r="83" spans="2:28" ht="15.75" hidden="1" customHeight="1" outlineLevel="1">
      <c r="B83" s="20" t="s">
        <v>580</v>
      </c>
      <c r="C83" s="21"/>
      <c r="D83" s="21"/>
      <c r="E83" s="21"/>
      <c r="F83" s="21"/>
      <c r="G83" s="21"/>
      <c r="H83" s="21"/>
      <c r="I83" s="21"/>
      <c r="J83" s="21"/>
      <c r="K83" s="32">
        <f>TSTCFB!$K$15</f>
        <v>0</v>
      </c>
      <c r="L83" s="35">
        <f>TSTCFB!$L$15</f>
        <v>0</v>
      </c>
      <c r="N83" s="17"/>
      <c r="O83" s="28"/>
      <c r="P83" s="19"/>
      <c r="Q83" s="19"/>
      <c r="R83" s="19"/>
      <c r="S83" s="19"/>
      <c r="T83" s="38"/>
      <c r="U83" s="19"/>
      <c r="V83" s="19"/>
      <c r="W83" s="19"/>
      <c r="X83" s="19"/>
      <c r="Y83" s="19"/>
      <c r="Z83" s="19"/>
      <c r="AA83" s="19"/>
      <c r="AB83" s="24"/>
    </row>
    <row r="84" spans="2:28" ht="15.75" hidden="1" customHeight="1" outlineLevel="1">
      <c r="B84" s="20" t="s">
        <v>248</v>
      </c>
      <c r="C84" s="21"/>
      <c r="D84" s="21"/>
      <c r="E84" s="21"/>
      <c r="F84" s="21"/>
      <c r="G84" s="21"/>
      <c r="H84" s="21"/>
      <c r="I84" s="21"/>
      <c r="J84" s="21"/>
      <c r="K84" s="32">
        <f>TSTCWT!$K$15</f>
        <v>0</v>
      </c>
      <c r="L84" s="35">
        <f>TSTCWT!$L$15</f>
        <v>0</v>
      </c>
      <c r="N84" s="17"/>
      <c r="O84" s="28"/>
      <c r="P84" s="19"/>
      <c r="Q84" s="19"/>
      <c r="R84" s="19"/>
      <c r="S84" s="19"/>
      <c r="T84" s="38"/>
      <c r="U84" s="19"/>
      <c r="V84" s="19"/>
      <c r="W84" s="19"/>
      <c r="X84" s="19"/>
      <c r="Y84" s="19"/>
      <c r="Z84" s="19"/>
      <c r="AA84" s="19"/>
      <c r="AB84" s="24"/>
    </row>
    <row r="85" spans="2:28" ht="15.75" customHeight="1" collapsed="1">
      <c r="B85" s="386" t="s">
        <v>553</v>
      </c>
      <c r="C85" s="21"/>
      <c r="D85" s="21"/>
      <c r="E85" s="21"/>
      <c r="F85" s="21"/>
      <c r="G85" s="21"/>
      <c r="H85" s="21"/>
      <c r="I85" s="21"/>
      <c r="J85" s="21"/>
      <c r="K85" s="39">
        <f>SUM(K75:K84)</f>
        <v>0</v>
      </c>
      <c r="L85" s="35">
        <f>SUM(L75:L84)</f>
        <v>0</v>
      </c>
      <c r="N85" s="19"/>
      <c r="O85" s="19"/>
      <c r="P85" s="19"/>
      <c r="Q85" s="19"/>
      <c r="R85" s="19"/>
      <c r="S85" s="19"/>
      <c r="T85" s="19"/>
      <c r="U85" s="19"/>
      <c r="V85" s="19"/>
      <c r="W85" s="40"/>
      <c r="X85" s="19"/>
      <c r="Y85" s="19"/>
      <c r="Z85" s="19"/>
      <c r="AA85" s="19"/>
      <c r="AB85" s="24">
        <f>SUM(C85:L85)</f>
        <v>0</v>
      </c>
    </row>
    <row r="86" spans="2:28" ht="15.75" hidden="1" customHeight="1" outlineLevel="1">
      <c r="B86" s="20" t="s">
        <v>240</v>
      </c>
      <c r="C86" s="21"/>
      <c r="D86" s="21"/>
      <c r="E86" s="21"/>
      <c r="F86" s="21"/>
      <c r="G86" s="21"/>
      <c r="H86" s="21"/>
      <c r="I86" s="21"/>
      <c r="J86" s="21"/>
      <c r="K86" s="39">
        <f>LIT!$K$16</f>
        <v>0</v>
      </c>
      <c r="L86" s="35">
        <f>LIT!$L$16</f>
        <v>0</v>
      </c>
      <c r="N86" s="19"/>
      <c r="O86" s="19"/>
      <c r="P86" s="19"/>
      <c r="Q86" s="19"/>
      <c r="R86" s="19"/>
      <c r="S86" s="19"/>
      <c r="T86" s="19"/>
      <c r="U86" s="19"/>
      <c r="V86" s="19"/>
      <c r="W86" s="40"/>
      <c r="X86" s="19"/>
      <c r="Y86" s="19"/>
      <c r="Z86" s="19"/>
      <c r="AA86" s="19"/>
      <c r="AB86" s="24"/>
    </row>
    <row r="87" spans="2:28" ht="15.75" hidden="1" customHeight="1" outlineLevel="1">
      <c r="B87" s="20" t="s">
        <v>242</v>
      </c>
      <c r="C87" s="21"/>
      <c r="D87" s="21"/>
      <c r="E87" s="21"/>
      <c r="F87" s="21"/>
      <c r="G87" s="21"/>
      <c r="H87" s="21"/>
      <c r="I87" s="21"/>
      <c r="J87" s="21"/>
      <c r="K87" s="39">
        <f>LSCO!$K$16</f>
        <v>0</v>
      </c>
      <c r="L87" s="35">
        <f>LSCO!$L$16</f>
        <v>0</v>
      </c>
      <c r="N87" s="19"/>
      <c r="O87" s="19"/>
      <c r="P87" s="19"/>
      <c r="Q87" s="19"/>
      <c r="R87" s="19"/>
      <c r="S87" s="19"/>
      <c r="T87" s="19"/>
      <c r="U87" s="19"/>
      <c r="V87" s="19"/>
      <c r="W87" s="40"/>
      <c r="X87" s="19"/>
      <c r="Y87" s="19"/>
      <c r="Z87" s="19"/>
      <c r="AA87" s="19"/>
      <c r="AB87" s="24"/>
    </row>
    <row r="88" spans="2:28" ht="15.75" hidden="1" customHeight="1" outlineLevel="1">
      <c r="B88" s="20" t="s">
        <v>244</v>
      </c>
      <c r="C88" s="21"/>
      <c r="D88" s="21"/>
      <c r="E88" s="21"/>
      <c r="F88" s="21"/>
      <c r="G88" s="21"/>
      <c r="H88" s="21"/>
      <c r="I88" s="21"/>
      <c r="J88" s="21"/>
      <c r="K88" s="39">
        <f>LSCPA!$K$16</f>
        <v>0</v>
      </c>
      <c r="L88" s="35">
        <f>LSCPA!$L$16</f>
        <v>0</v>
      </c>
      <c r="N88" s="19"/>
      <c r="O88" s="19"/>
      <c r="P88" s="19"/>
      <c r="Q88" s="19"/>
      <c r="R88" s="19"/>
      <c r="S88" s="19"/>
      <c r="T88" s="19"/>
      <c r="U88" s="19"/>
      <c r="V88" s="19"/>
      <c r="W88" s="40"/>
      <c r="X88" s="19"/>
      <c r="Y88" s="19"/>
      <c r="Z88" s="19"/>
      <c r="AA88" s="19"/>
      <c r="AB88" s="24"/>
    </row>
    <row r="89" spans="2:28" ht="15.75" hidden="1" customHeight="1" outlineLevel="1">
      <c r="B89" s="20" t="s">
        <v>246</v>
      </c>
      <c r="C89" s="21"/>
      <c r="D89" s="21"/>
      <c r="E89" s="21"/>
      <c r="F89" s="21"/>
      <c r="G89" s="21"/>
      <c r="H89" s="21"/>
      <c r="I89" s="21"/>
      <c r="J89" s="21"/>
      <c r="K89" s="39">
        <f>TSTCH!$K$16</f>
        <v>0</v>
      </c>
      <c r="L89" s="35">
        <f>TSTCH!$L$16</f>
        <v>0</v>
      </c>
      <c r="N89" s="19"/>
      <c r="O89" s="19"/>
      <c r="P89" s="19"/>
      <c r="Q89" s="19"/>
      <c r="R89" s="19"/>
      <c r="S89" s="19"/>
      <c r="T89" s="19"/>
      <c r="U89" s="19"/>
      <c r="V89" s="19"/>
      <c r="W89" s="40"/>
      <c r="X89" s="19"/>
      <c r="Y89" s="19"/>
      <c r="Z89" s="19"/>
      <c r="AA89" s="19"/>
      <c r="AB89" s="24"/>
    </row>
    <row r="90" spans="2:28" ht="15.75" hidden="1" customHeight="1" outlineLevel="1">
      <c r="B90" s="20" t="s">
        <v>249</v>
      </c>
      <c r="C90" s="21"/>
      <c r="D90" s="21"/>
      <c r="E90" s="21"/>
      <c r="F90" s="21"/>
      <c r="G90" s="21"/>
      <c r="H90" s="21"/>
      <c r="I90" s="21"/>
      <c r="J90" s="21"/>
      <c r="K90" s="39">
        <f>TSTCM!$K$16</f>
        <v>0</v>
      </c>
      <c r="L90" s="35">
        <f>TSTCM!$L$16</f>
        <v>0</v>
      </c>
      <c r="N90" s="19"/>
      <c r="O90" s="19"/>
      <c r="P90" s="19"/>
      <c r="Q90" s="19"/>
      <c r="R90" s="19"/>
      <c r="S90" s="19"/>
      <c r="T90" s="19"/>
      <c r="U90" s="19"/>
      <c r="V90" s="19"/>
      <c r="W90" s="40"/>
      <c r="X90" s="19"/>
      <c r="Y90" s="19"/>
      <c r="Z90" s="19"/>
      <c r="AA90" s="19"/>
      <c r="AB90" s="24"/>
    </row>
    <row r="91" spans="2:28" ht="15.75" hidden="1" customHeight="1" outlineLevel="1">
      <c r="B91" s="20" t="s">
        <v>387</v>
      </c>
      <c r="C91" s="21"/>
      <c r="D91" s="21"/>
      <c r="E91" s="21"/>
      <c r="F91" s="21"/>
      <c r="G91" s="21"/>
      <c r="H91" s="21"/>
      <c r="I91" s="21"/>
      <c r="J91" s="21"/>
      <c r="K91" s="39">
        <f>TSTCS!$K$16</f>
        <v>0</v>
      </c>
      <c r="L91" s="35">
        <f>TSTCS!$L$16</f>
        <v>0</v>
      </c>
      <c r="N91" s="19"/>
      <c r="O91" s="19"/>
      <c r="P91" s="19"/>
      <c r="Q91" s="19"/>
      <c r="R91" s="19"/>
      <c r="S91" s="19"/>
      <c r="T91" s="19"/>
      <c r="U91" s="19"/>
      <c r="V91" s="19"/>
      <c r="W91" s="40"/>
      <c r="X91" s="19"/>
      <c r="Y91" s="19"/>
      <c r="Z91" s="19"/>
      <c r="AA91" s="19"/>
      <c r="AB91" s="24"/>
    </row>
    <row r="92" spans="2:28" ht="15.75" hidden="1" customHeight="1" outlineLevel="1">
      <c r="B92" s="20" t="s">
        <v>251</v>
      </c>
      <c r="C92" s="21"/>
      <c r="D92" s="21"/>
      <c r="E92" s="21"/>
      <c r="F92" s="21"/>
      <c r="G92" s="21"/>
      <c r="H92" s="21"/>
      <c r="I92" s="21"/>
      <c r="J92" s="21"/>
      <c r="K92" s="39">
        <f>TSTCW!$K$16</f>
        <v>0</v>
      </c>
      <c r="L92" s="35">
        <f>TSTCW!$L$16</f>
        <v>0</v>
      </c>
      <c r="N92" s="19"/>
      <c r="O92" s="19"/>
      <c r="P92" s="19"/>
      <c r="Q92" s="19"/>
      <c r="R92" s="19"/>
      <c r="S92" s="19"/>
      <c r="T92" s="19"/>
      <c r="U92" s="19"/>
      <c r="V92" s="19"/>
      <c r="W92" s="40"/>
      <c r="X92" s="19"/>
      <c r="Y92" s="19"/>
      <c r="Z92" s="19"/>
      <c r="AA92" s="19"/>
      <c r="AB92" s="24"/>
    </row>
    <row r="93" spans="2:28" ht="15.75" hidden="1" customHeight="1" outlineLevel="1">
      <c r="B93" s="20" t="s">
        <v>579</v>
      </c>
      <c r="C93" s="21"/>
      <c r="D93" s="21"/>
      <c r="E93" s="21"/>
      <c r="F93" s="21"/>
      <c r="G93" s="21"/>
      <c r="H93" s="21"/>
      <c r="I93" s="21"/>
      <c r="J93" s="21"/>
      <c r="K93" s="39">
        <f>TSTCNT!$K$16</f>
        <v>0</v>
      </c>
      <c r="L93" s="35">
        <f>TSTCNT!$L$16</f>
        <v>0</v>
      </c>
      <c r="N93" s="19"/>
      <c r="O93" s="19"/>
      <c r="P93" s="19"/>
      <c r="Q93" s="19"/>
      <c r="R93" s="19"/>
      <c r="S93" s="19"/>
      <c r="T93" s="19"/>
      <c r="U93" s="19"/>
      <c r="V93" s="19"/>
      <c r="W93" s="40"/>
      <c r="X93" s="19"/>
      <c r="Y93" s="19"/>
      <c r="Z93" s="19"/>
      <c r="AA93" s="19"/>
      <c r="AB93" s="24"/>
    </row>
    <row r="94" spans="2:28" ht="15.75" hidden="1" customHeight="1" outlineLevel="1">
      <c r="B94" s="20" t="s">
        <v>580</v>
      </c>
      <c r="C94" s="21"/>
      <c r="D94" s="21"/>
      <c r="E94" s="21"/>
      <c r="F94" s="21"/>
      <c r="G94" s="21"/>
      <c r="H94" s="21"/>
      <c r="I94" s="21"/>
      <c r="J94" s="21"/>
      <c r="K94" s="39">
        <f>TSTCFB!$K$16</f>
        <v>0</v>
      </c>
      <c r="L94" s="35">
        <f>TSTCFB!$L$16</f>
        <v>0</v>
      </c>
      <c r="N94" s="19"/>
      <c r="O94" s="19"/>
      <c r="P94" s="19"/>
      <c r="Q94" s="19"/>
      <c r="R94" s="19"/>
      <c r="S94" s="19"/>
      <c r="T94" s="19"/>
      <c r="U94" s="19"/>
      <c r="V94" s="19"/>
      <c r="W94" s="40"/>
      <c r="X94" s="19"/>
      <c r="Y94" s="19"/>
      <c r="Z94" s="19"/>
      <c r="AA94" s="19"/>
      <c r="AB94" s="24"/>
    </row>
    <row r="95" spans="2:28" ht="15.75" hidden="1" customHeight="1" outlineLevel="1">
      <c r="B95" s="20" t="s">
        <v>248</v>
      </c>
      <c r="C95" s="21"/>
      <c r="D95" s="21"/>
      <c r="E95" s="21"/>
      <c r="F95" s="21"/>
      <c r="G95" s="21"/>
      <c r="H95" s="21"/>
      <c r="I95" s="21"/>
      <c r="J95" s="21"/>
      <c r="K95" s="39">
        <f>TSTCWT!$K$16</f>
        <v>0</v>
      </c>
      <c r="L95" s="35">
        <f>TSTCWT!$L$16</f>
        <v>0</v>
      </c>
      <c r="N95" s="19"/>
      <c r="O95" s="19"/>
      <c r="P95" s="19"/>
      <c r="Q95" s="19"/>
      <c r="R95" s="19"/>
      <c r="S95" s="19"/>
      <c r="T95" s="19"/>
      <c r="U95" s="19"/>
      <c r="V95" s="19"/>
      <c r="W95" s="40"/>
      <c r="X95" s="19"/>
      <c r="Y95" s="19"/>
      <c r="Z95" s="19"/>
      <c r="AA95" s="19"/>
      <c r="AB95" s="24"/>
    </row>
    <row r="96" spans="2:28" ht="15.75" customHeight="1" collapsed="1">
      <c r="B96" s="20" t="s">
        <v>675</v>
      </c>
      <c r="C96" s="21"/>
      <c r="D96" s="21"/>
      <c r="E96" s="21"/>
      <c r="F96" s="21"/>
      <c r="G96" s="21"/>
      <c r="H96" s="21"/>
      <c r="I96" s="21"/>
      <c r="J96" s="21"/>
      <c r="K96" s="39">
        <f>SUM(K86:K95)</f>
        <v>0</v>
      </c>
      <c r="L96" s="35">
        <f>SUM(L86:L95)</f>
        <v>0</v>
      </c>
      <c r="N96" s="28"/>
      <c r="O96" s="41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24">
        <f>SUM(C96:L96)</f>
        <v>0</v>
      </c>
    </row>
    <row r="97" spans="2:28" ht="15.75" hidden="1" customHeight="1" outlineLevel="1">
      <c r="B97" s="20" t="s">
        <v>240</v>
      </c>
      <c r="C97" s="21"/>
      <c r="D97" s="21"/>
      <c r="E97" s="21"/>
      <c r="F97" s="21"/>
      <c r="G97" s="21"/>
      <c r="H97" s="21"/>
      <c r="I97" s="21"/>
      <c r="J97" s="21"/>
      <c r="K97" s="207">
        <f>LIT!$K$17</f>
        <v>0</v>
      </c>
      <c r="L97" s="23">
        <f>LIT!$L$17</f>
        <v>0</v>
      </c>
      <c r="N97" s="28"/>
      <c r="O97" s="41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24"/>
    </row>
    <row r="98" spans="2:28" ht="15.75" hidden="1" customHeight="1" outlineLevel="1">
      <c r="B98" s="20" t="s">
        <v>242</v>
      </c>
      <c r="C98" s="21"/>
      <c r="D98" s="21"/>
      <c r="E98" s="21"/>
      <c r="F98" s="21"/>
      <c r="G98" s="21"/>
      <c r="H98" s="21"/>
      <c r="I98" s="21"/>
      <c r="J98" s="21"/>
      <c r="K98" s="207">
        <f>LSCO!$K$17</f>
        <v>0</v>
      </c>
      <c r="L98" s="23">
        <f>LSCO!$L$17</f>
        <v>0</v>
      </c>
      <c r="N98" s="28"/>
      <c r="O98" s="41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24"/>
    </row>
    <row r="99" spans="2:28" ht="15.75" hidden="1" customHeight="1" outlineLevel="1">
      <c r="B99" s="20" t="s">
        <v>244</v>
      </c>
      <c r="C99" s="21"/>
      <c r="D99" s="21"/>
      <c r="E99" s="21"/>
      <c r="F99" s="21"/>
      <c r="G99" s="21"/>
      <c r="H99" s="21"/>
      <c r="I99" s="21"/>
      <c r="J99" s="21"/>
      <c r="K99" s="207">
        <f>LSCPA!$K$17</f>
        <v>0</v>
      </c>
      <c r="L99" s="23">
        <f>LSCPA!$L$17</f>
        <v>0</v>
      </c>
      <c r="N99" s="28"/>
      <c r="O99" s="41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24"/>
    </row>
    <row r="100" spans="2:28" ht="15.75" hidden="1" customHeight="1" outlineLevel="1">
      <c r="B100" s="20" t="s">
        <v>246</v>
      </c>
      <c r="C100" s="21"/>
      <c r="D100" s="21"/>
      <c r="E100" s="21"/>
      <c r="F100" s="21"/>
      <c r="G100" s="21"/>
      <c r="H100" s="21"/>
      <c r="I100" s="21"/>
      <c r="J100" s="21"/>
      <c r="K100" s="207">
        <f>TSTCH!$K$17</f>
        <v>0</v>
      </c>
      <c r="L100" s="23">
        <f>TSTCH!$L$17</f>
        <v>0</v>
      </c>
      <c r="N100" s="28"/>
      <c r="O100" s="41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24"/>
    </row>
    <row r="101" spans="2:28" ht="15.75" hidden="1" customHeight="1" outlineLevel="1">
      <c r="B101" s="20" t="s">
        <v>249</v>
      </c>
      <c r="C101" s="21"/>
      <c r="D101" s="21"/>
      <c r="E101" s="21"/>
      <c r="F101" s="21"/>
      <c r="G101" s="21"/>
      <c r="H101" s="21"/>
      <c r="I101" s="21"/>
      <c r="J101" s="21"/>
      <c r="K101" s="207">
        <f>TSTCM!$K$17</f>
        <v>0</v>
      </c>
      <c r="L101" s="23">
        <f>TSTCM!$L$17</f>
        <v>0</v>
      </c>
      <c r="N101" s="28"/>
      <c r="O101" s="41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24"/>
    </row>
    <row r="102" spans="2:28" ht="15.75" hidden="1" customHeight="1" outlineLevel="1">
      <c r="B102" s="20" t="s">
        <v>387</v>
      </c>
      <c r="C102" s="21"/>
      <c r="D102" s="21"/>
      <c r="E102" s="21"/>
      <c r="F102" s="21"/>
      <c r="G102" s="21"/>
      <c r="H102" s="21"/>
      <c r="I102" s="21"/>
      <c r="J102" s="21"/>
      <c r="K102" s="207">
        <f>TSTCS!$K$17</f>
        <v>214763</v>
      </c>
      <c r="L102" s="23">
        <f>TSTCS!$L$17</f>
        <v>0</v>
      </c>
      <c r="N102" s="28"/>
      <c r="O102" s="41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24"/>
    </row>
    <row r="103" spans="2:28" ht="15.75" hidden="1" customHeight="1" outlineLevel="1">
      <c r="B103" s="20" t="s">
        <v>251</v>
      </c>
      <c r="C103" s="21"/>
      <c r="D103" s="21"/>
      <c r="E103" s="21"/>
      <c r="F103" s="21"/>
      <c r="G103" s="21"/>
      <c r="H103" s="21"/>
      <c r="I103" s="21"/>
      <c r="J103" s="21"/>
      <c r="K103" s="207">
        <f>TSTCW!$K$17</f>
        <v>634</v>
      </c>
      <c r="L103" s="23">
        <f>TSTCW!$L$17</f>
        <v>0</v>
      </c>
      <c r="N103" s="28"/>
      <c r="O103" s="41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24"/>
    </row>
    <row r="104" spans="2:28" ht="15.75" hidden="1" customHeight="1" outlineLevel="1">
      <c r="B104" s="20" t="s">
        <v>579</v>
      </c>
      <c r="C104" s="21"/>
      <c r="D104" s="21"/>
      <c r="E104" s="21"/>
      <c r="F104" s="21"/>
      <c r="G104" s="21"/>
      <c r="H104" s="21"/>
      <c r="I104" s="21"/>
      <c r="J104" s="21"/>
      <c r="K104" s="207">
        <f>TSTCNT!$K$17</f>
        <v>0</v>
      </c>
      <c r="L104" s="23">
        <f>TSTCNT!$L$17</f>
        <v>0</v>
      </c>
      <c r="N104" s="28"/>
      <c r="O104" s="41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24"/>
    </row>
    <row r="105" spans="2:28" ht="15.75" hidden="1" customHeight="1" outlineLevel="1">
      <c r="B105" s="20" t="s">
        <v>580</v>
      </c>
      <c r="C105" s="21"/>
      <c r="D105" s="21"/>
      <c r="E105" s="21"/>
      <c r="F105" s="21"/>
      <c r="G105" s="21"/>
      <c r="H105" s="21"/>
      <c r="I105" s="21"/>
      <c r="J105" s="21"/>
      <c r="K105" s="207">
        <f>TSTCFB!$K$17</f>
        <v>0</v>
      </c>
      <c r="L105" s="23">
        <f>TSTCFB!$L$17</f>
        <v>0</v>
      </c>
      <c r="N105" s="28"/>
      <c r="O105" s="41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24"/>
    </row>
    <row r="106" spans="2:28" ht="15.75" hidden="1" customHeight="1" outlineLevel="1">
      <c r="B106" s="20" t="s">
        <v>248</v>
      </c>
      <c r="C106" s="21"/>
      <c r="D106" s="21"/>
      <c r="E106" s="21"/>
      <c r="F106" s="21"/>
      <c r="G106" s="21"/>
      <c r="H106" s="21"/>
      <c r="I106" s="21"/>
      <c r="J106" s="21"/>
      <c r="K106" s="207">
        <f>TSTCWT!$K$17</f>
        <v>0</v>
      </c>
      <c r="L106" s="23">
        <f>TSTCWT!$L$17</f>
        <v>0</v>
      </c>
      <c r="N106" s="28"/>
      <c r="O106" s="41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24"/>
    </row>
    <row r="107" spans="2:28" ht="15.75" customHeight="1" collapsed="1">
      <c r="B107" s="42" t="s">
        <v>12</v>
      </c>
      <c r="C107" s="43"/>
      <c r="D107" s="43"/>
      <c r="E107" s="43"/>
      <c r="F107" s="43"/>
      <c r="G107" s="43"/>
      <c r="H107" s="43"/>
      <c r="I107" s="43"/>
      <c r="J107" s="43"/>
      <c r="K107" s="44">
        <f>SUM(K97:K106)</f>
        <v>215397</v>
      </c>
      <c r="L107" s="45">
        <f>SUM(L97:L106)</f>
        <v>0</v>
      </c>
      <c r="N107" s="46"/>
      <c r="O107" s="47"/>
      <c r="P107" s="47"/>
      <c r="Q107" s="47"/>
      <c r="R107" s="48"/>
      <c r="S107" s="49">
        <f>L107-INT(L107)</f>
        <v>0</v>
      </c>
      <c r="T107" s="48">
        <v>0</v>
      </c>
      <c r="U107" s="47">
        <v>0</v>
      </c>
      <c r="V107" s="47">
        <v>0</v>
      </c>
      <c r="W107" s="47"/>
      <c r="X107" s="47"/>
      <c r="Y107" s="50"/>
      <c r="Z107" s="40"/>
      <c r="AA107" s="19"/>
      <c r="AB107" s="43" t="e">
        <f>#REF!+#REF!+#REF!+#REF!</f>
        <v>#REF!</v>
      </c>
    </row>
    <row r="108" spans="2:28" ht="15.75" hidden="1" customHeight="1" outlineLevel="1">
      <c r="B108" s="20" t="s">
        <v>240</v>
      </c>
      <c r="C108" s="21"/>
      <c r="D108" s="21"/>
      <c r="E108" s="21"/>
      <c r="F108" s="21"/>
      <c r="G108" s="21"/>
      <c r="H108" s="21"/>
      <c r="I108" s="21"/>
      <c r="J108" s="21"/>
      <c r="K108" s="338"/>
      <c r="L108" s="35">
        <f>LIT!$L$18</f>
        <v>0</v>
      </c>
      <c r="N108" s="17"/>
      <c r="O108" s="28"/>
      <c r="P108" s="19"/>
      <c r="Q108" s="19"/>
      <c r="R108" s="19"/>
      <c r="S108" s="19"/>
      <c r="T108" s="38"/>
      <c r="U108" s="19"/>
      <c r="V108" s="19"/>
      <c r="W108" s="19"/>
      <c r="X108" s="19"/>
      <c r="Y108" s="19"/>
      <c r="Z108" s="19"/>
      <c r="AA108" s="19"/>
      <c r="AB108" s="24"/>
    </row>
    <row r="109" spans="2:28" ht="15.75" hidden="1" customHeight="1" outlineLevel="1">
      <c r="B109" s="20" t="s">
        <v>242</v>
      </c>
      <c r="C109" s="21"/>
      <c r="D109" s="21"/>
      <c r="E109" s="21"/>
      <c r="F109" s="21"/>
      <c r="G109" s="21"/>
      <c r="H109" s="21"/>
      <c r="I109" s="21"/>
      <c r="J109" s="21"/>
      <c r="K109" s="339"/>
      <c r="L109" s="35">
        <f>LSCO!$L$18</f>
        <v>0</v>
      </c>
      <c r="N109" s="17"/>
      <c r="O109" s="28"/>
      <c r="P109" s="19"/>
      <c r="Q109" s="19"/>
      <c r="R109" s="19"/>
      <c r="S109" s="19"/>
      <c r="T109" s="38"/>
      <c r="U109" s="19"/>
      <c r="V109" s="19"/>
      <c r="W109" s="19"/>
      <c r="X109" s="19"/>
      <c r="Y109" s="19"/>
      <c r="Z109" s="19"/>
      <c r="AA109" s="19"/>
      <c r="AB109" s="24"/>
    </row>
    <row r="110" spans="2:28" ht="15.75" hidden="1" customHeight="1" outlineLevel="1">
      <c r="B110" s="20" t="s">
        <v>244</v>
      </c>
      <c r="C110" s="21"/>
      <c r="D110" s="21"/>
      <c r="E110" s="21"/>
      <c r="F110" s="21"/>
      <c r="G110" s="21"/>
      <c r="H110" s="21"/>
      <c r="I110" s="21"/>
      <c r="J110" s="21"/>
      <c r="K110" s="339"/>
      <c r="L110" s="35">
        <f>LSCPA!$L$18</f>
        <v>0</v>
      </c>
      <c r="N110" s="17"/>
      <c r="O110" s="28"/>
      <c r="P110" s="19"/>
      <c r="Q110" s="19"/>
      <c r="R110" s="19"/>
      <c r="S110" s="19"/>
      <c r="T110" s="38"/>
      <c r="U110" s="19"/>
      <c r="V110" s="19"/>
      <c r="W110" s="19"/>
      <c r="X110" s="19"/>
      <c r="Y110" s="19"/>
      <c r="Z110" s="19"/>
      <c r="AA110" s="19"/>
      <c r="AB110" s="24"/>
    </row>
    <row r="111" spans="2:28" ht="15.75" hidden="1" customHeight="1" outlineLevel="1">
      <c r="B111" s="20" t="s">
        <v>246</v>
      </c>
      <c r="C111" s="21"/>
      <c r="D111" s="21"/>
      <c r="E111" s="21"/>
      <c r="F111" s="21"/>
      <c r="G111" s="21"/>
      <c r="H111" s="21"/>
      <c r="I111" s="21"/>
      <c r="J111" s="21"/>
      <c r="K111" s="339"/>
      <c r="L111" s="35">
        <f>TSTCH!$L$18</f>
        <v>0</v>
      </c>
      <c r="N111" s="17"/>
      <c r="O111" s="28"/>
      <c r="P111" s="19"/>
      <c r="Q111" s="19"/>
      <c r="R111" s="19"/>
      <c r="S111" s="19"/>
      <c r="T111" s="38"/>
      <c r="U111" s="19"/>
      <c r="V111" s="19"/>
      <c r="W111" s="19"/>
      <c r="X111" s="19"/>
      <c r="Y111" s="19"/>
      <c r="Z111" s="19"/>
      <c r="AA111" s="19"/>
      <c r="AB111" s="24"/>
    </row>
    <row r="112" spans="2:28" ht="15.75" hidden="1" customHeight="1" outlineLevel="1">
      <c r="B112" s="20" t="s">
        <v>249</v>
      </c>
      <c r="C112" s="21"/>
      <c r="D112" s="21"/>
      <c r="E112" s="21"/>
      <c r="F112" s="21"/>
      <c r="G112" s="21"/>
      <c r="H112" s="21"/>
      <c r="I112" s="21"/>
      <c r="J112" s="21"/>
      <c r="K112" s="339"/>
      <c r="L112" s="35">
        <f>TSTCM!$L$18</f>
        <v>0</v>
      </c>
      <c r="N112" s="17"/>
      <c r="O112" s="28"/>
      <c r="P112" s="19"/>
      <c r="Q112" s="19"/>
      <c r="R112" s="19"/>
      <c r="S112" s="19"/>
      <c r="T112" s="38"/>
      <c r="U112" s="19"/>
      <c r="V112" s="19"/>
      <c r="W112" s="19"/>
      <c r="X112" s="19"/>
      <c r="Y112" s="19"/>
      <c r="Z112" s="19"/>
      <c r="AA112" s="19"/>
      <c r="AB112" s="24"/>
    </row>
    <row r="113" spans="2:28" ht="15.75" hidden="1" customHeight="1" outlineLevel="1">
      <c r="B113" s="20" t="s">
        <v>387</v>
      </c>
      <c r="C113" s="21"/>
      <c r="D113" s="21"/>
      <c r="E113" s="21"/>
      <c r="F113" s="21"/>
      <c r="G113" s="21"/>
      <c r="H113" s="21"/>
      <c r="I113" s="21"/>
      <c r="J113" s="21"/>
      <c r="K113" s="339"/>
      <c r="L113" s="35">
        <f>TSTCS!$L$18</f>
        <v>0</v>
      </c>
      <c r="N113" s="17"/>
      <c r="O113" s="28"/>
      <c r="P113" s="19"/>
      <c r="Q113" s="19"/>
      <c r="R113" s="19"/>
      <c r="S113" s="19"/>
      <c r="T113" s="38"/>
      <c r="U113" s="19"/>
      <c r="V113" s="19"/>
      <c r="W113" s="19"/>
      <c r="X113" s="19"/>
      <c r="Y113" s="19"/>
      <c r="Z113" s="19"/>
      <c r="AA113" s="19"/>
      <c r="AB113" s="24"/>
    </row>
    <row r="114" spans="2:28" ht="15.75" hidden="1" customHeight="1" outlineLevel="1">
      <c r="B114" s="20" t="s">
        <v>251</v>
      </c>
      <c r="C114" s="21"/>
      <c r="D114" s="21"/>
      <c r="E114" s="21"/>
      <c r="F114" s="21"/>
      <c r="G114" s="21"/>
      <c r="H114" s="21"/>
      <c r="I114" s="21"/>
      <c r="J114" s="21"/>
      <c r="K114" s="339"/>
      <c r="L114" s="35">
        <f>TSTCW!$L$18</f>
        <v>0</v>
      </c>
      <c r="N114" s="17"/>
      <c r="O114" s="28"/>
      <c r="P114" s="19"/>
      <c r="Q114" s="19"/>
      <c r="R114" s="19"/>
      <c r="S114" s="19"/>
      <c r="T114" s="38"/>
      <c r="U114" s="19"/>
      <c r="V114" s="19"/>
      <c r="W114" s="19"/>
      <c r="X114" s="19"/>
      <c r="Y114" s="19"/>
      <c r="Z114" s="19"/>
      <c r="AA114" s="19"/>
      <c r="AB114" s="24"/>
    </row>
    <row r="115" spans="2:28" ht="15.75" hidden="1" customHeight="1" outlineLevel="1">
      <c r="B115" s="20" t="s">
        <v>579</v>
      </c>
      <c r="C115" s="21"/>
      <c r="D115" s="21"/>
      <c r="E115" s="21"/>
      <c r="F115" s="21"/>
      <c r="G115" s="21"/>
      <c r="H115" s="21"/>
      <c r="I115" s="21"/>
      <c r="J115" s="21"/>
      <c r="K115" s="339"/>
      <c r="L115" s="35">
        <f>TSTCNT!$L$18</f>
        <v>0</v>
      </c>
      <c r="N115" s="17"/>
      <c r="O115" s="28"/>
      <c r="P115" s="19"/>
      <c r="Q115" s="19"/>
      <c r="R115" s="19"/>
      <c r="S115" s="19"/>
      <c r="T115" s="38"/>
      <c r="U115" s="19"/>
      <c r="V115" s="19"/>
      <c r="W115" s="19"/>
      <c r="X115" s="19"/>
      <c r="Y115" s="19"/>
      <c r="Z115" s="19"/>
      <c r="AA115" s="19"/>
      <c r="AB115" s="24"/>
    </row>
    <row r="116" spans="2:28" ht="15.75" hidden="1" customHeight="1" outlineLevel="1">
      <c r="B116" s="20" t="s">
        <v>580</v>
      </c>
      <c r="C116" s="21"/>
      <c r="D116" s="21"/>
      <c r="E116" s="21"/>
      <c r="F116" s="21"/>
      <c r="G116" s="21"/>
      <c r="H116" s="21"/>
      <c r="I116" s="21"/>
      <c r="J116" s="21"/>
      <c r="K116" s="339"/>
      <c r="L116" s="35">
        <f>TSTCFB!$L$18</f>
        <v>0</v>
      </c>
      <c r="N116" s="17"/>
      <c r="O116" s="28"/>
      <c r="P116" s="19"/>
      <c r="Q116" s="19"/>
      <c r="R116" s="19"/>
      <c r="S116" s="19"/>
      <c r="T116" s="38"/>
      <c r="U116" s="19"/>
      <c r="V116" s="19"/>
      <c r="W116" s="19"/>
      <c r="X116" s="19"/>
      <c r="Y116" s="19"/>
      <c r="Z116" s="19"/>
      <c r="AA116" s="19"/>
      <c r="AB116" s="24"/>
    </row>
    <row r="117" spans="2:28" ht="15.75" hidden="1" customHeight="1" outlineLevel="1">
      <c r="B117" s="20" t="s">
        <v>248</v>
      </c>
      <c r="C117" s="21"/>
      <c r="D117" s="21"/>
      <c r="E117" s="21"/>
      <c r="F117" s="21"/>
      <c r="G117" s="21"/>
      <c r="H117" s="21"/>
      <c r="I117" s="21"/>
      <c r="J117" s="21"/>
      <c r="K117" s="339"/>
      <c r="L117" s="35">
        <f>TSTCWT!$L$18</f>
        <v>0</v>
      </c>
      <c r="N117" s="17"/>
      <c r="O117" s="28"/>
      <c r="P117" s="19"/>
      <c r="Q117" s="19"/>
      <c r="R117" s="19"/>
      <c r="S117" s="19"/>
      <c r="T117" s="38"/>
      <c r="U117" s="19"/>
      <c r="V117" s="19"/>
      <c r="W117" s="19"/>
      <c r="X117" s="19"/>
      <c r="Y117" s="19"/>
      <c r="Z117" s="19"/>
      <c r="AA117" s="19"/>
      <c r="AB117" s="24"/>
    </row>
    <row r="118" spans="2:28" ht="15.75" customHeight="1" collapsed="1">
      <c r="B118" s="380" t="s">
        <v>590</v>
      </c>
      <c r="C118" s="21"/>
      <c r="D118" s="21"/>
      <c r="E118" s="21"/>
      <c r="F118" s="21"/>
      <c r="G118" s="21"/>
      <c r="H118" s="21"/>
      <c r="I118" s="21"/>
      <c r="J118" s="21"/>
      <c r="K118" s="340"/>
      <c r="L118" s="341">
        <f>SUM(L108:L117)</f>
        <v>0</v>
      </c>
      <c r="N118" s="19"/>
      <c r="O118" s="19"/>
      <c r="P118" s="19"/>
      <c r="Q118" s="19"/>
      <c r="R118" s="19"/>
      <c r="S118" s="19"/>
      <c r="T118" s="19"/>
      <c r="U118" s="19"/>
      <c r="V118" s="19"/>
      <c r="W118" s="40"/>
      <c r="X118" s="19"/>
      <c r="Y118" s="19"/>
      <c r="Z118" s="19"/>
      <c r="AA118" s="19"/>
      <c r="AB118" s="24">
        <f>SUM(C118:L118)</f>
        <v>0</v>
      </c>
    </row>
    <row r="119" spans="2:28" ht="15.75" hidden="1" customHeight="1" outlineLevel="1">
      <c r="B119" s="20" t="s">
        <v>240</v>
      </c>
      <c r="C119" s="21"/>
      <c r="D119" s="21"/>
      <c r="E119" s="21"/>
      <c r="F119" s="21"/>
      <c r="G119" s="21"/>
      <c r="H119" s="21"/>
      <c r="I119" s="21"/>
      <c r="J119" s="21"/>
      <c r="K119" s="339"/>
      <c r="L119" s="35">
        <f>LIT!$L$19</f>
        <v>0</v>
      </c>
      <c r="N119" s="17"/>
      <c r="O119" s="28"/>
      <c r="P119" s="19"/>
      <c r="Q119" s="19"/>
      <c r="R119" s="19"/>
      <c r="S119" s="19"/>
      <c r="T119" s="38"/>
      <c r="U119" s="19"/>
      <c r="V119" s="19"/>
      <c r="W119" s="19"/>
      <c r="X119" s="19"/>
      <c r="Y119" s="19"/>
      <c r="Z119" s="19"/>
      <c r="AA119" s="19"/>
      <c r="AB119" s="24"/>
    </row>
    <row r="120" spans="2:28" ht="15.75" hidden="1" customHeight="1" outlineLevel="1">
      <c r="B120" s="20" t="s">
        <v>242</v>
      </c>
      <c r="C120" s="21"/>
      <c r="D120" s="21"/>
      <c r="E120" s="21"/>
      <c r="F120" s="21"/>
      <c r="G120" s="21"/>
      <c r="H120" s="21"/>
      <c r="I120" s="21"/>
      <c r="J120" s="21"/>
      <c r="K120" s="339"/>
      <c r="L120" s="35">
        <f>LSCO!$L$19</f>
        <v>0</v>
      </c>
      <c r="N120" s="17"/>
      <c r="O120" s="28"/>
      <c r="P120" s="19"/>
      <c r="Q120" s="19"/>
      <c r="R120" s="19"/>
      <c r="S120" s="19"/>
      <c r="T120" s="38"/>
      <c r="U120" s="19"/>
      <c r="V120" s="19"/>
      <c r="W120" s="19"/>
      <c r="X120" s="19"/>
      <c r="Y120" s="19"/>
      <c r="Z120" s="19"/>
      <c r="AA120" s="19"/>
      <c r="AB120" s="24"/>
    </row>
    <row r="121" spans="2:28" ht="15.75" hidden="1" customHeight="1" outlineLevel="1">
      <c r="B121" s="20" t="s">
        <v>244</v>
      </c>
      <c r="C121" s="21"/>
      <c r="D121" s="21"/>
      <c r="E121" s="21"/>
      <c r="F121" s="21"/>
      <c r="G121" s="21"/>
      <c r="H121" s="21"/>
      <c r="I121" s="21"/>
      <c r="J121" s="21"/>
      <c r="K121" s="339"/>
      <c r="L121" s="35">
        <f>LSCPA!$L$19</f>
        <v>0</v>
      </c>
      <c r="N121" s="17"/>
      <c r="O121" s="28"/>
      <c r="P121" s="19"/>
      <c r="Q121" s="19"/>
      <c r="R121" s="19"/>
      <c r="S121" s="19"/>
      <c r="T121" s="38"/>
      <c r="U121" s="19"/>
      <c r="V121" s="19"/>
      <c r="W121" s="19"/>
      <c r="X121" s="19"/>
      <c r="Y121" s="19"/>
      <c r="Z121" s="19"/>
      <c r="AA121" s="19"/>
      <c r="AB121" s="24"/>
    </row>
    <row r="122" spans="2:28" ht="15.75" hidden="1" customHeight="1" outlineLevel="1">
      <c r="B122" s="20" t="s">
        <v>246</v>
      </c>
      <c r="C122" s="21"/>
      <c r="D122" s="21"/>
      <c r="E122" s="21"/>
      <c r="F122" s="21"/>
      <c r="G122" s="21"/>
      <c r="H122" s="21"/>
      <c r="I122" s="21"/>
      <c r="J122" s="21"/>
      <c r="K122" s="339"/>
      <c r="L122" s="35">
        <f>TSTCH!$L$19</f>
        <v>0</v>
      </c>
      <c r="N122" s="17"/>
      <c r="O122" s="28"/>
      <c r="P122" s="19"/>
      <c r="Q122" s="19"/>
      <c r="R122" s="19"/>
      <c r="S122" s="19"/>
      <c r="T122" s="38"/>
      <c r="U122" s="19"/>
      <c r="V122" s="19"/>
      <c r="W122" s="19"/>
      <c r="X122" s="19"/>
      <c r="Y122" s="19"/>
      <c r="Z122" s="19"/>
      <c r="AA122" s="19"/>
      <c r="AB122" s="24"/>
    </row>
    <row r="123" spans="2:28" ht="15.75" hidden="1" customHeight="1" outlineLevel="1">
      <c r="B123" s="20" t="s">
        <v>249</v>
      </c>
      <c r="C123" s="21"/>
      <c r="D123" s="21"/>
      <c r="E123" s="21"/>
      <c r="F123" s="21"/>
      <c r="G123" s="21"/>
      <c r="H123" s="21"/>
      <c r="I123" s="21"/>
      <c r="J123" s="21"/>
      <c r="K123" s="339"/>
      <c r="L123" s="35">
        <f>TSTCM!$L$19</f>
        <v>0</v>
      </c>
      <c r="N123" s="17"/>
      <c r="O123" s="28"/>
      <c r="P123" s="19"/>
      <c r="Q123" s="19"/>
      <c r="R123" s="19"/>
      <c r="S123" s="19"/>
      <c r="T123" s="38"/>
      <c r="U123" s="19"/>
      <c r="V123" s="19"/>
      <c r="W123" s="19"/>
      <c r="X123" s="19"/>
      <c r="Y123" s="19"/>
      <c r="Z123" s="19"/>
      <c r="AA123" s="19"/>
      <c r="AB123" s="24"/>
    </row>
    <row r="124" spans="2:28" ht="15.75" hidden="1" customHeight="1" outlineLevel="1">
      <c r="B124" s="20" t="s">
        <v>387</v>
      </c>
      <c r="C124" s="21"/>
      <c r="D124" s="21"/>
      <c r="E124" s="21"/>
      <c r="F124" s="21"/>
      <c r="G124" s="21"/>
      <c r="H124" s="21"/>
      <c r="I124" s="21"/>
      <c r="J124" s="21"/>
      <c r="K124" s="339"/>
      <c r="L124" s="35">
        <f>TSTCS!$L$19</f>
        <v>0</v>
      </c>
      <c r="N124" s="17"/>
      <c r="O124" s="28"/>
      <c r="P124" s="19"/>
      <c r="Q124" s="19"/>
      <c r="R124" s="19"/>
      <c r="S124" s="19"/>
      <c r="T124" s="38"/>
      <c r="U124" s="19"/>
      <c r="V124" s="19"/>
      <c r="W124" s="19"/>
      <c r="X124" s="19"/>
      <c r="Y124" s="19"/>
      <c r="Z124" s="19"/>
      <c r="AA124" s="19"/>
      <c r="AB124" s="24"/>
    </row>
    <row r="125" spans="2:28" ht="15.75" hidden="1" customHeight="1" outlineLevel="1">
      <c r="B125" s="20" t="s">
        <v>251</v>
      </c>
      <c r="C125" s="21"/>
      <c r="D125" s="21"/>
      <c r="E125" s="21"/>
      <c r="F125" s="21"/>
      <c r="G125" s="21"/>
      <c r="H125" s="21"/>
      <c r="I125" s="21"/>
      <c r="J125" s="21"/>
      <c r="K125" s="339"/>
      <c r="L125" s="35">
        <f>TSTCW!$L$19</f>
        <v>0</v>
      </c>
      <c r="N125" s="17"/>
      <c r="O125" s="28"/>
      <c r="P125" s="19"/>
      <c r="Q125" s="19"/>
      <c r="R125" s="19"/>
      <c r="S125" s="19"/>
      <c r="T125" s="38"/>
      <c r="U125" s="19"/>
      <c r="V125" s="19"/>
      <c r="W125" s="19"/>
      <c r="X125" s="19"/>
      <c r="Y125" s="19"/>
      <c r="Z125" s="19"/>
      <c r="AA125" s="19"/>
      <c r="AB125" s="24"/>
    </row>
    <row r="126" spans="2:28" ht="15.75" hidden="1" customHeight="1" outlineLevel="1">
      <c r="B126" s="20" t="s">
        <v>579</v>
      </c>
      <c r="C126" s="21"/>
      <c r="D126" s="21"/>
      <c r="E126" s="21"/>
      <c r="F126" s="21"/>
      <c r="G126" s="21"/>
      <c r="H126" s="21"/>
      <c r="I126" s="21"/>
      <c r="J126" s="21"/>
      <c r="K126" s="339"/>
      <c r="L126" s="35">
        <f>TSTCNT!$L$19</f>
        <v>0</v>
      </c>
      <c r="N126" s="17"/>
      <c r="O126" s="28"/>
      <c r="P126" s="19"/>
      <c r="Q126" s="19"/>
      <c r="R126" s="19"/>
      <c r="S126" s="19"/>
      <c r="T126" s="38"/>
      <c r="U126" s="19"/>
      <c r="V126" s="19"/>
      <c r="W126" s="19"/>
      <c r="X126" s="19"/>
      <c r="Y126" s="19"/>
      <c r="Z126" s="19"/>
      <c r="AA126" s="19"/>
      <c r="AB126" s="24"/>
    </row>
    <row r="127" spans="2:28" ht="15.75" hidden="1" customHeight="1" outlineLevel="1">
      <c r="B127" s="20" t="s">
        <v>580</v>
      </c>
      <c r="C127" s="21"/>
      <c r="D127" s="21"/>
      <c r="E127" s="21"/>
      <c r="F127" s="21"/>
      <c r="G127" s="21"/>
      <c r="H127" s="21"/>
      <c r="I127" s="21"/>
      <c r="J127" s="21"/>
      <c r="K127" s="339"/>
      <c r="L127" s="35">
        <f>TSTCFB!$L$19</f>
        <v>0</v>
      </c>
      <c r="N127" s="17"/>
      <c r="O127" s="28"/>
      <c r="P127" s="19"/>
      <c r="Q127" s="19"/>
      <c r="R127" s="19"/>
      <c r="S127" s="19"/>
      <c r="T127" s="38"/>
      <c r="U127" s="19"/>
      <c r="V127" s="19"/>
      <c r="W127" s="19"/>
      <c r="X127" s="19"/>
      <c r="Y127" s="19"/>
      <c r="Z127" s="19"/>
      <c r="AA127" s="19"/>
      <c r="AB127" s="24"/>
    </row>
    <row r="128" spans="2:28" ht="15.75" hidden="1" customHeight="1" outlineLevel="1">
      <c r="B128" s="20" t="s">
        <v>248</v>
      </c>
      <c r="C128" s="21"/>
      <c r="D128" s="21"/>
      <c r="E128" s="21"/>
      <c r="F128" s="21"/>
      <c r="G128" s="21"/>
      <c r="H128" s="21"/>
      <c r="I128" s="21"/>
      <c r="J128" s="21"/>
      <c r="K128" s="339"/>
      <c r="L128" s="35">
        <f>TSTCFB!$L$19</f>
        <v>0</v>
      </c>
      <c r="N128" s="17"/>
      <c r="O128" s="28"/>
      <c r="P128" s="19"/>
      <c r="Q128" s="19"/>
      <c r="R128" s="19"/>
      <c r="S128" s="19"/>
      <c r="T128" s="38"/>
      <c r="U128" s="19"/>
      <c r="V128" s="19"/>
      <c r="W128" s="19"/>
      <c r="X128" s="19"/>
      <c r="Y128" s="19"/>
      <c r="Z128" s="19"/>
      <c r="AA128" s="19"/>
      <c r="AB128" s="24"/>
    </row>
    <row r="129" spans="2:28" ht="15.75" customHeight="1" collapsed="1">
      <c r="B129" s="380" t="s">
        <v>589</v>
      </c>
      <c r="C129" s="21"/>
      <c r="D129" s="21"/>
      <c r="E129" s="21"/>
      <c r="F129" s="21"/>
      <c r="G129" s="21"/>
      <c r="H129" s="21"/>
      <c r="I129" s="21"/>
      <c r="J129" s="21"/>
      <c r="K129" s="340"/>
      <c r="L129" s="342">
        <f>SUM(L119:L128)</f>
        <v>0</v>
      </c>
      <c r="N129" s="19"/>
      <c r="O129" s="19"/>
      <c r="P129" s="19"/>
      <c r="Q129" s="19"/>
      <c r="R129" s="19"/>
      <c r="S129" s="19"/>
      <c r="T129" s="19"/>
      <c r="U129" s="19"/>
      <c r="V129" s="19"/>
      <c r="W129" s="40"/>
      <c r="X129" s="19"/>
      <c r="Y129" s="19"/>
      <c r="Z129" s="19"/>
      <c r="AA129" s="19"/>
      <c r="AB129" s="24">
        <f>SUM(C129:L129)</f>
        <v>0</v>
      </c>
    </row>
    <row r="130" spans="2:28" ht="15.75" customHeight="1">
      <c r="C130" s="37"/>
      <c r="D130" s="37"/>
      <c r="E130" s="37"/>
      <c r="F130" s="456"/>
      <c r="G130" s="456"/>
      <c r="H130" s="456"/>
      <c r="I130" s="456"/>
      <c r="J130" s="456"/>
      <c r="K130" s="37"/>
      <c r="L130" s="37"/>
      <c r="N130" s="46"/>
      <c r="O130" s="47"/>
      <c r="P130" s="47"/>
      <c r="Q130" s="47"/>
      <c r="R130" s="48"/>
      <c r="S130" s="51"/>
      <c r="T130" s="48"/>
      <c r="U130" s="47"/>
      <c r="V130" s="47"/>
      <c r="W130" s="47"/>
      <c r="X130" s="47"/>
      <c r="Y130" s="50"/>
      <c r="Z130" s="40"/>
      <c r="AA130" s="19"/>
    </row>
    <row r="131" spans="2:28" ht="33" customHeight="1">
      <c r="B131" s="14" t="s">
        <v>13</v>
      </c>
      <c r="C131" s="52"/>
      <c r="D131" s="52"/>
      <c r="E131" s="52"/>
      <c r="F131" s="53" t="s">
        <v>14</v>
      </c>
      <c r="G131" s="53" t="s">
        <v>15</v>
      </c>
      <c r="H131" s="53" t="s">
        <v>16</v>
      </c>
      <c r="I131" s="53" t="s">
        <v>17</v>
      </c>
      <c r="J131" s="385" t="s">
        <v>551</v>
      </c>
      <c r="K131" s="385" t="s">
        <v>552</v>
      </c>
      <c r="L131" s="53"/>
      <c r="N131" s="46"/>
      <c r="O131" s="47"/>
      <c r="P131" s="47"/>
      <c r="Q131" s="47"/>
      <c r="R131" s="48"/>
      <c r="S131" s="51"/>
      <c r="T131" s="48"/>
      <c r="U131" s="47"/>
      <c r="V131" s="47"/>
      <c r="W131" s="47"/>
      <c r="X131" s="47"/>
      <c r="Y131" s="50"/>
      <c r="Z131" s="40"/>
      <c r="AA131" s="19"/>
    </row>
    <row r="132" spans="2:28" ht="33" hidden="1" customHeight="1" outlineLevel="1">
      <c r="B132" s="202" t="s">
        <v>240</v>
      </c>
      <c r="C132" s="36"/>
      <c r="D132" s="36"/>
      <c r="E132" s="36"/>
      <c r="F132" s="208">
        <f>LIT!$F$22</f>
        <v>0</v>
      </c>
      <c r="G132" s="208">
        <f>LIT!$G$22</f>
        <v>0</v>
      </c>
      <c r="H132" s="208">
        <f>LIT!$H$22</f>
        <v>0</v>
      </c>
      <c r="I132" s="208">
        <f>LIT!$I$22</f>
        <v>0</v>
      </c>
      <c r="J132" s="208">
        <f>LIT!$J$22</f>
        <v>0</v>
      </c>
      <c r="K132" s="208">
        <f>LIT!$K$22</f>
        <v>0</v>
      </c>
      <c r="L132" s="208">
        <f>LIT!$L$22</f>
        <v>0</v>
      </c>
      <c r="N132" s="46"/>
      <c r="O132" s="47"/>
      <c r="P132" s="47"/>
      <c r="Q132" s="47"/>
      <c r="R132" s="48"/>
      <c r="S132" s="51"/>
      <c r="T132" s="48"/>
      <c r="U132" s="47"/>
      <c r="V132" s="47"/>
      <c r="W132" s="47"/>
      <c r="X132" s="47"/>
      <c r="Y132" s="50"/>
      <c r="Z132" s="40"/>
      <c r="AA132" s="19"/>
    </row>
    <row r="133" spans="2:28" ht="33" hidden="1" customHeight="1" outlineLevel="1">
      <c r="B133" s="202" t="s">
        <v>242</v>
      </c>
      <c r="C133" s="36"/>
      <c r="D133" s="36"/>
      <c r="E133" s="36"/>
      <c r="F133" s="208">
        <f>LSCO!$F$22</f>
        <v>0</v>
      </c>
      <c r="G133" s="208">
        <f>LSCO!$G$22</f>
        <v>0</v>
      </c>
      <c r="H133" s="208">
        <f>LSCO!$H$22</f>
        <v>0</v>
      </c>
      <c r="I133" s="208">
        <f>LSCO!$I$22</f>
        <v>0</v>
      </c>
      <c r="J133" s="208">
        <f>LSCO!$J$22</f>
        <v>0</v>
      </c>
      <c r="K133" s="208">
        <f>LSCO!$K$22</f>
        <v>0</v>
      </c>
      <c r="L133" s="208">
        <f>LSCO!$L$22</f>
        <v>0</v>
      </c>
      <c r="N133" s="46"/>
      <c r="O133" s="47"/>
      <c r="P133" s="47"/>
      <c r="Q133" s="47"/>
      <c r="R133" s="48"/>
      <c r="S133" s="51"/>
      <c r="T133" s="48"/>
      <c r="U133" s="47"/>
      <c r="V133" s="47"/>
      <c r="W133" s="47"/>
      <c r="X133" s="47"/>
      <c r="Y133" s="50"/>
      <c r="Z133" s="40"/>
      <c r="AA133" s="19"/>
    </row>
    <row r="134" spans="2:28" ht="33" hidden="1" customHeight="1" outlineLevel="1">
      <c r="B134" s="202" t="s">
        <v>244</v>
      </c>
      <c r="C134" s="36"/>
      <c r="D134" s="36"/>
      <c r="E134" s="36"/>
      <c r="F134" s="208">
        <f>LSCPA!$F$22</f>
        <v>0</v>
      </c>
      <c r="G134" s="208">
        <f>LSCPA!$G$22</f>
        <v>0</v>
      </c>
      <c r="H134" s="208">
        <f>LSCPA!$H$22</f>
        <v>0</v>
      </c>
      <c r="I134" s="208">
        <f>LSCPA!$I$22</f>
        <v>0</v>
      </c>
      <c r="J134" s="208">
        <f>LSCPA!$J$22</f>
        <v>0</v>
      </c>
      <c r="K134" s="208">
        <f>LSCPA!$K$22</f>
        <v>0</v>
      </c>
      <c r="L134" s="208">
        <f>LSCPA!$L$22</f>
        <v>0</v>
      </c>
      <c r="N134" s="46"/>
      <c r="O134" s="47"/>
      <c r="P134" s="47"/>
      <c r="Q134" s="47"/>
      <c r="R134" s="48"/>
      <c r="S134" s="51"/>
      <c r="T134" s="48"/>
      <c r="U134" s="47"/>
      <c r="V134" s="47"/>
      <c r="W134" s="47"/>
      <c r="X134" s="47"/>
      <c r="Y134" s="50"/>
      <c r="Z134" s="40"/>
      <c r="AA134" s="19"/>
    </row>
    <row r="135" spans="2:28" ht="33" hidden="1" customHeight="1" outlineLevel="1">
      <c r="B135" s="202" t="s">
        <v>246</v>
      </c>
      <c r="C135" s="36"/>
      <c r="D135" s="36"/>
      <c r="E135" s="36"/>
      <c r="F135" s="208">
        <f>TSTCH!$F$22</f>
        <v>0</v>
      </c>
      <c r="G135" s="208">
        <f>TSTCH!$G$22</f>
        <v>0</v>
      </c>
      <c r="H135" s="208">
        <f>TSTCH!$H$22</f>
        <v>0</v>
      </c>
      <c r="I135" s="208">
        <f>TSTCH!$I$22</f>
        <v>0</v>
      </c>
      <c r="J135" s="208">
        <f>TSTCH!$J$22</f>
        <v>0</v>
      </c>
      <c r="K135" s="208">
        <f>TSTCH!$K$22</f>
        <v>0</v>
      </c>
      <c r="L135" s="208">
        <f>TSTCH!$L$22</f>
        <v>0</v>
      </c>
      <c r="N135" s="46"/>
      <c r="O135" s="47"/>
      <c r="P135" s="47"/>
      <c r="Q135" s="47"/>
      <c r="R135" s="48"/>
      <c r="S135" s="51"/>
      <c r="T135" s="48"/>
      <c r="U135" s="47"/>
      <c r="V135" s="47"/>
      <c r="W135" s="47"/>
      <c r="X135" s="47"/>
      <c r="Y135" s="50"/>
      <c r="Z135" s="40"/>
      <c r="AA135" s="19"/>
    </row>
    <row r="136" spans="2:28" ht="33" hidden="1" customHeight="1" outlineLevel="1">
      <c r="B136" s="202" t="s">
        <v>249</v>
      </c>
      <c r="C136" s="36"/>
      <c r="D136" s="36"/>
      <c r="E136" s="36"/>
      <c r="F136" s="208">
        <f>TSTCM!$F$22</f>
        <v>0</v>
      </c>
      <c r="G136" s="208">
        <f>TSTCM!$G$22</f>
        <v>0</v>
      </c>
      <c r="H136" s="208">
        <f>TSTCM!$H$22</f>
        <v>0</v>
      </c>
      <c r="I136" s="208">
        <f>TSTCM!$I$22</f>
        <v>0</v>
      </c>
      <c r="J136" s="208">
        <f>TSTCM!$J$22</f>
        <v>0</v>
      </c>
      <c r="K136" s="208">
        <f>TSTCM!$K$22</f>
        <v>0</v>
      </c>
      <c r="L136" s="208">
        <f>TSTCM!$L$22</f>
        <v>0</v>
      </c>
      <c r="N136" s="46"/>
      <c r="O136" s="47"/>
      <c r="P136" s="47"/>
      <c r="Q136" s="47"/>
      <c r="R136" s="48"/>
      <c r="S136" s="51"/>
      <c r="T136" s="48"/>
      <c r="U136" s="47"/>
      <c r="V136" s="47"/>
      <c r="W136" s="47"/>
      <c r="X136" s="47"/>
      <c r="Y136" s="50"/>
      <c r="Z136" s="40"/>
      <c r="AA136" s="19"/>
    </row>
    <row r="137" spans="2:28" ht="33" hidden="1" customHeight="1" outlineLevel="1">
      <c r="B137" s="202" t="s">
        <v>387</v>
      </c>
      <c r="C137" s="36"/>
      <c r="D137" s="36"/>
      <c r="E137" s="36"/>
      <c r="F137" s="208">
        <f>TSTCS!$F$22</f>
        <v>0</v>
      </c>
      <c r="G137" s="208">
        <f>TSTCS!$G$22</f>
        <v>0</v>
      </c>
      <c r="H137" s="208">
        <f>TSTCS!$H$22</f>
        <v>0</v>
      </c>
      <c r="I137" s="208">
        <f>TSTCS!$I$22</f>
        <v>0</v>
      </c>
      <c r="J137" s="208">
        <f>TSTCS!$J$22</f>
        <v>0</v>
      </c>
      <c r="K137" s="208">
        <f>TSTCS!$K$22</f>
        <v>0</v>
      </c>
      <c r="L137" s="208">
        <f>TSTCS!$L$22</f>
        <v>0</v>
      </c>
      <c r="N137" s="46"/>
      <c r="O137" s="47"/>
      <c r="P137" s="47"/>
      <c r="Q137" s="47"/>
      <c r="R137" s="48"/>
      <c r="S137" s="51"/>
      <c r="T137" s="48"/>
      <c r="U137" s="47"/>
      <c r="V137" s="47"/>
      <c r="W137" s="47"/>
      <c r="X137" s="47"/>
      <c r="Y137" s="50"/>
      <c r="Z137" s="40"/>
      <c r="AA137" s="19"/>
    </row>
    <row r="138" spans="2:28" ht="33" hidden="1" customHeight="1" outlineLevel="1">
      <c r="B138" s="202" t="s">
        <v>251</v>
      </c>
      <c r="C138" s="36"/>
      <c r="D138" s="36"/>
      <c r="E138" s="36"/>
      <c r="F138" s="208">
        <f>TSTCW!$F$22</f>
        <v>0</v>
      </c>
      <c r="G138" s="208">
        <f>TSTCW!$G$22</f>
        <v>0</v>
      </c>
      <c r="H138" s="208">
        <f>TSTCW!$H$22</f>
        <v>0</v>
      </c>
      <c r="I138" s="208">
        <f>TSTCW!$I$22</f>
        <v>0</v>
      </c>
      <c r="J138" s="208">
        <f>TSTCW!$J$22</f>
        <v>0</v>
      </c>
      <c r="K138" s="208">
        <f>TSTCW!$K$22</f>
        <v>0</v>
      </c>
      <c r="L138" s="208">
        <f>TSTCW!$L$22</f>
        <v>0</v>
      </c>
      <c r="N138" s="46"/>
      <c r="O138" s="47"/>
      <c r="P138" s="47"/>
      <c r="Q138" s="47"/>
      <c r="R138" s="48"/>
      <c r="S138" s="51"/>
      <c r="T138" s="48"/>
      <c r="U138" s="47"/>
      <c r="V138" s="47"/>
      <c r="W138" s="47"/>
      <c r="X138" s="47"/>
      <c r="Y138" s="50"/>
      <c r="Z138" s="40"/>
      <c r="AA138" s="19"/>
    </row>
    <row r="139" spans="2:28" ht="33" hidden="1" customHeight="1" outlineLevel="1">
      <c r="B139" s="202" t="s">
        <v>579</v>
      </c>
      <c r="C139" s="36"/>
      <c r="D139" s="36"/>
      <c r="E139" s="36"/>
      <c r="F139" s="208">
        <f>TSTCNT!$F$22</f>
        <v>0</v>
      </c>
      <c r="G139" s="208">
        <f>TSTCNT!$G$22</f>
        <v>0</v>
      </c>
      <c r="H139" s="208">
        <f>TSTCNT!$H$22</f>
        <v>0</v>
      </c>
      <c r="I139" s="208">
        <f>TSTCNT!$I$22</f>
        <v>0</v>
      </c>
      <c r="J139" s="208">
        <f>TSTCNT!$J$22</f>
        <v>0</v>
      </c>
      <c r="K139" s="208">
        <f>TSTCNT!$K$22</f>
        <v>0</v>
      </c>
      <c r="L139" s="208">
        <f>TSTCNT!$L$22</f>
        <v>0</v>
      </c>
      <c r="N139" s="46"/>
      <c r="O139" s="47"/>
      <c r="P139" s="47"/>
      <c r="Q139" s="47"/>
      <c r="R139" s="48"/>
      <c r="S139" s="51"/>
      <c r="T139" s="48"/>
      <c r="U139" s="47"/>
      <c r="V139" s="47"/>
      <c r="W139" s="47"/>
      <c r="X139" s="47"/>
      <c r="Y139" s="50"/>
      <c r="Z139" s="40"/>
      <c r="AA139" s="19"/>
    </row>
    <row r="140" spans="2:28" ht="33" hidden="1" customHeight="1" outlineLevel="1">
      <c r="B140" s="202" t="s">
        <v>580</v>
      </c>
      <c r="C140" s="36"/>
      <c r="D140" s="36"/>
      <c r="E140" s="36"/>
      <c r="F140" s="208">
        <f>TSTCFB!$F$22</f>
        <v>0</v>
      </c>
      <c r="G140" s="208">
        <f>TSTCFB!$G$22</f>
        <v>0</v>
      </c>
      <c r="H140" s="208">
        <f>TSTCFB!$H$22</f>
        <v>0</v>
      </c>
      <c r="I140" s="208">
        <f>TSTCFB!$I$22</f>
        <v>0</v>
      </c>
      <c r="J140" s="208">
        <f>TSTCFB!$J$22</f>
        <v>0</v>
      </c>
      <c r="K140" s="208">
        <f>TSTCFB!$K$22</f>
        <v>0</v>
      </c>
      <c r="L140" s="208">
        <f>TSTCFB!$L$22</f>
        <v>0</v>
      </c>
      <c r="N140" s="46"/>
      <c r="O140" s="47"/>
      <c r="P140" s="47"/>
      <c r="Q140" s="47"/>
      <c r="R140" s="48"/>
      <c r="S140" s="51"/>
      <c r="T140" s="48"/>
      <c r="U140" s="47"/>
      <c r="V140" s="47"/>
      <c r="W140" s="47"/>
      <c r="X140" s="47"/>
      <c r="Y140" s="50"/>
      <c r="Z140" s="40"/>
      <c r="AA140" s="19"/>
    </row>
    <row r="141" spans="2:28" ht="33" hidden="1" customHeight="1" outlineLevel="1">
      <c r="B141" s="202" t="s">
        <v>248</v>
      </c>
      <c r="C141" s="36"/>
      <c r="D141" s="36"/>
      <c r="E141" s="36"/>
      <c r="F141" s="208">
        <f>TSTCWT!$F$22</f>
        <v>0</v>
      </c>
      <c r="G141" s="208">
        <f>TSTCWT!$G$22</f>
        <v>0</v>
      </c>
      <c r="H141" s="208">
        <f>TSTCWT!$H$22</f>
        <v>0</v>
      </c>
      <c r="I141" s="208">
        <f>TSTCWT!$I$22</f>
        <v>0</v>
      </c>
      <c r="J141" s="208">
        <f>TSTCWT!$J$22</f>
        <v>0</v>
      </c>
      <c r="K141" s="208">
        <f>TSTCWT!$K$22</f>
        <v>0</v>
      </c>
      <c r="L141" s="208">
        <f>TSTCWT!$L$22</f>
        <v>0</v>
      </c>
      <c r="N141" s="46"/>
      <c r="O141" s="47"/>
      <c r="P141" s="47"/>
      <c r="Q141" s="47"/>
      <c r="R141" s="48"/>
      <c r="S141" s="51"/>
      <c r="T141" s="48"/>
      <c r="U141" s="47"/>
      <c r="V141" s="47"/>
      <c r="W141" s="47"/>
      <c r="X141" s="47"/>
      <c r="Y141" s="50"/>
      <c r="Z141" s="40"/>
      <c r="AA141" s="19"/>
    </row>
    <row r="142" spans="2:28" ht="15.75" customHeight="1" collapsed="1">
      <c r="B142" s="54" t="s">
        <v>19</v>
      </c>
      <c r="C142" s="21"/>
      <c r="D142" s="21"/>
      <c r="F142" s="55">
        <f t="shared" ref="F142:L142" si="0">SUM(F132:F141)</f>
        <v>0</v>
      </c>
      <c r="G142" s="55">
        <f t="shared" si="0"/>
        <v>0</v>
      </c>
      <c r="H142" s="55">
        <f t="shared" si="0"/>
        <v>0</v>
      </c>
      <c r="I142" s="55">
        <f t="shared" si="0"/>
        <v>0</v>
      </c>
      <c r="J142" s="55">
        <f t="shared" si="0"/>
        <v>0</v>
      </c>
      <c r="K142" s="55">
        <f t="shared" si="0"/>
        <v>0</v>
      </c>
      <c r="L142" s="56">
        <f t="shared" si="0"/>
        <v>0</v>
      </c>
      <c r="N142" s="57"/>
      <c r="O142" s="58"/>
      <c r="P142" s="59"/>
      <c r="Q142" s="60"/>
      <c r="R142" s="57"/>
      <c r="S142" s="57"/>
      <c r="T142" s="57"/>
      <c r="U142" s="60"/>
      <c r="V142" s="57"/>
      <c r="W142" s="60"/>
      <c r="X142" s="61"/>
      <c r="Y142" s="58"/>
      <c r="Z142" s="60"/>
      <c r="AA142" s="19"/>
      <c r="AB142" s="24">
        <f t="shared" ref="AB142:AB197" si="1">SUM(C142:L142)</f>
        <v>0</v>
      </c>
    </row>
    <row r="143" spans="2:28" ht="15.75" hidden="1" customHeight="1" outlineLevel="1">
      <c r="B143" s="20" t="s">
        <v>240</v>
      </c>
      <c r="C143" s="21"/>
      <c r="D143" s="21"/>
      <c r="F143" s="63">
        <f>LIT!$F$23</f>
        <v>0</v>
      </c>
      <c r="G143" s="63">
        <f>LIT!$G$23</f>
        <v>0</v>
      </c>
      <c r="H143" s="63">
        <f>LIT!$H$23</f>
        <v>0</v>
      </c>
      <c r="I143" s="63">
        <f>LIT!$I$23</f>
        <v>0</v>
      </c>
      <c r="J143" s="63">
        <f>LIT!$J$23</f>
        <v>0</v>
      </c>
      <c r="K143" s="63">
        <f>LIT!$K$23</f>
        <v>0</v>
      </c>
      <c r="L143" s="64">
        <f>LIT!$L$23</f>
        <v>0</v>
      </c>
      <c r="N143" s="57"/>
      <c r="O143" s="58"/>
      <c r="P143" s="59"/>
      <c r="Q143" s="60"/>
      <c r="R143" s="57"/>
      <c r="S143" s="57"/>
      <c r="T143" s="57"/>
      <c r="U143" s="60"/>
      <c r="V143" s="57"/>
      <c r="W143" s="60"/>
      <c r="X143" s="61"/>
      <c r="Y143" s="58"/>
      <c r="Z143" s="60"/>
      <c r="AA143" s="19"/>
      <c r="AB143" s="24"/>
    </row>
    <row r="144" spans="2:28" ht="15.75" hidden="1" customHeight="1" outlineLevel="1">
      <c r="B144" s="20" t="s">
        <v>242</v>
      </c>
      <c r="C144" s="21"/>
      <c r="D144" s="21"/>
      <c r="F144" s="63">
        <f>LSCO!$F$23</f>
        <v>0</v>
      </c>
      <c r="G144" s="63">
        <f>LSCO!$G$23</f>
        <v>0</v>
      </c>
      <c r="H144" s="63">
        <f>LSCO!$H$23</f>
        <v>0</v>
      </c>
      <c r="I144" s="63">
        <f>LSCO!$I$23</f>
        <v>0</v>
      </c>
      <c r="J144" s="63">
        <f>LSCO!$J$23</f>
        <v>0</v>
      </c>
      <c r="K144" s="63">
        <f>LSCO!$K$23</f>
        <v>0</v>
      </c>
      <c r="L144" s="64">
        <f>LSCO!$L$23</f>
        <v>0</v>
      </c>
      <c r="N144" s="57"/>
      <c r="O144" s="58"/>
      <c r="P144" s="59"/>
      <c r="Q144" s="60"/>
      <c r="R144" s="57"/>
      <c r="S144" s="57"/>
      <c r="T144" s="57"/>
      <c r="U144" s="60"/>
      <c r="V144" s="57"/>
      <c r="W144" s="60"/>
      <c r="X144" s="61"/>
      <c r="Y144" s="58"/>
      <c r="Z144" s="60"/>
      <c r="AA144" s="19"/>
      <c r="AB144" s="24"/>
    </row>
    <row r="145" spans="2:28" ht="15.75" hidden="1" customHeight="1" outlineLevel="1">
      <c r="B145" s="20" t="s">
        <v>244</v>
      </c>
      <c r="C145" s="21"/>
      <c r="D145" s="21"/>
      <c r="F145" s="63">
        <f>LSCPA!$F$23</f>
        <v>0</v>
      </c>
      <c r="G145" s="63">
        <f>LSCPA!$G$23</f>
        <v>0</v>
      </c>
      <c r="H145" s="63">
        <f>LSCPA!$H$23</f>
        <v>0</v>
      </c>
      <c r="I145" s="63">
        <f>LSCPA!$I$23</f>
        <v>0</v>
      </c>
      <c r="J145" s="63">
        <f>LSCPA!$J$23</f>
        <v>0</v>
      </c>
      <c r="K145" s="63">
        <f>LSCPA!$K$23</f>
        <v>0</v>
      </c>
      <c r="L145" s="64">
        <f>LSCPA!$L$23</f>
        <v>0</v>
      </c>
      <c r="N145" s="57"/>
      <c r="O145" s="58"/>
      <c r="P145" s="59"/>
      <c r="Q145" s="60"/>
      <c r="R145" s="57"/>
      <c r="S145" s="57"/>
      <c r="T145" s="57"/>
      <c r="U145" s="60"/>
      <c r="V145" s="57"/>
      <c r="W145" s="60"/>
      <c r="X145" s="61"/>
      <c r="Y145" s="58"/>
      <c r="Z145" s="60"/>
      <c r="AA145" s="19"/>
      <c r="AB145" s="24"/>
    </row>
    <row r="146" spans="2:28" ht="15.75" hidden="1" customHeight="1" outlineLevel="1">
      <c r="B146" s="20" t="s">
        <v>246</v>
      </c>
      <c r="C146" s="21"/>
      <c r="D146" s="21"/>
      <c r="F146" s="63">
        <f>TSTCH!$F$23</f>
        <v>0</v>
      </c>
      <c r="G146" s="63">
        <f>TSTCH!$G$23</f>
        <v>0</v>
      </c>
      <c r="H146" s="63">
        <f>TSTCH!$H$23</f>
        <v>0</v>
      </c>
      <c r="I146" s="63">
        <f>TSTCH!$I$23</f>
        <v>0</v>
      </c>
      <c r="J146" s="63">
        <f>TSTCH!$J$23</f>
        <v>0</v>
      </c>
      <c r="K146" s="63">
        <f>TSTCH!$K$23</f>
        <v>0</v>
      </c>
      <c r="L146" s="64">
        <f>TSTCH!$L$23</f>
        <v>0</v>
      </c>
      <c r="N146" s="57"/>
      <c r="O146" s="58"/>
      <c r="P146" s="59"/>
      <c r="Q146" s="60"/>
      <c r="R146" s="57"/>
      <c r="S146" s="57"/>
      <c r="T146" s="57"/>
      <c r="U146" s="60"/>
      <c r="V146" s="57"/>
      <c r="W146" s="60"/>
      <c r="X146" s="61"/>
      <c r="Y146" s="58"/>
      <c r="Z146" s="60"/>
      <c r="AA146" s="19"/>
      <c r="AB146" s="24"/>
    </row>
    <row r="147" spans="2:28" ht="15.75" hidden="1" customHeight="1" outlineLevel="1">
      <c r="B147" s="20" t="s">
        <v>249</v>
      </c>
      <c r="C147" s="21"/>
      <c r="D147" s="21"/>
      <c r="F147" s="63">
        <f>TSTCM!$F$23</f>
        <v>0</v>
      </c>
      <c r="G147" s="63">
        <f>TSTCM!$G$23</f>
        <v>0</v>
      </c>
      <c r="H147" s="63">
        <f>TSTCM!$H$23</f>
        <v>0</v>
      </c>
      <c r="I147" s="63">
        <f>TSTCM!$I$23</f>
        <v>0</v>
      </c>
      <c r="J147" s="63">
        <f>TSTCM!$J$23</f>
        <v>0</v>
      </c>
      <c r="K147" s="63">
        <f>TSTCM!$K$23</f>
        <v>0</v>
      </c>
      <c r="L147" s="64">
        <f>TSTCM!$L$23</f>
        <v>0</v>
      </c>
      <c r="N147" s="57"/>
      <c r="O147" s="58"/>
      <c r="P147" s="59"/>
      <c r="Q147" s="60"/>
      <c r="R147" s="57"/>
      <c r="S147" s="57"/>
      <c r="T147" s="57"/>
      <c r="U147" s="60"/>
      <c r="V147" s="57"/>
      <c r="W147" s="60"/>
      <c r="X147" s="61"/>
      <c r="Y147" s="58"/>
      <c r="Z147" s="60"/>
      <c r="AA147" s="19"/>
      <c r="AB147" s="24"/>
    </row>
    <row r="148" spans="2:28" ht="15.75" hidden="1" customHeight="1" outlineLevel="1">
      <c r="B148" s="20" t="s">
        <v>387</v>
      </c>
      <c r="C148" s="21"/>
      <c r="D148" s="21"/>
      <c r="F148" s="63">
        <f>TSTCS!$F$23</f>
        <v>0</v>
      </c>
      <c r="G148" s="63">
        <f>TSTCS!$G$23</f>
        <v>0</v>
      </c>
      <c r="H148" s="63">
        <f>TSTCS!$H$23</f>
        <v>0</v>
      </c>
      <c r="I148" s="63">
        <f>TSTCS!$I$23</f>
        <v>0</v>
      </c>
      <c r="J148" s="63">
        <f>TSTCS!$J$23</f>
        <v>0</v>
      </c>
      <c r="K148" s="63">
        <f>TSTCS!$K$23</f>
        <v>0</v>
      </c>
      <c r="L148" s="64">
        <f>TSTCS!$L$23</f>
        <v>0</v>
      </c>
      <c r="N148" s="57"/>
      <c r="O148" s="58"/>
      <c r="P148" s="59"/>
      <c r="Q148" s="60"/>
      <c r="R148" s="57"/>
      <c r="S148" s="57"/>
      <c r="T148" s="57"/>
      <c r="U148" s="60"/>
      <c r="V148" s="57"/>
      <c r="W148" s="60"/>
      <c r="X148" s="61"/>
      <c r="Y148" s="58"/>
      <c r="Z148" s="60"/>
      <c r="AA148" s="19"/>
      <c r="AB148" s="24"/>
    </row>
    <row r="149" spans="2:28" ht="15.75" hidden="1" customHeight="1" outlineLevel="1">
      <c r="B149" s="20" t="s">
        <v>251</v>
      </c>
      <c r="C149" s="21"/>
      <c r="D149" s="21"/>
      <c r="F149" s="63">
        <f>TSTCW!$F$23</f>
        <v>0</v>
      </c>
      <c r="G149" s="63">
        <f>TSTCW!$G$23</f>
        <v>0</v>
      </c>
      <c r="H149" s="63">
        <f>TSTCW!$H$23</f>
        <v>0</v>
      </c>
      <c r="I149" s="63">
        <f>TSTCW!$I$23</f>
        <v>0</v>
      </c>
      <c r="J149" s="63">
        <f>TSTCW!$J$23</f>
        <v>0</v>
      </c>
      <c r="K149" s="63">
        <f>TSTCW!$K$23</f>
        <v>0</v>
      </c>
      <c r="L149" s="64">
        <f>TSTCW!$L$23</f>
        <v>0</v>
      </c>
      <c r="N149" s="57"/>
      <c r="O149" s="58"/>
      <c r="P149" s="59"/>
      <c r="Q149" s="60"/>
      <c r="R149" s="57"/>
      <c r="S149" s="57"/>
      <c r="T149" s="57"/>
      <c r="U149" s="60"/>
      <c r="V149" s="57"/>
      <c r="W149" s="60"/>
      <c r="X149" s="61"/>
      <c r="Y149" s="58"/>
      <c r="Z149" s="60"/>
      <c r="AA149" s="19"/>
      <c r="AB149" s="24"/>
    </row>
    <row r="150" spans="2:28" ht="15.75" hidden="1" customHeight="1" outlineLevel="1">
      <c r="B150" s="20" t="s">
        <v>579</v>
      </c>
      <c r="C150" s="21"/>
      <c r="D150" s="21"/>
      <c r="F150" s="63">
        <f>TSTCNT!$F$23</f>
        <v>0</v>
      </c>
      <c r="G150" s="63">
        <f>TSTCNT!$G$23</f>
        <v>0</v>
      </c>
      <c r="H150" s="63">
        <f>TSTCNT!$H$23</f>
        <v>0</v>
      </c>
      <c r="I150" s="63">
        <f>TSTCNT!$I$23</f>
        <v>0</v>
      </c>
      <c r="J150" s="63">
        <f>TSTCNT!$J$23</f>
        <v>0</v>
      </c>
      <c r="K150" s="63">
        <f>TSTCNT!$K$23</f>
        <v>0</v>
      </c>
      <c r="L150" s="64">
        <f>TSTCNT!$L$23</f>
        <v>0</v>
      </c>
      <c r="N150" s="57"/>
      <c r="O150" s="58"/>
      <c r="P150" s="59"/>
      <c r="Q150" s="60"/>
      <c r="R150" s="57"/>
      <c r="S150" s="57"/>
      <c r="T150" s="57"/>
      <c r="U150" s="60"/>
      <c r="V150" s="57"/>
      <c r="W150" s="60"/>
      <c r="X150" s="61"/>
      <c r="Y150" s="58"/>
      <c r="Z150" s="60"/>
      <c r="AA150" s="19"/>
      <c r="AB150" s="24"/>
    </row>
    <row r="151" spans="2:28" ht="15.75" hidden="1" customHeight="1" outlineLevel="1">
      <c r="B151" s="20" t="s">
        <v>580</v>
      </c>
      <c r="C151" s="21"/>
      <c r="D151" s="21"/>
      <c r="F151" s="63">
        <f>TSTCFB!$F$23</f>
        <v>0</v>
      </c>
      <c r="G151" s="63">
        <f>TSTCFB!$G$23</f>
        <v>0</v>
      </c>
      <c r="H151" s="63">
        <f>TSTCFB!$H$23</f>
        <v>0</v>
      </c>
      <c r="I151" s="63">
        <f>TSTCFB!$I$23</f>
        <v>0</v>
      </c>
      <c r="J151" s="63">
        <f>TSTCFB!$J$23</f>
        <v>0</v>
      </c>
      <c r="K151" s="63">
        <f>TSTCFB!$K$23</f>
        <v>0</v>
      </c>
      <c r="L151" s="64">
        <f>TSTCFB!$L$23</f>
        <v>0</v>
      </c>
      <c r="N151" s="57"/>
      <c r="O151" s="58"/>
      <c r="P151" s="59"/>
      <c r="Q151" s="60"/>
      <c r="R151" s="57"/>
      <c r="S151" s="57"/>
      <c r="T151" s="57"/>
      <c r="U151" s="60"/>
      <c r="V151" s="57"/>
      <c r="W151" s="60"/>
      <c r="X151" s="61"/>
      <c r="Y151" s="58"/>
      <c r="Z151" s="60"/>
      <c r="AA151" s="19"/>
      <c r="AB151" s="24"/>
    </row>
    <row r="152" spans="2:28" ht="15.75" hidden="1" customHeight="1" outlineLevel="1">
      <c r="B152" s="20" t="s">
        <v>248</v>
      </c>
      <c r="C152" s="21"/>
      <c r="D152" s="21"/>
      <c r="F152" s="63">
        <f>TSTCWT!$F$23</f>
        <v>0</v>
      </c>
      <c r="G152" s="63">
        <f>TSTCWT!$G$23</f>
        <v>0</v>
      </c>
      <c r="H152" s="63">
        <f>TSTCWT!$H$23</f>
        <v>0</v>
      </c>
      <c r="I152" s="63">
        <f>TSTCWT!$I$23</f>
        <v>0</v>
      </c>
      <c r="J152" s="63">
        <f>TSTCWT!$J$23</f>
        <v>0</v>
      </c>
      <c r="K152" s="63">
        <f>TSTCWT!$K$23</f>
        <v>0</v>
      </c>
      <c r="L152" s="64">
        <f>TSTCWT!$L$23</f>
        <v>0</v>
      </c>
      <c r="N152" s="57"/>
      <c r="O152" s="58"/>
      <c r="P152" s="59"/>
      <c r="Q152" s="60"/>
      <c r="R152" s="57"/>
      <c r="S152" s="57"/>
      <c r="T152" s="57"/>
      <c r="U152" s="60"/>
      <c r="V152" s="57"/>
      <c r="W152" s="60"/>
      <c r="X152" s="61"/>
      <c r="Y152" s="58"/>
      <c r="Z152" s="60"/>
      <c r="AA152" s="19"/>
      <c r="AB152" s="24"/>
    </row>
    <row r="153" spans="2:28" ht="15.75" customHeight="1" collapsed="1">
      <c r="B153" s="62" t="s">
        <v>20</v>
      </c>
      <c r="C153" s="21"/>
      <c r="D153" s="21"/>
      <c r="F153" s="63">
        <f t="shared" ref="F153:L153" si="2">SUM(F143:F152)</f>
        <v>0</v>
      </c>
      <c r="G153" s="63">
        <f t="shared" si="2"/>
        <v>0</v>
      </c>
      <c r="H153" s="63">
        <f t="shared" si="2"/>
        <v>0</v>
      </c>
      <c r="I153" s="63">
        <f t="shared" si="2"/>
        <v>0</v>
      </c>
      <c r="J153" s="63">
        <f t="shared" si="2"/>
        <v>0</v>
      </c>
      <c r="K153" s="63">
        <f t="shared" si="2"/>
        <v>0</v>
      </c>
      <c r="L153" s="64">
        <f t="shared" si="2"/>
        <v>0</v>
      </c>
      <c r="N153" s="65"/>
      <c r="O153" s="66"/>
      <c r="P153" s="67"/>
      <c r="Q153" s="68"/>
      <c r="R153" s="69"/>
      <c r="S153" s="69"/>
      <c r="T153" s="69"/>
      <c r="U153" s="68"/>
      <c r="V153" s="70"/>
      <c r="W153" s="60"/>
      <c r="X153" s="61"/>
      <c r="Y153" s="66"/>
      <c r="Z153" s="68"/>
      <c r="AA153" s="19"/>
      <c r="AB153" s="24">
        <f t="shared" si="1"/>
        <v>0</v>
      </c>
    </row>
    <row r="154" spans="2:28" ht="15.75" hidden="1" customHeight="1" outlineLevel="1">
      <c r="B154" s="20" t="s">
        <v>240</v>
      </c>
      <c r="C154" s="21"/>
      <c r="D154" s="21"/>
      <c r="F154" s="63">
        <f>LIT!$F$24</f>
        <v>0</v>
      </c>
      <c r="G154" s="63">
        <f>LIT!$G$24</f>
        <v>0</v>
      </c>
      <c r="H154" s="63">
        <f>LIT!$H$24</f>
        <v>0</v>
      </c>
      <c r="I154" s="63">
        <f>LIT!$I$24</f>
        <v>0</v>
      </c>
      <c r="J154" s="63">
        <f>LIT!$J$24</f>
        <v>0</v>
      </c>
      <c r="K154" s="63">
        <f>LIT!$K$24</f>
        <v>0</v>
      </c>
      <c r="L154" s="64">
        <f>LIT!$L$24</f>
        <v>0</v>
      </c>
      <c r="N154" s="65"/>
      <c r="O154" s="66"/>
      <c r="P154" s="67"/>
      <c r="Q154" s="68"/>
      <c r="R154" s="69"/>
      <c r="S154" s="69"/>
      <c r="T154" s="69"/>
      <c r="U154" s="68"/>
      <c r="V154" s="70"/>
      <c r="W154" s="60"/>
      <c r="X154" s="61"/>
      <c r="Y154" s="66"/>
      <c r="Z154" s="68"/>
      <c r="AA154" s="19"/>
      <c r="AB154" s="24"/>
    </row>
    <row r="155" spans="2:28" ht="15.75" hidden="1" customHeight="1" outlineLevel="1">
      <c r="B155" s="20" t="s">
        <v>242</v>
      </c>
      <c r="C155" s="21"/>
      <c r="D155" s="21"/>
      <c r="F155" s="63">
        <f>LSCO!$F$24</f>
        <v>0</v>
      </c>
      <c r="G155" s="63">
        <f>LSCO!$G$24</f>
        <v>0</v>
      </c>
      <c r="H155" s="63">
        <f>LSCO!$H$24</f>
        <v>0</v>
      </c>
      <c r="I155" s="63">
        <f>LSCO!$I$24</f>
        <v>0</v>
      </c>
      <c r="J155" s="63">
        <f>LSCO!$J$24</f>
        <v>0</v>
      </c>
      <c r="K155" s="63">
        <f>LSCO!$K$24</f>
        <v>0</v>
      </c>
      <c r="L155" s="64">
        <f>LSCO!$L$24</f>
        <v>0</v>
      </c>
      <c r="N155" s="65"/>
      <c r="O155" s="66"/>
      <c r="P155" s="67"/>
      <c r="Q155" s="68"/>
      <c r="R155" s="69"/>
      <c r="S155" s="69"/>
      <c r="T155" s="69"/>
      <c r="U155" s="68"/>
      <c r="V155" s="70"/>
      <c r="W155" s="60"/>
      <c r="X155" s="61"/>
      <c r="Y155" s="66"/>
      <c r="Z155" s="68"/>
      <c r="AA155" s="19"/>
      <c r="AB155" s="24"/>
    </row>
    <row r="156" spans="2:28" ht="15.75" hidden="1" customHeight="1" outlineLevel="1">
      <c r="B156" s="20" t="s">
        <v>244</v>
      </c>
      <c r="C156" s="21"/>
      <c r="D156" s="21"/>
      <c r="F156" s="63">
        <f>LSCPA!$F$24</f>
        <v>0</v>
      </c>
      <c r="G156" s="63">
        <f>LSCPA!$G$24</f>
        <v>0</v>
      </c>
      <c r="H156" s="63">
        <f>LSCPA!$H$24</f>
        <v>0</v>
      </c>
      <c r="I156" s="63">
        <f>LSCPA!$I$24</f>
        <v>0</v>
      </c>
      <c r="J156" s="63">
        <f>LSCPA!$J$24</f>
        <v>0</v>
      </c>
      <c r="K156" s="63">
        <f>LSCPA!$K$24</f>
        <v>0</v>
      </c>
      <c r="L156" s="64">
        <f>LSCPA!$L$24</f>
        <v>0</v>
      </c>
      <c r="N156" s="65"/>
      <c r="O156" s="66"/>
      <c r="P156" s="67"/>
      <c r="Q156" s="68"/>
      <c r="R156" s="69"/>
      <c r="S156" s="69"/>
      <c r="T156" s="69"/>
      <c r="U156" s="68"/>
      <c r="V156" s="70"/>
      <c r="W156" s="60"/>
      <c r="X156" s="61"/>
      <c r="Y156" s="66"/>
      <c r="Z156" s="68"/>
      <c r="AA156" s="19"/>
      <c r="AB156" s="24"/>
    </row>
    <row r="157" spans="2:28" ht="15.75" hidden="1" customHeight="1" outlineLevel="1">
      <c r="B157" s="20" t="s">
        <v>246</v>
      </c>
      <c r="C157" s="21"/>
      <c r="D157" s="21"/>
      <c r="F157" s="63">
        <f>TSTCH!$F$24</f>
        <v>0</v>
      </c>
      <c r="G157" s="63">
        <f>TSTCH!$G$24</f>
        <v>0</v>
      </c>
      <c r="H157" s="63">
        <f>TSTCH!$H$24</f>
        <v>0</v>
      </c>
      <c r="I157" s="63">
        <f>TSTCH!$I$24</f>
        <v>0</v>
      </c>
      <c r="J157" s="63">
        <f>TSTCH!$J$24</f>
        <v>0</v>
      </c>
      <c r="K157" s="63">
        <f>TSTCH!$K$24</f>
        <v>0</v>
      </c>
      <c r="L157" s="64">
        <f>TSTCH!$L$24</f>
        <v>0</v>
      </c>
      <c r="N157" s="65"/>
      <c r="O157" s="66"/>
      <c r="P157" s="67"/>
      <c r="Q157" s="68"/>
      <c r="R157" s="69"/>
      <c r="S157" s="69"/>
      <c r="T157" s="69"/>
      <c r="U157" s="68"/>
      <c r="V157" s="70"/>
      <c r="W157" s="60"/>
      <c r="X157" s="61"/>
      <c r="Y157" s="66"/>
      <c r="Z157" s="68"/>
      <c r="AA157" s="19"/>
      <c r="AB157" s="24"/>
    </row>
    <row r="158" spans="2:28" ht="15.75" hidden="1" customHeight="1" outlineLevel="1">
      <c r="B158" s="20" t="s">
        <v>249</v>
      </c>
      <c r="C158" s="21"/>
      <c r="D158" s="21"/>
      <c r="F158" s="63">
        <f>TSTCM!$F$24</f>
        <v>0</v>
      </c>
      <c r="G158" s="63">
        <f>TSTCM!$G$24</f>
        <v>0</v>
      </c>
      <c r="H158" s="63">
        <f>TSTCM!$H$24</f>
        <v>0</v>
      </c>
      <c r="I158" s="63">
        <f>TSTCM!$I$24</f>
        <v>0</v>
      </c>
      <c r="J158" s="63">
        <f>TSTCM!$J$24</f>
        <v>0</v>
      </c>
      <c r="K158" s="63">
        <f>TSTCM!$K$24</f>
        <v>0</v>
      </c>
      <c r="L158" s="64">
        <f>TSTCM!$L$24</f>
        <v>0</v>
      </c>
      <c r="N158" s="65"/>
      <c r="O158" s="66"/>
      <c r="P158" s="67"/>
      <c r="Q158" s="68"/>
      <c r="R158" s="69"/>
      <c r="S158" s="69"/>
      <c r="T158" s="69"/>
      <c r="U158" s="68"/>
      <c r="V158" s="70"/>
      <c r="W158" s="60"/>
      <c r="X158" s="61"/>
      <c r="Y158" s="66"/>
      <c r="Z158" s="68"/>
      <c r="AA158" s="19"/>
      <c r="AB158" s="24"/>
    </row>
    <row r="159" spans="2:28" ht="15.75" hidden="1" customHeight="1" outlineLevel="1">
      <c r="B159" s="20" t="s">
        <v>387</v>
      </c>
      <c r="C159" s="21"/>
      <c r="D159" s="21"/>
      <c r="F159" s="63">
        <f>TSTCS!$F$24</f>
        <v>0</v>
      </c>
      <c r="G159" s="63">
        <f>TSTCS!$G$24</f>
        <v>0</v>
      </c>
      <c r="H159" s="63">
        <f>TSTCS!$H$24</f>
        <v>0</v>
      </c>
      <c r="I159" s="63">
        <f>TSTCS!$I$24</f>
        <v>0</v>
      </c>
      <c r="J159" s="63">
        <f>TSTCS!$J$24</f>
        <v>0</v>
      </c>
      <c r="K159" s="63">
        <f>TSTCS!$K$24</f>
        <v>0</v>
      </c>
      <c r="L159" s="64">
        <f>TSTCS!$L$24</f>
        <v>0</v>
      </c>
      <c r="N159" s="65"/>
      <c r="O159" s="66"/>
      <c r="P159" s="67"/>
      <c r="Q159" s="68"/>
      <c r="R159" s="69"/>
      <c r="S159" s="69"/>
      <c r="T159" s="69"/>
      <c r="U159" s="68"/>
      <c r="V159" s="70"/>
      <c r="W159" s="60"/>
      <c r="X159" s="61"/>
      <c r="Y159" s="66"/>
      <c r="Z159" s="68"/>
      <c r="AA159" s="19"/>
      <c r="AB159" s="24"/>
    </row>
    <row r="160" spans="2:28" ht="15.75" hidden="1" customHeight="1" outlineLevel="1">
      <c r="B160" s="20" t="s">
        <v>251</v>
      </c>
      <c r="C160" s="21"/>
      <c r="D160" s="21"/>
      <c r="F160" s="63">
        <f>TSTCW!$F$24</f>
        <v>0</v>
      </c>
      <c r="G160" s="63">
        <f>TSTCW!$G$24</f>
        <v>0</v>
      </c>
      <c r="H160" s="63">
        <f>TSTCW!$H$24</f>
        <v>0</v>
      </c>
      <c r="I160" s="63">
        <f>TSTCW!$I$24</f>
        <v>0</v>
      </c>
      <c r="J160" s="63">
        <f>TSTCW!$J$24</f>
        <v>0</v>
      </c>
      <c r="K160" s="63">
        <f>TSTCW!$K$24</f>
        <v>0</v>
      </c>
      <c r="L160" s="64">
        <f>TSTCW!$L$24</f>
        <v>0</v>
      </c>
      <c r="N160" s="65"/>
      <c r="O160" s="66"/>
      <c r="P160" s="67"/>
      <c r="Q160" s="68"/>
      <c r="R160" s="69"/>
      <c r="S160" s="69"/>
      <c r="T160" s="69"/>
      <c r="U160" s="68"/>
      <c r="V160" s="70"/>
      <c r="W160" s="60"/>
      <c r="X160" s="61"/>
      <c r="Y160" s="66"/>
      <c r="Z160" s="68"/>
      <c r="AA160" s="19"/>
      <c r="AB160" s="24"/>
    </row>
    <row r="161" spans="2:28" ht="15.75" hidden="1" customHeight="1" outlineLevel="1">
      <c r="B161" s="20" t="s">
        <v>579</v>
      </c>
      <c r="C161" s="21"/>
      <c r="D161" s="21"/>
      <c r="F161" s="63">
        <f>TSTCNT!$F$24</f>
        <v>0</v>
      </c>
      <c r="G161" s="63">
        <f>TSTCNT!$G$24</f>
        <v>0</v>
      </c>
      <c r="H161" s="63">
        <f>TSTCNT!$H$24</f>
        <v>0</v>
      </c>
      <c r="I161" s="63">
        <f>TSTCNT!$I$24</f>
        <v>0</v>
      </c>
      <c r="J161" s="63">
        <f>TSTCNT!$J$24</f>
        <v>0</v>
      </c>
      <c r="K161" s="63">
        <f>TSTCNT!$K$24</f>
        <v>0</v>
      </c>
      <c r="L161" s="64">
        <f>TSTCNT!$L$24</f>
        <v>0</v>
      </c>
      <c r="N161" s="65"/>
      <c r="O161" s="66"/>
      <c r="P161" s="67"/>
      <c r="Q161" s="68"/>
      <c r="R161" s="69"/>
      <c r="S161" s="69"/>
      <c r="T161" s="69"/>
      <c r="U161" s="68"/>
      <c r="V161" s="70"/>
      <c r="W161" s="60"/>
      <c r="X161" s="61"/>
      <c r="Y161" s="66"/>
      <c r="Z161" s="68"/>
      <c r="AA161" s="19"/>
      <c r="AB161" s="24"/>
    </row>
    <row r="162" spans="2:28" ht="15.75" hidden="1" customHeight="1" outlineLevel="1">
      <c r="B162" s="20" t="s">
        <v>580</v>
      </c>
      <c r="C162" s="21"/>
      <c r="D162" s="21"/>
      <c r="F162" s="63">
        <f>TSTCFB!$F$24</f>
        <v>0</v>
      </c>
      <c r="G162" s="63">
        <f>TSTCFB!$G$24</f>
        <v>0</v>
      </c>
      <c r="H162" s="63">
        <f>TSTCFB!$H$24</f>
        <v>0</v>
      </c>
      <c r="I162" s="63">
        <f>TSTCFB!$I$24</f>
        <v>0</v>
      </c>
      <c r="J162" s="63">
        <f>TSTCFB!$J$24</f>
        <v>0</v>
      </c>
      <c r="K162" s="63">
        <f>TSTCFB!$K$24</f>
        <v>0</v>
      </c>
      <c r="L162" s="64">
        <f>TSTCFB!$L$24</f>
        <v>0</v>
      </c>
      <c r="N162" s="65"/>
      <c r="O162" s="66"/>
      <c r="P162" s="67"/>
      <c r="Q162" s="68"/>
      <c r="R162" s="69"/>
      <c r="S162" s="69"/>
      <c r="T162" s="69"/>
      <c r="U162" s="68"/>
      <c r="V162" s="70"/>
      <c r="W162" s="60"/>
      <c r="X162" s="61"/>
      <c r="Y162" s="66"/>
      <c r="Z162" s="68"/>
      <c r="AA162" s="19"/>
      <c r="AB162" s="24"/>
    </row>
    <row r="163" spans="2:28" ht="15.75" hidden="1" customHeight="1" outlineLevel="1">
      <c r="B163" s="20" t="s">
        <v>248</v>
      </c>
      <c r="C163" s="21"/>
      <c r="D163" s="21"/>
      <c r="F163" s="63">
        <f>TSTCWT!$F$24</f>
        <v>0</v>
      </c>
      <c r="G163" s="63">
        <f>TSTCWT!$G$24</f>
        <v>0</v>
      </c>
      <c r="H163" s="63">
        <f>TSTCWT!$H$24</f>
        <v>0</v>
      </c>
      <c r="I163" s="63">
        <f>TSTCWT!$I$24</f>
        <v>0</v>
      </c>
      <c r="J163" s="63">
        <f>TSTCWT!$J$24</f>
        <v>0</v>
      </c>
      <c r="K163" s="63">
        <f>TSTCWT!$K$24</f>
        <v>0</v>
      </c>
      <c r="L163" s="64">
        <f>TSTCWT!$L$24</f>
        <v>0</v>
      </c>
      <c r="N163" s="65"/>
      <c r="O163" s="66"/>
      <c r="P163" s="67"/>
      <c r="Q163" s="68"/>
      <c r="R163" s="69"/>
      <c r="S163" s="69"/>
      <c r="T163" s="69"/>
      <c r="U163" s="68"/>
      <c r="V163" s="70"/>
      <c r="W163" s="60"/>
      <c r="X163" s="61"/>
      <c r="Y163" s="66"/>
      <c r="Z163" s="68"/>
      <c r="AA163" s="19"/>
      <c r="AB163" s="24"/>
    </row>
    <row r="164" spans="2:28" ht="15.75" customHeight="1" collapsed="1">
      <c r="B164" s="54" t="s">
        <v>21</v>
      </c>
      <c r="C164" s="21"/>
      <c r="D164" s="21"/>
      <c r="F164" s="63">
        <f t="shared" ref="F164:L164" si="3">SUM(F154:F163)</f>
        <v>0</v>
      </c>
      <c r="G164" s="63">
        <f t="shared" si="3"/>
        <v>0</v>
      </c>
      <c r="H164" s="63">
        <f t="shared" si="3"/>
        <v>0</v>
      </c>
      <c r="I164" s="63">
        <f t="shared" si="3"/>
        <v>0</v>
      </c>
      <c r="J164" s="63">
        <f t="shared" si="3"/>
        <v>0</v>
      </c>
      <c r="K164" s="63">
        <f t="shared" si="3"/>
        <v>0</v>
      </c>
      <c r="L164" s="64">
        <f t="shared" si="3"/>
        <v>0</v>
      </c>
      <c r="N164" s="65"/>
      <c r="O164" s="66"/>
      <c r="P164" s="71"/>
      <c r="Q164" s="68"/>
      <c r="R164" s="69"/>
      <c r="S164" s="69"/>
      <c r="T164" s="69"/>
      <c r="U164" s="68"/>
      <c r="V164" s="69"/>
      <c r="W164" s="68"/>
      <c r="X164" s="61"/>
      <c r="Y164" s="66"/>
      <c r="Z164" s="68"/>
      <c r="AA164" s="19"/>
      <c r="AB164" s="24">
        <f t="shared" si="1"/>
        <v>0</v>
      </c>
    </row>
    <row r="165" spans="2:28" ht="15.75" hidden="1" customHeight="1" outlineLevel="1">
      <c r="B165" s="20" t="s">
        <v>240</v>
      </c>
      <c r="C165" s="21"/>
      <c r="D165" s="21"/>
      <c r="F165" s="63">
        <f>LIT!$F$25</f>
        <v>0</v>
      </c>
      <c r="G165" s="63">
        <f>LIT!$G$25</f>
        <v>0</v>
      </c>
      <c r="H165" s="63">
        <f>LIT!$H$25</f>
        <v>0</v>
      </c>
      <c r="I165" s="63">
        <f>LIT!$I$25</f>
        <v>0</v>
      </c>
      <c r="J165" s="63">
        <f>LIT!$J$25</f>
        <v>0</v>
      </c>
      <c r="K165" s="63">
        <f>LIT!$K$25</f>
        <v>0</v>
      </c>
      <c r="L165" s="64">
        <f>LIT!$L$25</f>
        <v>0</v>
      </c>
      <c r="N165" s="65"/>
      <c r="O165" s="66"/>
      <c r="P165" s="71"/>
      <c r="Q165" s="68"/>
      <c r="R165" s="69"/>
      <c r="S165" s="69"/>
      <c r="T165" s="69"/>
      <c r="U165" s="68"/>
      <c r="V165" s="69"/>
      <c r="W165" s="68"/>
      <c r="X165" s="61"/>
      <c r="Y165" s="66"/>
      <c r="Z165" s="68"/>
      <c r="AA165" s="19"/>
      <c r="AB165" s="24"/>
    </row>
    <row r="166" spans="2:28" ht="15.75" hidden="1" customHeight="1" outlineLevel="1">
      <c r="B166" s="20" t="s">
        <v>242</v>
      </c>
      <c r="C166" s="21"/>
      <c r="D166" s="21"/>
      <c r="F166" s="63">
        <f>LSCO!$F$25</f>
        <v>0</v>
      </c>
      <c r="G166" s="63">
        <f>LSCO!$G$25</f>
        <v>0</v>
      </c>
      <c r="H166" s="63">
        <f>LSCO!$H$25</f>
        <v>0</v>
      </c>
      <c r="I166" s="63">
        <f>LSCO!$I$25</f>
        <v>0</v>
      </c>
      <c r="J166" s="63">
        <f>LSCO!$J$25</f>
        <v>0</v>
      </c>
      <c r="K166" s="63">
        <f>LSCO!$K$25</f>
        <v>0</v>
      </c>
      <c r="L166" s="64">
        <f>LSCO!$L$25</f>
        <v>0</v>
      </c>
      <c r="N166" s="65"/>
      <c r="O166" s="66"/>
      <c r="P166" s="71"/>
      <c r="Q166" s="68"/>
      <c r="R166" s="69"/>
      <c r="S166" s="69"/>
      <c r="T166" s="69"/>
      <c r="U166" s="68"/>
      <c r="V166" s="69"/>
      <c r="W166" s="68"/>
      <c r="X166" s="61"/>
      <c r="Y166" s="66"/>
      <c r="Z166" s="68"/>
      <c r="AA166" s="19"/>
      <c r="AB166" s="24"/>
    </row>
    <row r="167" spans="2:28" ht="15.75" hidden="1" customHeight="1" outlineLevel="1">
      <c r="B167" s="20" t="s">
        <v>244</v>
      </c>
      <c r="C167" s="21"/>
      <c r="D167" s="21"/>
      <c r="F167" s="63">
        <f>LSCPA!$F$25</f>
        <v>0</v>
      </c>
      <c r="G167" s="63">
        <f>LSCPA!$G$25</f>
        <v>0</v>
      </c>
      <c r="H167" s="63">
        <f>LSCPA!$H$25</f>
        <v>0</v>
      </c>
      <c r="I167" s="63">
        <f>LSCPA!$I$25</f>
        <v>0</v>
      </c>
      <c r="J167" s="63">
        <f>LSCPA!$J$25</f>
        <v>0</v>
      </c>
      <c r="K167" s="63">
        <f>LSCPA!$K$25</f>
        <v>0</v>
      </c>
      <c r="L167" s="64">
        <f>LSCPA!$L$25</f>
        <v>0</v>
      </c>
      <c r="N167" s="65"/>
      <c r="O167" s="66"/>
      <c r="P167" s="71"/>
      <c r="Q167" s="68"/>
      <c r="R167" s="69"/>
      <c r="S167" s="69"/>
      <c r="T167" s="69"/>
      <c r="U167" s="68"/>
      <c r="V167" s="69"/>
      <c r="W167" s="68"/>
      <c r="X167" s="61"/>
      <c r="Y167" s="66"/>
      <c r="Z167" s="68"/>
      <c r="AA167" s="19"/>
      <c r="AB167" s="24"/>
    </row>
    <row r="168" spans="2:28" ht="15.75" hidden="1" customHeight="1" outlineLevel="1">
      <c r="B168" s="20" t="s">
        <v>246</v>
      </c>
      <c r="C168" s="21"/>
      <c r="D168" s="21"/>
      <c r="F168" s="63">
        <f>TSTCH!$F$25</f>
        <v>0</v>
      </c>
      <c r="G168" s="63">
        <f>TSTCH!$G$25</f>
        <v>0</v>
      </c>
      <c r="H168" s="63">
        <f>TSTCH!$H$25</f>
        <v>0</v>
      </c>
      <c r="I168" s="63">
        <f>TSTCH!$I$25</f>
        <v>0</v>
      </c>
      <c r="J168" s="63">
        <f>TSTCH!$J$25</f>
        <v>0</v>
      </c>
      <c r="K168" s="63">
        <f>TSTCH!$K$25</f>
        <v>0</v>
      </c>
      <c r="L168" s="64">
        <f>TSTCH!$L$25</f>
        <v>0</v>
      </c>
      <c r="N168" s="65"/>
      <c r="O168" s="66"/>
      <c r="P168" s="71"/>
      <c r="Q168" s="68"/>
      <c r="R168" s="69"/>
      <c r="S168" s="69"/>
      <c r="T168" s="69"/>
      <c r="U168" s="68"/>
      <c r="V168" s="69"/>
      <c r="W168" s="68"/>
      <c r="X168" s="61"/>
      <c r="Y168" s="66"/>
      <c r="Z168" s="68"/>
      <c r="AA168" s="19"/>
      <c r="AB168" s="24"/>
    </row>
    <row r="169" spans="2:28" ht="15.75" hidden="1" customHeight="1" outlineLevel="1">
      <c r="B169" s="20" t="s">
        <v>249</v>
      </c>
      <c r="C169" s="21"/>
      <c r="D169" s="21"/>
      <c r="F169" s="63">
        <f>TSTCM!$F$25</f>
        <v>0</v>
      </c>
      <c r="G169" s="63">
        <f>TSTCM!$G$25</f>
        <v>0</v>
      </c>
      <c r="H169" s="63">
        <f>TSTCM!$H$25</f>
        <v>0</v>
      </c>
      <c r="I169" s="63">
        <f>TSTCM!$I$25</f>
        <v>0</v>
      </c>
      <c r="J169" s="63">
        <f>TSTCM!$J$25</f>
        <v>0</v>
      </c>
      <c r="K169" s="63">
        <f>TSTCM!$K$25</f>
        <v>0</v>
      </c>
      <c r="L169" s="64">
        <f>TSTCM!$L$25</f>
        <v>0</v>
      </c>
      <c r="N169" s="65"/>
      <c r="O169" s="66"/>
      <c r="P169" s="71"/>
      <c r="Q169" s="68"/>
      <c r="R169" s="69"/>
      <c r="S169" s="69"/>
      <c r="T169" s="69"/>
      <c r="U169" s="68"/>
      <c r="V169" s="69"/>
      <c r="W169" s="68"/>
      <c r="X169" s="61"/>
      <c r="Y169" s="66"/>
      <c r="Z169" s="68"/>
      <c r="AA169" s="19"/>
      <c r="AB169" s="24"/>
    </row>
    <row r="170" spans="2:28" ht="15.75" hidden="1" customHeight="1" outlineLevel="1">
      <c r="B170" s="20" t="s">
        <v>387</v>
      </c>
      <c r="C170" s="21"/>
      <c r="D170" s="21"/>
      <c r="F170" s="63">
        <f>TSTCS!$F$25</f>
        <v>0</v>
      </c>
      <c r="G170" s="63">
        <f>TSTCS!$G$25</f>
        <v>0</v>
      </c>
      <c r="H170" s="63">
        <f>TSTCS!$H$25</f>
        <v>0</v>
      </c>
      <c r="I170" s="63">
        <f>TSTCS!$I$25</f>
        <v>0</v>
      </c>
      <c r="J170" s="63">
        <f>TSTCS!$J$25</f>
        <v>0</v>
      </c>
      <c r="K170" s="63">
        <f>TSTCS!$K$25</f>
        <v>0</v>
      </c>
      <c r="L170" s="64">
        <f>TSTCS!$L$25</f>
        <v>0</v>
      </c>
      <c r="N170" s="65"/>
      <c r="O170" s="66"/>
      <c r="P170" s="71"/>
      <c r="Q170" s="68"/>
      <c r="R170" s="69"/>
      <c r="S170" s="69"/>
      <c r="T170" s="69"/>
      <c r="U170" s="68"/>
      <c r="V170" s="69"/>
      <c r="W170" s="68"/>
      <c r="X170" s="61"/>
      <c r="Y170" s="66"/>
      <c r="Z170" s="68"/>
      <c r="AA170" s="19"/>
      <c r="AB170" s="24"/>
    </row>
    <row r="171" spans="2:28" ht="15.75" hidden="1" customHeight="1" outlineLevel="1">
      <c r="B171" s="20" t="s">
        <v>251</v>
      </c>
      <c r="C171" s="21"/>
      <c r="D171" s="21"/>
      <c r="F171" s="63">
        <f>TSTCW!$F$25</f>
        <v>0</v>
      </c>
      <c r="G171" s="63">
        <f>TSTCW!$G$25</f>
        <v>0</v>
      </c>
      <c r="H171" s="63">
        <f>TSTCW!$H$25</f>
        <v>0</v>
      </c>
      <c r="I171" s="63">
        <f>TSTCW!$I$25</f>
        <v>0</v>
      </c>
      <c r="J171" s="63">
        <f>TSTCW!$J$25</f>
        <v>0</v>
      </c>
      <c r="K171" s="63">
        <f>TSTCW!$K$25</f>
        <v>0</v>
      </c>
      <c r="L171" s="64">
        <f>TSTCW!$L$25</f>
        <v>0</v>
      </c>
      <c r="N171" s="65"/>
      <c r="O171" s="66"/>
      <c r="P171" s="71"/>
      <c r="Q171" s="68"/>
      <c r="R171" s="69"/>
      <c r="S171" s="69"/>
      <c r="T171" s="69"/>
      <c r="U171" s="68"/>
      <c r="V171" s="69"/>
      <c r="W171" s="68"/>
      <c r="X171" s="61"/>
      <c r="Y171" s="66"/>
      <c r="Z171" s="68"/>
      <c r="AA171" s="19"/>
      <c r="AB171" s="24"/>
    </row>
    <row r="172" spans="2:28" ht="15.75" hidden="1" customHeight="1" outlineLevel="1">
      <c r="B172" s="20" t="s">
        <v>579</v>
      </c>
      <c r="C172" s="21"/>
      <c r="D172" s="21"/>
      <c r="F172" s="63">
        <f>TSTCNT!$F$25</f>
        <v>0</v>
      </c>
      <c r="G172" s="63">
        <f>TSTCNT!$G$25</f>
        <v>0</v>
      </c>
      <c r="H172" s="63">
        <f>TSTCNT!$H$25</f>
        <v>0</v>
      </c>
      <c r="I172" s="63">
        <f>TSTCNT!$I$25</f>
        <v>0</v>
      </c>
      <c r="J172" s="63">
        <f>TSTCNT!$J$25</f>
        <v>0</v>
      </c>
      <c r="K172" s="63">
        <f>TSTCNT!$K$25</f>
        <v>0</v>
      </c>
      <c r="L172" s="64">
        <f>TSTCNT!$L$25</f>
        <v>0</v>
      </c>
      <c r="N172" s="65"/>
      <c r="O172" s="66"/>
      <c r="P172" s="71"/>
      <c r="Q172" s="68"/>
      <c r="R172" s="69"/>
      <c r="S172" s="69"/>
      <c r="T172" s="69"/>
      <c r="U172" s="68"/>
      <c r="V172" s="69"/>
      <c r="W172" s="68"/>
      <c r="X172" s="61"/>
      <c r="Y172" s="66"/>
      <c r="Z172" s="68"/>
      <c r="AA172" s="19"/>
      <c r="AB172" s="24"/>
    </row>
    <row r="173" spans="2:28" ht="15.75" hidden="1" customHeight="1" outlineLevel="1">
      <c r="B173" s="20" t="s">
        <v>580</v>
      </c>
      <c r="C173" s="21"/>
      <c r="D173" s="21"/>
      <c r="F173" s="63">
        <f>TSTCFB!$F$25</f>
        <v>0</v>
      </c>
      <c r="G173" s="63">
        <f>TSTCFB!$G$25</f>
        <v>0</v>
      </c>
      <c r="H173" s="63">
        <f>TSTCFB!$H$25</f>
        <v>0</v>
      </c>
      <c r="I173" s="63">
        <f>TSTCFB!$I$25</f>
        <v>0</v>
      </c>
      <c r="J173" s="63">
        <f>TSTCFB!$J$25</f>
        <v>0</v>
      </c>
      <c r="K173" s="63">
        <f>TSTCFB!$K$25</f>
        <v>0</v>
      </c>
      <c r="L173" s="64">
        <f>TSTCFB!$L$25</f>
        <v>0</v>
      </c>
      <c r="N173" s="65"/>
      <c r="O173" s="66"/>
      <c r="P173" s="71"/>
      <c r="Q173" s="68"/>
      <c r="R173" s="69"/>
      <c r="S173" s="69"/>
      <c r="T173" s="69"/>
      <c r="U173" s="68"/>
      <c r="V173" s="69"/>
      <c r="W173" s="68"/>
      <c r="X173" s="61"/>
      <c r="Y173" s="66"/>
      <c r="Z173" s="68"/>
      <c r="AA173" s="19"/>
      <c r="AB173" s="24"/>
    </row>
    <row r="174" spans="2:28" ht="15.75" hidden="1" customHeight="1" outlineLevel="1">
      <c r="B174" s="20" t="s">
        <v>248</v>
      </c>
      <c r="C174" s="21"/>
      <c r="D174" s="21"/>
      <c r="F174" s="63">
        <f>TSTCWT!$F$25</f>
        <v>0</v>
      </c>
      <c r="G174" s="63">
        <f>TSTCWT!$G$25</f>
        <v>0</v>
      </c>
      <c r="H174" s="63">
        <f>TSTCWT!$H$25</f>
        <v>0</v>
      </c>
      <c r="I174" s="63">
        <f>TSTCWT!$I$25</f>
        <v>0</v>
      </c>
      <c r="J174" s="63">
        <f>TSTCWT!$J$25</f>
        <v>0</v>
      </c>
      <c r="K174" s="63">
        <f>TSTCWT!$K$25</f>
        <v>0</v>
      </c>
      <c r="L174" s="64">
        <f>TSTCWT!$L$25</f>
        <v>0</v>
      </c>
      <c r="N174" s="65"/>
      <c r="O174" s="66"/>
      <c r="P174" s="71"/>
      <c r="Q174" s="68"/>
      <c r="R174" s="69"/>
      <c r="S174" s="69"/>
      <c r="T174" s="69"/>
      <c r="U174" s="68"/>
      <c r="V174" s="69"/>
      <c r="W174" s="68"/>
      <c r="X174" s="61"/>
      <c r="Y174" s="66"/>
      <c r="Z174" s="68"/>
      <c r="AA174" s="19"/>
      <c r="AB174" s="24"/>
    </row>
    <row r="175" spans="2:28" ht="15.75" customHeight="1" collapsed="1">
      <c r="B175" s="54" t="s">
        <v>22</v>
      </c>
      <c r="C175" s="21"/>
      <c r="D175" s="21"/>
      <c r="F175" s="63">
        <f t="shared" ref="F175:L175" si="4">SUM(F165:F174)</f>
        <v>0</v>
      </c>
      <c r="G175" s="63">
        <f t="shared" si="4"/>
        <v>0</v>
      </c>
      <c r="H175" s="63">
        <f t="shared" si="4"/>
        <v>0</v>
      </c>
      <c r="I175" s="63">
        <f t="shared" si="4"/>
        <v>0</v>
      </c>
      <c r="J175" s="63">
        <f t="shared" si="4"/>
        <v>0</v>
      </c>
      <c r="K175" s="63">
        <f t="shared" si="4"/>
        <v>0</v>
      </c>
      <c r="L175" s="64">
        <f t="shared" si="4"/>
        <v>0</v>
      </c>
      <c r="N175" s="65"/>
      <c r="O175" s="66"/>
      <c r="P175" s="67"/>
      <c r="Q175" s="68"/>
      <c r="R175" s="69"/>
      <c r="S175" s="69"/>
      <c r="T175" s="69"/>
      <c r="U175" s="68"/>
      <c r="V175" s="69"/>
      <c r="W175" s="68"/>
      <c r="X175" s="61"/>
      <c r="Y175" s="66"/>
      <c r="Z175" s="68"/>
      <c r="AA175" s="19"/>
      <c r="AB175" s="24">
        <f t="shared" si="1"/>
        <v>0</v>
      </c>
    </row>
    <row r="176" spans="2:28" ht="15.75" hidden="1" customHeight="1" outlineLevel="1">
      <c r="B176" s="20" t="s">
        <v>240</v>
      </c>
      <c r="C176" s="21"/>
      <c r="D176" s="21"/>
      <c r="F176" s="63">
        <f>LIT!$F$26</f>
        <v>0</v>
      </c>
      <c r="G176" s="63">
        <f>LIT!$G$26</f>
        <v>0</v>
      </c>
      <c r="H176" s="63">
        <f>LIT!$H$26</f>
        <v>0</v>
      </c>
      <c r="I176" s="63">
        <f>LIT!$I$26</f>
        <v>0</v>
      </c>
      <c r="J176" s="63">
        <f>LIT!$J$26</f>
        <v>0</v>
      </c>
      <c r="K176" s="63">
        <f>LIT!$K$26</f>
        <v>0</v>
      </c>
      <c r="L176" s="64">
        <f>LIT!$L$26</f>
        <v>0</v>
      </c>
      <c r="N176" s="65"/>
      <c r="O176" s="66"/>
      <c r="P176" s="67"/>
      <c r="Q176" s="68"/>
      <c r="R176" s="69"/>
      <c r="S176" s="69"/>
      <c r="T176" s="69"/>
      <c r="U176" s="68"/>
      <c r="V176" s="69"/>
      <c r="W176" s="68"/>
      <c r="X176" s="61"/>
      <c r="Y176" s="66"/>
      <c r="Z176" s="68"/>
      <c r="AA176" s="19"/>
      <c r="AB176" s="24"/>
    </row>
    <row r="177" spans="2:28" ht="15.75" hidden="1" customHeight="1" outlineLevel="1">
      <c r="B177" s="20" t="s">
        <v>242</v>
      </c>
      <c r="C177" s="21"/>
      <c r="D177" s="21"/>
      <c r="F177" s="63">
        <f>LSCO!$F$26</f>
        <v>0</v>
      </c>
      <c r="G177" s="63">
        <f>LSCO!$G$26</f>
        <v>0</v>
      </c>
      <c r="H177" s="63">
        <f>LSCO!$H$26</f>
        <v>0</v>
      </c>
      <c r="I177" s="63">
        <f>LSCO!$I$26</f>
        <v>0</v>
      </c>
      <c r="J177" s="63">
        <f>LSCO!$J$26</f>
        <v>0</v>
      </c>
      <c r="K177" s="63">
        <f>LSCO!$K$26</f>
        <v>0</v>
      </c>
      <c r="L177" s="64">
        <f>LSCO!$L$26</f>
        <v>0</v>
      </c>
      <c r="N177" s="65"/>
      <c r="O177" s="66"/>
      <c r="P177" s="67"/>
      <c r="Q177" s="68"/>
      <c r="R177" s="69"/>
      <c r="S177" s="69"/>
      <c r="T177" s="69"/>
      <c r="U177" s="68"/>
      <c r="V177" s="69"/>
      <c r="W177" s="68"/>
      <c r="X177" s="61"/>
      <c r="Y177" s="66"/>
      <c r="Z177" s="68"/>
      <c r="AA177" s="19"/>
      <c r="AB177" s="24"/>
    </row>
    <row r="178" spans="2:28" ht="15.75" hidden="1" customHeight="1" outlineLevel="1">
      <c r="B178" s="20" t="s">
        <v>244</v>
      </c>
      <c r="C178" s="21"/>
      <c r="D178" s="21"/>
      <c r="F178" s="63">
        <f>LSCPA!$F$26</f>
        <v>0</v>
      </c>
      <c r="G178" s="63">
        <f>LSCPA!$G$26</f>
        <v>0</v>
      </c>
      <c r="H178" s="63">
        <f>LSCPA!$H$26</f>
        <v>0</v>
      </c>
      <c r="I178" s="63">
        <f>LSCPA!$I$26</f>
        <v>0</v>
      </c>
      <c r="J178" s="63">
        <f>LSCPA!$J$26</f>
        <v>0</v>
      </c>
      <c r="K178" s="63">
        <f>LSCPA!$K$26</f>
        <v>0</v>
      </c>
      <c r="L178" s="64">
        <f>LSCPA!$L$26</f>
        <v>0</v>
      </c>
      <c r="N178" s="65"/>
      <c r="O178" s="66"/>
      <c r="P178" s="67"/>
      <c r="Q178" s="68"/>
      <c r="R178" s="69"/>
      <c r="S178" s="69"/>
      <c r="T178" s="69"/>
      <c r="U178" s="68"/>
      <c r="V178" s="69"/>
      <c r="W178" s="68"/>
      <c r="X178" s="61"/>
      <c r="Y178" s="66"/>
      <c r="Z178" s="68"/>
      <c r="AA178" s="19"/>
      <c r="AB178" s="24"/>
    </row>
    <row r="179" spans="2:28" ht="15.75" hidden="1" customHeight="1" outlineLevel="1">
      <c r="B179" s="20" t="s">
        <v>246</v>
      </c>
      <c r="C179" s="21"/>
      <c r="D179" s="21"/>
      <c r="F179" s="63">
        <f>TSTCH!$F$26</f>
        <v>0</v>
      </c>
      <c r="G179" s="63">
        <f>TSTCH!$G$26</f>
        <v>0</v>
      </c>
      <c r="H179" s="63">
        <f>TSTCH!$H$26</f>
        <v>0</v>
      </c>
      <c r="I179" s="63">
        <f>TSTCH!$I$26</f>
        <v>0</v>
      </c>
      <c r="J179" s="63">
        <f>TSTCH!$J$26</f>
        <v>0</v>
      </c>
      <c r="K179" s="63">
        <f>TSTCH!$K$26</f>
        <v>0</v>
      </c>
      <c r="L179" s="64">
        <f>TSTCH!$L$26</f>
        <v>0</v>
      </c>
      <c r="N179" s="65"/>
      <c r="O179" s="66"/>
      <c r="P179" s="67"/>
      <c r="Q179" s="68"/>
      <c r="R179" s="69"/>
      <c r="S179" s="69"/>
      <c r="T179" s="69"/>
      <c r="U179" s="68"/>
      <c r="V179" s="69"/>
      <c r="W179" s="68"/>
      <c r="X179" s="61"/>
      <c r="Y179" s="66"/>
      <c r="Z179" s="68"/>
      <c r="AA179" s="19"/>
      <c r="AB179" s="24"/>
    </row>
    <row r="180" spans="2:28" ht="15.75" hidden="1" customHeight="1" outlineLevel="1">
      <c r="B180" s="20" t="s">
        <v>249</v>
      </c>
      <c r="C180" s="21"/>
      <c r="D180" s="21"/>
      <c r="F180" s="63">
        <f>TSTCM!$F$26</f>
        <v>0</v>
      </c>
      <c r="G180" s="63">
        <f>TSTCM!$G$26</f>
        <v>0</v>
      </c>
      <c r="H180" s="63">
        <f>TSTCM!$H$26</f>
        <v>0</v>
      </c>
      <c r="I180" s="63">
        <f>TSTCM!$I$26</f>
        <v>0</v>
      </c>
      <c r="J180" s="63">
        <f>TSTCM!$J$26</f>
        <v>0</v>
      </c>
      <c r="K180" s="63">
        <f>TSTCM!$K$26</f>
        <v>0</v>
      </c>
      <c r="L180" s="64">
        <f>TSTCM!$L$26</f>
        <v>0</v>
      </c>
      <c r="N180" s="65"/>
      <c r="O180" s="66"/>
      <c r="P180" s="67"/>
      <c r="Q180" s="68"/>
      <c r="R180" s="69"/>
      <c r="S180" s="69"/>
      <c r="T180" s="69"/>
      <c r="U180" s="68"/>
      <c r="V180" s="69"/>
      <c r="W180" s="68"/>
      <c r="X180" s="61"/>
      <c r="Y180" s="66"/>
      <c r="Z180" s="68"/>
      <c r="AA180" s="19"/>
      <c r="AB180" s="24"/>
    </row>
    <row r="181" spans="2:28" ht="15.75" hidden="1" customHeight="1" outlineLevel="1">
      <c r="B181" s="20" t="s">
        <v>387</v>
      </c>
      <c r="C181" s="21"/>
      <c r="D181" s="21"/>
      <c r="F181" s="63">
        <f>TSTCS!$F$26</f>
        <v>0</v>
      </c>
      <c r="G181" s="63">
        <f>TSTCS!$G$26</f>
        <v>0</v>
      </c>
      <c r="H181" s="63">
        <f>TSTCS!$H$26</f>
        <v>0</v>
      </c>
      <c r="I181" s="63">
        <f>TSTCS!$I$26</f>
        <v>0</v>
      </c>
      <c r="J181" s="63">
        <f>TSTCS!$J$26</f>
        <v>0</v>
      </c>
      <c r="K181" s="63">
        <f>TSTCS!$K$26</f>
        <v>0</v>
      </c>
      <c r="L181" s="64">
        <f>TSTCS!$L$26</f>
        <v>0</v>
      </c>
      <c r="N181" s="65"/>
      <c r="O181" s="66"/>
      <c r="P181" s="67"/>
      <c r="Q181" s="68"/>
      <c r="R181" s="69"/>
      <c r="S181" s="69"/>
      <c r="T181" s="69"/>
      <c r="U181" s="68"/>
      <c r="V181" s="69"/>
      <c r="W181" s="68"/>
      <c r="X181" s="61"/>
      <c r="Y181" s="66"/>
      <c r="Z181" s="68"/>
      <c r="AA181" s="19"/>
      <c r="AB181" s="24"/>
    </row>
    <row r="182" spans="2:28" ht="15.75" hidden="1" customHeight="1" outlineLevel="1">
      <c r="B182" s="20" t="s">
        <v>251</v>
      </c>
      <c r="C182" s="21"/>
      <c r="D182" s="21"/>
      <c r="F182" s="63">
        <f>TSTCW!$F$26</f>
        <v>0</v>
      </c>
      <c r="G182" s="63">
        <f>TSTCW!$G$26</f>
        <v>0</v>
      </c>
      <c r="H182" s="63">
        <f>TSTCW!$H$26</f>
        <v>0</v>
      </c>
      <c r="I182" s="63">
        <f>TSTCW!$I$26</f>
        <v>0</v>
      </c>
      <c r="J182" s="63">
        <f>TSTCW!$J$26</f>
        <v>0</v>
      </c>
      <c r="K182" s="63">
        <f>TSTCW!$K$26</f>
        <v>0</v>
      </c>
      <c r="L182" s="64">
        <f>TSTCW!$L$26</f>
        <v>0</v>
      </c>
      <c r="N182" s="65"/>
      <c r="O182" s="66"/>
      <c r="P182" s="67"/>
      <c r="Q182" s="68"/>
      <c r="R182" s="69"/>
      <c r="S182" s="69"/>
      <c r="T182" s="69"/>
      <c r="U182" s="68"/>
      <c r="V182" s="69"/>
      <c r="W182" s="68"/>
      <c r="X182" s="61"/>
      <c r="Y182" s="66"/>
      <c r="Z182" s="68"/>
      <c r="AA182" s="19"/>
      <c r="AB182" s="24"/>
    </row>
    <row r="183" spans="2:28" ht="15.75" hidden="1" customHeight="1" outlineLevel="1">
      <c r="B183" s="20" t="s">
        <v>579</v>
      </c>
      <c r="C183" s="21"/>
      <c r="D183" s="21"/>
      <c r="F183" s="63">
        <f>TSTCNT!$F$26</f>
        <v>0</v>
      </c>
      <c r="G183" s="63">
        <f>TSTCNT!$G$26</f>
        <v>0</v>
      </c>
      <c r="H183" s="63">
        <f>TSTCNT!$H$26</f>
        <v>0</v>
      </c>
      <c r="I183" s="63">
        <f>TSTCNT!$I$26</f>
        <v>0</v>
      </c>
      <c r="J183" s="63">
        <f>TSTCNT!$J$26</f>
        <v>0</v>
      </c>
      <c r="K183" s="63">
        <f>TSTCNT!$K$26</f>
        <v>0</v>
      </c>
      <c r="L183" s="64">
        <f>TSTCNT!$L$26</f>
        <v>0</v>
      </c>
      <c r="N183" s="65"/>
      <c r="O183" s="66"/>
      <c r="P183" s="67"/>
      <c r="Q183" s="68"/>
      <c r="R183" s="69"/>
      <c r="S183" s="69"/>
      <c r="T183" s="69"/>
      <c r="U183" s="68"/>
      <c r="V183" s="69"/>
      <c r="W183" s="68"/>
      <c r="X183" s="61"/>
      <c r="Y183" s="66"/>
      <c r="Z183" s="68"/>
      <c r="AA183" s="19"/>
      <c r="AB183" s="24"/>
    </row>
    <row r="184" spans="2:28" ht="15.75" hidden="1" customHeight="1" outlineLevel="1">
      <c r="B184" s="20" t="s">
        <v>580</v>
      </c>
      <c r="C184" s="21"/>
      <c r="D184" s="21"/>
      <c r="F184" s="63">
        <f>TSTCFB!$F$26</f>
        <v>0</v>
      </c>
      <c r="G184" s="63">
        <f>TSTCFB!$G$26</f>
        <v>0</v>
      </c>
      <c r="H184" s="63">
        <f>TSTCFB!$H$26</f>
        <v>0</v>
      </c>
      <c r="I184" s="63">
        <f>TSTCFB!$I$26</f>
        <v>0</v>
      </c>
      <c r="J184" s="63">
        <f>TSTCFB!$J$26</f>
        <v>0</v>
      </c>
      <c r="K184" s="63">
        <f>TSTCFB!$K$26</f>
        <v>0</v>
      </c>
      <c r="L184" s="64">
        <f>TSTCFB!$L$26</f>
        <v>0</v>
      </c>
      <c r="N184" s="65"/>
      <c r="O184" s="66"/>
      <c r="P184" s="67"/>
      <c r="Q184" s="68"/>
      <c r="R184" s="69"/>
      <c r="S184" s="69"/>
      <c r="T184" s="69"/>
      <c r="U184" s="68"/>
      <c r="V184" s="69"/>
      <c r="W184" s="68"/>
      <c r="X184" s="61"/>
      <c r="Y184" s="66"/>
      <c r="Z184" s="68"/>
      <c r="AA184" s="19"/>
      <c r="AB184" s="24"/>
    </row>
    <row r="185" spans="2:28" ht="15.75" hidden="1" customHeight="1" outlineLevel="1">
      <c r="B185" s="20" t="s">
        <v>248</v>
      </c>
      <c r="C185" s="21"/>
      <c r="D185" s="21"/>
      <c r="F185" s="63">
        <f>TSTCWT!$F$26</f>
        <v>0</v>
      </c>
      <c r="G185" s="63">
        <f>TSTCWT!$G$26</f>
        <v>0</v>
      </c>
      <c r="H185" s="63">
        <f>TSTCWT!$H$26</f>
        <v>0</v>
      </c>
      <c r="I185" s="63">
        <f>TSTCWT!$I$26</f>
        <v>0</v>
      </c>
      <c r="J185" s="63">
        <f>TSTCWT!$J$26</f>
        <v>0</v>
      </c>
      <c r="K185" s="63">
        <f>TSTCWT!$K$26</f>
        <v>0</v>
      </c>
      <c r="L185" s="64">
        <f>TSTCWT!$L$26</f>
        <v>0</v>
      </c>
      <c r="N185" s="65"/>
      <c r="O185" s="66"/>
      <c r="P185" s="67"/>
      <c r="Q185" s="68"/>
      <c r="R185" s="69"/>
      <c r="S185" s="69"/>
      <c r="T185" s="69"/>
      <c r="U185" s="68"/>
      <c r="V185" s="69"/>
      <c r="W185" s="68"/>
      <c r="X185" s="61"/>
      <c r="Y185" s="66"/>
      <c r="Z185" s="68"/>
      <c r="AA185" s="19"/>
      <c r="AB185" s="24"/>
    </row>
    <row r="186" spans="2:28" ht="15.75" customHeight="1" collapsed="1">
      <c r="B186" s="54" t="s">
        <v>23</v>
      </c>
      <c r="C186" s="21"/>
      <c r="D186" s="21"/>
      <c r="F186" s="63">
        <f t="shared" ref="F186:L186" si="5">SUM(F176:F185)</f>
        <v>0</v>
      </c>
      <c r="G186" s="63">
        <f t="shared" si="5"/>
        <v>0</v>
      </c>
      <c r="H186" s="63">
        <f t="shared" si="5"/>
        <v>0</v>
      </c>
      <c r="I186" s="63">
        <f t="shared" si="5"/>
        <v>0</v>
      </c>
      <c r="J186" s="63">
        <f t="shared" si="5"/>
        <v>0</v>
      </c>
      <c r="K186" s="63">
        <f t="shared" si="5"/>
        <v>0</v>
      </c>
      <c r="L186" s="64">
        <f t="shared" si="5"/>
        <v>0</v>
      </c>
      <c r="N186" s="65"/>
      <c r="O186" s="66"/>
      <c r="P186" s="67"/>
      <c r="Q186" s="68"/>
      <c r="R186" s="69"/>
      <c r="S186" s="69"/>
      <c r="T186" s="69"/>
      <c r="U186" s="68"/>
      <c r="V186" s="69"/>
      <c r="W186" s="68"/>
      <c r="X186" s="61"/>
      <c r="Y186" s="66"/>
      <c r="Z186" s="68"/>
      <c r="AA186" s="19"/>
      <c r="AB186" s="24">
        <f t="shared" si="1"/>
        <v>0</v>
      </c>
    </row>
    <row r="187" spans="2:28" ht="15.75" hidden="1" customHeight="1" outlineLevel="1">
      <c r="B187" s="20" t="s">
        <v>240</v>
      </c>
      <c r="C187" s="21"/>
      <c r="D187" s="21"/>
      <c r="F187" s="63">
        <f>LIT!$F$27</f>
        <v>0</v>
      </c>
      <c r="G187" s="63">
        <f>LIT!$G$27</f>
        <v>0</v>
      </c>
      <c r="H187" s="63">
        <f>LIT!$H$27</f>
        <v>0</v>
      </c>
      <c r="I187" s="63">
        <f>LIT!$I$27</f>
        <v>0</v>
      </c>
      <c r="J187" s="63">
        <f>LIT!$J$27</f>
        <v>0</v>
      </c>
      <c r="K187" s="63">
        <f>LIT!$K$27</f>
        <v>0</v>
      </c>
      <c r="L187" s="64">
        <f>LIT!$L$27</f>
        <v>0</v>
      </c>
      <c r="N187" s="65"/>
      <c r="O187" s="66"/>
      <c r="P187" s="67"/>
      <c r="Q187" s="68"/>
      <c r="R187" s="69"/>
      <c r="S187" s="69"/>
      <c r="T187" s="69"/>
      <c r="U187" s="68"/>
      <c r="V187" s="69"/>
      <c r="W187" s="68"/>
      <c r="X187" s="61"/>
      <c r="Y187" s="66"/>
      <c r="Z187" s="68"/>
      <c r="AA187" s="19"/>
      <c r="AB187" s="24"/>
    </row>
    <row r="188" spans="2:28" ht="15.75" hidden="1" customHeight="1" outlineLevel="1">
      <c r="B188" s="20" t="s">
        <v>242</v>
      </c>
      <c r="C188" s="21"/>
      <c r="D188" s="21"/>
      <c r="F188" s="63">
        <f>LSCO!$F$27</f>
        <v>0</v>
      </c>
      <c r="G188" s="63">
        <f>LSCO!$G$27</f>
        <v>0</v>
      </c>
      <c r="H188" s="63">
        <f>LSCO!$H$27</f>
        <v>0</v>
      </c>
      <c r="I188" s="63">
        <f>LSCO!$I$27</f>
        <v>0</v>
      </c>
      <c r="J188" s="63">
        <f>LSCO!$J$27</f>
        <v>0</v>
      </c>
      <c r="K188" s="63">
        <f>LSCO!$K$27</f>
        <v>0</v>
      </c>
      <c r="L188" s="64">
        <f>LSCO!$L$27</f>
        <v>0</v>
      </c>
      <c r="N188" s="65"/>
      <c r="O188" s="66"/>
      <c r="P188" s="67"/>
      <c r="Q188" s="68"/>
      <c r="R188" s="69"/>
      <c r="S188" s="69"/>
      <c r="T188" s="69"/>
      <c r="U188" s="68"/>
      <c r="V188" s="69"/>
      <c r="W188" s="68"/>
      <c r="X188" s="61"/>
      <c r="Y188" s="66"/>
      <c r="Z188" s="68"/>
      <c r="AA188" s="19"/>
      <c r="AB188" s="24"/>
    </row>
    <row r="189" spans="2:28" ht="15.75" hidden="1" customHeight="1" outlineLevel="1">
      <c r="B189" s="20" t="s">
        <v>244</v>
      </c>
      <c r="C189" s="21"/>
      <c r="D189" s="21"/>
      <c r="F189" s="63">
        <f>LSCPA!$F$27</f>
        <v>0</v>
      </c>
      <c r="G189" s="63">
        <f>LSCPA!$G$27</f>
        <v>0</v>
      </c>
      <c r="H189" s="63">
        <f>LSCPA!$H$27</f>
        <v>0</v>
      </c>
      <c r="I189" s="63">
        <f>LSCPA!$I$27</f>
        <v>0</v>
      </c>
      <c r="J189" s="63">
        <f>LSCPA!$J$27</f>
        <v>0</v>
      </c>
      <c r="K189" s="63">
        <f>LSCPA!$K$27</f>
        <v>0</v>
      </c>
      <c r="L189" s="64">
        <f>LSCPA!$L$27</f>
        <v>0</v>
      </c>
      <c r="N189" s="65"/>
      <c r="O189" s="66"/>
      <c r="P189" s="67"/>
      <c r="Q189" s="68"/>
      <c r="R189" s="69"/>
      <c r="S189" s="69"/>
      <c r="T189" s="69"/>
      <c r="U189" s="68"/>
      <c r="V189" s="69"/>
      <c r="W189" s="68"/>
      <c r="X189" s="61"/>
      <c r="Y189" s="66"/>
      <c r="Z189" s="68"/>
      <c r="AA189" s="19"/>
      <c r="AB189" s="24"/>
    </row>
    <row r="190" spans="2:28" ht="15.75" hidden="1" customHeight="1" outlineLevel="1">
      <c r="B190" s="20" t="s">
        <v>246</v>
      </c>
      <c r="C190" s="21"/>
      <c r="D190" s="21"/>
      <c r="F190" s="63">
        <f>TSTCH!$F$27</f>
        <v>0</v>
      </c>
      <c r="G190" s="63">
        <f>TSTCH!$G$27</f>
        <v>0</v>
      </c>
      <c r="H190" s="63">
        <f>TSTCH!$H$27</f>
        <v>0</v>
      </c>
      <c r="I190" s="63">
        <f>TSTCH!$I$27</f>
        <v>0</v>
      </c>
      <c r="J190" s="63">
        <f>TSTCH!$J$27</f>
        <v>0</v>
      </c>
      <c r="K190" s="63">
        <f>TSTCH!$K$27</f>
        <v>0</v>
      </c>
      <c r="L190" s="64">
        <f>TSTCH!$L$27</f>
        <v>0</v>
      </c>
      <c r="N190" s="65"/>
      <c r="O190" s="66"/>
      <c r="P190" s="67"/>
      <c r="Q190" s="68"/>
      <c r="R190" s="69"/>
      <c r="S190" s="69"/>
      <c r="T190" s="69"/>
      <c r="U190" s="68"/>
      <c r="V190" s="69"/>
      <c r="W190" s="68"/>
      <c r="X190" s="61"/>
      <c r="Y190" s="66"/>
      <c r="Z190" s="68"/>
      <c r="AA190" s="19"/>
      <c r="AB190" s="24"/>
    </row>
    <row r="191" spans="2:28" ht="15.75" hidden="1" customHeight="1" outlineLevel="1">
      <c r="B191" s="20" t="s">
        <v>249</v>
      </c>
      <c r="C191" s="21"/>
      <c r="D191" s="21"/>
      <c r="F191" s="63">
        <f>TSTCM!$F$27</f>
        <v>0</v>
      </c>
      <c r="G191" s="63">
        <f>TSTCM!$G$27</f>
        <v>0</v>
      </c>
      <c r="H191" s="63">
        <f>TSTCM!$H$27</f>
        <v>0</v>
      </c>
      <c r="I191" s="63">
        <f>TSTCM!$I$27</f>
        <v>0</v>
      </c>
      <c r="J191" s="63">
        <f>TSTCM!$J$27</f>
        <v>0</v>
      </c>
      <c r="K191" s="63">
        <f>TSTCM!$K$27</f>
        <v>0</v>
      </c>
      <c r="L191" s="64">
        <f>TSTCM!$L$27</f>
        <v>0</v>
      </c>
      <c r="N191" s="65"/>
      <c r="O191" s="66"/>
      <c r="P191" s="67"/>
      <c r="Q191" s="68"/>
      <c r="R191" s="69"/>
      <c r="S191" s="69"/>
      <c r="T191" s="69"/>
      <c r="U191" s="68"/>
      <c r="V191" s="69"/>
      <c r="W191" s="68"/>
      <c r="X191" s="61"/>
      <c r="Y191" s="66"/>
      <c r="Z191" s="68"/>
      <c r="AA191" s="19"/>
      <c r="AB191" s="24"/>
    </row>
    <row r="192" spans="2:28" ht="15.75" hidden="1" customHeight="1" outlineLevel="1">
      <c r="B192" s="20" t="s">
        <v>387</v>
      </c>
      <c r="C192" s="21"/>
      <c r="D192" s="21"/>
      <c r="F192" s="63">
        <f>TSTCS!$F$27</f>
        <v>0</v>
      </c>
      <c r="G192" s="63">
        <f>TSTCS!$G$27</f>
        <v>0</v>
      </c>
      <c r="H192" s="63">
        <f>TSTCS!$H$27</f>
        <v>0</v>
      </c>
      <c r="I192" s="63">
        <f>TSTCS!$I$27</f>
        <v>0</v>
      </c>
      <c r="J192" s="63">
        <f>TSTCS!$J$27</f>
        <v>0</v>
      </c>
      <c r="K192" s="63">
        <f>TSTCS!$K$27</f>
        <v>0</v>
      </c>
      <c r="L192" s="64">
        <f>TSTCS!$L$27</f>
        <v>0</v>
      </c>
      <c r="N192" s="65"/>
      <c r="O192" s="66"/>
      <c r="P192" s="67"/>
      <c r="Q192" s="68"/>
      <c r="R192" s="69"/>
      <c r="S192" s="69"/>
      <c r="T192" s="69"/>
      <c r="U192" s="68"/>
      <c r="V192" s="69"/>
      <c r="W192" s="68"/>
      <c r="X192" s="61"/>
      <c r="Y192" s="66"/>
      <c r="Z192" s="68"/>
      <c r="AA192" s="19"/>
      <c r="AB192" s="24"/>
    </row>
    <row r="193" spans="2:28" ht="15.75" hidden="1" customHeight="1" outlineLevel="1">
      <c r="B193" s="20" t="s">
        <v>251</v>
      </c>
      <c r="C193" s="21"/>
      <c r="D193" s="21"/>
      <c r="F193" s="63">
        <f>TSTCW!$F$27</f>
        <v>0</v>
      </c>
      <c r="G193" s="63">
        <f>TSTCW!$G$27</f>
        <v>0</v>
      </c>
      <c r="H193" s="63">
        <f>TSTCW!$H$27</f>
        <v>0</v>
      </c>
      <c r="I193" s="63">
        <f>TSTCW!$I$27</f>
        <v>0</v>
      </c>
      <c r="J193" s="63">
        <f>TSTCW!$J$27</f>
        <v>0</v>
      </c>
      <c r="K193" s="63">
        <f>TSTCW!$K$27</f>
        <v>0</v>
      </c>
      <c r="L193" s="64">
        <f>TSTCW!$L$27</f>
        <v>0</v>
      </c>
      <c r="N193" s="65"/>
      <c r="O193" s="66"/>
      <c r="P193" s="67"/>
      <c r="Q193" s="68"/>
      <c r="R193" s="69"/>
      <c r="S193" s="69"/>
      <c r="T193" s="69"/>
      <c r="U193" s="68"/>
      <c r="V193" s="69"/>
      <c r="W193" s="68"/>
      <c r="X193" s="61"/>
      <c r="Y193" s="66"/>
      <c r="Z193" s="68"/>
      <c r="AA193" s="19"/>
      <c r="AB193" s="24"/>
    </row>
    <row r="194" spans="2:28" ht="15.75" hidden="1" customHeight="1" outlineLevel="1">
      <c r="B194" s="20" t="s">
        <v>579</v>
      </c>
      <c r="C194" s="21"/>
      <c r="D194" s="21"/>
      <c r="F194" s="63">
        <f>TSTCNT!$F$27</f>
        <v>0</v>
      </c>
      <c r="G194" s="63">
        <f>TSTCNT!$G$27</f>
        <v>0</v>
      </c>
      <c r="H194" s="63">
        <f>TSTCNT!$H$27</f>
        <v>0</v>
      </c>
      <c r="I194" s="63">
        <f>TSTCNT!$I$27</f>
        <v>0</v>
      </c>
      <c r="J194" s="63">
        <f>TSTCNT!$J$27</f>
        <v>0</v>
      </c>
      <c r="K194" s="63">
        <f>TSTCNT!$K$27</f>
        <v>0</v>
      </c>
      <c r="L194" s="64">
        <f>TSTCNT!$L$27</f>
        <v>0</v>
      </c>
      <c r="N194" s="65"/>
      <c r="O194" s="66"/>
      <c r="P194" s="67"/>
      <c r="Q194" s="68"/>
      <c r="R194" s="69"/>
      <c r="S194" s="69"/>
      <c r="T194" s="69"/>
      <c r="U194" s="68"/>
      <c r="V194" s="69"/>
      <c r="W194" s="68"/>
      <c r="X194" s="61"/>
      <c r="Y194" s="66"/>
      <c r="Z194" s="68"/>
      <c r="AA194" s="19"/>
      <c r="AB194" s="24"/>
    </row>
    <row r="195" spans="2:28" ht="15.75" hidden="1" customHeight="1" outlineLevel="1">
      <c r="B195" s="20" t="s">
        <v>580</v>
      </c>
      <c r="C195" s="21"/>
      <c r="D195" s="21"/>
      <c r="F195" s="63">
        <f>TSTCFB!$F$27</f>
        <v>0</v>
      </c>
      <c r="G195" s="63">
        <f>TSTCFB!$G$27</f>
        <v>0</v>
      </c>
      <c r="H195" s="63">
        <f>TSTCFB!$H$27</f>
        <v>0</v>
      </c>
      <c r="I195" s="63">
        <f>TSTCFB!$I$27</f>
        <v>0</v>
      </c>
      <c r="J195" s="63">
        <f>TSTCFB!$J$27</f>
        <v>0</v>
      </c>
      <c r="K195" s="63">
        <f>TSTCFB!$K$27</f>
        <v>0</v>
      </c>
      <c r="L195" s="64">
        <f>TSTCFB!$L$27</f>
        <v>0</v>
      </c>
      <c r="N195" s="65"/>
      <c r="O195" s="66"/>
      <c r="P195" s="67"/>
      <c r="Q195" s="68"/>
      <c r="R195" s="69"/>
      <c r="S195" s="69"/>
      <c r="T195" s="69"/>
      <c r="U195" s="68"/>
      <c r="V195" s="69"/>
      <c r="W195" s="68"/>
      <c r="X195" s="61"/>
      <c r="Y195" s="66"/>
      <c r="Z195" s="68"/>
      <c r="AA195" s="19"/>
      <c r="AB195" s="24"/>
    </row>
    <row r="196" spans="2:28" ht="15.75" hidden="1" customHeight="1" outlineLevel="1">
      <c r="B196" s="20" t="s">
        <v>248</v>
      </c>
      <c r="C196" s="21"/>
      <c r="D196" s="21"/>
      <c r="F196" s="63">
        <f>TSTCWT!$F$27</f>
        <v>0</v>
      </c>
      <c r="G196" s="63">
        <f>TSTCWT!$G$27</f>
        <v>0</v>
      </c>
      <c r="H196" s="63">
        <f>TSTCWT!$H$27</f>
        <v>0</v>
      </c>
      <c r="I196" s="63">
        <f>TSTCWT!$I$27</f>
        <v>0</v>
      </c>
      <c r="J196" s="63">
        <f>TSTCWT!$J$27</f>
        <v>0</v>
      </c>
      <c r="K196" s="63">
        <f>TSTCWT!$K$27</f>
        <v>0</v>
      </c>
      <c r="L196" s="64">
        <f>TSTCWT!$L$27</f>
        <v>0</v>
      </c>
      <c r="N196" s="65"/>
      <c r="O196" s="66"/>
      <c r="P196" s="67"/>
      <c r="Q196" s="68"/>
      <c r="R196" s="69"/>
      <c r="S196" s="69"/>
      <c r="T196" s="69"/>
      <c r="U196" s="68"/>
      <c r="V196" s="69"/>
      <c r="W196" s="68"/>
      <c r="X196" s="61"/>
      <c r="Y196" s="66"/>
      <c r="Z196" s="68"/>
      <c r="AA196" s="19"/>
      <c r="AB196" s="24"/>
    </row>
    <row r="197" spans="2:28" ht="15.75" customHeight="1" collapsed="1">
      <c r="B197" s="54" t="s">
        <v>24</v>
      </c>
      <c r="C197" s="21"/>
      <c r="D197" s="21"/>
      <c r="F197" s="63">
        <f t="shared" ref="F197:L197" si="6">SUM(F187:F196)</f>
        <v>0</v>
      </c>
      <c r="G197" s="63">
        <f t="shared" si="6"/>
        <v>0</v>
      </c>
      <c r="H197" s="63">
        <f t="shared" si="6"/>
        <v>0</v>
      </c>
      <c r="I197" s="63">
        <f t="shared" si="6"/>
        <v>0</v>
      </c>
      <c r="J197" s="63">
        <f t="shared" si="6"/>
        <v>0</v>
      </c>
      <c r="K197" s="63">
        <f t="shared" si="6"/>
        <v>0</v>
      </c>
      <c r="L197" s="64">
        <f t="shared" si="6"/>
        <v>0</v>
      </c>
      <c r="N197" s="65"/>
      <c r="O197" s="72"/>
      <c r="P197" s="67"/>
      <c r="Q197" s="68"/>
      <c r="R197" s="69"/>
      <c r="S197" s="69"/>
      <c r="T197" s="69"/>
      <c r="U197" s="68"/>
      <c r="V197" s="69"/>
      <c r="W197" s="68"/>
      <c r="X197" s="61"/>
      <c r="Y197" s="66"/>
      <c r="Z197" s="68"/>
      <c r="AA197" s="19"/>
      <c r="AB197" s="24">
        <f t="shared" si="1"/>
        <v>0</v>
      </c>
    </row>
    <row r="198" spans="2:28" ht="15.75" hidden="1" customHeight="1" outlineLevel="1">
      <c r="B198" s="20" t="s">
        <v>240</v>
      </c>
      <c r="C198" s="21"/>
      <c r="D198" s="21"/>
      <c r="F198" s="63">
        <f>LIT!$F$28</f>
        <v>0</v>
      </c>
      <c r="G198" s="63">
        <f>LIT!$G$28</f>
        <v>0</v>
      </c>
      <c r="H198" s="63">
        <f>LIT!$H$28</f>
        <v>0</v>
      </c>
      <c r="I198" s="63">
        <f>LIT!$I$28</f>
        <v>0</v>
      </c>
      <c r="J198" s="63">
        <f>LIT!$J$28</f>
        <v>0</v>
      </c>
      <c r="K198" s="63">
        <f>LIT!$K$28</f>
        <v>0</v>
      </c>
      <c r="L198" s="64">
        <f>LIT!$L$28</f>
        <v>0</v>
      </c>
      <c r="N198" s="65"/>
      <c r="O198" s="209">
        <f>LIT!$O$28</f>
        <v>0</v>
      </c>
      <c r="P198" s="67"/>
      <c r="Q198" s="68"/>
      <c r="R198" s="69"/>
      <c r="S198" s="69"/>
      <c r="T198" s="69"/>
      <c r="U198" s="68"/>
      <c r="V198" s="69"/>
      <c r="W198" s="68"/>
      <c r="X198" s="61"/>
      <c r="Y198" s="66"/>
      <c r="Z198" s="68"/>
      <c r="AA198" s="19"/>
      <c r="AB198" s="24"/>
    </row>
    <row r="199" spans="2:28" ht="15.75" hidden="1" customHeight="1" outlineLevel="1">
      <c r="B199" s="20" t="s">
        <v>242</v>
      </c>
      <c r="C199" s="21"/>
      <c r="D199" s="21"/>
      <c r="F199" s="63">
        <f>LSCO!$F$28</f>
        <v>0</v>
      </c>
      <c r="G199" s="63">
        <f>LSCO!$G$28</f>
        <v>0</v>
      </c>
      <c r="H199" s="63">
        <f>LSCO!$H$28</f>
        <v>0</v>
      </c>
      <c r="I199" s="63">
        <f>LSCO!$I$28</f>
        <v>0</v>
      </c>
      <c r="J199" s="63">
        <f>LSCO!$J$28</f>
        <v>0</v>
      </c>
      <c r="K199" s="63">
        <f>LSCO!$K$28</f>
        <v>0</v>
      </c>
      <c r="L199" s="64">
        <f>LSCO!$L$28</f>
        <v>0</v>
      </c>
      <c r="N199" s="65"/>
      <c r="O199" s="209">
        <f>LSCO!$O$28</f>
        <v>0</v>
      </c>
      <c r="P199" s="67"/>
      <c r="Q199" s="68"/>
      <c r="R199" s="69"/>
      <c r="S199" s="69"/>
      <c r="T199" s="69"/>
      <c r="U199" s="68"/>
      <c r="V199" s="69"/>
      <c r="W199" s="68"/>
      <c r="X199" s="61"/>
      <c r="Y199" s="66"/>
      <c r="Z199" s="68"/>
      <c r="AA199" s="19"/>
      <c r="AB199" s="24"/>
    </row>
    <row r="200" spans="2:28" ht="15.75" hidden="1" customHeight="1" outlineLevel="1">
      <c r="B200" s="20" t="s">
        <v>244</v>
      </c>
      <c r="C200" s="21"/>
      <c r="D200" s="21"/>
      <c r="F200" s="63">
        <f>LSCPA!$F$28</f>
        <v>0</v>
      </c>
      <c r="G200" s="63">
        <f>LSCPA!$G$28</f>
        <v>0</v>
      </c>
      <c r="H200" s="63">
        <f>LSCPA!$H$28</f>
        <v>0</v>
      </c>
      <c r="I200" s="63">
        <f>LSCPA!$I$28</f>
        <v>0</v>
      </c>
      <c r="J200" s="63">
        <f>LSCPA!$J$28</f>
        <v>0</v>
      </c>
      <c r="K200" s="63">
        <f>LSCPA!$K$28</f>
        <v>0</v>
      </c>
      <c r="L200" s="64">
        <f>LSCPA!$L$28</f>
        <v>0</v>
      </c>
      <c r="N200" s="65"/>
      <c r="O200" s="209">
        <f>LSCPA!$O$28</f>
        <v>0</v>
      </c>
      <c r="P200" s="67"/>
      <c r="Q200" s="68"/>
      <c r="R200" s="69"/>
      <c r="S200" s="69"/>
      <c r="T200" s="69"/>
      <c r="U200" s="68"/>
      <c r="V200" s="69"/>
      <c r="W200" s="68"/>
      <c r="X200" s="61"/>
      <c r="Y200" s="66"/>
      <c r="Z200" s="68"/>
      <c r="AA200" s="19"/>
      <c r="AB200" s="24"/>
    </row>
    <row r="201" spans="2:28" ht="15.75" hidden="1" customHeight="1" outlineLevel="1">
      <c r="B201" s="20" t="s">
        <v>246</v>
      </c>
      <c r="C201" s="21"/>
      <c r="D201" s="21"/>
      <c r="F201" s="63">
        <f>TSTCH!$F$28</f>
        <v>0</v>
      </c>
      <c r="G201" s="63">
        <f>TSTCH!$G$28</f>
        <v>0</v>
      </c>
      <c r="H201" s="63">
        <f>TSTCH!$H$28</f>
        <v>0</v>
      </c>
      <c r="I201" s="63">
        <f>TSTCH!$I$28</f>
        <v>0</v>
      </c>
      <c r="J201" s="63">
        <f>TSTCH!$J$28</f>
        <v>0</v>
      </c>
      <c r="K201" s="63">
        <f>TSTCH!$K$28</f>
        <v>0</v>
      </c>
      <c r="L201" s="64">
        <f>TSTCH!$L$28</f>
        <v>0</v>
      </c>
      <c r="N201" s="65"/>
      <c r="O201" s="209">
        <f>TSTCH!$O$28</f>
        <v>0</v>
      </c>
      <c r="P201" s="67"/>
      <c r="Q201" s="68"/>
      <c r="R201" s="69"/>
      <c r="S201" s="69"/>
      <c r="T201" s="69"/>
      <c r="U201" s="68"/>
      <c r="V201" s="69"/>
      <c r="W201" s="68"/>
      <c r="X201" s="61"/>
      <c r="Y201" s="66"/>
      <c r="Z201" s="68"/>
      <c r="AA201" s="19"/>
      <c r="AB201" s="24"/>
    </row>
    <row r="202" spans="2:28" ht="15.75" hidden="1" customHeight="1" outlineLevel="1">
      <c r="B202" s="20" t="s">
        <v>249</v>
      </c>
      <c r="C202" s="21"/>
      <c r="D202" s="21"/>
      <c r="F202" s="63">
        <f>TSTCM!$F$28</f>
        <v>0</v>
      </c>
      <c r="G202" s="63">
        <f>TSTCM!$G$28</f>
        <v>0</v>
      </c>
      <c r="H202" s="63">
        <f>TSTCM!$H$28</f>
        <v>0</v>
      </c>
      <c r="I202" s="63">
        <f>TSTCM!$I$28</f>
        <v>0</v>
      </c>
      <c r="J202" s="63">
        <f>TSTCM!$J$28</f>
        <v>0</v>
      </c>
      <c r="K202" s="63">
        <f>TSTCM!$K$28</f>
        <v>0</v>
      </c>
      <c r="L202" s="64">
        <f>TSTCM!$L$28</f>
        <v>0</v>
      </c>
      <c r="N202" s="65"/>
      <c r="O202" s="209">
        <f>TSTCM!$O$28</f>
        <v>0</v>
      </c>
      <c r="P202" s="67"/>
      <c r="Q202" s="68"/>
      <c r="R202" s="69"/>
      <c r="S202" s="69"/>
      <c r="T202" s="69"/>
      <c r="U202" s="68"/>
      <c r="V202" s="69"/>
      <c r="W202" s="68"/>
      <c r="X202" s="61"/>
      <c r="Y202" s="66"/>
      <c r="Z202" s="68"/>
      <c r="AA202" s="19"/>
      <c r="AB202" s="24"/>
    </row>
    <row r="203" spans="2:28" ht="15.75" hidden="1" customHeight="1" outlineLevel="1">
      <c r="B203" s="20" t="s">
        <v>387</v>
      </c>
      <c r="C203" s="21"/>
      <c r="D203" s="21"/>
      <c r="F203" s="63">
        <f>TSTCS!$F$28</f>
        <v>0</v>
      </c>
      <c r="G203" s="63">
        <f>TSTCS!$G$28</f>
        <v>0</v>
      </c>
      <c r="H203" s="63">
        <f>TSTCS!$H$28</f>
        <v>0</v>
      </c>
      <c r="I203" s="63">
        <f>TSTCS!$I$28</f>
        <v>0</v>
      </c>
      <c r="J203" s="63">
        <f>TSTCS!$J$28</f>
        <v>0</v>
      </c>
      <c r="K203" s="63">
        <f>TSTCS!$K$28</f>
        <v>0</v>
      </c>
      <c r="L203" s="64">
        <f>TSTCS!$L$28</f>
        <v>0</v>
      </c>
      <c r="N203" s="65"/>
      <c r="O203" s="209">
        <f>TSTCS!$O$28</f>
        <v>0</v>
      </c>
      <c r="P203" s="67"/>
      <c r="Q203" s="68"/>
      <c r="R203" s="69"/>
      <c r="S203" s="69"/>
      <c r="T203" s="69"/>
      <c r="U203" s="68"/>
      <c r="V203" s="69"/>
      <c r="W203" s="68"/>
      <c r="X203" s="61"/>
      <c r="Y203" s="66"/>
      <c r="Z203" s="68"/>
      <c r="AA203" s="19"/>
      <c r="AB203" s="24"/>
    </row>
    <row r="204" spans="2:28" ht="15.75" hidden="1" customHeight="1" outlineLevel="1">
      <c r="B204" s="20" t="s">
        <v>251</v>
      </c>
      <c r="C204" s="21"/>
      <c r="D204" s="21"/>
      <c r="F204" s="63">
        <f>TSTCW!$F$28</f>
        <v>0</v>
      </c>
      <c r="G204" s="63">
        <f>TSTCW!$G$28</f>
        <v>0</v>
      </c>
      <c r="H204" s="63">
        <f>TSTCW!$H$28</f>
        <v>0</v>
      </c>
      <c r="I204" s="63">
        <f>TSTCW!$I$28</f>
        <v>0</v>
      </c>
      <c r="J204" s="63">
        <f>TSTCW!$J$28</f>
        <v>0</v>
      </c>
      <c r="K204" s="63">
        <f>TSTCW!$K$28</f>
        <v>0</v>
      </c>
      <c r="L204" s="64">
        <f>TSTCW!$L$28</f>
        <v>0</v>
      </c>
      <c r="N204" s="65"/>
      <c r="O204" s="209">
        <f>TSTCW!$O$28</f>
        <v>0</v>
      </c>
      <c r="P204" s="67"/>
      <c r="Q204" s="68"/>
      <c r="R204" s="69"/>
      <c r="S204" s="69"/>
      <c r="T204" s="69"/>
      <c r="U204" s="68"/>
      <c r="V204" s="69"/>
      <c r="W204" s="68"/>
      <c r="X204" s="61"/>
      <c r="Y204" s="66"/>
      <c r="Z204" s="68"/>
      <c r="AA204" s="19"/>
      <c r="AB204" s="24"/>
    </row>
    <row r="205" spans="2:28" ht="15.75" hidden="1" customHeight="1" outlineLevel="1">
      <c r="B205" s="20" t="s">
        <v>579</v>
      </c>
      <c r="C205" s="21"/>
      <c r="D205" s="21"/>
      <c r="F205" s="63">
        <f>TSTCNT!$F$28</f>
        <v>0</v>
      </c>
      <c r="G205" s="63">
        <f>TSTCNT!$G$28</f>
        <v>0</v>
      </c>
      <c r="H205" s="63">
        <f>TSTCNT!$H$28</f>
        <v>0</v>
      </c>
      <c r="I205" s="63">
        <f>TSTCNT!$I$28</f>
        <v>0</v>
      </c>
      <c r="J205" s="63">
        <f>TSTCNT!$J$28</f>
        <v>0</v>
      </c>
      <c r="K205" s="63">
        <f>TSTCNT!$K$28</f>
        <v>0</v>
      </c>
      <c r="L205" s="64">
        <f>TSTCNT!$L$28</f>
        <v>0</v>
      </c>
      <c r="N205" s="65"/>
      <c r="O205" s="209">
        <f>TSTCNT!$O$28</f>
        <v>0</v>
      </c>
      <c r="P205" s="67"/>
      <c r="Q205" s="68"/>
      <c r="R205" s="69"/>
      <c r="S205" s="69"/>
      <c r="T205" s="69"/>
      <c r="U205" s="68"/>
      <c r="V205" s="69"/>
      <c r="W205" s="68"/>
      <c r="X205" s="61"/>
      <c r="Y205" s="66"/>
      <c r="Z205" s="68"/>
      <c r="AA205" s="19"/>
      <c r="AB205" s="24"/>
    </row>
    <row r="206" spans="2:28" ht="15.75" hidden="1" customHeight="1" outlineLevel="1">
      <c r="B206" s="20" t="s">
        <v>580</v>
      </c>
      <c r="C206" s="21"/>
      <c r="D206" s="21"/>
      <c r="F206" s="63">
        <f>TSTCFB!$F$28</f>
        <v>0</v>
      </c>
      <c r="G206" s="63">
        <f>TSTCFB!$G$28</f>
        <v>0</v>
      </c>
      <c r="H206" s="63">
        <f>TSTCFB!$H$28</f>
        <v>0</v>
      </c>
      <c r="I206" s="63">
        <f>TSTCFB!$I$28</f>
        <v>0</v>
      </c>
      <c r="J206" s="63">
        <f>TSTCFB!$J$28</f>
        <v>0</v>
      </c>
      <c r="K206" s="63">
        <f>TSTCFB!$K$28</f>
        <v>0</v>
      </c>
      <c r="L206" s="64">
        <f>TSTCFB!$L$28</f>
        <v>0</v>
      </c>
      <c r="N206" s="65"/>
      <c r="O206" s="209">
        <f>TSTCFB!$O$28</f>
        <v>0</v>
      </c>
      <c r="P206" s="67"/>
      <c r="Q206" s="68"/>
      <c r="R206" s="69"/>
      <c r="S206" s="69"/>
      <c r="T206" s="69"/>
      <c r="U206" s="68"/>
      <c r="V206" s="69"/>
      <c r="W206" s="68"/>
      <c r="X206" s="61"/>
      <c r="Y206" s="66"/>
      <c r="Z206" s="68"/>
      <c r="AA206" s="19"/>
      <c r="AB206" s="24"/>
    </row>
    <row r="207" spans="2:28" ht="15.75" hidden="1" customHeight="1" outlineLevel="1">
      <c r="B207" s="20" t="s">
        <v>248</v>
      </c>
      <c r="C207" s="21"/>
      <c r="D207" s="21"/>
      <c r="F207" s="63">
        <f>TSTCWT!$F$28</f>
        <v>0</v>
      </c>
      <c r="G207" s="63">
        <f>TSTCWT!$G$28</f>
        <v>0</v>
      </c>
      <c r="H207" s="63">
        <f>TSTCWT!$H$28</f>
        <v>0</v>
      </c>
      <c r="I207" s="63">
        <f>TSTCWT!$I$28</f>
        <v>0</v>
      </c>
      <c r="J207" s="63">
        <f>TSTCWT!$J$28</f>
        <v>0</v>
      </c>
      <c r="K207" s="63">
        <f>TSTCWT!$K$28</f>
        <v>0</v>
      </c>
      <c r="L207" s="64">
        <f>TSTCWT!$L$28</f>
        <v>0</v>
      </c>
      <c r="N207" s="65"/>
      <c r="O207" s="209">
        <f>TSTCWT!$O$28</f>
        <v>0</v>
      </c>
      <c r="P207" s="67"/>
      <c r="Q207" s="68"/>
      <c r="R207" s="69"/>
      <c r="S207" s="69"/>
      <c r="T207" s="69"/>
      <c r="U207" s="68"/>
      <c r="V207" s="69"/>
      <c r="W207" s="68"/>
      <c r="X207" s="61"/>
      <c r="Y207" s="66"/>
      <c r="Z207" s="68"/>
      <c r="AA207" s="19"/>
      <c r="AB207" s="24"/>
    </row>
    <row r="208" spans="2:28" ht="15.75" customHeight="1" collapsed="1">
      <c r="B208" s="54" t="s">
        <v>25</v>
      </c>
      <c r="C208" s="21"/>
      <c r="D208" s="21"/>
      <c r="F208" s="63">
        <f t="shared" ref="F208:L208" si="7">SUM(F198:F207)</f>
        <v>0</v>
      </c>
      <c r="G208" s="63">
        <f t="shared" si="7"/>
        <v>0</v>
      </c>
      <c r="H208" s="63">
        <f t="shared" si="7"/>
        <v>0</v>
      </c>
      <c r="I208" s="63">
        <f t="shared" si="7"/>
        <v>0</v>
      </c>
      <c r="J208" s="63">
        <f t="shared" si="7"/>
        <v>0</v>
      </c>
      <c r="K208" s="63">
        <f t="shared" si="7"/>
        <v>0</v>
      </c>
      <c r="L208" s="64">
        <f t="shared" si="7"/>
        <v>0</v>
      </c>
      <c r="N208" s="73"/>
      <c r="O208" s="74">
        <f>SUM(O198:O207)</f>
        <v>0</v>
      </c>
      <c r="Q208" s="68"/>
      <c r="R208" s="69"/>
      <c r="S208" s="69"/>
      <c r="T208" s="69"/>
      <c r="U208" s="68"/>
      <c r="V208" s="69"/>
      <c r="W208" s="68"/>
      <c r="X208" s="61"/>
      <c r="Y208" s="66"/>
      <c r="Z208" s="68"/>
      <c r="AA208" s="19"/>
      <c r="AB208" s="24"/>
    </row>
    <row r="209" spans="2:28" ht="15.75" hidden="1" customHeight="1" outlineLevel="1">
      <c r="B209" s="20" t="s">
        <v>240</v>
      </c>
      <c r="C209" s="21"/>
      <c r="D209" s="21"/>
      <c r="F209" s="63">
        <f>LIT!$F$29</f>
        <v>0</v>
      </c>
      <c r="G209" s="63">
        <f>LIT!$G$29</f>
        <v>0</v>
      </c>
      <c r="H209" s="63">
        <f>LIT!$H$29</f>
        <v>0</v>
      </c>
      <c r="I209" s="63">
        <f>LIT!$I$29</f>
        <v>0</v>
      </c>
      <c r="J209" s="63">
        <f>LIT!$J$29</f>
        <v>0</v>
      </c>
      <c r="K209" s="63">
        <f>LIT!$K$29</f>
        <v>0</v>
      </c>
      <c r="L209" s="64">
        <f>LIT!$L$29</f>
        <v>0</v>
      </c>
      <c r="N209" s="73"/>
      <c r="O209" s="204"/>
      <c r="Q209" s="68"/>
      <c r="R209" s="69"/>
      <c r="S209" s="69"/>
      <c r="T209" s="69"/>
      <c r="U209" s="68"/>
      <c r="V209" s="69"/>
      <c r="W209" s="68"/>
      <c r="X209" s="61"/>
      <c r="Y209" s="66"/>
      <c r="Z209" s="68"/>
      <c r="AA209" s="19"/>
      <c r="AB209" s="24"/>
    </row>
    <row r="210" spans="2:28" ht="15.75" hidden="1" customHeight="1" outlineLevel="1">
      <c r="B210" s="20" t="s">
        <v>242</v>
      </c>
      <c r="C210" s="21"/>
      <c r="D210" s="21"/>
      <c r="F210" s="63">
        <f>LSCO!$F$29</f>
        <v>0</v>
      </c>
      <c r="G210" s="63">
        <f>LSCO!$G$29</f>
        <v>0</v>
      </c>
      <c r="H210" s="63">
        <f>LSCO!$H$29</f>
        <v>0</v>
      </c>
      <c r="I210" s="63">
        <f>LSCO!$I$29</f>
        <v>0</v>
      </c>
      <c r="J210" s="63">
        <f>LSCO!$J$29</f>
        <v>0</v>
      </c>
      <c r="K210" s="63">
        <f>LSCO!$K$29</f>
        <v>0</v>
      </c>
      <c r="L210" s="64">
        <f>LSCO!$L$29</f>
        <v>0</v>
      </c>
      <c r="N210" s="73"/>
      <c r="O210" s="204"/>
      <c r="Q210" s="68"/>
      <c r="R210" s="69"/>
      <c r="S210" s="69"/>
      <c r="T210" s="69"/>
      <c r="U210" s="68"/>
      <c r="V210" s="69"/>
      <c r="W210" s="68"/>
      <c r="X210" s="61"/>
      <c r="Y210" s="66"/>
      <c r="Z210" s="68"/>
      <c r="AA210" s="19"/>
      <c r="AB210" s="24"/>
    </row>
    <row r="211" spans="2:28" ht="15.75" hidden="1" customHeight="1" outlineLevel="1">
      <c r="B211" s="20" t="s">
        <v>244</v>
      </c>
      <c r="C211" s="21"/>
      <c r="D211" s="21"/>
      <c r="F211" s="63">
        <f>LSCPA!$F$29</f>
        <v>0</v>
      </c>
      <c r="G211" s="63">
        <f>LSCPA!$G$29</f>
        <v>0</v>
      </c>
      <c r="H211" s="63">
        <f>LSCPA!$H$29</f>
        <v>0</v>
      </c>
      <c r="I211" s="63">
        <f>LSCPA!$I$29</f>
        <v>0</v>
      </c>
      <c r="J211" s="63">
        <f>LSCPA!$J$29</f>
        <v>0</v>
      </c>
      <c r="K211" s="63">
        <f>LSCPA!$K$29</f>
        <v>0</v>
      </c>
      <c r="L211" s="64">
        <f>LSCPA!$L$29</f>
        <v>0</v>
      </c>
      <c r="N211" s="73"/>
      <c r="O211" s="204"/>
      <c r="Q211" s="68"/>
      <c r="R211" s="69"/>
      <c r="S211" s="69"/>
      <c r="T211" s="69"/>
      <c r="U211" s="68"/>
      <c r="V211" s="69"/>
      <c r="W211" s="68"/>
      <c r="X211" s="61"/>
      <c r="Y211" s="66"/>
      <c r="Z211" s="68"/>
      <c r="AA211" s="19"/>
      <c r="AB211" s="24"/>
    </row>
    <row r="212" spans="2:28" ht="15.75" hidden="1" customHeight="1" outlineLevel="1">
      <c r="B212" s="20" t="s">
        <v>246</v>
      </c>
      <c r="C212" s="21"/>
      <c r="D212" s="21"/>
      <c r="F212" s="63">
        <f>TSTCH!$F$29</f>
        <v>0</v>
      </c>
      <c r="G212" s="63">
        <f>TSTCH!$G$29</f>
        <v>0</v>
      </c>
      <c r="H212" s="63">
        <f>TSTCH!$H$29</f>
        <v>0</v>
      </c>
      <c r="I212" s="63">
        <f>TSTCH!$I$29</f>
        <v>0</v>
      </c>
      <c r="J212" s="63">
        <f>TSTCH!$J$29</f>
        <v>0</v>
      </c>
      <c r="K212" s="63">
        <f>TSTCH!$K$29</f>
        <v>0</v>
      </c>
      <c r="L212" s="64">
        <f>TSTCH!$L$29</f>
        <v>0</v>
      </c>
      <c r="N212" s="73"/>
      <c r="O212" s="204"/>
      <c r="Q212" s="68"/>
      <c r="R212" s="69"/>
      <c r="S212" s="69"/>
      <c r="T212" s="69"/>
      <c r="U212" s="68"/>
      <c r="V212" s="69"/>
      <c r="W212" s="68"/>
      <c r="X212" s="61"/>
      <c r="Y212" s="66"/>
      <c r="Z212" s="68"/>
      <c r="AA212" s="19"/>
      <c r="AB212" s="24"/>
    </row>
    <row r="213" spans="2:28" ht="15.75" hidden="1" customHeight="1" outlineLevel="1">
      <c r="B213" s="20" t="s">
        <v>249</v>
      </c>
      <c r="C213" s="21"/>
      <c r="D213" s="21"/>
      <c r="F213" s="63">
        <f>TSTCM!$F$29</f>
        <v>0</v>
      </c>
      <c r="G213" s="63">
        <f>TSTCM!$G$29</f>
        <v>0</v>
      </c>
      <c r="H213" s="63">
        <f>TSTCM!$H$29</f>
        <v>0</v>
      </c>
      <c r="I213" s="63">
        <f>TSTCM!$I$29</f>
        <v>0</v>
      </c>
      <c r="J213" s="63">
        <f>TSTCM!$J$29</f>
        <v>0</v>
      </c>
      <c r="K213" s="63">
        <f>TSTCM!$K$29</f>
        <v>0</v>
      </c>
      <c r="L213" s="64">
        <f>TSTCM!$L$29</f>
        <v>0</v>
      </c>
      <c r="N213" s="73"/>
      <c r="O213" s="204"/>
      <c r="Q213" s="68"/>
      <c r="R213" s="69"/>
      <c r="S213" s="69"/>
      <c r="T213" s="69"/>
      <c r="U213" s="68"/>
      <c r="V213" s="69"/>
      <c r="W213" s="68"/>
      <c r="X213" s="61"/>
      <c r="Y213" s="66"/>
      <c r="Z213" s="68"/>
      <c r="AA213" s="19"/>
      <c r="AB213" s="24"/>
    </row>
    <row r="214" spans="2:28" ht="15.75" hidden="1" customHeight="1" outlineLevel="1">
      <c r="B214" s="20" t="s">
        <v>387</v>
      </c>
      <c r="C214" s="21"/>
      <c r="D214" s="21"/>
      <c r="F214" s="63">
        <f>TSTCS!$F$29</f>
        <v>0</v>
      </c>
      <c r="G214" s="63">
        <f>TSTCS!$G$29</f>
        <v>0</v>
      </c>
      <c r="H214" s="63">
        <f>TSTCS!$H$29</f>
        <v>0</v>
      </c>
      <c r="I214" s="63">
        <f>TSTCS!$I$29</f>
        <v>0</v>
      </c>
      <c r="J214" s="63">
        <f>TSTCS!$J$29</f>
        <v>0</v>
      </c>
      <c r="K214" s="63">
        <f>TSTCS!$K$29</f>
        <v>0</v>
      </c>
      <c r="L214" s="64">
        <f>TSTCS!$L$29</f>
        <v>0</v>
      </c>
      <c r="N214" s="73"/>
      <c r="O214" s="204"/>
      <c r="Q214" s="68"/>
      <c r="R214" s="69"/>
      <c r="S214" s="69"/>
      <c r="T214" s="69"/>
      <c r="U214" s="68"/>
      <c r="V214" s="69"/>
      <c r="W214" s="68"/>
      <c r="X214" s="61"/>
      <c r="Y214" s="66"/>
      <c r="Z214" s="68"/>
      <c r="AA214" s="19"/>
      <c r="AB214" s="24"/>
    </row>
    <row r="215" spans="2:28" ht="15.75" hidden="1" customHeight="1" outlineLevel="1">
      <c r="B215" s="20" t="s">
        <v>251</v>
      </c>
      <c r="C215" s="21"/>
      <c r="D215" s="21"/>
      <c r="F215" s="63">
        <f>TSTCW!$F$29</f>
        <v>0</v>
      </c>
      <c r="G215" s="63">
        <f>TSTCW!$G$29</f>
        <v>0</v>
      </c>
      <c r="H215" s="63">
        <f>TSTCW!$H$29</f>
        <v>0</v>
      </c>
      <c r="I215" s="63">
        <f>TSTCW!$I$29</f>
        <v>0</v>
      </c>
      <c r="J215" s="63">
        <f>TSTCW!$J$29</f>
        <v>0</v>
      </c>
      <c r="K215" s="63">
        <f>TSTCW!$K$29</f>
        <v>0</v>
      </c>
      <c r="L215" s="64">
        <f>TSTCW!$L$29</f>
        <v>0</v>
      </c>
      <c r="N215" s="73"/>
      <c r="O215" s="204"/>
      <c r="Q215" s="68"/>
      <c r="R215" s="69"/>
      <c r="S215" s="69"/>
      <c r="T215" s="69"/>
      <c r="U215" s="68"/>
      <c r="V215" s="69"/>
      <c r="W215" s="68"/>
      <c r="X215" s="61"/>
      <c r="Y215" s="66"/>
      <c r="Z215" s="68"/>
      <c r="AA215" s="19"/>
      <c r="AB215" s="24"/>
    </row>
    <row r="216" spans="2:28" ht="15.75" hidden="1" customHeight="1" outlineLevel="1">
      <c r="B216" s="20" t="s">
        <v>579</v>
      </c>
      <c r="C216" s="21"/>
      <c r="D216" s="21"/>
      <c r="F216" s="63">
        <f>TSTCNT!$F$29</f>
        <v>0</v>
      </c>
      <c r="G216" s="63">
        <f>TSTCNT!$G$29</f>
        <v>0</v>
      </c>
      <c r="H216" s="63">
        <f>TSTCNT!$H$29</f>
        <v>0</v>
      </c>
      <c r="I216" s="63">
        <f>TSTCNT!$I$29</f>
        <v>0</v>
      </c>
      <c r="J216" s="63">
        <f>TSTCNT!$J$29</f>
        <v>0</v>
      </c>
      <c r="K216" s="63">
        <f>TSTCNT!$K$29</f>
        <v>0</v>
      </c>
      <c r="L216" s="64">
        <f>TSTCNT!$L$29</f>
        <v>0</v>
      </c>
      <c r="N216" s="73"/>
      <c r="O216" s="204"/>
      <c r="Q216" s="68"/>
      <c r="R216" s="69"/>
      <c r="S216" s="69"/>
      <c r="T216" s="69"/>
      <c r="U216" s="68"/>
      <c r="V216" s="69"/>
      <c r="W216" s="68"/>
      <c r="X216" s="61"/>
      <c r="Y216" s="66"/>
      <c r="Z216" s="68"/>
      <c r="AA216" s="19"/>
      <c r="AB216" s="24"/>
    </row>
    <row r="217" spans="2:28" ht="15.75" hidden="1" customHeight="1" outlineLevel="1">
      <c r="B217" s="20" t="s">
        <v>580</v>
      </c>
      <c r="C217" s="21"/>
      <c r="D217" s="21"/>
      <c r="F217" s="63">
        <f>TSTCFB!$F$29</f>
        <v>0</v>
      </c>
      <c r="G217" s="63">
        <f>TSTCFB!$G$29</f>
        <v>0</v>
      </c>
      <c r="H217" s="63">
        <f>TSTCFB!$H$29</f>
        <v>0</v>
      </c>
      <c r="I217" s="63">
        <f>TSTCFB!$I$29</f>
        <v>0</v>
      </c>
      <c r="J217" s="63">
        <f>TSTCFB!$J$29</f>
        <v>0</v>
      </c>
      <c r="K217" s="63">
        <f>TSTCFB!$K$29</f>
        <v>0</v>
      </c>
      <c r="L217" s="64">
        <f>TSTCFB!$L$29</f>
        <v>0</v>
      </c>
      <c r="N217" s="73"/>
      <c r="O217" s="204"/>
      <c r="Q217" s="68"/>
      <c r="R217" s="69"/>
      <c r="S217" s="69"/>
      <c r="T217" s="69"/>
      <c r="U217" s="68"/>
      <c r="V217" s="69"/>
      <c r="W217" s="68"/>
      <c r="X217" s="61"/>
      <c r="Y217" s="66"/>
      <c r="Z217" s="68"/>
      <c r="AA217" s="19"/>
      <c r="AB217" s="24"/>
    </row>
    <row r="218" spans="2:28" ht="15.75" hidden="1" customHeight="1" outlineLevel="1">
      <c r="B218" s="20" t="s">
        <v>248</v>
      </c>
      <c r="C218" s="21"/>
      <c r="D218" s="21"/>
      <c r="F218" s="63">
        <f>TSTCWT!$F$29</f>
        <v>0</v>
      </c>
      <c r="G218" s="63">
        <f>TSTCWT!$G$29</f>
        <v>0</v>
      </c>
      <c r="H218" s="63">
        <f>TSTCWT!$H$29</f>
        <v>0</v>
      </c>
      <c r="I218" s="63">
        <f>TSTCWT!$I$29</f>
        <v>0</v>
      </c>
      <c r="J218" s="63">
        <f>TSTCWT!$J$29</f>
        <v>0</v>
      </c>
      <c r="K218" s="63">
        <f>TSTCWT!$K$29</f>
        <v>0</v>
      </c>
      <c r="L218" s="64">
        <f>TSTCWT!$L$29</f>
        <v>0</v>
      </c>
      <c r="N218" s="73"/>
      <c r="O218" s="204"/>
      <c r="Q218" s="68"/>
      <c r="R218" s="69"/>
      <c r="S218" s="69"/>
      <c r="T218" s="69"/>
      <c r="U218" s="68"/>
      <c r="V218" s="69"/>
      <c r="W218" s="68"/>
      <c r="X218" s="61"/>
      <c r="Y218" s="66"/>
      <c r="Z218" s="68"/>
      <c r="AA218" s="19"/>
      <c r="AB218" s="24"/>
    </row>
    <row r="219" spans="2:28" ht="15.75" customHeight="1" collapsed="1">
      <c r="B219" s="54" t="s">
        <v>26</v>
      </c>
      <c r="C219" s="21"/>
      <c r="D219" s="21"/>
      <c r="F219" s="63">
        <f t="shared" ref="F219:L219" si="8">SUM(F209:F218)</f>
        <v>0</v>
      </c>
      <c r="G219" s="63">
        <f t="shared" si="8"/>
        <v>0</v>
      </c>
      <c r="H219" s="63">
        <f t="shared" si="8"/>
        <v>0</v>
      </c>
      <c r="I219" s="63">
        <f t="shared" si="8"/>
        <v>0</v>
      </c>
      <c r="J219" s="63">
        <f t="shared" si="8"/>
        <v>0</v>
      </c>
      <c r="K219" s="63">
        <f t="shared" si="8"/>
        <v>0</v>
      </c>
      <c r="L219" s="64">
        <f t="shared" si="8"/>
        <v>0</v>
      </c>
      <c r="N219" s="65"/>
      <c r="O219" s="66"/>
      <c r="P219" s="67"/>
      <c r="Q219" s="68"/>
      <c r="R219" s="69"/>
      <c r="S219" s="69"/>
      <c r="T219" s="69"/>
      <c r="U219" s="68"/>
      <c r="V219" s="69"/>
      <c r="W219" s="68"/>
      <c r="X219" s="61"/>
      <c r="Y219" s="66"/>
      <c r="Z219" s="68"/>
      <c r="AA219" s="19"/>
      <c r="AB219" s="24"/>
    </row>
    <row r="220" spans="2:28" ht="15.75" hidden="1" customHeight="1" outlineLevel="1">
      <c r="B220" s="20" t="s">
        <v>240</v>
      </c>
      <c r="C220" s="21"/>
      <c r="D220" s="21"/>
      <c r="F220" s="63">
        <f>LIT!$F$30</f>
        <v>0</v>
      </c>
      <c r="G220" s="63">
        <f>LIT!$G$30</f>
        <v>0</v>
      </c>
      <c r="H220" s="63">
        <f>LIT!$H$30</f>
        <v>0</v>
      </c>
      <c r="I220" s="63">
        <f>LIT!$I$30</f>
        <v>0</v>
      </c>
      <c r="J220" s="63">
        <f>LIT!$J$30</f>
        <v>0</v>
      </c>
      <c r="K220" s="63">
        <f>LIT!$K$30</f>
        <v>0</v>
      </c>
      <c r="L220" s="64">
        <f>LIT!$L$30</f>
        <v>0</v>
      </c>
      <c r="N220" s="65"/>
      <c r="O220" s="66"/>
      <c r="P220" s="67"/>
      <c r="Q220" s="68"/>
      <c r="R220" s="69"/>
      <c r="S220" s="69"/>
      <c r="T220" s="69"/>
      <c r="U220" s="68"/>
      <c r="V220" s="69"/>
      <c r="W220" s="68"/>
      <c r="X220" s="61"/>
      <c r="Y220" s="66"/>
      <c r="Z220" s="68"/>
      <c r="AA220" s="19"/>
      <c r="AB220" s="24"/>
    </row>
    <row r="221" spans="2:28" ht="15.75" hidden="1" customHeight="1" outlineLevel="1">
      <c r="B221" s="20" t="s">
        <v>242</v>
      </c>
      <c r="C221" s="21"/>
      <c r="D221" s="21"/>
      <c r="F221" s="63">
        <f>LSCO!$F$30</f>
        <v>0</v>
      </c>
      <c r="G221" s="63">
        <f>LSCO!$G$30</f>
        <v>0</v>
      </c>
      <c r="H221" s="63">
        <f>LSCO!$H$30</f>
        <v>0</v>
      </c>
      <c r="I221" s="63">
        <f>LSCO!$I$30</f>
        <v>0</v>
      </c>
      <c r="J221" s="63">
        <f>LSCO!$J$30</f>
        <v>0</v>
      </c>
      <c r="K221" s="63">
        <f>LSCO!$K$30</f>
        <v>0</v>
      </c>
      <c r="L221" s="64">
        <f>LSCO!$L$30</f>
        <v>0</v>
      </c>
      <c r="N221" s="65"/>
      <c r="O221" s="66"/>
      <c r="P221" s="67"/>
      <c r="Q221" s="68"/>
      <c r="R221" s="69"/>
      <c r="S221" s="69"/>
      <c r="T221" s="69"/>
      <c r="U221" s="68"/>
      <c r="V221" s="69"/>
      <c r="W221" s="68"/>
      <c r="X221" s="61"/>
      <c r="Y221" s="66"/>
      <c r="Z221" s="68"/>
      <c r="AA221" s="19"/>
      <c r="AB221" s="24"/>
    </row>
    <row r="222" spans="2:28" ht="15.75" hidden="1" customHeight="1" outlineLevel="1">
      <c r="B222" s="20" t="s">
        <v>244</v>
      </c>
      <c r="C222" s="21"/>
      <c r="D222" s="21"/>
      <c r="F222" s="63">
        <f>LSCPA!$F$30</f>
        <v>0</v>
      </c>
      <c r="G222" s="63">
        <f>LSCPA!$G$30</f>
        <v>0</v>
      </c>
      <c r="H222" s="63">
        <f>LSCPA!$H$30</f>
        <v>0</v>
      </c>
      <c r="I222" s="63">
        <f>LSCPA!$I$30</f>
        <v>0</v>
      </c>
      <c r="J222" s="63">
        <f>LSCPA!$J$30</f>
        <v>0</v>
      </c>
      <c r="K222" s="63">
        <f>LSCPA!$K$30</f>
        <v>0</v>
      </c>
      <c r="L222" s="64">
        <f>LSCPA!$L$30</f>
        <v>0</v>
      </c>
      <c r="N222" s="65"/>
      <c r="O222" s="66"/>
      <c r="P222" s="67"/>
      <c r="Q222" s="68"/>
      <c r="R222" s="69"/>
      <c r="S222" s="69"/>
      <c r="T222" s="69"/>
      <c r="U222" s="68"/>
      <c r="V222" s="69"/>
      <c r="W222" s="68"/>
      <c r="X222" s="61"/>
      <c r="Y222" s="66"/>
      <c r="Z222" s="68"/>
      <c r="AA222" s="19"/>
      <c r="AB222" s="24"/>
    </row>
    <row r="223" spans="2:28" ht="15.75" hidden="1" customHeight="1" outlineLevel="1">
      <c r="B223" s="20" t="s">
        <v>246</v>
      </c>
      <c r="C223" s="21"/>
      <c r="D223" s="21"/>
      <c r="F223" s="63">
        <f>TSTCH!$F$30</f>
        <v>0</v>
      </c>
      <c r="G223" s="63">
        <f>TSTCH!$G$30</f>
        <v>0</v>
      </c>
      <c r="H223" s="63">
        <f>TSTCH!$H$30</f>
        <v>0</v>
      </c>
      <c r="I223" s="63">
        <f>TSTCH!$I$30</f>
        <v>0</v>
      </c>
      <c r="J223" s="63">
        <f>TSTCH!$J$30</f>
        <v>0</v>
      </c>
      <c r="K223" s="63">
        <f>TSTCH!$K$30</f>
        <v>0</v>
      </c>
      <c r="L223" s="64">
        <f>TSTCH!$L$30</f>
        <v>0</v>
      </c>
      <c r="N223" s="65"/>
      <c r="O223" s="66"/>
      <c r="P223" s="67"/>
      <c r="Q223" s="68"/>
      <c r="R223" s="69"/>
      <c r="S223" s="69"/>
      <c r="T223" s="69"/>
      <c r="U223" s="68"/>
      <c r="V223" s="69"/>
      <c r="W223" s="68"/>
      <c r="X223" s="61"/>
      <c r="Y223" s="66"/>
      <c r="Z223" s="68"/>
      <c r="AA223" s="19"/>
      <c r="AB223" s="24"/>
    </row>
    <row r="224" spans="2:28" ht="15.75" hidden="1" customHeight="1" outlineLevel="1">
      <c r="B224" s="20" t="s">
        <v>249</v>
      </c>
      <c r="C224" s="21"/>
      <c r="D224" s="21"/>
      <c r="F224" s="63">
        <f>TSTCM!$F$30</f>
        <v>0</v>
      </c>
      <c r="G224" s="63">
        <f>TSTCM!$G$30</f>
        <v>0</v>
      </c>
      <c r="H224" s="63">
        <f>TSTCM!$H$30</f>
        <v>0</v>
      </c>
      <c r="I224" s="63">
        <f>TSTCM!$I$30</f>
        <v>0</v>
      </c>
      <c r="J224" s="63">
        <f>TSTCM!$J$30</f>
        <v>0</v>
      </c>
      <c r="K224" s="63">
        <f>TSTCM!$K$30</f>
        <v>0</v>
      </c>
      <c r="L224" s="64">
        <f>TSTCM!$L$30</f>
        <v>0</v>
      </c>
      <c r="N224" s="65"/>
      <c r="O224" s="66"/>
      <c r="P224" s="67"/>
      <c r="Q224" s="68"/>
      <c r="R224" s="69"/>
      <c r="S224" s="69"/>
      <c r="T224" s="69"/>
      <c r="U224" s="68"/>
      <c r="V224" s="69"/>
      <c r="W224" s="68"/>
      <c r="X224" s="61"/>
      <c r="Y224" s="66"/>
      <c r="Z224" s="68"/>
      <c r="AA224" s="19"/>
      <c r="AB224" s="24"/>
    </row>
    <row r="225" spans="2:28" ht="15.75" hidden="1" customHeight="1" outlineLevel="1">
      <c r="B225" s="20" t="s">
        <v>387</v>
      </c>
      <c r="C225" s="21"/>
      <c r="D225" s="21"/>
      <c r="F225" s="63">
        <f>TSTCS!$F$30</f>
        <v>0</v>
      </c>
      <c r="G225" s="63">
        <f>TSTCS!$G$30</f>
        <v>0</v>
      </c>
      <c r="H225" s="63">
        <f>TSTCS!$H$30</f>
        <v>0</v>
      </c>
      <c r="I225" s="63">
        <f>TSTCS!$I$30</f>
        <v>0</v>
      </c>
      <c r="J225" s="63">
        <f>TSTCS!$J$30</f>
        <v>0</v>
      </c>
      <c r="K225" s="63">
        <f>TSTCS!$K$30</f>
        <v>0</v>
      </c>
      <c r="L225" s="64">
        <f>TSTCS!$L$30</f>
        <v>0</v>
      </c>
      <c r="N225" s="65"/>
      <c r="O225" s="66"/>
      <c r="P225" s="67"/>
      <c r="Q225" s="68"/>
      <c r="R225" s="69"/>
      <c r="S225" s="69"/>
      <c r="T225" s="69"/>
      <c r="U225" s="68"/>
      <c r="V225" s="69"/>
      <c r="W225" s="68"/>
      <c r="X225" s="61"/>
      <c r="Y225" s="66"/>
      <c r="Z225" s="68"/>
      <c r="AA225" s="19"/>
      <c r="AB225" s="24"/>
    </row>
    <row r="226" spans="2:28" ht="15.75" hidden="1" customHeight="1" outlineLevel="1">
      <c r="B226" s="20" t="s">
        <v>251</v>
      </c>
      <c r="C226" s="21"/>
      <c r="D226" s="21"/>
      <c r="F226" s="63">
        <f>TSTCW!$F$30</f>
        <v>0</v>
      </c>
      <c r="G226" s="63">
        <f>TSTCW!$G$30</f>
        <v>0</v>
      </c>
      <c r="H226" s="63">
        <f>TSTCW!$H$30</f>
        <v>0</v>
      </c>
      <c r="I226" s="63">
        <f>TSTCW!$I$30</f>
        <v>0</v>
      </c>
      <c r="J226" s="63">
        <f>TSTCW!$J$30</f>
        <v>0</v>
      </c>
      <c r="K226" s="63">
        <f>TSTCW!$K$30</f>
        <v>0</v>
      </c>
      <c r="L226" s="64">
        <f>TSTCW!$L$30</f>
        <v>0</v>
      </c>
      <c r="N226" s="65"/>
      <c r="O226" s="66"/>
      <c r="P226" s="67"/>
      <c r="Q226" s="68"/>
      <c r="R226" s="69"/>
      <c r="S226" s="69"/>
      <c r="T226" s="69"/>
      <c r="U226" s="68"/>
      <c r="V226" s="69"/>
      <c r="W226" s="68"/>
      <c r="X226" s="61"/>
      <c r="Y226" s="66"/>
      <c r="Z226" s="68"/>
      <c r="AA226" s="19"/>
      <c r="AB226" s="24"/>
    </row>
    <row r="227" spans="2:28" ht="15.75" hidden="1" customHeight="1" outlineLevel="1">
      <c r="B227" s="20" t="s">
        <v>579</v>
      </c>
      <c r="C227" s="21"/>
      <c r="D227" s="21"/>
      <c r="F227" s="63">
        <f>TSTCNT!$F$30</f>
        <v>0</v>
      </c>
      <c r="G227" s="63">
        <f>TSTCNT!$G$30</f>
        <v>0</v>
      </c>
      <c r="H227" s="63">
        <f>TSTCNT!$H$30</f>
        <v>0</v>
      </c>
      <c r="I227" s="63">
        <f>TSTCNT!$I$30</f>
        <v>0</v>
      </c>
      <c r="J227" s="63">
        <f>TSTCNT!$J$30</f>
        <v>0</v>
      </c>
      <c r="K227" s="63">
        <f>TSTCNT!$K$30</f>
        <v>0</v>
      </c>
      <c r="L227" s="64">
        <f>TSTCNT!$L$30</f>
        <v>0</v>
      </c>
      <c r="N227" s="65"/>
      <c r="O227" s="66"/>
      <c r="P227" s="67"/>
      <c r="Q227" s="68"/>
      <c r="R227" s="69"/>
      <c r="S227" s="69"/>
      <c r="T227" s="69"/>
      <c r="U227" s="68"/>
      <c r="V227" s="69"/>
      <c r="W227" s="68"/>
      <c r="X227" s="61"/>
      <c r="Y227" s="66"/>
      <c r="Z227" s="68"/>
      <c r="AA227" s="19"/>
      <c r="AB227" s="24"/>
    </row>
    <row r="228" spans="2:28" ht="15.75" hidden="1" customHeight="1" outlineLevel="1">
      <c r="B228" s="20" t="s">
        <v>580</v>
      </c>
      <c r="C228" s="21"/>
      <c r="D228" s="21"/>
      <c r="F228" s="63">
        <f>TSTCFB!$F$30</f>
        <v>0</v>
      </c>
      <c r="G228" s="63">
        <f>TSTCFB!$G$30</f>
        <v>0</v>
      </c>
      <c r="H228" s="63">
        <f>TSTCFB!$H$30</f>
        <v>0</v>
      </c>
      <c r="I228" s="63">
        <f>TSTCFB!$I$30</f>
        <v>0</v>
      </c>
      <c r="J228" s="63">
        <f>TSTCFB!$J$30</f>
        <v>0</v>
      </c>
      <c r="K228" s="63">
        <f>TSTCFB!$K$30</f>
        <v>0</v>
      </c>
      <c r="L228" s="64">
        <f>TSTCFB!$L$30</f>
        <v>0</v>
      </c>
      <c r="N228" s="65"/>
      <c r="O228" s="66"/>
      <c r="P228" s="67"/>
      <c r="Q228" s="68"/>
      <c r="R228" s="69"/>
      <c r="S228" s="69"/>
      <c r="T228" s="69"/>
      <c r="U228" s="68"/>
      <c r="V228" s="69"/>
      <c r="W228" s="68"/>
      <c r="X228" s="61"/>
      <c r="Y228" s="66"/>
      <c r="Z228" s="68"/>
      <c r="AA228" s="19"/>
      <c r="AB228" s="24"/>
    </row>
    <row r="229" spans="2:28" ht="15.75" hidden="1" customHeight="1" outlineLevel="1">
      <c r="B229" s="20" t="s">
        <v>248</v>
      </c>
      <c r="C229" s="21"/>
      <c r="D229" s="21"/>
      <c r="F229" s="63">
        <f>TSTCWT!$F$30</f>
        <v>0</v>
      </c>
      <c r="G229" s="63">
        <f>TSTCWT!$G$30</f>
        <v>0</v>
      </c>
      <c r="H229" s="63">
        <f>TSTCWT!$H$30</f>
        <v>0</v>
      </c>
      <c r="I229" s="63">
        <f>TSTCWT!$I$30</f>
        <v>0</v>
      </c>
      <c r="J229" s="63">
        <f>TSTCWT!$J$30</f>
        <v>0</v>
      </c>
      <c r="K229" s="63">
        <f>TSTCWT!$K$30</f>
        <v>0</v>
      </c>
      <c r="L229" s="64">
        <f>TSTCWT!$L$30</f>
        <v>0</v>
      </c>
      <c r="N229" s="65"/>
      <c r="O229" s="66"/>
      <c r="P229" s="67"/>
      <c r="Q229" s="68"/>
      <c r="R229" s="69"/>
      <c r="S229" s="69"/>
      <c r="T229" s="69"/>
      <c r="U229" s="68"/>
      <c r="V229" s="69"/>
      <c r="W229" s="68"/>
      <c r="X229" s="61"/>
      <c r="Y229" s="66"/>
      <c r="Z229" s="68"/>
      <c r="AA229" s="19"/>
      <c r="AB229" s="24"/>
    </row>
    <row r="230" spans="2:28" ht="15.75" customHeight="1" collapsed="1">
      <c r="B230" s="62" t="s">
        <v>27</v>
      </c>
      <c r="C230" s="21"/>
      <c r="D230" s="21"/>
      <c r="F230" s="63">
        <f t="shared" ref="F230:L230" si="9">SUM(F220:F229)</f>
        <v>0</v>
      </c>
      <c r="G230" s="63">
        <f t="shared" si="9"/>
        <v>0</v>
      </c>
      <c r="H230" s="63">
        <f t="shared" si="9"/>
        <v>0</v>
      </c>
      <c r="I230" s="63">
        <f t="shared" si="9"/>
        <v>0</v>
      </c>
      <c r="J230" s="63">
        <f t="shared" si="9"/>
        <v>0</v>
      </c>
      <c r="K230" s="63">
        <f t="shared" si="9"/>
        <v>0</v>
      </c>
      <c r="L230" s="64">
        <f t="shared" si="9"/>
        <v>0</v>
      </c>
      <c r="N230" s="65"/>
      <c r="O230" s="66"/>
      <c r="P230" s="67"/>
      <c r="Q230" s="68"/>
      <c r="R230" s="69"/>
      <c r="S230" s="69"/>
      <c r="T230" s="69"/>
      <c r="U230" s="68"/>
      <c r="V230" s="69"/>
      <c r="W230" s="68"/>
      <c r="X230" s="61"/>
      <c r="Y230" s="66"/>
      <c r="Z230" s="68"/>
      <c r="AA230" s="19"/>
      <c r="AB230" s="24"/>
    </row>
    <row r="231" spans="2:28" ht="15.75" hidden="1" customHeight="1" outlineLevel="1">
      <c r="B231" s="20" t="s">
        <v>240</v>
      </c>
      <c r="C231" s="21"/>
      <c r="D231" s="21"/>
      <c r="F231" s="63">
        <f>LIT!$F$31</f>
        <v>0</v>
      </c>
      <c r="G231" s="63">
        <f>LIT!$G$31</f>
        <v>0</v>
      </c>
      <c r="H231" s="63">
        <f>LIT!$H$31</f>
        <v>0</v>
      </c>
      <c r="I231" s="63">
        <f>LIT!$I$31</f>
        <v>0</v>
      </c>
      <c r="J231" s="63">
        <f>LIT!$J$31</f>
        <v>0</v>
      </c>
      <c r="K231" s="63">
        <f>LIT!$K$31</f>
        <v>0</v>
      </c>
      <c r="L231" s="64">
        <f>LIT!$L$31</f>
        <v>0</v>
      </c>
      <c r="N231" s="65"/>
      <c r="O231" s="66"/>
      <c r="P231" s="67"/>
      <c r="Q231" s="68"/>
      <c r="R231" s="69"/>
      <c r="S231" s="69"/>
      <c r="T231" s="69"/>
      <c r="U231" s="68"/>
      <c r="V231" s="69"/>
      <c r="W231" s="68"/>
      <c r="X231" s="61"/>
      <c r="Y231" s="66"/>
      <c r="Z231" s="68"/>
      <c r="AA231" s="19"/>
      <c r="AB231" s="24"/>
    </row>
    <row r="232" spans="2:28" ht="15.75" hidden="1" customHeight="1" outlineLevel="1">
      <c r="B232" s="20" t="s">
        <v>242</v>
      </c>
      <c r="C232" s="21"/>
      <c r="D232" s="21"/>
      <c r="F232" s="63">
        <f>LSCO!$F$31</f>
        <v>0</v>
      </c>
      <c r="G232" s="63">
        <f>LSCO!$G$31</f>
        <v>0</v>
      </c>
      <c r="H232" s="63">
        <f>LSCO!$H$31</f>
        <v>0</v>
      </c>
      <c r="I232" s="63">
        <f>LSCO!$I$31</f>
        <v>0</v>
      </c>
      <c r="J232" s="63">
        <f>LSCO!$J$31</f>
        <v>0</v>
      </c>
      <c r="K232" s="63">
        <f>LSCO!$K$31</f>
        <v>0</v>
      </c>
      <c r="L232" s="64">
        <f>LSCO!$L$31</f>
        <v>0</v>
      </c>
      <c r="N232" s="65"/>
      <c r="O232" s="66"/>
      <c r="P232" s="67"/>
      <c r="Q232" s="68"/>
      <c r="R232" s="69"/>
      <c r="S232" s="69"/>
      <c r="T232" s="69"/>
      <c r="U232" s="68"/>
      <c r="V232" s="69"/>
      <c r="W232" s="68"/>
      <c r="X232" s="61"/>
      <c r="Y232" s="66"/>
      <c r="Z232" s="68"/>
      <c r="AA232" s="19"/>
      <c r="AB232" s="24"/>
    </row>
    <row r="233" spans="2:28" ht="15.75" hidden="1" customHeight="1" outlineLevel="1">
      <c r="B233" s="20" t="s">
        <v>244</v>
      </c>
      <c r="C233" s="21"/>
      <c r="D233" s="21"/>
      <c r="F233" s="63">
        <f>LSCPA!$F$31</f>
        <v>0</v>
      </c>
      <c r="G233" s="63">
        <f>LSCPA!$G$31</f>
        <v>0</v>
      </c>
      <c r="H233" s="63">
        <f>LSCPA!$H$31</f>
        <v>0</v>
      </c>
      <c r="I233" s="63">
        <f>LSCPA!$I$31</f>
        <v>0</v>
      </c>
      <c r="J233" s="63">
        <f>LSCPA!$J$31</f>
        <v>0</v>
      </c>
      <c r="K233" s="63">
        <f>LSCPA!$K$31</f>
        <v>0</v>
      </c>
      <c r="L233" s="64">
        <f>LSCPA!$L$31</f>
        <v>0</v>
      </c>
      <c r="N233" s="65"/>
      <c r="O233" s="66"/>
      <c r="P233" s="67"/>
      <c r="Q233" s="68"/>
      <c r="R233" s="69"/>
      <c r="S233" s="69"/>
      <c r="T233" s="69"/>
      <c r="U233" s="68"/>
      <c r="V233" s="69"/>
      <c r="W233" s="68"/>
      <c r="X233" s="61"/>
      <c r="Y233" s="66"/>
      <c r="Z233" s="68"/>
      <c r="AA233" s="19"/>
      <c r="AB233" s="24"/>
    </row>
    <row r="234" spans="2:28" ht="15.75" hidden="1" customHeight="1" outlineLevel="1">
      <c r="B234" s="20" t="s">
        <v>246</v>
      </c>
      <c r="C234" s="21"/>
      <c r="D234" s="21"/>
      <c r="F234" s="63">
        <f>TSTCH!$F$31</f>
        <v>0</v>
      </c>
      <c r="G234" s="63">
        <f>TSTCH!$G$31</f>
        <v>0</v>
      </c>
      <c r="H234" s="63">
        <f>TSTCH!$H$31</f>
        <v>0</v>
      </c>
      <c r="I234" s="63">
        <f>TSTCH!$I$31</f>
        <v>0</v>
      </c>
      <c r="J234" s="63">
        <f>TSTCH!$J$31</f>
        <v>0</v>
      </c>
      <c r="K234" s="63">
        <f>TSTCH!$K$31</f>
        <v>0</v>
      </c>
      <c r="L234" s="64">
        <f>TSTCH!$L$31</f>
        <v>0</v>
      </c>
      <c r="N234" s="65"/>
      <c r="O234" s="66"/>
      <c r="P234" s="67"/>
      <c r="Q234" s="68"/>
      <c r="R234" s="69"/>
      <c r="S234" s="69"/>
      <c r="T234" s="69"/>
      <c r="U234" s="68"/>
      <c r="V234" s="69"/>
      <c r="W234" s="68"/>
      <c r="X234" s="61"/>
      <c r="Y234" s="66"/>
      <c r="Z234" s="68"/>
      <c r="AA234" s="19"/>
      <c r="AB234" s="24"/>
    </row>
    <row r="235" spans="2:28" ht="15.75" hidden="1" customHeight="1" outlineLevel="1">
      <c r="B235" s="20" t="s">
        <v>249</v>
      </c>
      <c r="C235" s="21"/>
      <c r="D235" s="21"/>
      <c r="F235" s="63">
        <f>TSTCM!$F$31</f>
        <v>0</v>
      </c>
      <c r="G235" s="63">
        <f>TSTCM!$G$31</f>
        <v>0</v>
      </c>
      <c r="H235" s="63">
        <f>TSTCM!$H$31</f>
        <v>0</v>
      </c>
      <c r="I235" s="63">
        <f>TSTCM!$I$31</f>
        <v>0</v>
      </c>
      <c r="J235" s="63">
        <f>TSTCM!$J$31</f>
        <v>0</v>
      </c>
      <c r="K235" s="63">
        <f>TSTCM!$K$31</f>
        <v>0</v>
      </c>
      <c r="L235" s="64">
        <f>TSTCM!$L$31</f>
        <v>0</v>
      </c>
      <c r="N235" s="65"/>
      <c r="O235" s="66"/>
      <c r="P235" s="67"/>
      <c r="Q235" s="68"/>
      <c r="R235" s="69"/>
      <c r="S235" s="69"/>
      <c r="T235" s="69"/>
      <c r="U235" s="68"/>
      <c r="V235" s="69"/>
      <c r="W235" s="68"/>
      <c r="X235" s="61"/>
      <c r="Y235" s="66"/>
      <c r="Z235" s="68"/>
      <c r="AA235" s="19"/>
      <c r="AB235" s="24"/>
    </row>
    <row r="236" spans="2:28" ht="15.75" hidden="1" customHeight="1" outlineLevel="1">
      <c r="B236" s="20" t="s">
        <v>387</v>
      </c>
      <c r="C236" s="21"/>
      <c r="D236" s="21"/>
      <c r="F236" s="63">
        <f>TSTCS!$F$31</f>
        <v>0</v>
      </c>
      <c r="G236" s="63">
        <f>TSTCS!$G$31</f>
        <v>0</v>
      </c>
      <c r="H236" s="63">
        <f>TSTCS!$H$31</f>
        <v>0</v>
      </c>
      <c r="I236" s="63">
        <f>TSTCS!$I$31</f>
        <v>0</v>
      </c>
      <c r="J236" s="63">
        <f>TSTCS!$J$31</f>
        <v>0</v>
      </c>
      <c r="K236" s="63">
        <f>TSTCS!$K$31</f>
        <v>0</v>
      </c>
      <c r="L236" s="64">
        <f>TSTCS!$L$31</f>
        <v>0</v>
      </c>
      <c r="N236" s="65"/>
      <c r="O236" s="66"/>
      <c r="P236" s="67"/>
      <c r="Q236" s="68"/>
      <c r="R236" s="69"/>
      <c r="S236" s="69"/>
      <c r="T236" s="69"/>
      <c r="U236" s="68"/>
      <c r="V236" s="69"/>
      <c r="W236" s="68"/>
      <c r="X236" s="61"/>
      <c r="Y236" s="66"/>
      <c r="Z236" s="68"/>
      <c r="AA236" s="19"/>
      <c r="AB236" s="24"/>
    </row>
    <row r="237" spans="2:28" ht="15.75" hidden="1" customHeight="1" outlineLevel="1">
      <c r="B237" s="20" t="s">
        <v>251</v>
      </c>
      <c r="C237" s="21"/>
      <c r="D237" s="21"/>
      <c r="F237" s="63">
        <f>TSTCW!$F$31</f>
        <v>0</v>
      </c>
      <c r="G237" s="63">
        <f>TSTCW!$G$31</f>
        <v>0</v>
      </c>
      <c r="H237" s="63">
        <f>TSTCW!$H$31</f>
        <v>0</v>
      </c>
      <c r="I237" s="63">
        <f>TSTCW!$I$31</f>
        <v>0</v>
      </c>
      <c r="J237" s="63">
        <f>TSTCW!$J$31</f>
        <v>0</v>
      </c>
      <c r="K237" s="63">
        <f>TSTCW!$K$31</f>
        <v>0</v>
      </c>
      <c r="L237" s="64">
        <f>TSTCW!$L$31</f>
        <v>0</v>
      </c>
      <c r="N237" s="65"/>
      <c r="O237" s="66"/>
      <c r="P237" s="67"/>
      <c r="Q237" s="68"/>
      <c r="R237" s="69"/>
      <c r="S237" s="69"/>
      <c r="T237" s="69"/>
      <c r="U237" s="68"/>
      <c r="V237" s="69"/>
      <c r="W237" s="68"/>
      <c r="X237" s="61"/>
      <c r="Y237" s="66"/>
      <c r="Z237" s="68"/>
      <c r="AA237" s="19"/>
      <c r="AB237" s="24"/>
    </row>
    <row r="238" spans="2:28" ht="15.75" hidden="1" customHeight="1" outlineLevel="1">
      <c r="B238" s="20" t="s">
        <v>579</v>
      </c>
      <c r="C238" s="21"/>
      <c r="D238" s="21"/>
      <c r="F238" s="63">
        <f>TSTCNT!$F$31</f>
        <v>0</v>
      </c>
      <c r="G238" s="63">
        <f>TSTCNT!$G$31</f>
        <v>0</v>
      </c>
      <c r="H238" s="63">
        <f>TSTCNT!$H$31</f>
        <v>0</v>
      </c>
      <c r="I238" s="63">
        <f>TSTCNT!$I$31</f>
        <v>0</v>
      </c>
      <c r="J238" s="63">
        <f>TSTCNT!$J$31</f>
        <v>0</v>
      </c>
      <c r="K238" s="63">
        <f>TSTCNT!$K$31</f>
        <v>0</v>
      </c>
      <c r="L238" s="64">
        <f>TSTCNT!$L$31</f>
        <v>0</v>
      </c>
      <c r="N238" s="65"/>
      <c r="O238" s="66"/>
      <c r="P238" s="67"/>
      <c r="Q238" s="68"/>
      <c r="R238" s="69"/>
      <c r="S238" s="69"/>
      <c r="T238" s="69"/>
      <c r="U238" s="68"/>
      <c r="V238" s="69"/>
      <c r="W238" s="68"/>
      <c r="X238" s="61"/>
      <c r="Y238" s="66"/>
      <c r="Z238" s="68"/>
      <c r="AA238" s="19"/>
      <c r="AB238" s="24"/>
    </row>
    <row r="239" spans="2:28" ht="15.75" hidden="1" customHeight="1" outlineLevel="1">
      <c r="B239" s="20" t="s">
        <v>580</v>
      </c>
      <c r="C239" s="21"/>
      <c r="D239" s="21"/>
      <c r="F239" s="63">
        <f>TSTCFB!$F$31</f>
        <v>0</v>
      </c>
      <c r="G239" s="63">
        <f>TSTCFB!$G$31</f>
        <v>0</v>
      </c>
      <c r="H239" s="63">
        <f>TSTCFB!$H$31</f>
        <v>0</v>
      </c>
      <c r="I239" s="63">
        <f>TSTCFB!$I$31</f>
        <v>0</v>
      </c>
      <c r="J239" s="63">
        <f>TSTCFB!$J$31</f>
        <v>0</v>
      </c>
      <c r="K239" s="63">
        <f>TSTCFB!$K$31</f>
        <v>0</v>
      </c>
      <c r="L239" s="64">
        <f>TSTCFB!$L$31</f>
        <v>0</v>
      </c>
      <c r="N239" s="65"/>
      <c r="O239" s="66"/>
      <c r="P239" s="67"/>
      <c r="Q239" s="68"/>
      <c r="R239" s="69"/>
      <c r="S239" s="69"/>
      <c r="T239" s="69"/>
      <c r="U239" s="68"/>
      <c r="V239" s="69"/>
      <c r="W239" s="68"/>
      <c r="X239" s="61"/>
      <c r="Y239" s="66"/>
      <c r="Z239" s="68"/>
      <c r="AA239" s="19"/>
      <c r="AB239" s="24"/>
    </row>
    <row r="240" spans="2:28" ht="15.75" hidden="1" customHeight="1" outlineLevel="1">
      <c r="B240" s="20" t="s">
        <v>248</v>
      </c>
      <c r="C240" s="21"/>
      <c r="D240" s="21"/>
      <c r="F240" s="63">
        <f>TSTCWT!$F$31</f>
        <v>0</v>
      </c>
      <c r="G240" s="63">
        <f>TSTCWT!$G$31</f>
        <v>0</v>
      </c>
      <c r="H240" s="63">
        <f>TSTCWT!$H$31</f>
        <v>0</v>
      </c>
      <c r="I240" s="63">
        <f>TSTCWT!$I$31</f>
        <v>0</v>
      </c>
      <c r="J240" s="63">
        <f>TSTCWT!$J$31</f>
        <v>0</v>
      </c>
      <c r="K240" s="63">
        <f>TSTCWT!$K$31</f>
        <v>0</v>
      </c>
      <c r="L240" s="64">
        <f>TSTCWT!$L$31</f>
        <v>0</v>
      </c>
      <c r="N240" s="65"/>
      <c r="O240" s="66"/>
      <c r="P240" s="67"/>
      <c r="Q240" s="68"/>
      <c r="R240" s="69"/>
      <c r="S240" s="69"/>
      <c r="T240" s="69"/>
      <c r="U240" s="68"/>
      <c r="V240" s="69"/>
      <c r="W240" s="68"/>
      <c r="X240" s="61"/>
      <c r="Y240" s="66"/>
      <c r="Z240" s="68"/>
      <c r="AA240" s="19"/>
      <c r="AB240" s="24"/>
    </row>
    <row r="241" spans="2:28" ht="15.75" customHeight="1" collapsed="1">
      <c r="B241" s="62" t="s">
        <v>28</v>
      </c>
      <c r="C241" s="21"/>
      <c r="D241" s="21"/>
      <c r="F241" s="63">
        <f t="shared" ref="F241:L241" si="10">SUM(F231:F240)</f>
        <v>0</v>
      </c>
      <c r="G241" s="63">
        <f t="shared" si="10"/>
        <v>0</v>
      </c>
      <c r="H241" s="63">
        <f t="shared" si="10"/>
        <v>0</v>
      </c>
      <c r="I241" s="63">
        <f t="shared" si="10"/>
        <v>0</v>
      </c>
      <c r="J241" s="63">
        <f t="shared" si="10"/>
        <v>0</v>
      </c>
      <c r="K241" s="63">
        <f t="shared" si="10"/>
        <v>0</v>
      </c>
      <c r="L241" s="64">
        <f t="shared" si="10"/>
        <v>0</v>
      </c>
      <c r="N241" s="65"/>
      <c r="O241" s="66"/>
      <c r="P241" s="67"/>
      <c r="Q241" s="68"/>
      <c r="R241" s="69"/>
      <c r="S241" s="69"/>
      <c r="T241" s="69"/>
      <c r="U241" s="68"/>
      <c r="V241" s="69"/>
      <c r="W241" s="68"/>
      <c r="X241" s="61"/>
      <c r="Y241" s="66"/>
      <c r="Z241" s="68"/>
      <c r="AA241" s="19"/>
      <c r="AB241" s="24"/>
    </row>
    <row r="242" spans="2:28" ht="15.75" hidden="1" customHeight="1" outlineLevel="1">
      <c r="B242" s="20" t="s">
        <v>240</v>
      </c>
      <c r="C242" s="21"/>
      <c r="D242" s="21"/>
      <c r="F242" s="63">
        <f>LIT!$F$32</f>
        <v>0</v>
      </c>
      <c r="G242" s="63">
        <f>LIT!$G$32</f>
        <v>0</v>
      </c>
      <c r="H242" s="63">
        <f>LIT!$H$32</f>
        <v>0</v>
      </c>
      <c r="I242" s="63">
        <f>LIT!$I$32</f>
        <v>0</v>
      </c>
      <c r="J242" s="63">
        <f>LIT!$J$32</f>
        <v>0</v>
      </c>
      <c r="K242" s="63">
        <f>LIT!$K$32</f>
        <v>0</v>
      </c>
      <c r="L242" s="64">
        <f>LIT!$L$32</f>
        <v>0</v>
      </c>
      <c r="N242" s="65"/>
      <c r="O242" s="66"/>
      <c r="P242" s="67"/>
      <c r="Q242" s="68"/>
      <c r="R242" s="69"/>
      <c r="S242" s="69"/>
      <c r="T242" s="69"/>
      <c r="U242" s="68"/>
      <c r="V242" s="69"/>
      <c r="W242" s="68"/>
      <c r="X242" s="61"/>
      <c r="Y242" s="66"/>
      <c r="Z242" s="68"/>
      <c r="AA242" s="19"/>
      <c r="AB242" s="24"/>
    </row>
    <row r="243" spans="2:28" ht="15.75" hidden="1" customHeight="1" outlineLevel="1">
      <c r="B243" s="20" t="s">
        <v>242</v>
      </c>
      <c r="C243" s="21"/>
      <c r="D243" s="21"/>
      <c r="F243" s="63">
        <f>LSCO!$F$32</f>
        <v>0</v>
      </c>
      <c r="G243" s="63">
        <f>LSCO!$G$32</f>
        <v>0</v>
      </c>
      <c r="H243" s="63">
        <f>LSCO!$H$32</f>
        <v>0</v>
      </c>
      <c r="I243" s="63">
        <f>LSCO!$I$32</f>
        <v>0</v>
      </c>
      <c r="J243" s="63">
        <f>LSCO!$J$32</f>
        <v>0</v>
      </c>
      <c r="K243" s="63">
        <f>LSCO!$K$32</f>
        <v>0</v>
      </c>
      <c r="L243" s="64">
        <f>LSCO!$L$32</f>
        <v>0</v>
      </c>
      <c r="N243" s="65"/>
      <c r="O243" s="66"/>
      <c r="P243" s="67"/>
      <c r="Q243" s="68"/>
      <c r="R243" s="69"/>
      <c r="S243" s="69"/>
      <c r="T243" s="69"/>
      <c r="U243" s="68"/>
      <c r="V243" s="69"/>
      <c r="W243" s="68"/>
      <c r="X243" s="61"/>
      <c r="Y243" s="66"/>
      <c r="Z243" s="68"/>
      <c r="AA243" s="19"/>
      <c r="AB243" s="24"/>
    </row>
    <row r="244" spans="2:28" ht="15.75" hidden="1" customHeight="1" outlineLevel="1">
      <c r="B244" s="20" t="s">
        <v>244</v>
      </c>
      <c r="C244" s="21"/>
      <c r="D244" s="21"/>
      <c r="F244" s="63">
        <f>LSCPA!$F$32</f>
        <v>0</v>
      </c>
      <c r="G244" s="63">
        <f>LSCPA!$G$32</f>
        <v>0</v>
      </c>
      <c r="H244" s="63">
        <f>LSCPA!$H$32</f>
        <v>0</v>
      </c>
      <c r="I244" s="63">
        <f>LSCPA!$I$32</f>
        <v>0</v>
      </c>
      <c r="J244" s="63">
        <f>LSCPA!$J$32</f>
        <v>0</v>
      </c>
      <c r="K244" s="63">
        <f>LSCPA!$K$32</f>
        <v>0</v>
      </c>
      <c r="L244" s="64">
        <f>LSCPA!$L$32</f>
        <v>0</v>
      </c>
      <c r="N244" s="65"/>
      <c r="O244" s="66"/>
      <c r="P244" s="67"/>
      <c r="Q244" s="68"/>
      <c r="R244" s="69"/>
      <c r="S244" s="69"/>
      <c r="T244" s="69"/>
      <c r="U244" s="68"/>
      <c r="V244" s="69"/>
      <c r="W244" s="68"/>
      <c r="X244" s="61"/>
      <c r="Y244" s="66"/>
      <c r="Z244" s="68"/>
      <c r="AA244" s="19"/>
      <c r="AB244" s="24"/>
    </row>
    <row r="245" spans="2:28" ht="15.75" hidden="1" customHeight="1" outlineLevel="1">
      <c r="B245" s="20" t="s">
        <v>246</v>
      </c>
      <c r="C245" s="21"/>
      <c r="D245" s="21"/>
      <c r="F245" s="63">
        <f>TSTCH!$F$32</f>
        <v>0</v>
      </c>
      <c r="G245" s="63">
        <f>TSTCH!$G$32</f>
        <v>0</v>
      </c>
      <c r="H245" s="63">
        <f>TSTCH!$H$32</f>
        <v>0</v>
      </c>
      <c r="I245" s="63">
        <f>TSTCH!$I$32</f>
        <v>0</v>
      </c>
      <c r="J245" s="63">
        <f>TSTCH!$J$32</f>
        <v>0</v>
      </c>
      <c r="K245" s="63">
        <f>TSTCH!$K$32</f>
        <v>0</v>
      </c>
      <c r="L245" s="64">
        <f>TSTCH!$L$32</f>
        <v>0</v>
      </c>
      <c r="N245" s="65"/>
      <c r="O245" s="66"/>
      <c r="P245" s="67"/>
      <c r="Q245" s="68"/>
      <c r="R245" s="69"/>
      <c r="S245" s="69"/>
      <c r="T245" s="69"/>
      <c r="U245" s="68"/>
      <c r="V245" s="69"/>
      <c r="W245" s="68"/>
      <c r="X245" s="61"/>
      <c r="Y245" s="66"/>
      <c r="Z245" s="68"/>
      <c r="AA245" s="19"/>
      <c r="AB245" s="24"/>
    </row>
    <row r="246" spans="2:28" ht="15.75" hidden="1" customHeight="1" outlineLevel="1">
      <c r="B246" s="20" t="s">
        <v>249</v>
      </c>
      <c r="C246" s="21"/>
      <c r="D246" s="21"/>
      <c r="F246" s="63">
        <f>TSTCM!$F$32</f>
        <v>0</v>
      </c>
      <c r="G246" s="63">
        <f>TSTCM!$G$32</f>
        <v>0</v>
      </c>
      <c r="H246" s="63">
        <f>TSTCM!$H$32</f>
        <v>0</v>
      </c>
      <c r="I246" s="63">
        <f>TSTCM!$I$32</f>
        <v>0</v>
      </c>
      <c r="J246" s="63">
        <f>TSTCM!$J$32</f>
        <v>0</v>
      </c>
      <c r="K246" s="63">
        <f>TSTCM!$K$32</f>
        <v>0</v>
      </c>
      <c r="L246" s="64">
        <f>TSTCM!$L$32</f>
        <v>0</v>
      </c>
      <c r="N246" s="65"/>
      <c r="O246" s="66"/>
      <c r="P246" s="67"/>
      <c r="Q246" s="68"/>
      <c r="R246" s="69"/>
      <c r="S246" s="69"/>
      <c r="T246" s="69"/>
      <c r="U246" s="68"/>
      <c r="V246" s="69"/>
      <c r="W246" s="68"/>
      <c r="X246" s="61"/>
      <c r="Y246" s="66"/>
      <c r="Z246" s="68"/>
      <c r="AA246" s="19"/>
      <c r="AB246" s="24"/>
    </row>
    <row r="247" spans="2:28" ht="15.75" hidden="1" customHeight="1" outlineLevel="1">
      <c r="B247" s="20" t="s">
        <v>387</v>
      </c>
      <c r="C247" s="21"/>
      <c r="D247" s="21"/>
      <c r="F247" s="63">
        <f>TSTCS!$F$32</f>
        <v>0</v>
      </c>
      <c r="G247" s="63">
        <f>TSTCS!$G$32</f>
        <v>0</v>
      </c>
      <c r="H247" s="63">
        <f>TSTCS!$H$32</f>
        <v>0</v>
      </c>
      <c r="I247" s="63">
        <f>TSTCS!$I$32</f>
        <v>0</v>
      </c>
      <c r="J247" s="63">
        <f>TSTCS!$J$32</f>
        <v>0</v>
      </c>
      <c r="K247" s="63">
        <f>TSTCS!$K$32</f>
        <v>0</v>
      </c>
      <c r="L247" s="64">
        <f>TSTCS!$L$32</f>
        <v>0</v>
      </c>
      <c r="N247" s="65"/>
      <c r="O247" s="66"/>
      <c r="P247" s="67"/>
      <c r="Q247" s="68"/>
      <c r="R247" s="69"/>
      <c r="S247" s="69"/>
      <c r="T247" s="69"/>
      <c r="U247" s="68"/>
      <c r="V247" s="69"/>
      <c r="W247" s="68"/>
      <c r="X247" s="61"/>
      <c r="Y247" s="66"/>
      <c r="Z247" s="68"/>
      <c r="AA247" s="19"/>
      <c r="AB247" s="24"/>
    </row>
    <row r="248" spans="2:28" ht="15.75" hidden="1" customHeight="1" outlineLevel="1">
      <c r="B248" s="20" t="s">
        <v>251</v>
      </c>
      <c r="C248" s="21"/>
      <c r="D248" s="21"/>
      <c r="F248" s="63">
        <f>TSTCW!$F$32</f>
        <v>0</v>
      </c>
      <c r="G248" s="63">
        <f>TSTCW!$G$32</f>
        <v>0</v>
      </c>
      <c r="H248" s="63">
        <f>TSTCW!$H$32</f>
        <v>0</v>
      </c>
      <c r="I248" s="63">
        <f>TSTCW!$I$32</f>
        <v>0</v>
      </c>
      <c r="J248" s="63">
        <f>TSTCW!$J$32</f>
        <v>0</v>
      </c>
      <c r="K248" s="63">
        <f>TSTCW!$K$32</f>
        <v>0</v>
      </c>
      <c r="L248" s="64">
        <f>TSTCW!$L$32</f>
        <v>0</v>
      </c>
      <c r="N248" s="65"/>
      <c r="O248" s="66"/>
      <c r="P248" s="67"/>
      <c r="Q248" s="68"/>
      <c r="R248" s="69"/>
      <c r="S248" s="69"/>
      <c r="T248" s="69"/>
      <c r="U248" s="68"/>
      <c r="V248" s="69"/>
      <c r="W248" s="68"/>
      <c r="X248" s="61"/>
      <c r="Y248" s="66"/>
      <c r="Z248" s="68"/>
      <c r="AA248" s="19"/>
      <c r="AB248" s="24"/>
    </row>
    <row r="249" spans="2:28" ht="15.75" hidden="1" customHeight="1" outlineLevel="1">
      <c r="B249" s="20" t="s">
        <v>579</v>
      </c>
      <c r="C249" s="21"/>
      <c r="D249" s="21"/>
      <c r="F249" s="63">
        <f>TSTCNT!$F$32</f>
        <v>0</v>
      </c>
      <c r="G249" s="63">
        <f>TSTCNT!$G$32</f>
        <v>0</v>
      </c>
      <c r="H249" s="63">
        <f>TSTCNT!$H$32</f>
        <v>0</v>
      </c>
      <c r="I249" s="63">
        <f>TSTCNT!$I$32</f>
        <v>0</v>
      </c>
      <c r="J249" s="63">
        <f>TSTCNT!$J$32</f>
        <v>0</v>
      </c>
      <c r="K249" s="63">
        <f>TSTCNT!$K$32</f>
        <v>0</v>
      </c>
      <c r="L249" s="64">
        <f>TSTCNT!$L$32</f>
        <v>0</v>
      </c>
      <c r="N249" s="65"/>
      <c r="O249" s="66"/>
      <c r="P249" s="67"/>
      <c r="Q249" s="68"/>
      <c r="R249" s="69"/>
      <c r="S249" s="69"/>
      <c r="T249" s="69"/>
      <c r="U249" s="68"/>
      <c r="V249" s="69"/>
      <c r="W249" s="68"/>
      <c r="X249" s="61"/>
      <c r="Y249" s="66"/>
      <c r="Z249" s="68"/>
      <c r="AA249" s="19"/>
      <c r="AB249" s="24"/>
    </row>
    <row r="250" spans="2:28" ht="15.75" hidden="1" customHeight="1" outlineLevel="1">
      <c r="B250" s="20" t="s">
        <v>580</v>
      </c>
      <c r="C250" s="21"/>
      <c r="D250" s="21"/>
      <c r="F250" s="63">
        <f>TSTCFB!$F$32</f>
        <v>0</v>
      </c>
      <c r="G250" s="63">
        <f>TSTCFB!$G$32</f>
        <v>0</v>
      </c>
      <c r="H250" s="63">
        <f>TSTCFB!$H$32</f>
        <v>0</v>
      </c>
      <c r="I250" s="63">
        <f>TSTCFB!$I$32</f>
        <v>0</v>
      </c>
      <c r="J250" s="63">
        <f>TSTCFB!$J$32</f>
        <v>0</v>
      </c>
      <c r="K250" s="63">
        <f>TSTCFB!$K$32</f>
        <v>0</v>
      </c>
      <c r="L250" s="64">
        <f>TSTCFB!$L$32</f>
        <v>0</v>
      </c>
      <c r="N250" s="65"/>
      <c r="O250" s="66"/>
      <c r="P250" s="67"/>
      <c r="Q250" s="68"/>
      <c r="R250" s="69"/>
      <c r="S250" s="69"/>
      <c r="T250" s="69"/>
      <c r="U250" s="68"/>
      <c r="V250" s="69"/>
      <c r="W250" s="68"/>
      <c r="X250" s="61"/>
      <c r="Y250" s="66"/>
      <c r="Z250" s="68"/>
      <c r="AA250" s="19"/>
      <c r="AB250" s="24"/>
    </row>
    <row r="251" spans="2:28" ht="15.75" hidden="1" customHeight="1" outlineLevel="1">
      <c r="B251" s="20" t="s">
        <v>248</v>
      </c>
      <c r="C251" s="21"/>
      <c r="D251" s="21"/>
      <c r="F251" s="63">
        <f>TSTCWT!$F$32</f>
        <v>0</v>
      </c>
      <c r="G251" s="63">
        <f>TSTCWT!$G$32</f>
        <v>0</v>
      </c>
      <c r="H251" s="63">
        <f>TSTCWT!$H$32</f>
        <v>0</v>
      </c>
      <c r="I251" s="63">
        <f>TSTCWT!$I$32</f>
        <v>0</v>
      </c>
      <c r="J251" s="63">
        <f>TSTCWT!$J$32</f>
        <v>0</v>
      </c>
      <c r="K251" s="63">
        <f>TSTCWT!$K$32</f>
        <v>0</v>
      </c>
      <c r="L251" s="64">
        <f>TSTCWT!$L$32</f>
        <v>0</v>
      </c>
      <c r="N251" s="65"/>
      <c r="O251" s="66"/>
      <c r="P251" s="67"/>
      <c r="Q251" s="68"/>
      <c r="R251" s="69"/>
      <c r="S251" s="69"/>
      <c r="T251" s="69"/>
      <c r="U251" s="68"/>
      <c r="V251" s="69"/>
      <c r="W251" s="68"/>
      <c r="X251" s="61"/>
      <c r="Y251" s="66"/>
      <c r="Z251" s="68"/>
      <c r="AA251" s="19"/>
      <c r="AB251" s="24"/>
    </row>
    <row r="252" spans="2:28" ht="15.75" customHeight="1" collapsed="1">
      <c r="B252" s="62" t="s">
        <v>29</v>
      </c>
      <c r="C252" s="21"/>
      <c r="D252" s="21"/>
      <c r="F252" s="63">
        <f t="shared" ref="F252:L252" si="11">SUM(F242:F251)</f>
        <v>0</v>
      </c>
      <c r="G252" s="63">
        <f t="shared" si="11"/>
        <v>0</v>
      </c>
      <c r="H252" s="63">
        <f t="shared" si="11"/>
        <v>0</v>
      </c>
      <c r="I252" s="63">
        <f t="shared" si="11"/>
        <v>0</v>
      </c>
      <c r="J252" s="63">
        <f t="shared" si="11"/>
        <v>0</v>
      </c>
      <c r="K252" s="63">
        <f t="shared" si="11"/>
        <v>0</v>
      </c>
      <c r="L252" s="64">
        <f t="shared" si="11"/>
        <v>0</v>
      </c>
      <c r="N252" s="65"/>
      <c r="O252" s="66"/>
      <c r="P252" s="67"/>
      <c r="Q252" s="68"/>
      <c r="R252" s="69"/>
      <c r="S252" s="69"/>
      <c r="T252" s="69"/>
      <c r="U252" s="68"/>
      <c r="V252" s="69"/>
      <c r="W252" s="68"/>
      <c r="X252" s="61"/>
      <c r="Y252" s="66"/>
      <c r="Z252" s="68"/>
      <c r="AA252" s="19"/>
      <c r="AB252" s="24"/>
    </row>
    <row r="253" spans="2:28" ht="15.75" hidden="1" customHeight="1" outlineLevel="1">
      <c r="B253" s="20" t="s">
        <v>240</v>
      </c>
      <c r="C253" s="21"/>
      <c r="D253" s="21"/>
      <c r="F253" s="63">
        <f>LIT!$F$33</f>
        <v>0</v>
      </c>
      <c r="G253" s="63">
        <f>LIT!$G$33</f>
        <v>0</v>
      </c>
      <c r="H253" s="63">
        <f>LIT!$H$33</f>
        <v>0</v>
      </c>
      <c r="I253" s="63">
        <f>LIT!$I$33</f>
        <v>0</v>
      </c>
      <c r="J253" s="63">
        <f>LIT!$J$33</f>
        <v>0</v>
      </c>
      <c r="K253" s="63">
        <f>LIT!$K$33</f>
        <v>0</v>
      </c>
      <c r="L253" s="64">
        <f>LIT!$L$33</f>
        <v>0</v>
      </c>
      <c r="N253" s="65"/>
      <c r="O253" s="66"/>
      <c r="P253" s="67"/>
      <c r="Q253" s="68"/>
      <c r="R253" s="69"/>
      <c r="S253" s="69"/>
      <c r="T253" s="69"/>
      <c r="U253" s="68"/>
      <c r="V253" s="69"/>
      <c r="W253" s="68"/>
      <c r="X253" s="61"/>
      <c r="Y253" s="66"/>
      <c r="Z253" s="68"/>
      <c r="AA253" s="19"/>
      <c r="AB253" s="24"/>
    </row>
    <row r="254" spans="2:28" ht="15.75" hidden="1" customHeight="1" outlineLevel="1">
      <c r="B254" s="20" t="s">
        <v>242</v>
      </c>
      <c r="C254" s="21"/>
      <c r="D254" s="21"/>
      <c r="F254" s="63">
        <f>LSCO!$F$33</f>
        <v>0</v>
      </c>
      <c r="G254" s="63">
        <f>LSCO!$G$33</f>
        <v>0</v>
      </c>
      <c r="H254" s="63">
        <f>LSCO!$H$33</f>
        <v>0</v>
      </c>
      <c r="I254" s="63">
        <f>LSCO!$I$33</f>
        <v>0</v>
      </c>
      <c r="J254" s="63">
        <f>LSCO!$J$33</f>
        <v>0</v>
      </c>
      <c r="K254" s="63">
        <f>LSCO!$K$33</f>
        <v>0</v>
      </c>
      <c r="L254" s="64">
        <f>LSCO!$L$33</f>
        <v>0</v>
      </c>
      <c r="N254" s="65"/>
      <c r="O254" s="66"/>
      <c r="P254" s="67"/>
      <c r="Q254" s="68"/>
      <c r="R254" s="69"/>
      <c r="S254" s="69"/>
      <c r="T254" s="69"/>
      <c r="U254" s="68"/>
      <c r="V254" s="69"/>
      <c r="W254" s="68"/>
      <c r="X254" s="61"/>
      <c r="Y254" s="66"/>
      <c r="Z254" s="68"/>
      <c r="AA254" s="19"/>
      <c r="AB254" s="24"/>
    </row>
    <row r="255" spans="2:28" ht="15.75" hidden="1" customHeight="1" outlineLevel="1">
      <c r="B255" s="20" t="s">
        <v>244</v>
      </c>
      <c r="C255" s="21"/>
      <c r="D255" s="21"/>
      <c r="F255" s="63">
        <f>LSCPA!$F$33</f>
        <v>0</v>
      </c>
      <c r="G255" s="63">
        <f>LSCPA!$G$33</f>
        <v>0</v>
      </c>
      <c r="H255" s="63">
        <f>LSCPA!$H$33</f>
        <v>0</v>
      </c>
      <c r="I255" s="63">
        <f>LSCPA!$I$33</f>
        <v>0</v>
      </c>
      <c r="J255" s="63">
        <f>LSCPA!$J$33</f>
        <v>0</v>
      </c>
      <c r="K255" s="63">
        <f>LSCPA!$K$33</f>
        <v>0</v>
      </c>
      <c r="L255" s="64">
        <f>LSCPA!$L$33</f>
        <v>0</v>
      </c>
      <c r="N255" s="65"/>
      <c r="O255" s="66"/>
      <c r="P255" s="67"/>
      <c r="Q255" s="68"/>
      <c r="R255" s="69"/>
      <c r="S255" s="69"/>
      <c r="T255" s="69"/>
      <c r="U255" s="68"/>
      <c r="V255" s="69"/>
      <c r="W255" s="68"/>
      <c r="X255" s="61"/>
      <c r="Y255" s="66"/>
      <c r="Z255" s="68"/>
      <c r="AA255" s="19"/>
      <c r="AB255" s="24"/>
    </row>
    <row r="256" spans="2:28" ht="15.75" hidden="1" customHeight="1" outlineLevel="1">
      <c r="B256" s="20" t="s">
        <v>246</v>
      </c>
      <c r="C256" s="21"/>
      <c r="D256" s="21"/>
      <c r="F256" s="63">
        <f>TSTCH!$F$33</f>
        <v>0</v>
      </c>
      <c r="G256" s="63">
        <f>TSTCH!$G$33</f>
        <v>0</v>
      </c>
      <c r="H256" s="63">
        <f>TSTCH!$H$33</f>
        <v>0</v>
      </c>
      <c r="I256" s="63">
        <f>TSTCH!$I$33</f>
        <v>0</v>
      </c>
      <c r="J256" s="63">
        <f>TSTCH!$J$33</f>
        <v>0</v>
      </c>
      <c r="K256" s="63">
        <f>TSTCH!$K$33</f>
        <v>0</v>
      </c>
      <c r="L256" s="64">
        <f>TSTCH!$L$33</f>
        <v>0</v>
      </c>
      <c r="N256" s="65"/>
      <c r="O256" s="66"/>
      <c r="P256" s="67"/>
      <c r="Q256" s="68"/>
      <c r="R256" s="69"/>
      <c r="S256" s="69"/>
      <c r="T256" s="69"/>
      <c r="U256" s="68"/>
      <c r="V256" s="69"/>
      <c r="W256" s="68"/>
      <c r="X256" s="61"/>
      <c r="Y256" s="66"/>
      <c r="Z256" s="68"/>
      <c r="AA256" s="19"/>
      <c r="AB256" s="24"/>
    </row>
    <row r="257" spans="2:28" ht="15.75" hidden="1" customHeight="1" outlineLevel="1">
      <c r="B257" s="20" t="s">
        <v>249</v>
      </c>
      <c r="C257" s="21"/>
      <c r="D257" s="21"/>
      <c r="F257" s="63">
        <f>TSTCM!$F$33</f>
        <v>0</v>
      </c>
      <c r="G257" s="63">
        <f>TSTCM!$G$33</f>
        <v>0</v>
      </c>
      <c r="H257" s="63">
        <f>TSTCM!$H$33</f>
        <v>0</v>
      </c>
      <c r="I257" s="63">
        <f>TSTCM!$I$33</f>
        <v>0</v>
      </c>
      <c r="J257" s="63">
        <f>TSTCM!$J$33</f>
        <v>0</v>
      </c>
      <c r="K257" s="63">
        <f>TSTCM!$K$33</f>
        <v>0</v>
      </c>
      <c r="L257" s="64">
        <f>TSTCM!$L$33</f>
        <v>0</v>
      </c>
      <c r="N257" s="65"/>
      <c r="O257" s="66"/>
      <c r="P257" s="67"/>
      <c r="Q257" s="68"/>
      <c r="R257" s="69"/>
      <c r="S257" s="69"/>
      <c r="T257" s="69"/>
      <c r="U257" s="68"/>
      <c r="V257" s="69"/>
      <c r="W257" s="68"/>
      <c r="X257" s="61"/>
      <c r="Y257" s="66"/>
      <c r="Z257" s="68"/>
      <c r="AA257" s="19"/>
      <c r="AB257" s="24"/>
    </row>
    <row r="258" spans="2:28" ht="15.75" hidden="1" customHeight="1" outlineLevel="1">
      <c r="B258" s="20" t="s">
        <v>387</v>
      </c>
      <c r="C258" s="21"/>
      <c r="D258" s="21"/>
      <c r="F258" s="63">
        <f>TSTCS!$F$33</f>
        <v>0</v>
      </c>
      <c r="G258" s="63">
        <f>TSTCS!$G$33</f>
        <v>0</v>
      </c>
      <c r="H258" s="63">
        <f>TSTCS!$H$33</f>
        <v>0</v>
      </c>
      <c r="I258" s="63">
        <f>TSTCS!$I$33</f>
        <v>0</v>
      </c>
      <c r="J258" s="63">
        <f>TSTCS!$J$33</f>
        <v>0</v>
      </c>
      <c r="K258" s="63">
        <f>TSTCS!$K$33</f>
        <v>0</v>
      </c>
      <c r="L258" s="64">
        <f>TSTCS!$L$33</f>
        <v>0</v>
      </c>
      <c r="N258" s="65"/>
      <c r="O258" s="66"/>
      <c r="P258" s="67"/>
      <c r="Q258" s="68"/>
      <c r="R258" s="69"/>
      <c r="S258" s="69"/>
      <c r="T258" s="69"/>
      <c r="U258" s="68"/>
      <c r="V258" s="69"/>
      <c r="W258" s="68"/>
      <c r="X258" s="61"/>
      <c r="Y258" s="66"/>
      <c r="Z258" s="68"/>
      <c r="AA258" s="19"/>
      <c r="AB258" s="24"/>
    </row>
    <row r="259" spans="2:28" ht="15.75" hidden="1" customHeight="1" outlineLevel="1">
      <c r="B259" s="20" t="s">
        <v>251</v>
      </c>
      <c r="C259" s="21"/>
      <c r="D259" s="21"/>
      <c r="F259" s="63">
        <f>TSTCW!$F$33</f>
        <v>0</v>
      </c>
      <c r="G259" s="63">
        <f>TSTCW!$G$33</f>
        <v>0</v>
      </c>
      <c r="H259" s="63">
        <f>TSTCW!$H$33</f>
        <v>0</v>
      </c>
      <c r="I259" s="63">
        <f>TSTCW!$I$33</f>
        <v>0</v>
      </c>
      <c r="J259" s="63">
        <f>TSTCW!$J$33</f>
        <v>0</v>
      </c>
      <c r="K259" s="63">
        <f>TSTCW!$K$33</f>
        <v>0</v>
      </c>
      <c r="L259" s="64">
        <f>TSTCW!$L$33</f>
        <v>0</v>
      </c>
      <c r="N259" s="65"/>
      <c r="O259" s="66"/>
      <c r="P259" s="67"/>
      <c r="Q259" s="68"/>
      <c r="R259" s="69"/>
      <c r="S259" s="69"/>
      <c r="T259" s="69"/>
      <c r="U259" s="68"/>
      <c r="V259" s="69"/>
      <c r="W259" s="68"/>
      <c r="X259" s="61"/>
      <c r="Y259" s="66"/>
      <c r="Z259" s="68"/>
      <c r="AA259" s="19"/>
      <c r="AB259" s="24"/>
    </row>
    <row r="260" spans="2:28" ht="15.75" hidden="1" customHeight="1" outlineLevel="1">
      <c r="B260" s="20" t="s">
        <v>579</v>
      </c>
      <c r="C260" s="21"/>
      <c r="D260" s="21"/>
      <c r="F260" s="63">
        <f>TSTCNT!$F$33</f>
        <v>0</v>
      </c>
      <c r="G260" s="63">
        <f>TSTCNT!$G$33</f>
        <v>0</v>
      </c>
      <c r="H260" s="63">
        <f>TSTCNT!$H$33</f>
        <v>0</v>
      </c>
      <c r="I260" s="63">
        <f>TSTCNT!$I$33</f>
        <v>0</v>
      </c>
      <c r="J260" s="63">
        <f>TSTCNT!$J$33</f>
        <v>0</v>
      </c>
      <c r="K260" s="63">
        <f>TSTCNT!$K$33</f>
        <v>0</v>
      </c>
      <c r="L260" s="64">
        <f>TSTCNT!$L$33</f>
        <v>0</v>
      </c>
      <c r="N260" s="65"/>
      <c r="O260" s="66"/>
      <c r="P260" s="67"/>
      <c r="Q260" s="68"/>
      <c r="R260" s="69"/>
      <c r="S260" s="69"/>
      <c r="T260" s="69"/>
      <c r="U260" s="68"/>
      <c r="V260" s="69"/>
      <c r="W260" s="68"/>
      <c r="X260" s="61"/>
      <c r="Y260" s="66"/>
      <c r="Z260" s="68"/>
      <c r="AA260" s="19"/>
      <c r="AB260" s="24"/>
    </row>
    <row r="261" spans="2:28" ht="15.75" hidden="1" customHeight="1" outlineLevel="1">
      <c r="B261" s="20" t="s">
        <v>580</v>
      </c>
      <c r="C261" s="21"/>
      <c r="D261" s="21"/>
      <c r="F261" s="63">
        <f>TSTCFB!$F$33</f>
        <v>0</v>
      </c>
      <c r="G261" s="63">
        <f>TSTCFB!$G$33</f>
        <v>0</v>
      </c>
      <c r="H261" s="63">
        <f>TSTCFB!$H$33</f>
        <v>0</v>
      </c>
      <c r="I261" s="63">
        <f>TSTCFB!$I$33</f>
        <v>0</v>
      </c>
      <c r="J261" s="63">
        <f>TSTCFB!$J$33</f>
        <v>0</v>
      </c>
      <c r="K261" s="63">
        <f>TSTCFB!$K$33</f>
        <v>0</v>
      </c>
      <c r="L261" s="64">
        <f>TSTCFB!$L$33</f>
        <v>0</v>
      </c>
      <c r="N261" s="65"/>
      <c r="O261" s="66"/>
      <c r="P261" s="67"/>
      <c r="Q261" s="68"/>
      <c r="R261" s="69"/>
      <c r="S261" s="69"/>
      <c r="T261" s="69"/>
      <c r="U261" s="68"/>
      <c r="V261" s="69"/>
      <c r="W261" s="68"/>
      <c r="X261" s="61"/>
      <c r="Y261" s="66"/>
      <c r="Z261" s="68"/>
      <c r="AA261" s="19"/>
      <c r="AB261" s="24"/>
    </row>
    <row r="262" spans="2:28" ht="15.75" hidden="1" customHeight="1" outlineLevel="1">
      <c r="B262" s="20" t="s">
        <v>248</v>
      </c>
      <c r="C262" s="21"/>
      <c r="D262" s="21"/>
      <c r="F262" s="63">
        <f>TSTCWT!$F$33</f>
        <v>0</v>
      </c>
      <c r="G262" s="63">
        <f>TSTCWT!$G$33</f>
        <v>0</v>
      </c>
      <c r="H262" s="63">
        <f>TSTCWT!$H$33</f>
        <v>0</v>
      </c>
      <c r="I262" s="63">
        <f>TSTCWT!$I$33</f>
        <v>0</v>
      </c>
      <c r="J262" s="63">
        <f>TSTCWT!$J$33</f>
        <v>0</v>
      </c>
      <c r="K262" s="63">
        <f>TSTCWT!$K$33</f>
        <v>0</v>
      </c>
      <c r="L262" s="64">
        <f>TSTCWT!$L$33</f>
        <v>0</v>
      </c>
      <c r="N262" s="65"/>
      <c r="O262" s="66"/>
      <c r="P262" s="67"/>
      <c r="Q262" s="68"/>
      <c r="R262" s="69"/>
      <c r="S262" s="69"/>
      <c r="T262" s="69"/>
      <c r="U262" s="68"/>
      <c r="V262" s="69"/>
      <c r="W262" s="68"/>
      <c r="X262" s="61"/>
      <c r="Y262" s="66"/>
      <c r="Z262" s="68"/>
      <c r="AA262" s="19"/>
      <c r="AB262" s="24"/>
    </row>
    <row r="263" spans="2:28" ht="15.75" customHeight="1" collapsed="1">
      <c r="B263" s="62" t="s">
        <v>30</v>
      </c>
      <c r="C263" s="21"/>
      <c r="D263" s="21"/>
      <c r="F263" s="63">
        <f t="shared" ref="F263:L263" si="12">SUM(F253:F262)</f>
        <v>0</v>
      </c>
      <c r="G263" s="63">
        <f t="shared" si="12"/>
        <v>0</v>
      </c>
      <c r="H263" s="63">
        <f t="shared" si="12"/>
        <v>0</v>
      </c>
      <c r="I263" s="63">
        <f t="shared" si="12"/>
        <v>0</v>
      </c>
      <c r="J263" s="63">
        <f t="shared" si="12"/>
        <v>0</v>
      </c>
      <c r="K263" s="63">
        <f t="shared" si="12"/>
        <v>0</v>
      </c>
      <c r="L263" s="64">
        <f t="shared" si="12"/>
        <v>0</v>
      </c>
      <c r="N263" s="65"/>
      <c r="O263" s="66"/>
      <c r="P263" s="67"/>
      <c r="Q263" s="68"/>
      <c r="R263" s="69"/>
      <c r="S263" s="69"/>
      <c r="T263" s="69"/>
      <c r="U263" s="68"/>
      <c r="V263" s="69"/>
      <c r="W263" s="68"/>
      <c r="X263" s="61"/>
      <c r="Y263" s="66"/>
      <c r="Z263" s="68"/>
      <c r="AA263" s="19"/>
      <c r="AB263" s="24"/>
    </row>
    <row r="264" spans="2:28" ht="15.75" hidden="1" customHeight="1" outlineLevel="1">
      <c r="B264" s="20" t="s">
        <v>240</v>
      </c>
      <c r="C264" s="21"/>
      <c r="D264" s="21"/>
      <c r="F264" s="63">
        <f>LIT!$F$34</f>
        <v>0</v>
      </c>
      <c r="G264" s="63">
        <f>LIT!$G$34</f>
        <v>0</v>
      </c>
      <c r="H264" s="63">
        <f>LIT!$H$34</f>
        <v>0</v>
      </c>
      <c r="I264" s="63">
        <f>LIT!$I$34</f>
        <v>0</v>
      </c>
      <c r="J264" s="63">
        <f>LIT!$J$34</f>
        <v>0</v>
      </c>
      <c r="K264" s="63">
        <f>LIT!$K$34</f>
        <v>0</v>
      </c>
      <c r="L264" s="64">
        <f>LIT!$L$34</f>
        <v>0</v>
      </c>
      <c r="N264" s="65"/>
      <c r="O264" s="66"/>
      <c r="P264" s="67"/>
      <c r="Q264" s="68"/>
      <c r="R264" s="69"/>
      <c r="S264" s="69"/>
      <c r="T264" s="69"/>
      <c r="U264" s="68"/>
      <c r="V264" s="69"/>
      <c r="W264" s="68"/>
      <c r="X264" s="61"/>
      <c r="Y264" s="66"/>
      <c r="Z264" s="68"/>
      <c r="AA264" s="19"/>
      <c r="AB264" s="24"/>
    </row>
    <row r="265" spans="2:28" ht="15.75" hidden="1" customHeight="1" outlineLevel="1">
      <c r="B265" s="20" t="s">
        <v>242</v>
      </c>
      <c r="C265" s="21"/>
      <c r="D265" s="21"/>
      <c r="F265" s="63">
        <f>LSCO!$F$34</f>
        <v>0</v>
      </c>
      <c r="G265" s="63">
        <f>LSCO!$G$34</f>
        <v>0</v>
      </c>
      <c r="H265" s="63">
        <f>LSCO!$H$34</f>
        <v>0</v>
      </c>
      <c r="I265" s="63">
        <f>LSCO!$I$34</f>
        <v>0</v>
      </c>
      <c r="J265" s="63">
        <f>LSCO!$J$34</f>
        <v>0</v>
      </c>
      <c r="K265" s="63">
        <f>LSCO!$K$34</f>
        <v>0</v>
      </c>
      <c r="L265" s="64">
        <f>LSCO!$L$34</f>
        <v>0</v>
      </c>
      <c r="N265" s="65"/>
      <c r="O265" s="66"/>
      <c r="P265" s="67"/>
      <c r="Q265" s="68"/>
      <c r="R265" s="69"/>
      <c r="S265" s="69"/>
      <c r="T265" s="69"/>
      <c r="U265" s="68"/>
      <c r="V265" s="69"/>
      <c r="W265" s="68"/>
      <c r="X265" s="61"/>
      <c r="Y265" s="66"/>
      <c r="Z265" s="68"/>
      <c r="AA265" s="19"/>
      <c r="AB265" s="24"/>
    </row>
    <row r="266" spans="2:28" ht="15.75" hidden="1" customHeight="1" outlineLevel="1">
      <c r="B266" s="20" t="s">
        <v>244</v>
      </c>
      <c r="C266" s="21"/>
      <c r="D266" s="21"/>
      <c r="F266" s="63">
        <f>LSCPA!$F$34</f>
        <v>0</v>
      </c>
      <c r="G266" s="63">
        <f>LSCPA!$G$34</f>
        <v>0</v>
      </c>
      <c r="H266" s="63">
        <f>LSCPA!$H$34</f>
        <v>0</v>
      </c>
      <c r="I266" s="63">
        <f>LSCPA!$I$34</f>
        <v>0</v>
      </c>
      <c r="J266" s="63">
        <f>LSCPA!$J$34</f>
        <v>0</v>
      </c>
      <c r="K266" s="63">
        <f>LSCPA!$K$34</f>
        <v>0</v>
      </c>
      <c r="L266" s="64">
        <f>LSCPA!$L$34</f>
        <v>0</v>
      </c>
      <c r="N266" s="65"/>
      <c r="O266" s="66"/>
      <c r="P266" s="67"/>
      <c r="Q266" s="68"/>
      <c r="R266" s="69"/>
      <c r="S266" s="69"/>
      <c r="T266" s="69"/>
      <c r="U266" s="68"/>
      <c r="V266" s="69"/>
      <c r="W266" s="68"/>
      <c r="X266" s="61"/>
      <c r="Y266" s="66"/>
      <c r="Z266" s="68"/>
      <c r="AA266" s="19"/>
      <c r="AB266" s="24"/>
    </row>
    <row r="267" spans="2:28" ht="15.75" hidden="1" customHeight="1" outlineLevel="1">
      <c r="B267" s="20" t="s">
        <v>246</v>
      </c>
      <c r="C267" s="21"/>
      <c r="D267" s="21"/>
      <c r="F267" s="63">
        <f>TSTCH!$F$34</f>
        <v>0</v>
      </c>
      <c r="G267" s="63">
        <f>TSTCH!$G$34</f>
        <v>0</v>
      </c>
      <c r="H267" s="63">
        <f>TSTCH!$H$34</f>
        <v>0</v>
      </c>
      <c r="I267" s="63">
        <f>TSTCH!$I$34</f>
        <v>0</v>
      </c>
      <c r="J267" s="63">
        <f>TSTCH!$J$34</f>
        <v>0</v>
      </c>
      <c r="K267" s="63">
        <f>TSTCH!$K$34</f>
        <v>0</v>
      </c>
      <c r="L267" s="64">
        <f>TSTCH!$L$34</f>
        <v>0</v>
      </c>
      <c r="N267" s="65"/>
      <c r="O267" s="66"/>
      <c r="P267" s="67"/>
      <c r="Q267" s="68"/>
      <c r="R267" s="69"/>
      <c r="S267" s="69"/>
      <c r="T267" s="69"/>
      <c r="U267" s="68"/>
      <c r="V267" s="69"/>
      <c r="W267" s="68"/>
      <c r="X267" s="61"/>
      <c r="Y267" s="66"/>
      <c r="Z267" s="68"/>
      <c r="AA267" s="19"/>
      <c r="AB267" s="24"/>
    </row>
    <row r="268" spans="2:28" ht="15.75" hidden="1" customHeight="1" outlineLevel="1">
      <c r="B268" s="20" t="s">
        <v>249</v>
      </c>
      <c r="C268" s="21"/>
      <c r="D268" s="21"/>
      <c r="F268" s="63">
        <f>TSTCM!$F$34</f>
        <v>0</v>
      </c>
      <c r="G268" s="63">
        <f>TSTCM!$G$34</f>
        <v>0</v>
      </c>
      <c r="H268" s="63">
        <f>TSTCM!$H$34</f>
        <v>0</v>
      </c>
      <c r="I268" s="63">
        <f>TSTCM!$I$34</f>
        <v>0</v>
      </c>
      <c r="J268" s="63">
        <f>TSTCM!$J$34</f>
        <v>0</v>
      </c>
      <c r="K268" s="63">
        <f>TSTCM!$K$34</f>
        <v>0</v>
      </c>
      <c r="L268" s="64">
        <f>TSTCM!$L$34</f>
        <v>0</v>
      </c>
      <c r="N268" s="65"/>
      <c r="O268" s="66"/>
      <c r="P268" s="67"/>
      <c r="Q268" s="68"/>
      <c r="R268" s="69"/>
      <c r="S268" s="69"/>
      <c r="T268" s="69"/>
      <c r="U268" s="68"/>
      <c r="V268" s="69"/>
      <c r="W268" s="68"/>
      <c r="X268" s="61"/>
      <c r="Y268" s="66"/>
      <c r="Z268" s="68"/>
      <c r="AA268" s="19"/>
      <c r="AB268" s="24"/>
    </row>
    <row r="269" spans="2:28" ht="15.75" hidden="1" customHeight="1" outlineLevel="1">
      <c r="B269" s="20" t="s">
        <v>387</v>
      </c>
      <c r="C269" s="21"/>
      <c r="D269" s="21"/>
      <c r="F269" s="63">
        <f>TSTCS!$F$34</f>
        <v>0</v>
      </c>
      <c r="G269" s="63">
        <f>TSTCS!$G$34</f>
        <v>0</v>
      </c>
      <c r="H269" s="63">
        <f>TSTCS!$H$34</f>
        <v>0</v>
      </c>
      <c r="I269" s="63">
        <f>TSTCS!$I$34</f>
        <v>0</v>
      </c>
      <c r="J269" s="63">
        <f>TSTCS!$J$34</f>
        <v>0</v>
      </c>
      <c r="K269" s="63">
        <f>TSTCS!$K$34</f>
        <v>0</v>
      </c>
      <c r="L269" s="64">
        <f>TSTCS!$L$34</f>
        <v>0</v>
      </c>
      <c r="N269" s="65"/>
      <c r="O269" s="66"/>
      <c r="P269" s="67"/>
      <c r="Q269" s="68"/>
      <c r="R269" s="69"/>
      <c r="S269" s="69"/>
      <c r="T269" s="69"/>
      <c r="U269" s="68"/>
      <c r="V269" s="69"/>
      <c r="W269" s="68"/>
      <c r="X269" s="61"/>
      <c r="Y269" s="66"/>
      <c r="Z269" s="68"/>
      <c r="AA269" s="19"/>
      <c r="AB269" s="24"/>
    </row>
    <row r="270" spans="2:28" ht="15.75" hidden="1" customHeight="1" outlineLevel="1">
      <c r="B270" s="20" t="s">
        <v>251</v>
      </c>
      <c r="C270" s="21"/>
      <c r="D270" s="21"/>
      <c r="F270" s="63">
        <f>TSTCW!$F$34</f>
        <v>0</v>
      </c>
      <c r="G270" s="63">
        <f>TSTCW!$G$34</f>
        <v>0</v>
      </c>
      <c r="H270" s="63">
        <f>TSTCW!$H$34</f>
        <v>0</v>
      </c>
      <c r="I270" s="63">
        <f>TSTCW!$I$34</f>
        <v>0</v>
      </c>
      <c r="J270" s="63">
        <f>TSTCW!$J$34</f>
        <v>0</v>
      </c>
      <c r="K270" s="63">
        <f>TSTCW!$K$34</f>
        <v>0</v>
      </c>
      <c r="L270" s="64">
        <f>TSTCW!$L$34</f>
        <v>0</v>
      </c>
      <c r="N270" s="65"/>
      <c r="O270" s="66"/>
      <c r="P270" s="67"/>
      <c r="Q270" s="68"/>
      <c r="R270" s="69"/>
      <c r="S270" s="69"/>
      <c r="T270" s="69"/>
      <c r="U270" s="68"/>
      <c r="V270" s="69"/>
      <c r="W270" s="68"/>
      <c r="X270" s="61"/>
      <c r="Y270" s="66"/>
      <c r="Z270" s="68"/>
      <c r="AA270" s="19"/>
      <c r="AB270" s="24"/>
    </row>
    <row r="271" spans="2:28" ht="15.75" hidden="1" customHeight="1" outlineLevel="1">
      <c r="B271" s="20" t="s">
        <v>579</v>
      </c>
      <c r="C271" s="21"/>
      <c r="D271" s="21"/>
      <c r="F271" s="63">
        <f>TSTCNT!$F$34</f>
        <v>0</v>
      </c>
      <c r="G271" s="63">
        <f>TSTCNT!$G$34</f>
        <v>0</v>
      </c>
      <c r="H271" s="63">
        <f>TSTCNT!$H$34</f>
        <v>0</v>
      </c>
      <c r="I271" s="63">
        <f>TSTCNT!$I$34</f>
        <v>0</v>
      </c>
      <c r="J271" s="63">
        <f>TSTCNT!$J$34</f>
        <v>0</v>
      </c>
      <c r="K271" s="63">
        <f>TSTCNT!$K$34</f>
        <v>0</v>
      </c>
      <c r="L271" s="64">
        <f>TSTCNT!$L$34</f>
        <v>0</v>
      </c>
      <c r="N271" s="65"/>
      <c r="O271" s="66"/>
      <c r="P271" s="67"/>
      <c r="Q271" s="68"/>
      <c r="R271" s="69"/>
      <c r="S271" s="69"/>
      <c r="T271" s="69"/>
      <c r="U271" s="68"/>
      <c r="V271" s="69"/>
      <c r="W271" s="68"/>
      <c r="X271" s="61"/>
      <c r="Y271" s="66"/>
      <c r="Z271" s="68"/>
      <c r="AA271" s="19"/>
      <c r="AB271" s="24"/>
    </row>
    <row r="272" spans="2:28" ht="15.75" hidden="1" customHeight="1" outlineLevel="1">
      <c r="B272" s="20" t="s">
        <v>580</v>
      </c>
      <c r="C272" s="21"/>
      <c r="D272" s="21"/>
      <c r="F272" s="63">
        <f>TSTCFB!$F$34</f>
        <v>0</v>
      </c>
      <c r="G272" s="63">
        <f>TSTCFB!$G$34</f>
        <v>0</v>
      </c>
      <c r="H272" s="63">
        <f>TSTCFB!$H$34</f>
        <v>0</v>
      </c>
      <c r="I272" s="63">
        <f>TSTCFB!$I$34</f>
        <v>0</v>
      </c>
      <c r="J272" s="63">
        <f>TSTCFB!$J$34</f>
        <v>0</v>
      </c>
      <c r="K272" s="63">
        <f>TSTCFB!$K$34</f>
        <v>0</v>
      </c>
      <c r="L272" s="64">
        <f>TSTCFB!$L$34</f>
        <v>0</v>
      </c>
      <c r="N272" s="65"/>
      <c r="O272" s="66"/>
      <c r="P272" s="67"/>
      <c r="Q272" s="68"/>
      <c r="R272" s="69"/>
      <c r="S272" s="69"/>
      <c r="T272" s="69"/>
      <c r="U272" s="68"/>
      <c r="V272" s="69"/>
      <c r="W272" s="68"/>
      <c r="X272" s="61"/>
      <c r="Y272" s="66"/>
      <c r="Z272" s="68"/>
      <c r="AA272" s="19"/>
      <c r="AB272" s="24"/>
    </row>
    <row r="273" spans="2:28" ht="15.75" hidden="1" customHeight="1" outlineLevel="1">
      <c r="B273" s="20" t="s">
        <v>248</v>
      </c>
      <c r="C273" s="21"/>
      <c r="D273" s="21"/>
      <c r="F273" s="63">
        <f>TSTCWT!$F$34</f>
        <v>0</v>
      </c>
      <c r="G273" s="63">
        <f>TSTCWT!$G$34</f>
        <v>0</v>
      </c>
      <c r="H273" s="63">
        <f>TSTCWT!$H$34</f>
        <v>0</v>
      </c>
      <c r="I273" s="63">
        <f>TSTCWT!$I$34</f>
        <v>0</v>
      </c>
      <c r="J273" s="63">
        <f>TSTCWT!$J$34</f>
        <v>0</v>
      </c>
      <c r="K273" s="63">
        <f>TSTCWT!$K$34</f>
        <v>0</v>
      </c>
      <c r="L273" s="64">
        <f>TSTCWT!$L$34</f>
        <v>0</v>
      </c>
      <c r="N273" s="65"/>
      <c r="O273" s="66"/>
      <c r="P273" s="67"/>
      <c r="Q273" s="68"/>
      <c r="R273" s="69"/>
      <c r="S273" s="69"/>
      <c r="T273" s="69"/>
      <c r="U273" s="68"/>
      <c r="V273" s="69"/>
      <c r="W273" s="68"/>
      <c r="X273" s="61"/>
      <c r="Y273" s="66"/>
      <c r="Z273" s="68"/>
      <c r="AA273" s="19"/>
      <c r="AB273" s="24"/>
    </row>
    <row r="274" spans="2:28" ht="15.75" customHeight="1" collapsed="1">
      <c r="B274" s="62" t="s">
        <v>31</v>
      </c>
      <c r="C274" s="21"/>
      <c r="D274" s="21"/>
      <c r="F274" s="63">
        <f t="shared" ref="F274:L274" si="13">SUM(F264:F273)</f>
        <v>0</v>
      </c>
      <c r="G274" s="63">
        <f t="shared" si="13"/>
        <v>0</v>
      </c>
      <c r="H274" s="63">
        <f t="shared" si="13"/>
        <v>0</v>
      </c>
      <c r="I274" s="63">
        <f t="shared" si="13"/>
        <v>0</v>
      </c>
      <c r="J274" s="63">
        <f t="shared" si="13"/>
        <v>0</v>
      </c>
      <c r="K274" s="63">
        <f t="shared" si="13"/>
        <v>0</v>
      </c>
      <c r="L274" s="64">
        <f t="shared" si="13"/>
        <v>0</v>
      </c>
      <c r="N274" s="65"/>
      <c r="O274" s="66"/>
      <c r="P274" s="67"/>
      <c r="Q274" s="68"/>
      <c r="R274" s="69"/>
      <c r="S274" s="69"/>
      <c r="T274" s="69"/>
      <c r="U274" s="68"/>
      <c r="V274" s="69"/>
      <c r="W274" s="68"/>
      <c r="X274" s="61"/>
      <c r="Y274" s="66"/>
      <c r="Z274" s="68"/>
      <c r="AA274" s="19"/>
      <c r="AB274" s="24"/>
    </row>
    <row r="275" spans="2:28" ht="15.75" hidden="1" customHeight="1" outlineLevel="1">
      <c r="B275" s="20" t="s">
        <v>240</v>
      </c>
      <c r="C275" s="21"/>
      <c r="D275" s="21"/>
      <c r="F275" s="63">
        <f>LIT!$F$35</f>
        <v>0</v>
      </c>
      <c r="G275" s="63">
        <f>LIT!$G$35</f>
        <v>0</v>
      </c>
      <c r="H275" s="63">
        <f>LIT!$H$35</f>
        <v>0</v>
      </c>
      <c r="I275" s="63">
        <f>LIT!$I$35</f>
        <v>0</v>
      </c>
      <c r="J275" s="63">
        <f>LIT!$J$35</f>
        <v>0</v>
      </c>
      <c r="K275" s="63">
        <f>LIT!$K$35</f>
        <v>0</v>
      </c>
      <c r="L275" s="64">
        <f>LIT!$L$35</f>
        <v>0</v>
      </c>
      <c r="N275" s="65"/>
      <c r="O275" s="66"/>
      <c r="P275" s="67"/>
      <c r="Q275" s="68"/>
      <c r="R275" s="69"/>
      <c r="S275" s="69"/>
      <c r="T275" s="69"/>
      <c r="U275" s="68"/>
      <c r="V275" s="69"/>
      <c r="W275" s="68"/>
      <c r="X275" s="61"/>
      <c r="Y275" s="66"/>
      <c r="Z275" s="68"/>
      <c r="AA275" s="19"/>
      <c r="AB275" s="24"/>
    </row>
    <row r="276" spans="2:28" ht="15.75" hidden="1" customHeight="1" outlineLevel="1">
      <c r="B276" s="20" t="s">
        <v>242</v>
      </c>
      <c r="C276" s="21"/>
      <c r="D276" s="21"/>
      <c r="F276" s="63">
        <f>LSCO!$F$35</f>
        <v>0</v>
      </c>
      <c r="G276" s="63">
        <f>LSCO!$G$35</f>
        <v>0</v>
      </c>
      <c r="H276" s="63">
        <f>LSCO!$H$35</f>
        <v>0</v>
      </c>
      <c r="I276" s="63">
        <f>LSCO!$I$35</f>
        <v>0</v>
      </c>
      <c r="J276" s="63">
        <f>LSCO!$J$35</f>
        <v>0</v>
      </c>
      <c r="K276" s="63">
        <f>LSCO!$K$35</f>
        <v>0</v>
      </c>
      <c r="L276" s="64">
        <f>LSCO!$L$35</f>
        <v>0</v>
      </c>
      <c r="N276" s="65"/>
      <c r="O276" s="66"/>
      <c r="P276" s="67"/>
      <c r="Q276" s="68"/>
      <c r="R276" s="69"/>
      <c r="S276" s="69"/>
      <c r="T276" s="69"/>
      <c r="U276" s="68"/>
      <c r="V276" s="69"/>
      <c r="W276" s="68"/>
      <c r="X276" s="61"/>
      <c r="Y276" s="66"/>
      <c r="Z276" s="68"/>
      <c r="AA276" s="19"/>
      <c r="AB276" s="24"/>
    </row>
    <row r="277" spans="2:28" ht="15.75" hidden="1" customHeight="1" outlineLevel="1">
      <c r="B277" s="20" t="s">
        <v>244</v>
      </c>
      <c r="C277" s="21"/>
      <c r="D277" s="21"/>
      <c r="F277" s="63">
        <f>LSCPA!$F$35</f>
        <v>0</v>
      </c>
      <c r="G277" s="63">
        <f>LSCPA!$G$35</f>
        <v>0</v>
      </c>
      <c r="H277" s="63">
        <f>LSCPA!$H$35</f>
        <v>0</v>
      </c>
      <c r="I277" s="63">
        <f>LSCPA!$I$35</f>
        <v>0</v>
      </c>
      <c r="J277" s="63">
        <f>LSCPA!$J$35</f>
        <v>0</v>
      </c>
      <c r="K277" s="63">
        <f>LSCPA!$K$35</f>
        <v>0</v>
      </c>
      <c r="L277" s="64">
        <f>LSCPA!$L$35</f>
        <v>0</v>
      </c>
      <c r="N277" s="65"/>
      <c r="O277" s="66"/>
      <c r="P277" s="67"/>
      <c r="Q277" s="68"/>
      <c r="R277" s="69"/>
      <c r="S277" s="69"/>
      <c r="T277" s="69"/>
      <c r="U277" s="68"/>
      <c r="V277" s="69"/>
      <c r="W277" s="68"/>
      <c r="X277" s="61"/>
      <c r="Y277" s="66"/>
      <c r="Z277" s="68"/>
      <c r="AA277" s="19"/>
      <c r="AB277" s="24"/>
    </row>
    <row r="278" spans="2:28" ht="15.75" hidden="1" customHeight="1" outlineLevel="1">
      <c r="B278" s="20" t="s">
        <v>246</v>
      </c>
      <c r="C278" s="21"/>
      <c r="D278" s="21"/>
      <c r="F278" s="63">
        <f>TSTCH!$F$35</f>
        <v>0</v>
      </c>
      <c r="G278" s="63">
        <f>TSTCH!$G$35</f>
        <v>0</v>
      </c>
      <c r="H278" s="63">
        <f>TSTCH!$H$35</f>
        <v>0</v>
      </c>
      <c r="I278" s="63">
        <f>TSTCH!$I$35</f>
        <v>0</v>
      </c>
      <c r="J278" s="63">
        <f>TSTCH!$J$35</f>
        <v>0</v>
      </c>
      <c r="K278" s="63">
        <f>TSTCH!$K$35</f>
        <v>0</v>
      </c>
      <c r="L278" s="64">
        <f>TSTCH!$L$35</f>
        <v>0</v>
      </c>
      <c r="N278" s="65"/>
      <c r="O278" s="66"/>
      <c r="P278" s="67"/>
      <c r="Q278" s="68"/>
      <c r="R278" s="69"/>
      <c r="S278" s="69"/>
      <c r="T278" s="69"/>
      <c r="U278" s="68"/>
      <c r="V278" s="69"/>
      <c r="W278" s="68"/>
      <c r="X278" s="61"/>
      <c r="Y278" s="66"/>
      <c r="Z278" s="68"/>
      <c r="AA278" s="19"/>
      <c r="AB278" s="24"/>
    </row>
    <row r="279" spans="2:28" ht="15.75" hidden="1" customHeight="1" outlineLevel="1">
      <c r="B279" s="20" t="s">
        <v>249</v>
      </c>
      <c r="C279" s="21"/>
      <c r="D279" s="21"/>
      <c r="F279" s="63">
        <f>TSTCM!$F$35</f>
        <v>0</v>
      </c>
      <c r="G279" s="63">
        <f>TSTCM!$G$35</f>
        <v>0</v>
      </c>
      <c r="H279" s="63">
        <f>TSTCM!$H$35</f>
        <v>0</v>
      </c>
      <c r="I279" s="63">
        <f>TSTCM!$I$35</f>
        <v>0</v>
      </c>
      <c r="J279" s="63">
        <f>TSTCM!$J$35</f>
        <v>0</v>
      </c>
      <c r="K279" s="63">
        <f>TSTCM!$K$35</f>
        <v>0</v>
      </c>
      <c r="L279" s="64">
        <f>TSTCM!$L$35</f>
        <v>0</v>
      </c>
      <c r="N279" s="65"/>
      <c r="O279" s="66"/>
      <c r="P279" s="67"/>
      <c r="Q279" s="68"/>
      <c r="R279" s="69"/>
      <c r="S279" s="69"/>
      <c r="T279" s="69"/>
      <c r="U279" s="68"/>
      <c r="V279" s="69"/>
      <c r="W279" s="68"/>
      <c r="X279" s="61"/>
      <c r="Y279" s="66"/>
      <c r="Z279" s="68"/>
      <c r="AA279" s="19"/>
      <c r="AB279" s="24"/>
    </row>
    <row r="280" spans="2:28" ht="15.75" hidden="1" customHeight="1" outlineLevel="1">
      <c r="B280" s="20" t="s">
        <v>387</v>
      </c>
      <c r="C280" s="21"/>
      <c r="D280" s="21"/>
      <c r="F280" s="63">
        <f>TSTCS!$F$35</f>
        <v>0</v>
      </c>
      <c r="G280" s="63">
        <f>TSTCS!$G$35</f>
        <v>0</v>
      </c>
      <c r="H280" s="63">
        <f>TSTCS!$H$35</f>
        <v>0</v>
      </c>
      <c r="I280" s="63">
        <f>TSTCS!$I$35</f>
        <v>0</v>
      </c>
      <c r="J280" s="63">
        <f>TSTCS!$J$35</f>
        <v>0</v>
      </c>
      <c r="K280" s="63">
        <f>TSTCS!$K$35</f>
        <v>0</v>
      </c>
      <c r="L280" s="64">
        <f>TSTCS!$L$35</f>
        <v>0</v>
      </c>
      <c r="N280" s="65"/>
      <c r="O280" s="66"/>
      <c r="P280" s="67"/>
      <c r="Q280" s="68"/>
      <c r="R280" s="69"/>
      <c r="S280" s="69"/>
      <c r="T280" s="69"/>
      <c r="U280" s="68"/>
      <c r="V280" s="69"/>
      <c r="W280" s="68"/>
      <c r="X280" s="61"/>
      <c r="Y280" s="66"/>
      <c r="Z280" s="68"/>
      <c r="AA280" s="19"/>
      <c r="AB280" s="24"/>
    </row>
    <row r="281" spans="2:28" ht="15.75" hidden="1" customHeight="1" outlineLevel="1">
      <c r="B281" s="20" t="s">
        <v>251</v>
      </c>
      <c r="C281" s="21"/>
      <c r="D281" s="21"/>
      <c r="F281" s="63">
        <f>TSTCW!$F$35</f>
        <v>0</v>
      </c>
      <c r="G281" s="63">
        <f>TSTCW!$G$35</f>
        <v>0</v>
      </c>
      <c r="H281" s="63">
        <f>TSTCW!$H$35</f>
        <v>0</v>
      </c>
      <c r="I281" s="63">
        <f>TSTCW!$I$35</f>
        <v>0</v>
      </c>
      <c r="J281" s="63">
        <f>TSTCW!$J$35</f>
        <v>0</v>
      </c>
      <c r="K281" s="63">
        <f>TSTCW!$K$35</f>
        <v>0</v>
      </c>
      <c r="L281" s="64">
        <f>TSTCW!$L$35</f>
        <v>0</v>
      </c>
      <c r="N281" s="65"/>
      <c r="O281" s="66"/>
      <c r="P281" s="67"/>
      <c r="Q281" s="68"/>
      <c r="R281" s="69"/>
      <c r="S281" s="69"/>
      <c r="T281" s="69"/>
      <c r="U281" s="68"/>
      <c r="V281" s="69"/>
      <c r="W281" s="68"/>
      <c r="X281" s="61"/>
      <c r="Y281" s="66"/>
      <c r="Z281" s="68"/>
      <c r="AA281" s="19"/>
      <c r="AB281" s="24"/>
    </row>
    <row r="282" spans="2:28" ht="15.75" hidden="1" customHeight="1" outlineLevel="1">
      <c r="B282" s="20" t="s">
        <v>579</v>
      </c>
      <c r="C282" s="21"/>
      <c r="D282" s="21"/>
      <c r="F282" s="63">
        <f>TSTCNT!$F$35</f>
        <v>0</v>
      </c>
      <c r="G282" s="63">
        <f>TSTCNT!$G$35</f>
        <v>0</v>
      </c>
      <c r="H282" s="63">
        <f>TSTCNT!$H$35</f>
        <v>0</v>
      </c>
      <c r="I282" s="63">
        <f>TSTCNT!$I$35</f>
        <v>0</v>
      </c>
      <c r="J282" s="63">
        <f>TSTCNT!$J$35</f>
        <v>0</v>
      </c>
      <c r="K282" s="63">
        <f>TSTCNT!$K$35</f>
        <v>0</v>
      </c>
      <c r="L282" s="64">
        <f>TSTCNT!$L$35</f>
        <v>0</v>
      </c>
      <c r="N282" s="65"/>
      <c r="O282" s="66"/>
      <c r="P282" s="67"/>
      <c r="Q282" s="68"/>
      <c r="R282" s="69"/>
      <c r="S282" s="69"/>
      <c r="T282" s="69"/>
      <c r="U282" s="68"/>
      <c r="V282" s="69"/>
      <c r="W282" s="68"/>
      <c r="X282" s="61"/>
      <c r="Y282" s="66"/>
      <c r="Z282" s="68"/>
      <c r="AA282" s="19"/>
      <c r="AB282" s="24"/>
    </row>
    <row r="283" spans="2:28" ht="15.75" hidden="1" customHeight="1" outlineLevel="1">
      <c r="B283" s="20" t="s">
        <v>580</v>
      </c>
      <c r="C283" s="21"/>
      <c r="D283" s="21"/>
      <c r="F283" s="63">
        <f>TSTCFB!$F$35</f>
        <v>0</v>
      </c>
      <c r="G283" s="63">
        <f>TSTCFB!$G$35</f>
        <v>0</v>
      </c>
      <c r="H283" s="63">
        <f>TSTCFB!$H$35</f>
        <v>0</v>
      </c>
      <c r="I283" s="63">
        <f>TSTCFB!$I$35</f>
        <v>0</v>
      </c>
      <c r="J283" s="63">
        <f>TSTCFB!$J$35</f>
        <v>0</v>
      </c>
      <c r="K283" s="63">
        <f>TSTCFB!$K$35</f>
        <v>0</v>
      </c>
      <c r="L283" s="64">
        <f>TSTCFB!$L$35</f>
        <v>0</v>
      </c>
      <c r="N283" s="65"/>
      <c r="O283" s="66"/>
      <c r="P283" s="67"/>
      <c r="Q283" s="68"/>
      <c r="R283" s="69"/>
      <c r="S283" s="69"/>
      <c r="T283" s="69"/>
      <c r="U283" s="68"/>
      <c r="V283" s="69"/>
      <c r="W283" s="68"/>
      <c r="X283" s="61"/>
      <c r="Y283" s="66"/>
      <c r="Z283" s="68"/>
      <c r="AA283" s="19"/>
      <c r="AB283" s="24"/>
    </row>
    <row r="284" spans="2:28" ht="15.75" hidden="1" customHeight="1" outlineLevel="1">
      <c r="B284" s="20" t="s">
        <v>248</v>
      </c>
      <c r="C284" s="21"/>
      <c r="D284" s="21"/>
      <c r="F284" s="63">
        <f>TSTCWT!$F$35</f>
        <v>0</v>
      </c>
      <c r="G284" s="63">
        <f>TSTCWT!$G$35</f>
        <v>0</v>
      </c>
      <c r="H284" s="63">
        <f>TSTCWT!$H$35</f>
        <v>0</v>
      </c>
      <c r="I284" s="63">
        <f>TSTCWT!$I$35</f>
        <v>0</v>
      </c>
      <c r="J284" s="63">
        <f>TSTCWT!$J$35</f>
        <v>0</v>
      </c>
      <c r="K284" s="63">
        <f>TSTCWT!$K$35</f>
        <v>0</v>
      </c>
      <c r="L284" s="64">
        <f>TSTCWT!$L$35</f>
        <v>0</v>
      </c>
      <c r="N284" s="65"/>
      <c r="O284" s="66"/>
      <c r="P284" s="67"/>
      <c r="Q284" s="68"/>
      <c r="R284" s="69"/>
      <c r="S284" s="69"/>
      <c r="T284" s="69"/>
      <c r="U284" s="68"/>
      <c r="V284" s="69"/>
      <c r="W284" s="68"/>
      <c r="X284" s="61"/>
      <c r="Y284" s="66"/>
      <c r="Z284" s="68"/>
      <c r="AA284" s="19"/>
      <c r="AB284" s="24"/>
    </row>
    <row r="285" spans="2:28" ht="15.75" customHeight="1" collapsed="1">
      <c r="B285" s="54" t="s">
        <v>32</v>
      </c>
      <c r="C285" s="21"/>
      <c r="D285" s="21"/>
      <c r="F285" s="63">
        <f t="shared" ref="F285:L285" si="14">SUM(F275:F284)</f>
        <v>0</v>
      </c>
      <c r="G285" s="63">
        <f t="shared" si="14"/>
        <v>0</v>
      </c>
      <c r="H285" s="63">
        <f t="shared" si="14"/>
        <v>0</v>
      </c>
      <c r="I285" s="63">
        <f t="shared" si="14"/>
        <v>0</v>
      </c>
      <c r="J285" s="63">
        <f t="shared" si="14"/>
        <v>0</v>
      </c>
      <c r="K285" s="63">
        <f t="shared" si="14"/>
        <v>0</v>
      </c>
      <c r="L285" s="64">
        <f t="shared" si="14"/>
        <v>0</v>
      </c>
      <c r="N285" s="65"/>
      <c r="O285" s="66"/>
      <c r="P285" s="67"/>
      <c r="Q285" s="68"/>
      <c r="R285" s="69"/>
      <c r="S285" s="69"/>
      <c r="T285" s="69"/>
      <c r="U285" s="68"/>
      <c r="V285" s="69"/>
      <c r="W285" s="68"/>
      <c r="X285" s="61"/>
      <c r="Y285" s="66"/>
      <c r="Z285" s="68"/>
      <c r="AA285" s="19"/>
      <c r="AB285" s="24"/>
    </row>
    <row r="286" spans="2:28" ht="15.75" hidden="1" customHeight="1" outlineLevel="1">
      <c r="B286" s="20" t="s">
        <v>240</v>
      </c>
      <c r="C286" s="21"/>
      <c r="D286" s="21"/>
      <c r="F286" s="63">
        <f>LIT!$F$36</f>
        <v>0</v>
      </c>
      <c r="G286" s="63">
        <f>LIT!$G$36</f>
        <v>0</v>
      </c>
      <c r="H286" s="63">
        <f>LIT!$H$36</f>
        <v>0</v>
      </c>
      <c r="I286" s="63">
        <f>LIT!$I$36</f>
        <v>0</v>
      </c>
      <c r="J286" s="63">
        <f>LIT!$J$36</f>
        <v>0</v>
      </c>
      <c r="K286" s="63">
        <f>LIT!$K$36</f>
        <v>0</v>
      </c>
      <c r="L286" s="64">
        <f>LIT!$L$36</f>
        <v>0</v>
      </c>
      <c r="N286" s="65"/>
      <c r="O286" s="66"/>
      <c r="P286" s="67"/>
      <c r="Q286" s="68"/>
      <c r="R286" s="69"/>
      <c r="S286" s="69"/>
      <c r="T286" s="69"/>
      <c r="U286" s="68"/>
      <c r="V286" s="69"/>
      <c r="W286" s="68"/>
      <c r="X286" s="61"/>
      <c r="Y286" s="66"/>
      <c r="Z286" s="68"/>
      <c r="AA286" s="19"/>
      <c r="AB286" s="24"/>
    </row>
    <row r="287" spans="2:28" ht="15.75" hidden="1" customHeight="1" outlineLevel="1">
      <c r="B287" s="20" t="s">
        <v>242</v>
      </c>
      <c r="C287" s="21"/>
      <c r="D287" s="21"/>
      <c r="F287" s="63">
        <f>LSCO!$F$36</f>
        <v>0</v>
      </c>
      <c r="G287" s="63">
        <f>LSCO!$G$36</f>
        <v>0</v>
      </c>
      <c r="H287" s="63">
        <f>LSCO!$H$36</f>
        <v>0</v>
      </c>
      <c r="I287" s="63">
        <f>LSCO!$I$36</f>
        <v>0</v>
      </c>
      <c r="J287" s="63">
        <f>LSCO!$J$36</f>
        <v>0</v>
      </c>
      <c r="K287" s="63">
        <f>LSCO!$K$36</f>
        <v>0</v>
      </c>
      <c r="L287" s="64">
        <f>LSCO!$L$36</f>
        <v>0</v>
      </c>
      <c r="N287" s="65"/>
      <c r="O287" s="66"/>
      <c r="P287" s="67"/>
      <c r="Q287" s="68"/>
      <c r="R287" s="69"/>
      <c r="S287" s="69"/>
      <c r="T287" s="69"/>
      <c r="U287" s="68"/>
      <c r="V287" s="69"/>
      <c r="W287" s="68"/>
      <c r="X287" s="61"/>
      <c r="Y287" s="66"/>
      <c r="Z287" s="68"/>
      <c r="AA287" s="19"/>
      <c r="AB287" s="24"/>
    </row>
    <row r="288" spans="2:28" ht="15.75" hidden="1" customHeight="1" outlineLevel="1">
      <c r="B288" s="20" t="s">
        <v>244</v>
      </c>
      <c r="C288" s="21"/>
      <c r="D288" s="21"/>
      <c r="F288" s="63">
        <f>LSCPA!$F$36</f>
        <v>0</v>
      </c>
      <c r="G288" s="63">
        <f>LSCPA!$G$36</f>
        <v>0</v>
      </c>
      <c r="H288" s="63">
        <f>LSCPA!$H$36</f>
        <v>0</v>
      </c>
      <c r="I288" s="63">
        <f>LSCPA!$I$36</f>
        <v>0</v>
      </c>
      <c r="J288" s="63">
        <f>LSCPA!$J$36</f>
        <v>0</v>
      </c>
      <c r="K288" s="63">
        <f>LSCPA!$K$36</f>
        <v>0</v>
      </c>
      <c r="L288" s="64">
        <f>LSCPA!$L$36</f>
        <v>0</v>
      </c>
      <c r="N288" s="65"/>
      <c r="O288" s="66"/>
      <c r="P288" s="67"/>
      <c r="Q288" s="68"/>
      <c r="R288" s="69"/>
      <c r="S288" s="69"/>
      <c r="T288" s="69"/>
      <c r="U288" s="68"/>
      <c r="V288" s="69"/>
      <c r="W288" s="68"/>
      <c r="X288" s="61"/>
      <c r="Y288" s="66"/>
      <c r="Z288" s="68"/>
      <c r="AA288" s="19"/>
      <c r="AB288" s="24"/>
    </row>
    <row r="289" spans="2:28" ht="15.75" hidden="1" customHeight="1" outlineLevel="1">
      <c r="B289" s="20" t="s">
        <v>246</v>
      </c>
      <c r="C289" s="21"/>
      <c r="D289" s="21"/>
      <c r="F289" s="63">
        <f>TSTCH!$F$36</f>
        <v>0</v>
      </c>
      <c r="G289" s="63">
        <f>TSTCH!$G$36</f>
        <v>0</v>
      </c>
      <c r="H289" s="63">
        <f>TSTCH!$H$36</f>
        <v>0</v>
      </c>
      <c r="I289" s="63">
        <f>TSTCH!$I$36</f>
        <v>0</v>
      </c>
      <c r="J289" s="63">
        <f>TSTCH!$J$36</f>
        <v>0</v>
      </c>
      <c r="K289" s="63">
        <f>TSTCH!$K$36</f>
        <v>0</v>
      </c>
      <c r="L289" s="64">
        <f>TSTCH!$L$36</f>
        <v>0</v>
      </c>
      <c r="N289" s="65"/>
      <c r="O289" s="66"/>
      <c r="P289" s="67"/>
      <c r="Q289" s="68"/>
      <c r="R289" s="69"/>
      <c r="S289" s="69"/>
      <c r="T289" s="69"/>
      <c r="U289" s="68"/>
      <c r="V289" s="69"/>
      <c r="W289" s="68"/>
      <c r="X289" s="61"/>
      <c r="Y289" s="66"/>
      <c r="Z289" s="68"/>
      <c r="AA289" s="19"/>
      <c r="AB289" s="24"/>
    </row>
    <row r="290" spans="2:28" ht="15.75" hidden="1" customHeight="1" outlineLevel="1">
      <c r="B290" s="20" t="s">
        <v>249</v>
      </c>
      <c r="C290" s="21"/>
      <c r="D290" s="21"/>
      <c r="F290" s="63">
        <f>TSTCM!$F$36</f>
        <v>0</v>
      </c>
      <c r="G290" s="63">
        <f>TSTCM!$G$36</f>
        <v>0</v>
      </c>
      <c r="H290" s="63">
        <f>TSTCM!$H$36</f>
        <v>0</v>
      </c>
      <c r="I290" s="63">
        <f>TSTCM!$I$36</f>
        <v>0</v>
      </c>
      <c r="J290" s="63">
        <f>TSTCM!$J$36</f>
        <v>0</v>
      </c>
      <c r="K290" s="63">
        <f>TSTCM!$K$36</f>
        <v>0</v>
      </c>
      <c r="L290" s="64">
        <f>TSTCM!$L$36</f>
        <v>0</v>
      </c>
      <c r="N290" s="65"/>
      <c r="O290" s="66"/>
      <c r="P290" s="67"/>
      <c r="Q290" s="68"/>
      <c r="R290" s="69"/>
      <c r="S290" s="69"/>
      <c r="T290" s="69"/>
      <c r="U290" s="68"/>
      <c r="V290" s="69"/>
      <c r="W290" s="68"/>
      <c r="X290" s="61"/>
      <c r="Y290" s="66"/>
      <c r="Z290" s="68"/>
      <c r="AA290" s="19"/>
      <c r="AB290" s="24"/>
    </row>
    <row r="291" spans="2:28" ht="15.75" hidden="1" customHeight="1" outlineLevel="1">
      <c r="B291" s="20" t="s">
        <v>387</v>
      </c>
      <c r="C291" s="21"/>
      <c r="D291" s="21"/>
      <c r="F291" s="63">
        <f>TSTCS!$F$36</f>
        <v>0</v>
      </c>
      <c r="G291" s="63">
        <f>TSTCS!$G$36</f>
        <v>0</v>
      </c>
      <c r="H291" s="63">
        <f>TSTCS!$H$36</f>
        <v>0</v>
      </c>
      <c r="I291" s="63">
        <f>TSTCS!$I$36</f>
        <v>0</v>
      </c>
      <c r="J291" s="63">
        <f>TSTCS!$J$36</f>
        <v>0</v>
      </c>
      <c r="K291" s="63">
        <f>TSTCS!$K$36</f>
        <v>0</v>
      </c>
      <c r="L291" s="64">
        <f>TSTCS!$L$36</f>
        <v>0</v>
      </c>
      <c r="N291" s="65"/>
      <c r="O291" s="66"/>
      <c r="P291" s="67"/>
      <c r="Q291" s="68"/>
      <c r="R291" s="69"/>
      <c r="S291" s="69"/>
      <c r="T291" s="69"/>
      <c r="U291" s="68"/>
      <c r="V291" s="69"/>
      <c r="W291" s="68"/>
      <c r="X291" s="61"/>
      <c r="Y291" s="66"/>
      <c r="Z291" s="68"/>
      <c r="AA291" s="19"/>
      <c r="AB291" s="24"/>
    </row>
    <row r="292" spans="2:28" ht="15.75" hidden="1" customHeight="1" outlineLevel="1">
      <c r="B292" s="20" t="s">
        <v>251</v>
      </c>
      <c r="C292" s="21"/>
      <c r="D292" s="21"/>
      <c r="F292" s="63">
        <f>TSTCW!$F$36</f>
        <v>0</v>
      </c>
      <c r="G292" s="63">
        <f>TSTCW!$G$36</f>
        <v>0</v>
      </c>
      <c r="H292" s="63">
        <f>TSTCW!$H$36</f>
        <v>0</v>
      </c>
      <c r="I292" s="63">
        <f>TSTCW!$I$36</f>
        <v>0</v>
      </c>
      <c r="J292" s="63">
        <f>TSTCW!$J$36</f>
        <v>0</v>
      </c>
      <c r="K292" s="63">
        <f>TSTCW!$K$36</f>
        <v>0</v>
      </c>
      <c r="L292" s="64">
        <f>TSTCW!$L$36</f>
        <v>0</v>
      </c>
      <c r="N292" s="65"/>
      <c r="O292" s="66"/>
      <c r="P292" s="67"/>
      <c r="Q292" s="68"/>
      <c r="R292" s="69"/>
      <c r="S292" s="69"/>
      <c r="T292" s="69"/>
      <c r="U292" s="68"/>
      <c r="V292" s="69"/>
      <c r="W292" s="68"/>
      <c r="X292" s="61"/>
      <c r="Y292" s="66"/>
      <c r="Z292" s="68"/>
      <c r="AA292" s="19"/>
      <c r="AB292" s="24"/>
    </row>
    <row r="293" spans="2:28" ht="15.75" hidden="1" customHeight="1" outlineLevel="1">
      <c r="B293" s="20" t="s">
        <v>579</v>
      </c>
      <c r="C293" s="21"/>
      <c r="D293" s="21"/>
      <c r="F293" s="63">
        <f>TSTCNT!$F$36</f>
        <v>0</v>
      </c>
      <c r="G293" s="63">
        <f>TSTCNT!$G$36</f>
        <v>0</v>
      </c>
      <c r="H293" s="63">
        <f>TSTCNT!$H$36</f>
        <v>0</v>
      </c>
      <c r="I293" s="63">
        <f>TSTCNT!$I$36</f>
        <v>0</v>
      </c>
      <c r="J293" s="63">
        <f>TSTCNT!$J$36</f>
        <v>0</v>
      </c>
      <c r="K293" s="63">
        <f>TSTCNT!$K$36</f>
        <v>0</v>
      </c>
      <c r="L293" s="64">
        <f>TSTCNT!$L$36</f>
        <v>0</v>
      </c>
      <c r="N293" s="65"/>
      <c r="O293" s="66"/>
      <c r="P293" s="67"/>
      <c r="Q293" s="68"/>
      <c r="R293" s="69"/>
      <c r="S293" s="69"/>
      <c r="T293" s="69"/>
      <c r="U293" s="68"/>
      <c r="V293" s="69"/>
      <c r="W293" s="68"/>
      <c r="X293" s="61"/>
      <c r="Y293" s="66"/>
      <c r="Z293" s="68"/>
      <c r="AA293" s="19"/>
      <c r="AB293" s="24"/>
    </row>
    <row r="294" spans="2:28" ht="15.75" hidden="1" customHeight="1" outlineLevel="1">
      <c r="B294" s="20" t="s">
        <v>580</v>
      </c>
      <c r="C294" s="21"/>
      <c r="D294" s="21"/>
      <c r="F294" s="63">
        <f>TSTCFB!$F$36</f>
        <v>0</v>
      </c>
      <c r="G294" s="63">
        <f>TSTCFB!$G$36</f>
        <v>0</v>
      </c>
      <c r="H294" s="63">
        <f>TSTCFB!$H$36</f>
        <v>0</v>
      </c>
      <c r="I294" s="63">
        <f>TSTCFB!$I$36</f>
        <v>0</v>
      </c>
      <c r="J294" s="63">
        <f>TSTCFB!$J$36</f>
        <v>0</v>
      </c>
      <c r="K294" s="63">
        <f>TSTCFB!$K$36</f>
        <v>0</v>
      </c>
      <c r="L294" s="64">
        <f>TSTCFB!$L$36</f>
        <v>0</v>
      </c>
      <c r="N294" s="65"/>
      <c r="O294" s="66"/>
      <c r="P294" s="67"/>
      <c r="Q294" s="68"/>
      <c r="R294" s="69"/>
      <c r="S294" s="69"/>
      <c r="T294" s="69"/>
      <c r="U294" s="68"/>
      <c r="V294" s="69"/>
      <c r="W294" s="68"/>
      <c r="X294" s="61"/>
      <c r="Y294" s="66"/>
      <c r="Z294" s="68"/>
      <c r="AA294" s="19"/>
      <c r="AB294" s="24"/>
    </row>
    <row r="295" spans="2:28" ht="15.75" hidden="1" customHeight="1" outlineLevel="1">
      <c r="B295" s="20" t="s">
        <v>248</v>
      </c>
      <c r="C295" s="21"/>
      <c r="D295" s="21"/>
      <c r="F295" s="63">
        <f>TSTCWT!$F$36</f>
        <v>0</v>
      </c>
      <c r="G295" s="63">
        <f>TSTCWT!$G$36</f>
        <v>0</v>
      </c>
      <c r="H295" s="63">
        <f>TSTCWT!$H$36</f>
        <v>0</v>
      </c>
      <c r="I295" s="63">
        <f>TSTCWT!$I$36</f>
        <v>0</v>
      </c>
      <c r="J295" s="63">
        <f>TSTCWT!$J$36</f>
        <v>0</v>
      </c>
      <c r="K295" s="63">
        <f>TSTCWT!$K$36</f>
        <v>0</v>
      </c>
      <c r="L295" s="64">
        <f>TSTCWT!$L$36</f>
        <v>0</v>
      </c>
      <c r="N295" s="65"/>
      <c r="O295" s="66"/>
      <c r="P295" s="67"/>
      <c r="Q295" s="68"/>
      <c r="R295" s="69"/>
      <c r="S295" s="69"/>
      <c r="T295" s="69"/>
      <c r="U295" s="68"/>
      <c r="V295" s="69"/>
      <c r="W295" s="68"/>
      <c r="X295" s="61"/>
      <c r="Y295" s="66"/>
      <c r="Z295" s="68"/>
      <c r="AA295" s="19"/>
      <c r="AB295" s="24"/>
    </row>
    <row r="296" spans="2:28" ht="15.75" customHeight="1" collapsed="1">
      <c r="B296" s="54" t="s">
        <v>33</v>
      </c>
      <c r="C296" s="21"/>
      <c r="D296" s="21"/>
      <c r="F296" s="63">
        <f t="shared" ref="F296:L296" si="15">SUM(F286:F295)</f>
        <v>0</v>
      </c>
      <c r="G296" s="63">
        <f t="shared" si="15"/>
        <v>0</v>
      </c>
      <c r="H296" s="63">
        <f t="shared" si="15"/>
        <v>0</v>
      </c>
      <c r="I296" s="63">
        <f t="shared" si="15"/>
        <v>0</v>
      </c>
      <c r="J296" s="63">
        <f t="shared" si="15"/>
        <v>0</v>
      </c>
      <c r="K296" s="63">
        <f t="shared" si="15"/>
        <v>0</v>
      </c>
      <c r="L296" s="64">
        <f t="shared" si="15"/>
        <v>0</v>
      </c>
      <c r="N296" s="65"/>
      <c r="O296" s="66"/>
      <c r="P296" s="67"/>
      <c r="Q296" s="68"/>
      <c r="R296" s="69"/>
      <c r="S296" s="69"/>
      <c r="T296" s="69"/>
      <c r="U296" s="68"/>
      <c r="V296" s="69"/>
      <c r="W296" s="68"/>
      <c r="X296" s="61"/>
      <c r="Y296" s="66"/>
      <c r="Z296" s="68"/>
      <c r="AA296" s="19"/>
      <c r="AB296" s="24"/>
    </row>
    <row r="297" spans="2:28" ht="15.75" hidden="1" customHeight="1" outlineLevel="1">
      <c r="B297" s="20" t="s">
        <v>240</v>
      </c>
      <c r="C297" s="21"/>
      <c r="D297" s="21"/>
      <c r="F297" s="63">
        <f>LIT!$F$37</f>
        <v>0</v>
      </c>
      <c r="G297" s="63">
        <f>LIT!$G$37</f>
        <v>0</v>
      </c>
      <c r="H297" s="63">
        <f>LIT!$H$37</f>
        <v>0</v>
      </c>
      <c r="I297" s="63">
        <f>LIT!$I$37</f>
        <v>0</v>
      </c>
      <c r="J297" s="63">
        <f>LIT!$J$37</f>
        <v>0</v>
      </c>
      <c r="K297" s="63">
        <f>LIT!$K$37</f>
        <v>0</v>
      </c>
      <c r="L297" s="64">
        <f>LIT!$L$37</f>
        <v>0</v>
      </c>
      <c r="N297" s="65"/>
      <c r="O297" s="66"/>
      <c r="P297" s="67"/>
      <c r="Q297" s="68"/>
      <c r="R297" s="69"/>
      <c r="S297" s="69"/>
      <c r="T297" s="69"/>
      <c r="U297" s="68"/>
      <c r="V297" s="69"/>
      <c r="W297" s="68"/>
      <c r="X297" s="61"/>
      <c r="Y297" s="66"/>
      <c r="Z297" s="68"/>
      <c r="AA297" s="19"/>
      <c r="AB297" s="24"/>
    </row>
    <row r="298" spans="2:28" ht="15.75" hidden="1" customHeight="1" outlineLevel="1">
      <c r="B298" s="20" t="s">
        <v>242</v>
      </c>
      <c r="C298" s="21"/>
      <c r="D298" s="21"/>
      <c r="F298" s="63">
        <f>LSCO!$F$37</f>
        <v>0</v>
      </c>
      <c r="G298" s="63">
        <f>LSCO!$G$37</f>
        <v>0</v>
      </c>
      <c r="H298" s="63">
        <f>LSCO!$H$37</f>
        <v>0</v>
      </c>
      <c r="I298" s="63">
        <f>LSCO!$I$37</f>
        <v>0</v>
      </c>
      <c r="J298" s="63">
        <f>LSCO!$J$37</f>
        <v>0</v>
      </c>
      <c r="K298" s="63">
        <f>LSCO!$K$37</f>
        <v>0</v>
      </c>
      <c r="L298" s="64">
        <f>LSCO!$L$37</f>
        <v>0</v>
      </c>
      <c r="N298" s="65"/>
      <c r="O298" s="66"/>
      <c r="P298" s="67"/>
      <c r="Q298" s="68"/>
      <c r="R298" s="69"/>
      <c r="S298" s="69"/>
      <c r="T298" s="69"/>
      <c r="U298" s="68"/>
      <c r="V298" s="69"/>
      <c r="W298" s="68"/>
      <c r="X298" s="61"/>
      <c r="Y298" s="66"/>
      <c r="Z298" s="68"/>
      <c r="AA298" s="19"/>
      <c r="AB298" s="24"/>
    </row>
    <row r="299" spans="2:28" ht="15.75" hidden="1" customHeight="1" outlineLevel="1">
      <c r="B299" s="20" t="s">
        <v>244</v>
      </c>
      <c r="C299" s="21"/>
      <c r="D299" s="21"/>
      <c r="F299" s="63">
        <f>LSCPA!$F$37</f>
        <v>0</v>
      </c>
      <c r="G299" s="63">
        <f>LSCPA!$G$37</f>
        <v>0</v>
      </c>
      <c r="H299" s="63">
        <f>LSCPA!$H$37</f>
        <v>0</v>
      </c>
      <c r="I299" s="63">
        <f>LSCPA!$I$37</f>
        <v>0</v>
      </c>
      <c r="J299" s="63">
        <f>LSCPA!$J$37</f>
        <v>0</v>
      </c>
      <c r="K299" s="63">
        <f>LSCPA!$K$37</f>
        <v>0</v>
      </c>
      <c r="L299" s="64">
        <f>LSCPA!$L$37</f>
        <v>0</v>
      </c>
      <c r="N299" s="65"/>
      <c r="O299" s="66"/>
      <c r="P299" s="67"/>
      <c r="Q299" s="68"/>
      <c r="R299" s="69"/>
      <c r="S299" s="69"/>
      <c r="T299" s="69"/>
      <c r="U299" s="68"/>
      <c r="V299" s="69"/>
      <c r="W299" s="68"/>
      <c r="X299" s="61"/>
      <c r="Y299" s="66"/>
      <c r="Z299" s="68"/>
      <c r="AA299" s="19"/>
      <c r="AB299" s="24"/>
    </row>
    <row r="300" spans="2:28" ht="15.75" hidden="1" customHeight="1" outlineLevel="1">
      <c r="B300" s="20" t="s">
        <v>246</v>
      </c>
      <c r="C300" s="21"/>
      <c r="D300" s="21"/>
      <c r="F300" s="63">
        <f>TSTCH!$F$37</f>
        <v>0</v>
      </c>
      <c r="G300" s="63">
        <f>TSTCH!$G$37</f>
        <v>0</v>
      </c>
      <c r="H300" s="63">
        <f>TSTCH!$H$37</f>
        <v>0</v>
      </c>
      <c r="I300" s="63">
        <f>TSTCH!$I$37</f>
        <v>0</v>
      </c>
      <c r="J300" s="63">
        <f>TSTCH!$J$37</f>
        <v>0</v>
      </c>
      <c r="K300" s="63">
        <f>TSTCH!$K$37</f>
        <v>0</v>
      </c>
      <c r="L300" s="64">
        <f>TSTCH!$L$37</f>
        <v>0</v>
      </c>
      <c r="N300" s="65"/>
      <c r="O300" s="66"/>
      <c r="P300" s="67"/>
      <c r="Q300" s="68"/>
      <c r="R300" s="69"/>
      <c r="S300" s="69"/>
      <c r="T300" s="69"/>
      <c r="U300" s="68"/>
      <c r="V300" s="69"/>
      <c r="W300" s="68"/>
      <c r="X300" s="61"/>
      <c r="Y300" s="66"/>
      <c r="Z300" s="68"/>
      <c r="AA300" s="19"/>
      <c r="AB300" s="24"/>
    </row>
    <row r="301" spans="2:28" ht="15.75" hidden="1" customHeight="1" outlineLevel="1">
      <c r="B301" s="20" t="s">
        <v>249</v>
      </c>
      <c r="C301" s="21"/>
      <c r="D301" s="21"/>
      <c r="F301" s="63">
        <f>TSTCM!$F$37</f>
        <v>0</v>
      </c>
      <c r="G301" s="63">
        <f>TSTCM!$G$37</f>
        <v>0</v>
      </c>
      <c r="H301" s="63">
        <f>TSTCM!$H$37</f>
        <v>0</v>
      </c>
      <c r="I301" s="63">
        <f>TSTCM!$I$37</f>
        <v>0</v>
      </c>
      <c r="J301" s="63">
        <f>TSTCM!$J$37</f>
        <v>0</v>
      </c>
      <c r="K301" s="63">
        <f>TSTCM!$K$37</f>
        <v>0</v>
      </c>
      <c r="L301" s="64">
        <f>TSTCM!$L$37</f>
        <v>0</v>
      </c>
      <c r="N301" s="65"/>
      <c r="O301" s="66"/>
      <c r="P301" s="67"/>
      <c r="Q301" s="68"/>
      <c r="R301" s="69"/>
      <c r="S301" s="69"/>
      <c r="T301" s="69"/>
      <c r="U301" s="68"/>
      <c r="V301" s="69"/>
      <c r="W301" s="68"/>
      <c r="X301" s="61"/>
      <c r="Y301" s="66"/>
      <c r="Z301" s="68"/>
      <c r="AA301" s="19"/>
      <c r="AB301" s="24"/>
    </row>
    <row r="302" spans="2:28" ht="15.75" hidden="1" customHeight="1" outlineLevel="1">
      <c r="B302" s="20" t="s">
        <v>387</v>
      </c>
      <c r="C302" s="21"/>
      <c r="D302" s="21"/>
      <c r="F302" s="63">
        <f>TSTCS!$F$37</f>
        <v>0</v>
      </c>
      <c r="G302" s="63">
        <f>TSTCS!$G$37</f>
        <v>0</v>
      </c>
      <c r="H302" s="63">
        <f>TSTCS!$H$37</f>
        <v>0</v>
      </c>
      <c r="I302" s="63">
        <f>TSTCS!$I$37</f>
        <v>0</v>
      </c>
      <c r="J302" s="63">
        <f>TSTCS!$J$37</f>
        <v>0</v>
      </c>
      <c r="K302" s="63">
        <f>TSTCS!$K$37</f>
        <v>0</v>
      </c>
      <c r="L302" s="64">
        <f>TSTCS!$L$37</f>
        <v>0</v>
      </c>
      <c r="N302" s="65"/>
      <c r="O302" s="66"/>
      <c r="P302" s="67"/>
      <c r="Q302" s="68"/>
      <c r="R302" s="69"/>
      <c r="S302" s="69"/>
      <c r="T302" s="69"/>
      <c r="U302" s="68"/>
      <c r="V302" s="69"/>
      <c r="W302" s="68"/>
      <c r="X302" s="61"/>
      <c r="Y302" s="66"/>
      <c r="Z302" s="68"/>
      <c r="AA302" s="19"/>
      <c r="AB302" s="24"/>
    </row>
    <row r="303" spans="2:28" ht="15.75" hidden="1" customHeight="1" outlineLevel="1">
      <c r="B303" s="20" t="s">
        <v>251</v>
      </c>
      <c r="C303" s="21"/>
      <c r="D303" s="21"/>
      <c r="F303" s="63">
        <f>TSTCW!$F$37</f>
        <v>0</v>
      </c>
      <c r="G303" s="63">
        <f>TSTCW!$G$37</f>
        <v>0</v>
      </c>
      <c r="H303" s="63">
        <f>TSTCW!$H$37</f>
        <v>0</v>
      </c>
      <c r="I303" s="63">
        <f>TSTCW!$I$37</f>
        <v>0</v>
      </c>
      <c r="J303" s="63">
        <f>TSTCW!$J$37</f>
        <v>0</v>
      </c>
      <c r="K303" s="63">
        <f>TSTCW!$K$37</f>
        <v>0</v>
      </c>
      <c r="L303" s="64">
        <f>TSTCW!$L$37</f>
        <v>0</v>
      </c>
      <c r="N303" s="65"/>
      <c r="O303" s="66"/>
      <c r="P303" s="67"/>
      <c r="Q303" s="68"/>
      <c r="R303" s="69"/>
      <c r="S303" s="69"/>
      <c r="T303" s="69"/>
      <c r="U303" s="68"/>
      <c r="V303" s="69"/>
      <c r="W303" s="68"/>
      <c r="X303" s="61"/>
      <c r="Y303" s="66"/>
      <c r="Z303" s="68"/>
      <c r="AA303" s="19"/>
      <c r="AB303" s="24"/>
    </row>
    <row r="304" spans="2:28" ht="15.75" hidden="1" customHeight="1" outlineLevel="1">
      <c r="B304" s="20" t="s">
        <v>579</v>
      </c>
      <c r="C304" s="21"/>
      <c r="D304" s="21"/>
      <c r="F304" s="63">
        <f>TSTCNT!$F$37</f>
        <v>0</v>
      </c>
      <c r="G304" s="63">
        <f>TSTCNT!$G$37</f>
        <v>0</v>
      </c>
      <c r="H304" s="63">
        <f>TSTCNT!$H$37</f>
        <v>0</v>
      </c>
      <c r="I304" s="63">
        <f>TSTCNT!$I$37</f>
        <v>0</v>
      </c>
      <c r="J304" s="63">
        <f>TSTCNT!$J$37</f>
        <v>0</v>
      </c>
      <c r="K304" s="63">
        <f>TSTCNT!$K$37</f>
        <v>0</v>
      </c>
      <c r="L304" s="64">
        <f>TSTCNT!$L$37</f>
        <v>0</v>
      </c>
      <c r="N304" s="65"/>
      <c r="O304" s="66"/>
      <c r="P304" s="67"/>
      <c r="Q304" s="68"/>
      <c r="R304" s="69"/>
      <c r="S304" s="69"/>
      <c r="T304" s="69"/>
      <c r="U304" s="68"/>
      <c r="V304" s="69"/>
      <c r="W304" s="68"/>
      <c r="X304" s="61"/>
      <c r="Y304" s="66"/>
      <c r="Z304" s="68"/>
      <c r="AA304" s="19"/>
      <c r="AB304" s="24"/>
    </row>
    <row r="305" spans="1:28" ht="15.75" hidden="1" customHeight="1" outlineLevel="1">
      <c r="B305" s="20" t="s">
        <v>580</v>
      </c>
      <c r="C305" s="21"/>
      <c r="D305" s="21"/>
      <c r="F305" s="63">
        <f>TSTCFB!$F$37</f>
        <v>0</v>
      </c>
      <c r="G305" s="63">
        <f>TSTCFB!$G$37</f>
        <v>0</v>
      </c>
      <c r="H305" s="63">
        <f>TSTCFB!$H$37</f>
        <v>0</v>
      </c>
      <c r="I305" s="63">
        <f>TSTCFB!$I$37</f>
        <v>0</v>
      </c>
      <c r="J305" s="63">
        <f>TSTCFB!$J$37</f>
        <v>0</v>
      </c>
      <c r="K305" s="63">
        <f>TSTCFB!$K$37</f>
        <v>0</v>
      </c>
      <c r="L305" s="64">
        <f>TSTCFB!$L$37</f>
        <v>0</v>
      </c>
      <c r="N305" s="65"/>
      <c r="O305" s="66"/>
      <c r="P305" s="67"/>
      <c r="Q305" s="68"/>
      <c r="R305" s="69"/>
      <c r="S305" s="69"/>
      <c r="T305" s="69"/>
      <c r="U305" s="68"/>
      <c r="V305" s="69"/>
      <c r="W305" s="68"/>
      <c r="X305" s="61"/>
      <c r="Y305" s="66"/>
      <c r="Z305" s="68"/>
      <c r="AA305" s="19"/>
      <c r="AB305" s="24"/>
    </row>
    <row r="306" spans="1:28" ht="15.75" hidden="1" customHeight="1" outlineLevel="1">
      <c r="B306" s="20" t="s">
        <v>248</v>
      </c>
      <c r="C306" s="21"/>
      <c r="D306" s="21"/>
      <c r="F306" s="63">
        <f>TSTCWT!$F$37</f>
        <v>0</v>
      </c>
      <c r="G306" s="63">
        <f>TSTCWT!$G$37</f>
        <v>0</v>
      </c>
      <c r="H306" s="63">
        <f>TSTCWT!$H$37</f>
        <v>0</v>
      </c>
      <c r="I306" s="63">
        <f>TSTCWT!$I$37</f>
        <v>0</v>
      </c>
      <c r="J306" s="63">
        <f>TSTCWT!$J$37</f>
        <v>0</v>
      </c>
      <c r="K306" s="63">
        <f>TSTCWT!$K$37</f>
        <v>0</v>
      </c>
      <c r="L306" s="64">
        <f>TSTCWT!$L$37</f>
        <v>0</v>
      </c>
      <c r="N306" s="65"/>
      <c r="O306" s="66"/>
      <c r="P306" s="67"/>
      <c r="Q306" s="68"/>
      <c r="R306" s="69"/>
      <c r="S306" s="69"/>
      <c r="T306" s="69"/>
      <c r="U306" s="68"/>
      <c r="V306" s="69"/>
      <c r="W306" s="68"/>
      <c r="X306" s="61"/>
      <c r="Y306" s="66"/>
      <c r="Z306" s="68"/>
      <c r="AA306" s="19"/>
      <c r="AB306" s="24"/>
    </row>
    <row r="307" spans="1:28" s="78" customFormat="1" ht="15.75" customHeight="1" collapsed="1">
      <c r="A307" s="75"/>
      <c r="B307" s="76" t="s">
        <v>34</v>
      </c>
      <c r="C307" s="77"/>
      <c r="D307" s="77"/>
      <c r="E307" s="20"/>
      <c r="F307" s="63">
        <f t="shared" ref="F307:L307" si="16">SUM(F297:F306)</f>
        <v>0</v>
      </c>
      <c r="G307" s="63">
        <f t="shared" si="16"/>
        <v>0</v>
      </c>
      <c r="H307" s="63">
        <f t="shared" si="16"/>
        <v>0</v>
      </c>
      <c r="I307" s="63">
        <f t="shared" si="16"/>
        <v>0</v>
      </c>
      <c r="J307" s="63">
        <f t="shared" si="16"/>
        <v>0</v>
      </c>
      <c r="K307" s="63">
        <f t="shared" si="16"/>
        <v>0</v>
      </c>
      <c r="L307" s="64">
        <f t="shared" si="16"/>
        <v>0</v>
      </c>
      <c r="N307" s="65"/>
      <c r="O307" s="66"/>
      <c r="P307" s="79"/>
      <c r="Q307" s="80"/>
      <c r="R307" s="69"/>
      <c r="S307" s="69"/>
      <c r="T307" s="69"/>
      <c r="U307" s="80"/>
      <c r="V307" s="69"/>
      <c r="W307" s="80"/>
      <c r="X307" s="61"/>
      <c r="Y307" s="66"/>
      <c r="Z307" s="80"/>
      <c r="AA307" s="81"/>
      <c r="AB307" s="82"/>
    </row>
    <row r="308" spans="1:28" s="78" customFormat="1" ht="15.75" hidden="1" customHeight="1" outlineLevel="1">
      <c r="A308" s="75"/>
      <c r="B308" s="20" t="s">
        <v>240</v>
      </c>
      <c r="C308" s="77"/>
      <c r="D308" s="77"/>
      <c r="E308" s="20"/>
      <c r="F308" s="63">
        <f>LIT!$F$38</f>
        <v>0</v>
      </c>
      <c r="G308" s="63">
        <f>LIT!$G$38</f>
        <v>0</v>
      </c>
      <c r="H308" s="63">
        <f>LIT!$H$38</f>
        <v>0</v>
      </c>
      <c r="I308" s="63">
        <f>LIT!$I$38</f>
        <v>0</v>
      </c>
      <c r="J308" s="63">
        <f>LIT!$J$38</f>
        <v>0</v>
      </c>
      <c r="K308" s="63">
        <f>LIT!$K$38</f>
        <v>0</v>
      </c>
      <c r="L308" s="64">
        <f>LIT!$L$38</f>
        <v>0</v>
      </c>
      <c r="N308" s="65"/>
      <c r="O308" s="66"/>
      <c r="P308" s="79"/>
      <c r="Q308" s="80"/>
      <c r="R308" s="69"/>
      <c r="S308" s="69"/>
      <c r="T308" s="69"/>
      <c r="U308" s="80"/>
      <c r="V308" s="69"/>
      <c r="W308" s="80"/>
      <c r="X308" s="61"/>
      <c r="Y308" s="66"/>
      <c r="Z308" s="80"/>
      <c r="AA308" s="81"/>
      <c r="AB308" s="82"/>
    </row>
    <row r="309" spans="1:28" s="78" customFormat="1" ht="15.75" hidden="1" customHeight="1" outlineLevel="1">
      <c r="A309" s="75"/>
      <c r="B309" s="20" t="s">
        <v>242</v>
      </c>
      <c r="C309" s="77"/>
      <c r="D309" s="77"/>
      <c r="E309" s="20"/>
      <c r="F309" s="63">
        <f>LSCO!$F$38</f>
        <v>0</v>
      </c>
      <c r="G309" s="63">
        <f>LSCO!$G$38</f>
        <v>0</v>
      </c>
      <c r="H309" s="63">
        <f>LSCO!$H$38</f>
        <v>0</v>
      </c>
      <c r="I309" s="63">
        <f>LSCO!$I$38</f>
        <v>0</v>
      </c>
      <c r="J309" s="63">
        <f>LSCO!$J$38</f>
        <v>0</v>
      </c>
      <c r="K309" s="63">
        <f>LSCO!$K$38</f>
        <v>0</v>
      </c>
      <c r="L309" s="64">
        <f>LSCO!$L$38</f>
        <v>0</v>
      </c>
      <c r="N309" s="65"/>
      <c r="O309" s="66"/>
      <c r="P309" s="79"/>
      <c r="Q309" s="80"/>
      <c r="R309" s="69"/>
      <c r="S309" s="69"/>
      <c r="T309" s="69"/>
      <c r="U309" s="80"/>
      <c r="V309" s="69"/>
      <c r="W309" s="80"/>
      <c r="X309" s="61"/>
      <c r="Y309" s="66"/>
      <c r="Z309" s="80"/>
      <c r="AA309" s="81"/>
      <c r="AB309" s="82"/>
    </row>
    <row r="310" spans="1:28" s="78" customFormat="1" ht="15.75" hidden="1" customHeight="1" outlineLevel="1">
      <c r="A310" s="75"/>
      <c r="B310" s="20" t="s">
        <v>244</v>
      </c>
      <c r="C310" s="77"/>
      <c r="D310" s="77"/>
      <c r="E310" s="20"/>
      <c r="F310" s="63">
        <f>LSCPA!$F$38</f>
        <v>0</v>
      </c>
      <c r="G310" s="63">
        <f>LSCPA!$G$38</f>
        <v>0</v>
      </c>
      <c r="H310" s="63">
        <f>LSCPA!$H$38</f>
        <v>0</v>
      </c>
      <c r="I310" s="63">
        <f>LSCPA!$I$38</f>
        <v>0</v>
      </c>
      <c r="J310" s="63">
        <f>LSCPA!$J$38</f>
        <v>0</v>
      </c>
      <c r="K310" s="63">
        <f>LSCPA!$K$38</f>
        <v>0</v>
      </c>
      <c r="L310" s="64">
        <f>LSCPA!$L$38</f>
        <v>0</v>
      </c>
      <c r="N310" s="65"/>
      <c r="O310" s="66"/>
      <c r="P310" s="79"/>
      <c r="Q310" s="80"/>
      <c r="R310" s="69"/>
      <c r="S310" s="69"/>
      <c r="T310" s="69"/>
      <c r="U310" s="80"/>
      <c r="V310" s="69"/>
      <c r="W310" s="80"/>
      <c r="X310" s="61"/>
      <c r="Y310" s="66"/>
      <c r="Z310" s="80"/>
      <c r="AA310" s="81"/>
      <c r="AB310" s="82"/>
    </row>
    <row r="311" spans="1:28" s="78" customFormat="1" ht="15.75" hidden="1" customHeight="1" outlineLevel="1">
      <c r="A311" s="75"/>
      <c r="B311" s="20" t="s">
        <v>246</v>
      </c>
      <c r="C311" s="77"/>
      <c r="D311" s="77"/>
      <c r="E311" s="20"/>
      <c r="F311" s="63">
        <f>TSTCH!$F$38</f>
        <v>0</v>
      </c>
      <c r="G311" s="63">
        <f>TSTCH!$G$38</f>
        <v>0</v>
      </c>
      <c r="H311" s="63">
        <f>TSTCH!$H$38</f>
        <v>0</v>
      </c>
      <c r="I311" s="63">
        <f>TSTCH!$I$38</f>
        <v>0</v>
      </c>
      <c r="J311" s="63">
        <f>TSTCH!$J$38</f>
        <v>0</v>
      </c>
      <c r="K311" s="63">
        <f>TSTCH!$K$38</f>
        <v>0</v>
      </c>
      <c r="L311" s="64">
        <f>TSTCH!$L$38</f>
        <v>0</v>
      </c>
      <c r="N311" s="65"/>
      <c r="O311" s="66"/>
      <c r="P311" s="79"/>
      <c r="Q311" s="80"/>
      <c r="R311" s="69"/>
      <c r="S311" s="69"/>
      <c r="T311" s="69"/>
      <c r="U311" s="80"/>
      <c r="V311" s="69"/>
      <c r="W311" s="80"/>
      <c r="X311" s="61"/>
      <c r="Y311" s="66"/>
      <c r="Z311" s="80"/>
      <c r="AA311" s="81"/>
      <c r="AB311" s="82"/>
    </row>
    <row r="312" spans="1:28" s="78" customFormat="1" ht="15.75" hidden="1" customHeight="1" outlineLevel="1">
      <c r="A312" s="75"/>
      <c r="B312" s="20" t="s">
        <v>249</v>
      </c>
      <c r="C312" s="77"/>
      <c r="D312" s="77"/>
      <c r="E312" s="20"/>
      <c r="F312" s="63">
        <f>TSTCM!$F$38</f>
        <v>0</v>
      </c>
      <c r="G312" s="63">
        <f>TSTCM!$G$38</f>
        <v>0</v>
      </c>
      <c r="H312" s="63">
        <f>TSTCM!$H$38</f>
        <v>0</v>
      </c>
      <c r="I312" s="63">
        <f>TSTCM!$I$38</f>
        <v>0</v>
      </c>
      <c r="J312" s="63">
        <f>TSTCM!$J$38</f>
        <v>0</v>
      </c>
      <c r="K312" s="63">
        <f>TSTCM!$K$38</f>
        <v>0</v>
      </c>
      <c r="L312" s="64">
        <f>TSTCM!$L$38</f>
        <v>0</v>
      </c>
      <c r="N312" s="65"/>
      <c r="O312" s="66"/>
      <c r="P312" s="79"/>
      <c r="Q312" s="80"/>
      <c r="R312" s="69"/>
      <c r="S312" s="69"/>
      <c r="T312" s="69"/>
      <c r="U312" s="80"/>
      <c r="V312" s="69"/>
      <c r="W312" s="80"/>
      <c r="X312" s="61"/>
      <c r="Y312" s="66"/>
      <c r="Z312" s="80"/>
      <c r="AA312" s="81"/>
      <c r="AB312" s="82"/>
    </row>
    <row r="313" spans="1:28" s="78" customFormat="1" ht="15.75" hidden="1" customHeight="1" outlineLevel="1">
      <c r="A313" s="75"/>
      <c r="B313" s="20" t="s">
        <v>387</v>
      </c>
      <c r="C313" s="77"/>
      <c r="D313" s="77"/>
      <c r="E313" s="20"/>
      <c r="F313" s="63">
        <f>TSTCS!$F$38</f>
        <v>0</v>
      </c>
      <c r="G313" s="63">
        <f>TSTCS!$G$38</f>
        <v>0</v>
      </c>
      <c r="H313" s="63">
        <f>TSTCS!$H$38</f>
        <v>0</v>
      </c>
      <c r="I313" s="63">
        <f>TSTCS!$I$38</f>
        <v>0</v>
      </c>
      <c r="J313" s="63">
        <f>TSTCS!$J$38</f>
        <v>0</v>
      </c>
      <c r="K313" s="63">
        <f>TSTCS!$K$38</f>
        <v>0</v>
      </c>
      <c r="L313" s="64">
        <f>TSTCS!$L$38</f>
        <v>0</v>
      </c>
      <c r="N313" s="65"/>
      <c r="O313" s="66"/>
      <c r="P313" s="79"/>
      <c r="Q313" s="80"/>
      <c r="R313" s="69"/>
      <c r="S313" s="69"/>
      <c r="T313" s="69"/>
      <c r="U313" s="80"/>
      <c r="V313" s="69"/>
      <c r="W313" s="80"/>
      <c r="X313" s="61"/>
      <c r="Y313" s="66"/>
      <c r="Z313" s="80"/>
      <c r="AA313" s="81"/>
      <c r="AB313" s="82"/>
    </row>
    <row r="314" spans="1:28" s="78" customFormat="1" ht="15.75" hidden="1" customHeight="1" outlineLevel="1">
      <c r="A314" s="75"/>
      <c r="B314" s="20" t="s">
        <v>251</v>
      </c>
      <c r="C314" s="77"/>
      <c r="D314" s="77"/>
      <c r="E314" s="20"/>
      <c r="F314" s="63">
        <f>TSTCW!$F$38</f>
        <v>0</v>
      </c>
      <c r="G314" s="63">
        <f>TSTCW!$G$38</f>
        <v>0</v>
      </c>
      <c r="H314" s="63">
        <f>TSTCW!$H$38</f>
        <v>0</v>
      </c>
      <c r="I314" s="63">
        <f>TSTCW!$I$38</f>
        <v>0</v>
      </c>
      <c r="J314" s="63">
        <f>TSTCW!$J$38</f>
        <v>0</v>
      </c>
      <c r="K314" s="63">
        <f>TSTCW!$K$38</f>
        <v>0</v>
      </c>
      <c r="L314" s="64">
        <f>TSTCW!$L$38</f>
        <v>0</v>
      </c>
      <c r="N314" s="65"/>
      <c r="O314" s="66"/>
      <c r="P314" s="79"/>
      <c r="Q314" s="80"/>
      <c r="R314" s="69"/>
      <c r="S314" s="69"/>
      <c r="T314" s="69"/>
      <c r="U314" s="80"/>
      <c r="V314" s="69"/>
      <c r="W314" s="80"/>
      <c r="X314" s="61"/>
      <c r="Y314" s="66"/>
      <c r="Z314" s="80"/>
      <c r="AA314" s="81"/>
      <c r="AB314" s="82"/>
    </row>
    <row r="315" spans="1:28" s="78" customFormat="1" ht="15.75" hidden="1" customHeight="1" outlineLevel="1">
      <c r="A315" s="75"/>
      <c r="B315" s="20" t="s">
        <v>579</v>
      </c>
      <c r="C315" s="77"/>
      <c r="D315" s="77"/>
      <c r="E315" s="20"/>
      <c r="F315" s="63">
        <f>TSTCNT!$F$38</f>
        <v>0</v>
      </c>
      <c r="G315" s="63">
        <f>TSTCNT!$G$38</f>
        <v>0</v>
      </c>
      <c r="H315" s="63">
        <f>TSTCNT!$H$38</f>
        <v>0</v>
      </c>
      <c r="I315" s="63">
        <f>TSTCNT!$I$38</f>
        <v>0</v>
      </c>
      <c r="J315" s="63">
        <f>TSTCNT!$J$38</f>
        <v>0</v>
      </c>
      <c r="K315" s="63">
        <f>TSTCNT!$K$38</f>
        <v>0</v>
      </c>
      <c r="L315" s="64">
        <f>TSTCNT!$L$38</f>
        <v>0</v>
      </c>
      <c r="N315" s="65"/>
      <c r="O315" s="66"/>
      <c r="P315" s="79"/>
      <c r="Q315" s="80"/>
      <c r="R315" s="69"/>
      <c r="S315" s="69"/>
      <c r="T315" s="69"/>
      <c r="U315" s="80"/>
      <c r="V315" s="69"/>
      <c r="W315" s="80"/>
      <c r="X315" s="61"/>
      <c r="Y315" s="66"/>
      <c r="Z315" s="80"/>
      <c r="AA315" s="81"/>
      <c r="AB315" s="82"/>
    </row>
    <row r="316" spans="1:28" s="78" customFormat="1" ht="15.75" hidden="1" customHeight="1" outlineLevel="1">
      <c r="A316" s="75"/>
      <c r="B316" s="20" t="s">
        <v>580</v>
      </c>
      <c r="C316" s="77"/>
      <c r="D316" s="77"/>
      <c r="E316" s="20"/>
      <c r="F316" s="63">
        <f>TSTCFB!$F$38</f>
        <v>0</v>
      </c>
      <c r="G316" s="63">
        <f>TSTCFB!$G$38</f>
        <v>0</v>
      </c>
      <c r="H316" s="63">
        <f>TSTCFB!$H$38</f>
        <v>0</v>
      </c>
      <c r="I316" s="63">
        <f>TSTCFB!$I$38</f>
        <v>0</v>
      </c>
      <c r="J316" s="63">
        <f>TSTCFB!$J$38</f>
        <v>0</v>
      </c>
      <c r="K316" s="63">
        <f>TSTCFB!$K$38</f>
        <v>0</v>
      </c>
      <c r="L316" s="64">
        <f>TSTCFB!$L$38</f>
        <v>0</v>
      </c>
      <c r="N316" s="65"/>
      <c r="O316" s="66"/>
      <c r="P316" s="79"/>
      <c r="Q316" s="80"/>
      <c r="R316" s="69"/>
      <c r="S316" s="69"/>
      <c r="T316" s="69"/>
      <c r="U316" s="80"/>
      <c r="V316" s="69"/>
      <c r="W316" s="80"/>
      <c r="X316" s="61"/>
      <c r="Y316" s="66"/>
      <c r="Z316" s="80"/>
      <c r="AA316" s="81"/>
      <c r="AB316" s="82"/>
    </row>
    <row r="317" spans="1:28" s="78" customFormat="1" ht="15.75" hidden="1" customHeight="1" outlineLevel="1">
      <c r="A317" s="75"/>
      <c r="B317" s="20" t="s">
        <v>248</v>
      </c>
      <c r="C317" s="77"/>
      <c r="D317" s="77"/>
      <c r="E317" s="20"/>
      <c r="F317" s="63">
        <f>TSTCWT!$F$38</f>
        <v>0</v>
      </c>
      <c r="G317" s="63">
        <f>TSTCWT!$G$38</f>
        <v>0</v>
      </c>
      <c r="H317" s="63">
        <f>TSTCWT!$H$38</f>
        <v>0</v>
      </c>
      <c r="I317" s="63">
        <f>TSTCWT!$I$38</f>
        <v>0</v>
      </c>
      <c r="J317" s="63">
        <f>TSTCWT!$J$38</f>
        <v>0</v>
      </c>
      <c r="K317" s="63">
        <f>TSTCWT!$K$38</f>
        <v>0</v>
      </c>
      <c r="L317" s="64">
        <f>TSTCWT!$L$38</f>
        <v>0</v>
      </c>
      <c r="N317" s="65"/>
      <c r="O317" s="66"/>
      <c r="P317" s="79"/>
      <c r="Q317" s="80"/>
      <c r="R317" s="69"/>
      <c r="S317" s="69"/>
      <c r="T317" s="69"/>
      <c r="U317" s="80"/>
      <c r="V317" s="69"/>
      <c r="W317" s="80"/>
      <c r="X317" s="61"/>
      <c r="Y317" s="66"/>
      <c r="Z317" s="80"/>
      <c r="AA317" s="81"/>
      <c r="AB317" s="82"/>
    </row>
    <row r="318" spans="1:28" s="78" customFormat="1" ht="15.75" customHeight="1" collapsed="1">
      <c r="A318" s="75"/>
      <c r="B318" s="76" t="s">
        <v>35</v>
      </c>
      <c r="C318" s="77"/>
      <c r="D318" s="77"/>
      <c r="E318" s="20"/>
      <c r="F318" s="63">
        <f t="shared" ref="F318:L318" si="17">SUM(F308:F317)</f>
        <v>0</v>
      </c>
      <c r="G318" s="63">
        <f t="shared" si="17"/>
        <v>0</v>
      </c>
      <c r="H318" s="63">
        <f t="shared" si="17"/>
        <v>0</v>
      </c>
      <c r="I318" s="63">
        <f t="shared" si="17"/>
        <v>0</v>
      </c>
      <c r="J318" s="63">
        <f t="shared" si="17"/>
        <v>0</v>
      </c>
      <c r="K318" s="63">
        <f t="shared" si="17"/>
        <v>0</v>
      </c>
      <c r="L318" s="64">
        <f t="shared" si="17"/>
        <v>0</v>
      </c>
      <c r="N318" s="65"/>
      <c r="O318" s="66"/>
      <c r="P318" s="79"/>
      <c r="Q318" s="80"/>
      <c r="R318" s="69"/>
      <c r="S318" s="69"/>
      <c r="T318" s="69"/>
      <c r="U318" s="80"/>
      <c r="V318" s="69"/>
      <c r="W318" s="80"/>
      <c r="X318" s="61"/>
      <c r="Y318" s="66"/>
      <c r="Z318" s="80"/>
      <c r="AA318" s="81"/>
      <c r="AB318" s="82"/>
    </row>
    <row r="319" spans="1:28" s="78" customFormat="1" ht="15.75" hidden="1" customHeight="1" outlineLevel="1">
      <c r="A319" s="75"/>
      <c r="B319" s="20" t="s">
        <v>240</v>
      </c>
      <c r="C319" s="77"/>
      <c r="D319" s="77"/>
      <c r="E319" s="20"/>
      <c r="F319" s="63">
        <f>LIT!$F$39</f>
        <v>0</v>
      </c>
      <c r="G319" s="63">
        <f>LIT!$G$39</f>
        <v>0</v>
      </c>
      <c r="H319" s="63">
        <f>LIT!$H$39</f>
        <v>0</v>
      </c>
      <c r="I319" s="63">
        <f>LIT!$I$39</f>
        <v>0</v>
      </c>
      <c r="J319" s="63">
        <f>LIT!$J$39</f>
        <v>0</v>
      </c>
      <c r="K319" s="63">
        <f>LIT!$K$39</f>
        <v>0</v>
      </c>
      <c r="L319" s="64">
        <f>LIT!$L$39</f>
        <v>0</v>
      </c>
      <c r="N319" s="65"/>
      <c r="O319" s="66"/>
      <c r="P319" s="79"/>
      <c r="Q319" s="80"/>
      <c r="R319" s="69"/>
      <c r="S319" s="69"/>
      <c r="T319" s="69"/>
      <c r="U319" s="80"/>
      <c r="V319" s="69"/>
      <c r="W319" s="80"/>
      <c r="X319" s="61"/>
      <c r="Y319" s="66"/>
      <c r="Z319" s="80"/>
      <c r="AA319" s="81"/>
      <c r="AB319" s="82"/>
    </row>
    <row r="320" spans="1:28" s="78" customFormat="1" ht="15.75" hidden="1" customHeight="1" outlineLevel="1">
      <c r="A320" s="75"/>
      <c r="B320" s="20" t="s">
        <v>242</v>
      </c>
      <c r="C320" s="77"/>
      <c r="D320" s="77"/>
      <c r="E320" s="20"/>
      <c r="F320" s="63">
        <f>LSCO!$F$39</f>
        <v>0</v>
      </c>
      <c r="G320" s="63">
        <f>LSCO!$G$39</f>
        <v>0</v>
      </c>
      <c r="H320" s="63">
        <f>LSCO!$H$39</f>
        <v>0</v>
      </c>
      <c r="I320" s="63">
        <f>LSCO!$I$39</f>
        <v>0</v>
      </c>
      <c r="J320" s="63">
        <f>LSCO!$J$39</f>
        <v>0</v>
      </c>
      <c r="K320" s="63">
        <f>LSCO!$K$39</f>
        <v>0</v>
      </c>
      <c r="L320" s="64">
        <f>LSCO!$L$39</f>
        <v>0</v>
      </c>
      <c r="N320" s="65"/>
      <c r="O320" s="66"/>
      <c r="P320" s="79"/>
      <c r="Q320" s="80"/>
      <c r="R320" s="69"/>
      <c r="S320" s="69"/>
      <c r="T320" s="69"/>
      <c r="U320" s="80"/>
      <c r="V320" s="69"/>
      <c r="W320" s="80"/>
      <c r="X320" s="61"/>
      <c r="Y320" s="66"/>
      <c r="Z320" s="80"/>
      <c r="AA320" s="81"/>
      <c r="AB320" s="82"/>
    </row>
    <row r="321" spans="1:28" s="78" customFormat="1" ht="15.75" hidden="1" customHeight="1" outlineLevel="1">
      <c r="A321" s="75"/>
      <c r="B321" s="20" t="s">
        <v>244</v>
      </c>
      <c r="C321" s="77"/>
      <c r="D321" s="77"/>
      <c r="E321" s="20"/>
      <c r="F321" s="63">
        <f>LSCPA!$F$39</f>
        <v>0</v>
      </c>
      <c r="G321" s="63">
        <f>LSCPA!$G$39</f>
        <v>0</v>
      </c>
      <c r="H321" s="63">
        <f>LSCPA!$H$39</f>
        <v>0</v>
      </c>
      <c r="I321" s="63">
        <f>LSCPA!$I$39</f>
        <v>0</v>
      </c>
      <c r="J321" s="63">
        <f>LSCPA!$J$39</f>
        <v>0</v>
      </c>
      <c r="K321" s="63">
        <f>LSCPA!$K$39</f>
        <v>0</v>
      </c>
      <c r="L321" s="64">
        <f>LSCPA!$L$39</f>
        <v>0</v>
      </c>
      <c r="N321" s="65"/>
      <c r="O321" s="66"/>
      <c r="P321" s="79"/>
      <c r="Q321" s="80"/>
      <c r="R321" s="69"/>
      <c r="S321" s="69"/>
      <c r="T321" s="69"/>
      <c r="U321" s="80"/>
      <c r="V321" s="69"/>
      <c r="W321" s="80"/>
      <c r="X321" s="61"/>
      <c r="Y321" s="66"/>
      <c r="Z321" s="80"/>
      <c r="AA321" s="81"/>
      <c r="AB321" s="82"/>
    </row>
    <row r="322" spans="1:28" s="78" customFormat="1" ht="15.75" hidden="1" customHeight="1" outlineLevel="1">
      <c r="A322" s="75"/>
      <c r="B322" s="20" t="s">
        <v>246</v>
      </c>
      <c r="C322" s="77"/>
      <c r="D322" s="77"/>
      <c r="E322" s="20"/>
      <c r="F322" s="63">
        <f>TSTCH!$F$39</f>
        <v>0</v>
      </c>
      <c r="G322" s="63">
        <f>TSTCH!$G$39</f>
        <v>0</v>
      </c>
      <c r="H322" s="63">
        <f>TSTCH!$H$39</f>
        <v>0</v>
      </c>
      <c r="I322" s="63">
        <f>TSTCH!$I$39</f>
        <v>0</v>
      </c>
      <c r="J322" s="63">
        <f>TSTCH!$J$39</f>
        <v>0</v>
      </c>
      <c r="K322" s="63">
        <f>TSTCH!$K$39</f>
        <v>0</v>
      </c>
      <c r="L322" s="64">
        <f>TSTCH!$L$39</f>
        <v>0</v>
      </c>
      <c r="N322" s="65"/>
      <c r="O322" s="66"/>
      <c r="P322" s="79"/>
      <c r="Q322" s="80"/>
      <c r="R322" s="69"/>
      <c r="S322" s="69"/>
      <c r="T322" s="69"/>
      <c r="U322" s="80"/>
      <c r="V322" s="69"/>
      <c r="W322" s="80"/>
      <c r="X322" s="61"/>
      <c r="Y322" s="66"/>
      <c r="Z322" s="80"/>
      <c r="AA322" s="81"/>
      <c r="AB322" s="82"/>
    </row>
    <row r="323" spans="1:28" s="78" customFormat="1" ht="15.75" hidden="1" customHeight="1" outlineLevel="1">
      <c r="A323" s="75"/>
      <c r="B323" s="20" t="s">
        <v>249</v>
      </c>
      <c r="C323" s="77"/>
      <c r="D323" s="77"/>
      <c r="E323" s="20"/>
      <c r="F323" s="63">
        <f>TSTCM!$F$39</f>
        <v>0</v>
      </c>
      <c r="G323" s="63">
        <f>TSTCM!$G$39</f>
        <v>0</v>
      </c>
      <c r="H323" s="63">
        <f>TSTCM!$H$39</f>
        <v>0</v>
      </c>
      <c r="I323" s="63">
        <f>TSTCM!$I$39</f>
        <v>0</v>
      </c>
      <c r="J323" s="63">
        <f>TSTCM!$J$39</f>
        <v>0</v>
      </c>
      <c r="K323" s="63">
        <f>TSTCM!$K$39</f>
        <v>0</v>
      </c>
      <c r="L323" s="64">
        <f>TSTCM!$L$39</f>
        <v>0</v>
      </c>
      <c r="N323" s="65"/>
      <c r="O323" s="66"/>
      <c r="P323" s="79"/>
      <c r="Q323" s="80"/>
      <c r="R323" s="69"/>
      <c r="S323" s="69"/>
      <c r="T323" s="69"/>
      <c r="U323" s="80"/>
      <c r="V323" s="69"/>
      <c r="W323" s="80"/>
      <c r="X323" s="61"/>
      <c r="Y323" s="66"/>
      <c r="Z323" s="80"/>
      <c r="AA323" s="81"/>
      <c r="AB323" s="82"/>
    </row>
    <row r="324" spans="1:28" s="78" customFormat="1" ht="15.75" hidden="1" customHeight="1" outlineLevel="1">
      <c r="A324" s="75"/>
      <c r="B324" s="20" t="s">
        <v>387</v>
      </c>
      <c r="C324" s="77"/>
      <c r="D324" s="77"/>
      <c r="E324" s="20"/>
      <c r="F324" s="63">
        <f>TSTCS!$F$39</f>
        <v>0</v>
      </c>
      <c r="G324" s="63">
        <f>TSTCS!$G$39</f>
        <v>0</v>
      </c>
      <c r="H324" s="63">
        <f>TSTCS!$H$39</f>
        <v>0</v>
      </c>
      <c r="I324" s="63">
        <f>TSTCS!$I$39</f>
        <v>0</v>
      </c>
      <c r="J324" s="63">
        <f>TSTCS!$J$39</f>
        <v>0</v>
      </c>
      <c r="K324" s="63">
        <f>TSTCS!$K$39</f>
        <v>0</v>
      </c>
      <c r="L324" s="64">
        <f>TSTCS!$L$39</f>
        <v>0</v>
      </c>
      <c r="N324" s="65"/>
      <c r="O324" s="66"/>
      <c r="P324" s="79"/>
      <c r="Q324" s="80"/>
      <c r="R324" s="69"/>
      <c r="S324" s="69"/>
      <c r="T324" s="69"/>
      <c r="U324" s="80"/>
      <c r="V324" s="69"/>
      <c r="W324" s="80"/>
      <c r="X324" s="61"/>
      <c r="Y324" s="66"/>
      <c r="Z324" s="80"/>
      <c r="AA324" s="81"/>
      <c r="AB324" s="82"/>
    </row>
    <row r="325" spans="1:28" s="78" customFormat="1" ht="15.75" hidden="1" customHeight="1" outlineLevel="1">
      <c r="A325" s="75"/>
      <c r="B325" s="20" t="s">
        <v>251</v>
      </c>
      <c r="C325" s="77"/>
      <c r="D325" s="77"/>
      <c r="E325" s="20"/>
      <c r="F325" s="63">
        <f>TSTCW!$F$39</f>
        <v>0</v>
      </c>
      <c r="G325" s="63">
        <f>TSTCW!$G$39</f>
        <v>0</v>
      </c>
      <c r="H325" s="63">
        <f>TSTCW!$H$39</f>
        <v>0</v>
      </c>
      <c r="I325" s="63">
        <f>TSTCW!$I$39</f>
        <v>0</v>
      </c>
      <c r="J325" s="63">
        <f>TSTCW!$J$39</f>
        <v>0</v>
      </c>
      <c r="K325" s="63">
        <f>TSTCW!$K$39</f>
        <v>0</v>
      </c>
      <c r="L325" s="64">
        <f>TSTCW!$L$39</f>
        <v>0</v>
      </c>
      <c r="N325" s="65"/>
      <c r="O325" s="66"/>
      <c r="P325" s="79"/>
      <c r="Q325" s="80"/>
      <c r="R325" s="69"/>
      <c r="S325" s="69"/>
      <c r="T325" s="69"/>
      <c r="U325" s="80"/>
      <c r="V325" s="69"/>
      <c r="W325" s="80"/>
      <c r="X325" s="61"/>
      <c r="Y325" s="66"/>
      <c r="Z325" s="80"/>
      <c r="AA325" s="81"/>
      <c r="AB325" s="82"/>
    </row>
    <row r="326" spans="1:28" s="78" customFormat="1" ht="15.75" hidden="1" customHeight="1" outlineLevel="1">
      <c r="A326" s="75"/>
      <c r="B326" s="20" t="s">
        <v>579</v>
      </c>
      <c r="C326" s="77"/>
      <c r="D326" s="77"/>
      <c r="E326" s="20"/>
      <c r="F326" s="63">
        <f>TSTCNT!$F$39</f>
        <v>0</v>
      </c>
      <c r="G326" s="63">
        <f>TSTCNT!$G$39</f>
        <v>0</v>
      </c>
      <c r="H326" s="63">
        <f>TSTCNT!$H$39</f>
        <v>0</v>
      </c>
      <c r="I326" s="63">
        <f>TSTCNT!$I$39</f>
        <v>0</v>
      </c>
      <c r="J326" s="63">
        <f>TSTCNT!$J$39</f>
        <v>0</v>
      </c>
      <c r="K326" s="63">
        <f>TSTCNT!$K$39</f>
        <v>0</v>
      </c>
      <c r="L326" s="64">
        <f>TSTCNT!$L$39</f>
        <v>0</v>
      </c>
      <c r="N326" s="65"/>
      <c r="O326" s="66"/>
      <c r="P326" s="79"/>
      <c r="Q326" s="80"/>
      <c r="R326" s="69"/>
      <c r="S326" s="69"/>
      <c r="T326" s="69"/>
      <c r="U326" s="80"/>
      <c r="V326" s="69"/>
      <c r="W326" s="80"/>
      <c r="X326" s="61"/>
      <c r="Y326" s="66"/>
      <c r="Z326" s="80"/>
      <c r="AA326" s="81"/>
      <c r="AB326" s="82"/>
    </row>
    <row r="327" spans="1:28" s="78" customFormat="1" ht="15.75" hidden="1" customHeight="1" outlineLevel="1">
      <c r="A327" s="75"/>
      <c r="B327" s="20" t="s">
        <v>580</v>
      </c>
      <c r="C327" s="77"/>
      <c r="D327" s="77"/>
      <c r="E327" s="20"/>
      <c r="F327" s="63">
        <f>TSTCFB!$F$39</f>
        <v>0</v>
      </c>
      <c r="G327" s="63">
        <f>TSTCFB!$G$39</f>
        <v>0</v>
      </c>
      <c r="H327" s="63">
        <f>TSTCFB!$H$39</f>
        <v>0</v>
      </c>
      <c r="I327" s="63">
        <f>TSTCFB!$I$39</f>
        <v>0</v>
      </c>
      <c r="J327" s="63">
        <f>TSTCFB!$J$39</f>
        <v>0</v>
      </c>
      <c r="K327" s="63">
        <f>TSTCFB!$K$39</f>
        <v>0</v>
      </c>
      <c r="L327" s="64">
        <f>TSTCFB!$L$39</f>
        <v>0</v>
      </c>
      <c r="N327" s="65"/>
      <c r="O327" s="66"/>
      <c r="P327" s="79"/>
      <c r="Q327" s="80"/>
      <c r="R327" s="69"/>
      <c r="S327" s="69"/>
      <c r="T327" s="69"/>
      <c r="U327" s="80"/>
      <c r="V327" s="69"/>
      <c r="W327" s="80"/>
      <c r="X327" s="61"/>
      <c r="Y327" s="66"/>
      <c r="Z327" s="80"/>
      <c r="AA327" s="81"/>
      <c r="AB327" s="82"/>
    </row>
    <row r="328" spans="1:28" s="78" customFormat="1" ht="15.75" hidden="1" customHeight="1" outlineLevel="1">
      <c r="A328" s="75"/>
      <c r="B328" s="20" t="s">
        <v>248</v>
      </c>
      <c r="C328" s="77"/>
      <c r="D328" s="77"/>
      <c r="E328" s="20"/>
      <c r="F328" s="63">
        <f>TSTCWT!$F$39</f>
        <v>0</v>
      </c>
      <c r="G328" s="63">
        <f>TSTCWT!$G$39</f>
        <v>0</v>
      </c>
      <c r="H328" s="63">
        <f>TSTCWT!$H$39</f>
        <v>0</v>
      </c>
      <c r="I328" s="63">
        <f>TSTCWT!$I$39</f>
        <v>0</v>
      </c>
      <c r="J328" s="63">
        <f>TSTCWT!$J$39</f>
        <v>0</v>
      </c>
      <c r="K328" s="63">
        <f>TSTCWT!$K$39</f>
        <v>0</v>
      </c>
      <c r="L328" s="64">
        <f>TSTCWT!$L$39</f>
        <v>0</v>
      </c>
      <c r="N328" s="65"/>
      <c r="O328" s="66"/>
      <c r="P328" s="79"/>
      <c r="Q328" s="80"/>
      <c r="R328" s="69"/>
      <c r="S328" s="69"/>
      <c r="T328" s="69"/>
      <c r="U328" s="80"/>
      <c r="V328" s="69"/>
      <c r="W328" s="80"/>
      <c r="X328" s="61"/>
      <c r="Y328" s="66"/>
      <c r="Z328" s="80"/>
      <c r="AA328" s="81"/>
      <c r="AB328" s="82"/>
    </row>
    <row r="329" spans="1:28" s="78" customFormat="1" ht="15.75" customHeight="1" collapsed="1">
      <c r="A329" s="75"/>
      <c r="B329" s="76" t="s">
        <v>36</v>
      </c>
      <c r="C329" s="77"/>
      <c r="D329" s="77"/>
      <c r="E329" s="20"/>
      <c r="F329" s="63">
        <f t="shared" ref="F329:L329" si="18">SUM(F319:F328)</f>
        <v>0</v>
      </c>
      <c r="G329" s="63">
        <f t="shared" si="18"/>
        <v>0</v>
      </c>
      <c r="H329" s="63">
        <f t="shared" si="18"/>
        <v>0</v>
      </c>
      <c r="I329" s="63">
        <f t="shared" si="18"/>
        <v>0</v>
      </c>
      <c r="J329" s="63">
        <f t="shared" si="18"/>
        <v>0</v>
      </c>
      <c r="K329" s="63">
        <f t="shared" si="18"/>
        <v>0</v>
      </c>
      <c r="L329" s="64">
        <f t="shared" si="18"/>
        <v>0</v>
      </c>
      <c r="N329" s="65"/>
      <c r="O329" s="66"/>
      <c r="P329" s="79"/>
      <c r="Q329" s="80"/>
      <c r="R329" s="69"/>
      <c r="S329" s="69"/>
      <c r="T329" s="69"/>
      <c r="U329" s="80"/>
      <c r="V329" s="69"/>
      <c r="W329" s="80"/>
      <c r="X329" s="61"/>
      <c r="Y329" s="66"/>
      <c r="Z329" s="80"/>
      <c r="AA329" s="81"/>
      <c r="AB329" s="82"/>
    </row>
    <row r="330" spans="1:28" s="78" customFormat="1" ht="15.75" hidden="1" customHeight="1" outlineLevel="1">
      <c r="A330" s="75"/>
      <c r="B330" s="20" t="s">
        <v>240</v>
      </c>
      <c r="C330" s="77"/>
      <c r="D330" s="77"/>
      <c r="E330" s="20"/>
      <c r="F330" s="63">
        <f>LIT!$F$40</f>
        <v>0</v>
      </c>
      <c r="G330" s="63">
        <f>LIT!$G$40</f>
        <v>0</v>
      </c>
      <c r="H330" s="63">
        <f>LIT!$H$40</f>
        <v>0</v>
      </c>
      <c r="I330" s="63">
        <f>LIT!$I$40</f>
        <v>0</v>
      </c>
      <c r="J330" s="63">
        <f>LIT!$J$40</f>
        <v>0</v>
      </c>
      <c r="K330" s="63">
        <f>LIT!$K$40</f>
        <v>0</v>
      </c>
      <c r="L330" s="64">
        <f>LIT!$L$40</f>
        <v>0</v>
      </c>
      <c r="N330" s="65"/>
      <c r="O330" s="66"/>
      <c r="P330" s="79"/>
      <c r="Q330" s="80"/>
      <c r="R330" s="69"/>
      <c r="S330" s="69"/>
      <c r="T330" s="69"/>
      <c r="U330" s="80"/>
      <c r="V330" s="69"/>
      <c r="W330" s="80"/>
      <c r="X330" s="61"/>
      <c r="Y330" s="66"/>
      <c r="Z330" s="80"/>
      <c r="AA330" s="81"/>
      <c r="AB330" s="82"/>
    </row>
    <row r="331" spans="1:28" s="78" customFormat="1" ht="15.75" hidden="1" customHeight="1" outlineLevel="1">
      <c r="A331" s="75"/>
      <c r="B331" s="20" t="s">
        <v>242</v>
      </c>
      <c r="C331" s="77"/>
      <c r="D331" s="77"/>
      <c r="E331" s="20"/>
      <c r="F331" s="63">
        <f>LSCO!$F$40</f>
        <v>0</v>
      </c>
      <c r="G331" s="63">
        <f>LSCO!$G$40</f>
        <v>0</v>
      </c>
      <c r="H331" s="63">
        <f>LSCO!$H$40</f>
        <v>0</v>
      </c>
      <c r="I331" s="63">
        <f>LSCO!$I$40</f>
        <v>0</v>
      </c>
      <c r="J331" s="63">
        <f>LSCO!$J$40</f>
        <v>0</v>
      </c>
      <c r="K331" s="63">
        <f>LSCO!$K$40</f>
        <v>0</v>
      </c>
      <c r="L331" s="64">
        <f>LSCO!$L$40</f>
        <v>0</v>
      </c>
      <c r="N331" s="65"/>
      <c r="O331" s="66"/>
      <c r="P331" s="79"/>
      <c r="Q331" s="80"/>
      <c r="R331" s="69"/>
      <c r="S331" s="69"/>
      <c r="T331" s="69"/>
      <c r="U331" s="80"/>
      <c r="V331" s="69"/>
      <c r="W331" s="80"/>
      <c r="X331" s="61"/>
      <c r="Y331" s="66"/>
      <c r="Z331" s="80"/>
      <c r="AA331" s="81"/>
      <c r="AB331" s="82"/>
    </row>
    <row r="332" spans="1:28" s="78" customFormat="1" ht="15.75" hidden="1" customHeight="1" outlineLevel="1">
      <c r="A332" s="75"/>
      <c r="B332" s="20" t="s">
        <v>244</v>
      </c>
      <c r="C332" s="77"/>
      <c r="D332" s="77"/>
      <c r="E332" s="20"/>
      <c r="F332" s="63">
        <f>LSCPA!$F$40</f>
        <v>0</v>
      </c>
      <c r="G332" s="63">
        <f>LSCPA!$G$40</f>
        <v>0</v>
      </c>
      <c r="H332" s="63">
        <f>LSCPA!$H$40</f>
        <v>0</v>
      </c>
      <c r="I332" s="63">
        <f>LSCPA!$I$40</f>
        <v>0</v>
      </c>
      <c r="J332" s="63">
        <f>LSCPA!$J$40</f>
        <v>0</v>
      </c>
      <c r="K332" s="63">
        <f>LSCPA!$K$40</f>
        <v>0</v>
      </c>
      <c r="L332" s="64">
        <f>LSCPA!$L$40</f>
        <v>0</v>
      </c>
      <c r="N332" s="65"/>
      <c r="O332" s="66"/>
      <c r="P332" s="79"/>
      <c r="Q332" s="80"/>
      <c r="R332" s="69"/>
      <c r="S332" s="69"/>
      <c r="T332" s="69"/>
      <c r="U332" s="80"/>
      <c r="V332" s="69"/>
      <c r="W332" s="80"/>
      <c r="X332" s="61"/>
      <c r="Y332" s="66"/>
      <c r="Z332" s="80"/>
      <c r="AA332" s="81"/>
      <c r="AB332" s="82"/>
    </row>
    <row r="333" spans="1:28" s="78" customFormat="1" ht="15.75" hidden="1" customHeight="1" outlineLevel="1">
      <c r="A333" s="75"/>
      <c r="B333" s="20" t="s">
        <v>246</v>
      </c>
      <c r="C333" s="77"/>
      <c r="D333" s="77"/>
      <c r="E333" s="20"/>
      <c r="F333" s="63">
        <f>TSTCH!$F$40</f>
        <v>0</v>
      </c>
      <c r="G333" s="63">
        <f>TSTCH!$G$40</f>
        <v>0</v>
      </c>
      <c r="H333" s="63">
        <f>TSTCH!$H$40</f>
        <v>0</v>
      </c>
      <c r="I333" s="63">
        <f>TSTCH!$I$40</f>
        <v>0</v>
      </c>
      <c r="J333" s="63">
        <f>TSTCH!$J$40</f>
        <v>0</v>
      </c>
      <c r="K333" s="63">
        <f>TSTCH!$K$40</f>
        <v>0</v>
      </c>
      <c r="L333" s="64">
        <f>TSTCH!$L$40</f>
        <v>0</v>
      </c>
      <c r="N333" s="65"/>
      <c r="O333" s="66"/>
      <c r="P333" s="79"/>
      <c r="Q333" s="80"/>
      <c r="R333" s="69"/>
      <c r="S333" s="69"/>
      <c r="T333" s="69"/>
      <c r="U333" s="80"/>
      <c r="V333" s="69"/>
      <c r="W333" s="80"/>
      <c r="X333" s="61"/>
      <c r="Y333" s="66"/>
      <c r="Z333" s="80"/>
      <c r="AA333" s="81"/>
      <c r="AB333" s="82"/>
    </row>
    <row r="334" spans="1:28" s="78" customFormat="1" ht="15.75" hidden="1" customHeight="1" outlineLevel="1">
      <c r="A334" s="75"/>
      <c r="B334" s="20" t="s">
        <v>249</v>
      </c>
      <c r="C334" s="77"/>
      <c r="D334" s="77"/>
      <c r="E334" s="20"/>
      <c r="F334" s="63">
        <f>TSTCM!$F$40</f>
        <v>0</v>
      </c>
      <c r="G334" s="63">
        <f>TSTCM!$G$40</f>
        <v>0</v>
      </c>
      <c r="H334" s="63">
        <f>TSTCM!$H$40</f>
        <v>0</v>
      </c>
      <c r="I334" s="63">
        <f>TSTCM!$I$40</f>
        <v>0</v>
      </c>
      <c r="J334" s="63">
        <f>TSTCM!$J$40</f>
        <v>0</v>
      </c>
      <c r="K334" s="63">
        <f>TSTCM!$K$40</f>
        <v>0</v>
      </c>
      <c r="L334" s="64">
        <f>TSTCM!$L$40</f>
        <v>0</v>
      </c>
      <c r="N334" s="65"/>
      <c r="O334" s="66"/>
      <c r="P334" s="79"/>
      <c r="Q334" s="80"/>
      <c r="R334" s="69"/>
      <c r="S334" s="69"/>
      <c r="T334" s="69"/>
      <c r="U334" s="80"/>
      <c r="V334" s="69"/>
      <c r="W334" s="80"/>
      <c r="X334" s="61"/>
      <c r="Y334" s="66"/>
      <c r="Z334" s="80"/>
      <c r="AA334" s="81"/>
      <c r="AB334" s="82"/>
    </row>
    <row r="335" spans="1:28" s="78" customFormat="1" ht="15.75" hidden="1" customHeight="1" outlineLevel="1">
      <c r="A335" s="75"/>
      <c r="B335" s="20" t="s">
        <v>387</v>
      </c>
      <c r="C335" s="77"/>
      <c r="D335" s="77"/>
      <c r="E335" s="20"/>
      <c r="F335" s="63">
        <f>TSTCS!$F$40</f>
        <v>0</v>
      </c>
      <c r="G335" s="63">
        <f>TSTCS!$G$40</f>
        <v>0</v>
      </c>
      <c r="H335" s="63">
        <f>TSTCS!$H$40</f>
        <v>0</v>
      </c>
      <c r="I335" s="63">
        <f>TSTCS!$I$40</f>
        <v>0</v>
      </c>
      <c r="J335" s="63">
        <f>TSTCS!$J$40</f>
        <v>0</v>
      </c>
      <c r="K335" s="63">
        <f>TSTCS!$K$40</f>
        <v>0</v>
      </c>
      <c r="L335" s="64">
        <f>TSTCS!$L$40</f>
        <v>0</v>
      </c>
      <c r="N335" s="65"/>
      <c r="O335" s="66"/>
      <c r="P335" s="79"/>
      <c r="Q335" s="80"/>
      <c r="R335" s="69"/>
      <c r="S335" s="69"/>
      <c r="T335" s="69"/>
      <c r="U335" s="80"/>
      <c r="V335" s="69"/>
      <c r="W335" s="80"/>
      <c r="X335" s="61"/>
      <c r="Y335" s="66"/>
      <c r="Z335" s="80"/>
      <c r="AA335" s="81"/>
      <c r="AB335" s="82"/>
    </row>
    <row r="336" spans="1:28" s="78" customFormat="1" ht="15.75" hidden="1" customHeight="1" outlineLevel="1">
      <c r="A336" s="75"/>
      <c r="B336" s="20" t="s">
        <v>251</v>
      </c>
      <c r="C336" s="77"/>
      <c r="D336" s="77"/>
      <c r="E336" s="20"/>
      <c r="F336" s="63">
        <f>TSTCW!$F$40</f>
        <v>0</v>
      </c>
      <c r="G336" s="63">
        <f>TSTCW!$G$40</f>
        <v>0</v>
      </c>
      <c r="H336" s="63">
        <f>TSTCW!$H$40</f>
        <v>0</v>
      </c>
      <c r="I336" s="63">
        <f>TSTCW!$I$40</f>
        <v>0</v>
      </c>
      <c r="J336" s="63">
        <f>TSTCW!$J$40</f>
        <v>0</v>
      </c>
      <c r="K336" s="63">
        <f>TSTCW!$K$40</f>
        <v>0</v>
      </c>
      <c r="L336" s="64">
        <f>TSTCW!$L$40</f>
        <v>0</v>
      </c>
      <c r="N336" s="65"/>
      <c r="O336" s="66"/>
      <c r="P336" s="79"/>
      <c r="Q336" s="80"/>
      <c r="R336" s="69"/>
      <c r="S336" s="69"/>
      <c r="T336" s="69"/>
      <c r="U336" s="80"/>
      <c r="V336" s="69"/>
      <c r="W336" s="80"/>
      <c r="X336" s="61"/>
      <c r="Y336" s="66"/>
      <c r="Z336" s="80"/>
      <c r="AA336" s="81"/>
      <c r="AB336" s="82"/>
    </row>
    <row r="337" spans="1:28" s="78" customFormat="1" ht="15.75" hidden="1" customHeight="1" outlineLevel="1">
      <c r="A337" s="75"/>
      <c r="B337" s="20" t="s">
        <v>579</v>
      </c>
      <c r="C337" s="77"/>
      <c r="D337" s="77"/>
      <c r="E337" s="20"/>
      <c r="F337" s="63">
        <f>TSTCNT!$F$40</f>
        <v>0</v>
      </c>
      <c r="G337" s="63">
        <f>TSTCNT!$G$40</f>
        <v>0</v>
      </c>
      <c r="H337" s="63">
        <f>TSTCNT!$H$40</f>
        <v>0</v>
      </c>
      <c r="I337" s="63">
        <f>TSTCNT!$I$40</f>
        <v>0</v>
      </c>
      <c r="J337" s="63">
        <f>TSTCNT!$J$40</f>
        <v>0</v>
      </c>
      <c r="K337" s="63">
        <f>TSTCNT!$K$40</f>
        <v>0</v>
      </c>
      <c r="L337" s="64">
        <f>TSTCNT!$L$40</f>
        <v>0</v>
      </c>
      <c r="N337" s="65"/>
      <c r="O337" s="66"/>
      <c r="P337" s="79"/>
      <c r="Q337" s="80"/>
      <c r="R337" s="69"/>
      <c r="S337" s="69"/>
      <c r="T337" s="69"/>
      <c r="U337" s="80"/>
      <c r="V337" s="69"/>
      <c r="W337" s="80"/>
      <c r="X337" s="61"/>
      <c r="Y337" s="66"/>
      <c r="Z337" s="80"/>
      <c r="AA337" s="81"/>
      <c r="AB337" s="82"/>
    </row>
    <row r="338" spans="1:28" s="78" customFormat="1" ht="15.75" hidden="1" customHeight="1" outlineLevel="1">
      <c r="A338" s="75"/>
      <c r="B338" s="20" t="s">
        <v>580</v>
      </c>
      <c r="C338" s="77"/>
      <c r="D338" s="77"/>
      <c r="E338" s="20"/>
      <c r="F338" s="63">
        <f>TSTCFB!$F$40</f>
        <v>0</v>
      </c>
      <c r="G338" s="63">
        <f>TSTCFB!$G$40</f>
        <v>0</v>
      </c>
      <c r="H338" s="63">
        <f>TSTCFB!$H$40</f>
        <v>0</v>
      </c>
      <c r="I338" s="63">
        <f>TSTCFB!$I$40</f>
        <v>0</v>
      </c>
      <c r="J338" s="63">
        <f>TSTCFB!$J$40</f>
        <v>0</v>
      </c>
      <c r="K338" s="63">
        <f>TSTCFB!$K$40</f>
        <v>0</v>
      </c>
      <c r="L338" s="64">
        <f>TSTCFB!$L$40</f>
        <v>0</v>
      </c>
      <c r="N338" s="65"/>
      <c r="O338" s="66"/>
      <c r="P338" s="79"/>
      <c r="Q338" s="80"/>
      <c r="R338" s="69"/>
      <c r="S338" s="69"/>
      <c r="T338" s="69"/>
      <c r="U338" s="80"/>
      <c r="V338" s="69"/>
      <c r="W338" s="80"/>
      <c r="X338" s="61"/>
      <c r="Y338" s="66"/>
      <c r="Z338" s="80"/>
      <c r="AA338" s="81"/>
      <c r="AB338" s="82"/>
    </row>
    <row r="339" spans="1:28" s="78" customFormat="1" ht="15.75" hidden="1" customHeight="1" outlineLevel="1">
      <c r="A339" s="75"/>
      <c r="B339" s="20" t="s">
        <v>248</v>
      </c>
      <c r="C339" s="77"/>
      <c r="D339" s="77"/>
      <c r="E339" s="20"/>
      <c r="F339" s="63">
        <f>TSTCWT!$F$40</f>
        <v>0</v>
      </c>
      <c r="G339" s="63">
        <f>TSTCWT!$G$40</f>
        <v>0</v>
      </c>
      <c r="H339" s="63">
        <f>TSTCWT!$H$40</f>
        <v>0</v>
      </c>
      <c r="I339" s="63">
        <f>TSTCWT!$I$40</f>
        <v>0</v>
      </c>
      <c r="J339" s="63">
        <f>TSTCWT!$J$40</f>
        <v>0</v>
      </c>
      <c r="K339" s="63">
        <f>TSTCWT!$K$40</f>
        <v>0</v>
      </c>
      <c r="L339" s="64">
        <f>TSTCWT!$L$40</f>
        <v>0</v>
      </c>
      <c r="N339" s="65"/>
      <c r="O339" s="66"/>
      <c r="P339" s="79"/>
      <c r="Q339" s="80"/>
      <c r="R339" s="69"/>
      <c r="S339" s="69"/>
      <c r="T339" s="69"/>
      <c r="U339" s="80"/>
      <c r="V339" s="69"/>
      <c r="W339" s="80"/>
      <c r="X339" s="61"/>
      <c r="Y339" s="66"/>
      <c r="Z339" s="80"/>
      <c r="AA339" s="81"/>
      <c r="AB339" s="82"/>
    </row>
    <row r="340" spans="1:28" s="78" customFormat="1" ht="15.75" customHeight="1" collapsed="1">
      <c r="A340" s="75"/>
      <c r="B340" s="76" t="s">
        <v>37</v>
      </c>
      <c r="C340" s="77"/>
      <c r="D340" s="77"/>
      <c r="E340" s="20"/>
      <c r="F340" s="63">
        <f t="shared" ref="F340:L340" si="19">SUM(F330:F339)</f>
        <v>0</v>
      </c>
      <c r="G340" s="63">
        <f t="shared" si="19"/>
        <v>0</v>
      </c>
      <c r="H340" s="63">
        <f t="shared" si="19"/>
        <v>0</v>
      </c>
      <c r="I340" s="63">
        <f t="shared" si="19"/>
        <v>0</v>
      </c>
      <c r="J340" s="63">
        <f t="shared" si="19"/>
        <v>0</v>
      </c>
      <c r="K340" s="63">
        <f t="shared" si="19"/>
        <v>0</v>
      </c>
      <c r="L340" s="64">
        <f t="shared" si="19"/>
        <v>0</v>
      </c>
      <c r="N340" s="65"/>
      <c r="O340" s="66"/>
      <c r="P340" s="79"/>
      <c r="Q340" s="80"/>
      <c r="R340" s="69"/>
      <c r="S340" s="69"/>
      <c r="T340" s="69"/>
      <c r="U340" s="80"/>
      <c r="V340" s="69"/>
      <c r="W340" s="80"/>
      <c r="X340" s="61"/>
      <c r="Y340" s="66"/>
      <c r="Z340" s="80"/>
      <c r="AA340" s="81"/>
      <c r="AB340" s="82"/>
    </row>
    <row r="341" spans="1:28" s="78" customFormat="1" ht="15.75" hidden="1" customHeight="1" outlineLevel="1">
      <c r="A341" s="75"/>
      <c r="B341" s="20" t="s">
        <v>240</v>
      </c>
      <c r="C341" s="77"/>
      <c r="D341" s="77"/>
      <c r="E341" s="20"/>
      <c r="F341" s="63">
        <f>LIT!$F$41</f>
        <v>0</v>
      </c>
      <c r="G341" s="63">
        <f>LIT!$G$41</f>
        <v>0</v>
      </c>
      <c r="H341" s="63">
        <f>LIT!$H$41</f>
        <v>0</v>
      </c>
      <c r="I341" s="63">
        <f>LIT!$I$41</f>
        <v>0</v>
      </c>
      <c r="J341" s="63">
        <f>LIT!$J$41</f>
        <v>0</v>
      </c>
      <c r="K341" s="63">
        <f>LIT!$K$41</f>
        <v>0</v>
      </c>
      <c r="L341" s="64">
        <f>LIT!$L$41</f>
        <v>0</v>
      </c>
      <c r="N341" s="65"/>
      <c r="O341" s="66"/>
      <c r="P341" s="79"/>
      <c r="Q341" s="80"/>
      <c r="R341" s="69"/>
      <c r="S341" s="69"/>
      <c r="T341" s="69"/>
      <c r="U341" s="80"/>
      <c r="V341" s="69"/>
      <c r="W341" s="80"/>
      <c r="X341" s="61"/>
      <c r="Y341" s="66"/>
      <c r="Z341" s="80"/>
      <c r="AA341" s="81"/>
      <c r="AB341" s="82"/>
    </row>
    <row r="342" spans="1:28" s="78" customFormat="1" ht="15.75" hidden="1" customHeight="1" outlineLevel="1">
      <c r="A342" s="75"/>
      <c r="B342" s="20" t="s">
        <v>242</v>
      </c>
      <c r="C342" s="77"/>
      <c r="D342" s="77"/>
      <c r="E342" s="20"/>
      <c r="F342" s="63">
        <f>LSCO!$F$41</f>
        <v>0</v>
      </c>
      <c r="G342" s="63">
        <f>LSCO!$G$41</f>
        <v>0</v>
      </c>
      <c r="H342" s="63">
        <f>LSCO!$H$41</f>
        <v>0</v>
      </c>
      <c r="I342" s="63">
        <f>LSCO!$I$41</f>
        <v>0</v>
      </c>
      <c r="J342" s="63">
        <f>LSCO!$J$41</f>
        <v>0</v>
      </c>
      <c r="K342" s="63">
        <f>LSCO!$K$41</f>
        <v>0</v>
      </c>
      <c r="L342" s="64">
        <f>LSCO!$L$41</f>
        <v>0</v>
      </c>
      <c r="N342" s="65"/>
      <c r="O342" s="66"/>
      <c r="P342" s="79"/>
      <c r="Q342" s="80"/>
      <c r="R342" s="69"/>
      <c r="S342" s="69"/>
      <c r="T342" s="69"/>
      <c r="U342" s="80"/>
      <c r="V342" s="69"/>
      <c r="W342" s="80"/>
      <c r="X342" s="61"/>
      <c r="Y342" s="66"/>
      <c r="Z342" s="80"/>
      <c r="AA342" s="81"/>
      <c r="AB342" s="82"/>
    </row>
    <row r="343" spans="1:28" s="78" customFormat="1" ht="15.75" hidden="1" customHeight="1" outlineLevel="1">
      <c r="A343" s="75"/>
      <c r="B343" s="20" t="s">
        <v>244</v>
      </c>
      <c r="C343" s="77"/>
      <c r="D343" s="77"/>
      <c r="E343" s="20"/>
      <c r="F343" s="63">
        <f>LSCPA!$F$41</f>
        <v>0</v>
      </c>
      <c r="G343" s="63">
        <f>LSCPA!$G$41</f>
        <v>0</v>
      </c>
      <c r="H343" s="63">
        <f>LSCPA!$H$41</f>
        <v>0</v>
      </c>
      <c r="I343" s="63">
        <f>LSCPA!$I$41</f>
        <v>0</v>
      </c>
      <c r="J343" s="63">
        <f>LSCPA!$J$41</f>
        <v>0</v>
      </c>
      <c r="K343" s="63">
        <f>LSCPA!$K$41</f>
        <v>0</v>
      </c>
      <c r="L343" s="64">
        <f>LSCPA!$L$41</f>
        <v>0</v>
      </c>
      <c r="N343" s="65"/>
      <c r="O343" s="66"/>
      <c r="P343" s="79"/>
      <c r="Q343" s="80"/>
      <c r="R343" s="69"/>
      <c r="S343" s="69"/>
      <c r="T343" s="69"/>
      <c r="U343" s="80"/>
      <c r="V343" s="69"/>
      <c r="W343" s="80"/>
      <c r="X343" s="61"/>
      <c r="Y343" s="66"/>
      <c r="Z343" s="80"/>
      <c r="AA343" s="81"/>
      <c r="AB343" s="82"/>
    </row>
    <row r="344" spans="1:28" s="78" customFormat="1" ht="15.75" hidden="1" customHeight="1" outlineLevel="1">
      <c r="A344" s="75"/>
      <c r="B344" s="20" t="s">
        <v>246</v>
      </c>
      <c r="C344" s="77"/>
      <c r="D344" s="77"/>
      <c r="E344" s="20"/>
      <c r="F344" s="63">
        <f>TSTCH!$F$41</f>
        <v>0</v>
      </c>
      <c r="G344" s="63">
        <f>TSTCH!$G$41</f>
        <v>0</v>
      </c>
      <c r="H344" s="63">
        <f>TSTCH!$H$41</f>
        <v>0</v>
      </c>
      <c r="I344" s="63">
        <f>TSTCH!$I$41</f>
        <v>0</v>
      </c>
      <c r="J344" s="63">
        <f>TSTCH!$J$41</f>
        <v>0</v>
      </c>
      <c r="K344" s="63">
        <f>TSTCH!$K$41</f>
        <v>0</v>
      </c>
      <c r="L344" s="64">
        <f>TSTCH!$L$41</f>
        <v>0</v>
      </c>
      <c r="N344" s="65"/>
      <c r="O344" s="66"/>
      <c r="P344" s="79"/>
      <c r="Q344" s="80"/>
      <c r="R344" s="69"/>
      <c r="S344" s="69"/>
      <c r="T344" s="69"/>
      <c r="U344" s="80"/>
      <c r="V344" s="69"/>
      <c r="W344" s="80"/>
      <c r="X344" s="61"/>
      <c r="Y344" s="66"/>
      <c r="Z344" s="80"/>
      <c r="AA344" s="81"/>
      <c r="AB344" s="82"/>
    </row>
    <row r="345" spans="1:28" s="78" customFormat="1" ht="15.75" hidden="1" customHeight="1" outlineLevel="1">
      <c r="A345" s="75"/>
      <c r="B345" s="20" t="s">
        <v>249</v>
      </c>
      <c r="C345" s="77"/>
      <c r="D345" s="77"/>
      <c r="E345" s="20"/>
      <c r="F345" s="63">
        <f>TSTCM!$F$41</f>
        <v>0</v>
      </c>
      <c r="G345" s="63">
        <f>TSTCM!$G$41</f>
        <v>0</v>
      </c>
      <c r="H345" s="63">
        <f>TSTCM!$H$41</f>
        <v>0</v>
      </c>
      <c r="I345" s="63">
        <f>TSTCM!$I$41</f>
        <v>0</v>
      </c>
      <c r="J345" s="63">
        <f>TSTCM!$J$41</f>
        <v>0</v>
      </c>
      <c r="K345" s="63">
        <f>TSTCM!$K$41</f>
        <v>0</v>
      </c>
      <c r="L345" s="64">
        <f>TSTCM!$L$41</f>
        <v>0</v>
      </c>
      <c r="N345" s="65"/>
      <c r="O345" s="66"/>
      <c r="P345" s="79"/>
      <c r="Q345" s="80"/>
      <c r="R345" s="69"/>
      <c r="S345" s="69"/>
      <c r="T345" s="69"/>
      <c r="U345" s="80"/>
      <c r="V345" s="69"/>
      <c r="W345" s="80"/>
      <c r="X345" s="61"/>
      <c r="Y345" s="66"/>
      <c r="Z345" s="80"/>
      <c r="AA345" s="81"/>
      <c r="AB345" s="82"/>
    </row>
    <row r="346" spans="1:28" s="78" customFormat="1" ht="15.75" hidden="1" customHeight="1" outlineLevel="1">
      <c r="A346" s="75"/>
      <c r="B346" s="20" t="s">
        <v>387</v>
      </c>
      <c r="C346" s="77"/>
      <c r="D346" s="77"/>
      <c r="E346" s="20"/>
      <c r="F346" s="63">
        <f>TSTCS!$F$41</f>
        <v>0</v>
      </c>
      <c r="G346" s="63">
        <f>TSTCS!$G$41</f>
        <v>0</v>
      </c>
      <c r="H346" s="63">
        <f>TSTCS!$H$41</f>
        <v>0</v>
      </c>
      <c r="I346" s="63">
        <f>TSTCS!$I$41</f>
        <v>0</v>
      </c>
      <c r="J346" s="63">
        <f>TSTCS!$J$41</f>
        <v>0</v>
      </c>
      <c r="K346" s="63">
        <f>TSTCS!$K$41</f>
        <v>0</v>
      </c>
      <c r="L346" s="64">
        <f>TSTCS!$L$41</f>
        <v>0</v>
      </c>
      <c r="N346" s="65"/>
      <c r="O346" s="66"/>
      <c r="P346" s="79"/>
      <c r="Q346" s="80"/>
      <c r="R346" s="69"/>
      <c r="S346" s="69"/>
      <c r="T346" s="69"/>
      <c r="U346" s="80"/>
      <c r="V346" s="69"/>
      <c r="W346" s="80"/>
      <c r="X346" s="61"/>
      <c r="Y346" s="66"/>
      <c r="Z346" s="80"/>
      <c r="AA346" s="81"/>
      <c r="AB346" s="82"/>
    </row>
    <row r="347" spans="1:28" s="78" customFormat="1" ht="15.75" hidden="1" customHeight="1" outlineLevel="1">
      <c r="A347" s="75"/>
      <c r="B347" s="20" t="s">
        <v>251</v>
      </c>
      <c r="C347" s="77"/>
      <c r="D347" s="77"/>
      <c r="E347" s="20"/>
      <c r="F347" s="63">
        <f>TSTCW!$F$41</f>
        <v>0</v>
      </c>
      <c r="G347" s="63">
        <f>TSTCW!$G$41</f>
        <v>0</v>
      </c>
      <c r="H347" s="63">
        <f>TSTCW!$H$41</f>
        <v>0</v>
      </c>
      <c r="I347" s="63">
        <f>TSTCW!$I$41</f>
        <v>0</v>
      </c>
      <c r="J347" s="63">
        <f>TSTCW!$J$41</f>
        <v>0</v>
      </c>
      <c r="K347" s="63">
        <f>TSTCW!$K$41</f>
        <v>0</v>
      </c>
      <c r="L347" s="64">
        <f>TSTCW!$L$41</f>
        <v>0</v>
      </c>
      <c r="N347" s="65"/>
      <c r="O347" s="66"/>
      <c r="P347" s="79"/>
      <c r="Q347" s="80"/>
      <c r="R347" s="69"/>
      <c r="S347" s="69"/>
      <c r="T347" s="69"/>
      <c r="U347" s="80"/>
      <c r="V347" s="69"/>
      <c r="W347" s="80"/>
      <c r="X347" s="61"/>
      <c r="Y347" s="66"/>
      <c r="Z347" s="80"/>
      <c r="AA347" s="81"/>
      <c r="AB347" s="82"/>
    </row>
    <row r="348" spans="1:28" s="78" customFormat="1" ht="15.75" hidden="1" customHeight="1" outlineLevel="1">
      <c r="A348" s="75"/>
      <c r="B348" s="20" t="s">
        <v>579</v>
      </c>
      <c r="C348" s="77"/>
      <c r="D348" s="77"/>
      <c r="E348" s="20"/>
      <c r="F348" s="63">
        <f>TSTCNT!$F$41</f>
        <v>0</v>
      </c>
      <c r="G348" s="63">
        <f>TSTCNT!$G$41</f>
        <v>0</v>
      </c>
      <c r="H348" s="63">
        <f>TSTCNT!$H$41</f>
        <v>0</v>
      </c>
      <c r="I348" s="63">
        <f>TSTCNT!$I$41</f>
        <v>0</v>
      </c>
      <c r="J348" s="63">
        <f>TSTCNT!$J$41</f>
        <v>0</v>
      </c>
      <c r="K348" s="63">
        <f>TSTCNT!$K$41</f>
        <v>0</v>
      </c>
      <c r="L348" s="64">
        <f>TSTCNT!$L$41</f>
        <v>0</v>
      </c>
      <c r="N348" s="65"/>
      <c r="O348" s="66"/>
      <c r="P348" s="79"/>
      <c r="Q348" s="80"/>
      <c r="R348" s="69"/>
      <c r="S348" s="69"/>
      <c r="T348" s="69"/>
      <c r="U348" s="80"/>
      <c r="V348" s="69"/>
      <c r="W348" s="80"/>
      <c r="X348" s="61"/>
      <c r="Y348" s="66"/>
      <c r="Z348" s="80"/>
      <c r="AA348" s="81"/>
      <c r="AB348" s="82"/>
    </row>
    <row r="349" spans="1:28" s="78" customFormat="1" ht="15.75" hidden="1" customHeight="1" outlineLevel="1">
      <c r="A349" s="75"/>
      <c r="B349" s="20" t="s">
        <v>580</v>
      </c>
      <c r="C349" s="77"/>
      <c r="D349" s="77"/>
      <c r="E349" s="20"/>
      <c r="F349" s="63">
        <f>TSTCFB!$F$41</f>
        <v>0</v>
      </c>
      <c r="G349" s="63">
        <f>TSTCFB!$G$41</f>
        <v>0</v>
      </c>
      <c r="H349" s="63">
        <f>TSTCFB!$H$41</f>
        <v>0</v>
      </c>
      <c r="I349" s="63">
        <f>TSTCFB!$I$41</f>
        <v>0</v>
      </c>
      <c r="J349" s="63">
        <f>TSTCFB!$J$41</f>
        <v>0</v>
      </c>
      <c r="K349" s="63">
        <f>TSTCFB!$K$41</f>
        <v>0</v>
      </c>
      <c r="L349" s="64">
        <f>TSTCFB!$L$41</f>
        <v>0</v>
      </c>
      <c r="N349" s="65"/>
      <c r="O349" s="66"/>
      <c r="P349" s="79"/>
      <c r="Q349" s="80"/>
      <c r="R349" s="69"/>
      <c r="S349" s="69"/>
      <c r="T349" s="69"/>
      <c r="U349" s="80"/>
      <c r="V349" s="69"/>
      <c r="W349" s="80"/>
      <c r="X349" s="61"/>
      <c r="Y349" s="66"/>
      <c r="Z349" s="80"/>
      <c r="AA349" s="81"/>
      <c r="AB349" s="82"/>
    </row>
    <row r="350" spans="1:28" s="78" customFormat="1" ht="15.75" hidden="1" customHeight="1" outlineLevel="1">
      <c r="A350" s="75"/>
      <c r="B350" s="20" t="s">
        <v>248</v>
      </c>
      <c r="C350" s="77"/>
      <c r="D350" s="77"/>
      <c r="E350" s="20"/>
      <c r="F350" s="63">
        <f>TSTCWT!$F$41</f>
        <v>0</v>
      </c>
      <c r="G350" s="63">
        <f>TSTCWT!$G$41</f>
        <v>0</v>
      </c>
      <c r="H350" s="63">
        <f>TSTCWT!$H$41</f>
        <v>0</v>
      </c>
      <c r="I350" s="63">
        <f>TSTCWT!$I$41</f>
        <v>0</v>
      </c>
      <c r="J350" s="63">
        <f>TSTCWT!$J$41</f>
        <v>0</v>
      </c>
      <c r="K350" s="63">
        <f>TSTCWT!$K$41</f>
        <v>0</v>
      </c>
      <c r="L350" s="64">
        <f>TSTCWT!$L$41</f>
        <v>0</v>
      </c>
      <c r="N350" s="65"/>
      <c r="O350" s="66"/>
      <c r="P350" s="79"/>
      <c r="Q350" s="80"/>
      <c r="R350" s="69"/>
      <c r="S350" s="69"/>
      <c r="T350" s="69"/>
      <c r="U350" s="80"/>
      <c r="V350" s="69"/>
      <c r="W350" s="80"/>
      <c r="X350" s="61"/>
      <c r="Y350" s="66"/>
      <c r="Z350" s="80"/>
      <c r="AA350" s="81"/>
      <c r="AB350" s="82"/>
    </row>
    <row r="351" spans="1:28" s="78" customFormat="1" ht="15.75" customHeight="1" collapsed="1">
      <c r="A351" s="75"/>
      <c r="B351" s="76" t="s">
        <v>38</v>
      </c>
      <c r="C351" s="77"/>
      <c r="D351" s="77"/>
      <c r="E351" s="20"/>
      <c r="F351" s="63">
        <f t="shared" ref="F351:L351" si="20">SUM(F341:F350)</f>
        <v>0</v>
      </c>
      <c r="G351" s="63">
        <f t="shared" si="20"/>
        <v>0</v>
      </c>
      <c r="H351" s="63">
        <f t="shared" si="20"/>
        <v>0</v>
      </c>
      <c r="I351" s="63">
        <f t="shared" si="20"/>
        <v>0</v>
      </c>
      <c r="J351" s="63">
        <f t="shared" si="20"/>
        <v>0</v>
      </c>
      <c r="K351" s="63">
        <f t="shared" si="20"/>
        <v>0</v>
      </c>
      <c r="L351" s="64">
        <f t="shared" si="20"/>
        <v>0</v>
      </c>
      <c r="N351" s="65"/>
      <c r="O351" s="66"/>
      <c r="P351" s="79"/>
      <c r="Q351" s="80"/>
      <c r="R351" s="69"/>
      <c r="S351" s="69"/>
      <c r="T351" s="69"/>
      <c r="U351" s="80"/>
      <c r="V351" s="69"/>
      <c r="W351" s="80"/>
      <c r="X351" s="61"/>
      <c r="Y351" s="66"/>
      <c r="Z351" s="80"/>
      <c r="AA351" s="81"/>
      <c r="AB351" s="82"/>
    </row>
    <row r="352" spans="1:28" s="78" customFormat="1" ht="15.75" hidden="1" customHeight="1" outlineLevel="1">
      <c r="A352" s="75"/>
      <c r="B352" s="20" t="s">
        <v>240</v>
      </c>
      <c r="C352" s="77"/>
      <c r="D352" s="77"/>
      <c r="E352" s="20"/>
      <c r="F352" s="63">
        <f>LIT!$F$42</f>
        <v>0</v>
      </c>
      <c r="G352" s="63">
        <f>LIT!$G$42</f>
        <v>0</v>
      </c>
      <c r="H352" s="63">
        <f>LIT!$H$42</f>
        <v>0</v>
      </c>
      <c r="I352" s="63">
        <f>LIT!$I$42</f>
        <v>0</v>
      </c>
      <c r="J352" s="63">
        <f>LIT!$J$42</f>
        <v>0</v>
      </c>
      <c r="K352" s="63">
        <f>LIT!$K$42</f>
        <v>0</v>
      </c>
      <c r="L352" s="64">
        <f>LIT!$L$42</f>
        <v>0</v>
      </c>
      <c r="N352" s="65"/>
      <c r="O352" s="66"/>
      <c r="P352" s="79"/>
      <c r="Q352" s="80"/>
      <c r="R352" s="69"/>
      <c r="S352" s="69"/>
      <c r="T352" s="69"/>
      <c r="U352" s="80"/>
      <c r="V352" s="69"/>
      <c r="W352" s="80"/>
      <c r="X352" s="61"/>
      <c r="Y352" s="66"/>
      <c r="Z352" s="80"/>
      <c r="AA352" s="81"/>
      <c r="AB352" s="82"/>
    </row>
    <row r="353" spans="1:28" s="78" customFormat="1" ht="15.75" hidden="1" customHeight="1" outlineLevel="1">
      <c r="A353" s="75"/>
      <c r="B353" s="20" t="s">
        <v>242</v>
      </c>
      <c r="C353" s="77"/>
      <c r="D353" s="77"/>
      <c r="E353" s="20"/>
      <c r="F353" s="63">
        <f>LSCO!$F$42</f>
        <v>0</v>
      </c>
      <c r="G353" s="63">
        <f>LSCO!$G$42</f>
        <v>0</v>
      </c>
      <c r="H353" s="63">
        <f>LSCO!$H$42</f>
        <v>0</v>
      </c>
      <c r="I353" s="63">
        <f>LSCO!$I$42</f>
        <v>0</v>
      </c>
      <c r="J353" s="63">
        <f>LSCO!$J$42</f>
        <v>0</v>
      </c>
      <c r="K353" s="63">
        <f>LSCO!$K$42</f>
        <v>0</v>
      </c>
      <c r="L353" s="64">
        <f>LSCO!$L$42</f>
        <v>0</v>
      </c>
      <c r="N353" s="65"/>
      <c r="O353" s="66"/>
      <c r="P353" s="79"/>
      <c r="Q353" s="80"/>
      <c r="R353" s="69"/>
      <c r="S353" s="69"/>
      <c r="T353" s="69"/>
      <c r="U353" s="80"/>
      <c r="V353" s="69"/>
      <c r="W353" s="80"/>
      <c r="X353" s="61"/>
      <c r="Y353" s="66"/>
      <c r="Z353" s="80"/>
      <c r="AA353" s="81"/>
      <c r="AB353" s="82"/>
    </row>
    <row r="354" spans="1:28" s="78" customFormat="1" ht="15.75" hidden="1" customHeight="1" outlineLevel="1">
      <c r="A354" s="75"/>
      <c r="B354" s="20" t="s">
        <v>244</v>
      </c>
      <c r="C354" s="77"/>
      <c r="D354" s="77"/>
      <c r="E354" s="20"/>
      <c r="F354" s="63">
        <f>LSCPA!$F$42</f>
        <v>0</v>
      </c>
      <c r="G354" s="63">
        <f>LSCPA!$G$42</f>
        <v>0</v>
      </c>
      <c r="H354" s="63">
        <f>LSCPA!$H$42</f>
        <v>0</v>
      </c>
      <c r="I354" s="63">
        <f>LSCPA!$I$42</f>
        <v>0</v>
      </c>
      <c r="J354" s="63">
        <f>LSCPA!$J$42</f>
        <v>0</v>
      </c>
      <c r="K354" s="63">
        <f>LSCPA!$K$42</f>
        <v>0</v>
      </c>
      <c r="L354" s="64">
        <f>LSCPA!$L$42</f>
        <v>0</v>
      </c>
      <c r="N354" s="65"/>
      <c r="O354" s="66"/>
      <c r="P354" s="79"/>
      <c r="Q354" s="80"/>
      <c r="R354" s="69"/>
      <c r="S354" s="69"/>
      <c r="T354" s="69"/>
      <c r="U354" s="80"/>
      <c r="V354" s="69"/>
      <c r="W354" s="80"/>
      <c r="X354" s="61"/>
      <c r="Y354" s="66"/>
      <c r="Z354" s="80"/>
      <c r="AA354" s="81"/>
      <c r="AB354" s="82"/>
    </row>
    <row r="355" spans="1:28" s="78" customFormat="1" ht="15.75" hidden="1" customHeight="1" outlineLevel="1">
      <c r="A355" s="75"/>
      <c r="B355" s="20" t="s">
        <v>246</v>
      </c>
      <c r="C355" s="77"/>
      <c r="D355" s="77"/>
      <c r="E355" s="20"/>
      <c r="F355" s="63">
        <f>TSTCH!$F$42</f>
        <v>0</v>
      </c>
      <c r="G355" s="63">
        <f>TSTCH!$G$42</f>
        <v>0</v>
      </c>
      <c r="H355" s="63">
        <f>TSTCH!$H$42</f>
        <v>0</v>
      </c>
      <c r="I355" s="63">
        <f>TSTCH!$I$42</f>
        <v>0</v>
      </c>
      <c r="J355" s="63">
        <f>TSTCH!$J$42</f>
        <v>0</v>
      </c>
      <c r="K355" s="63">
        <f>TSTCH!$K$42</f>
        <v>0</v>
      </c>
      <c r="L355" s="64">
        <f>TSTCH!$L$42</f>
        <v>0</v>
      </c>
      <c r="N355" s="65"/>
      <c r="O355" s="66"/>
      <c r="P355" s="79"/>
      <c r="Q355" s="80"/>
      <c r="R355" s="69"/>
      <c r="S355" s="69"/>
      <c r="T355" s="69"/>
      <c r="U355" s="80"/>
      <c r="V355" s="69"/>
      <c r="W355" s="80"/>
      <c r="X355" s="61"/>
      <c r="Y355" s="66"/>
      <c r="Z355" s="80"/>
      <c r="AA355" s="81"/>
      <c r="AB355" s="82"/>
    </row>
    <row r="356" spans="1:28" s="78" customFormat="1" ht="15.75" hidden="1" customHeight="1" outlineLevel="1">
      <c r="A356" s="75"/>
      <c r="B356" s="20" t="s">
        <v>249</v>
      </c>
      <c r="C356" s="77"/>
      <c r="D356" s="77"/>
      <c r="E356" s="20"/>
      <c r="F356" s="63">
        <f>TSTCM!$F$42</f>
        <v>0</v>
      </c>
      <c r="G356" s="63">
        <f>TSTCM!$G$42</f>
        <v>0</v>
      </c>
      <c r="H356" s="63">
        <f>TSTCM!$H$42</f>
        <v>0</v>
      </c>
      <c r="I356" s="63">
        <f>TSTCM!$I$42</f>
        <v>0</v>
      </c>
      <c r="J356" s="63">
        <f>TSTCM!$J$42</f>
        <v>0</v>
      </c>
      <c r="K356" s="63">
        <f>TSTCM!$K$42</f>
        <v>0</v>
      </c>
      <c r="L356" s="64">
        <f>TSTCM!$L$42</f>
        <v>0</v>
      </c>
      <c r="N356" s="65"/>
      <c r="O356" s="66"/>
      <c r="P356" s="79"/>
      <c r="Q356" s="80"/>
      <c r="R356" s="69"/>
      <c r="S356" s="69"/>
      <c r="T356" s="69"/>
      <c r="U356" s="80"/>
      <c r="V356" s="69"/>
      <c r="W356" s="80"/>
      <c r="X356" s="61"/>
      <c r="Y356" s="66"/>
      <c r="Z356" s="80"/>
      <c r="AA356" s="81"/>
      <c r="AB356" s="82"/>
    </row>
    <row r="357" spans="1:28" s="78" customFormat="1" ht="15.75" hidden="1" customHeight="1" outlineLevel="1">
      <c r="A357" s="75"/>
      <c r="B357" s="20" t="s">
        <v>387</v>
      </c>
      <c r="C357" s="77"/>
      <c r="D357" s="77"/>
      <c r="E357" s="20"/>
      <c r="F357" s="63">
        <f>TSTCS!$F$42</f>
        <v>0</v>
      </c>
      <c r="G357" s="63">
        <f>TSTCS!$G$42</f>
        <v>0</v>
      </c>
      <c r="H357" s="63">
        <f>TSTCS!$H$42</f>
        <v>0</v>
      </c>
      <c r="I357" s="63">
        <f>TSTCS!$I$42</f>
        <v>0</v>
      </c>
      <c r="J357" s="63">
        <f>TSTCS!$J$42</f>
        <v>0</v>
      </c>
      <c r="K357" s="63">
        <f>TSTCS!$K$42</f>
        <v>0</v>
      </c>
      <c r="L357" s="64">
        <f>TSTCS!$L$42</f>
        <v>0</v>
      </c>
      <c r="N357" s="65"/>
      <c r="O357" s="66"/>
      <c r="P357" s="79"/>
      <c r="Q357" s="80"/>
      <c r="R357" s="69"/>
      <c r="S357" s="69"/>
      <c r="T357" s="69"/>
      <c r="U357" s="80"/>
      <c r="V357" s="69"/>
      <c r="W357" s="80"/>
      <c r="X357" s="61"/>
      <c r="Y357" s="66"/>
      <c r="Z357" s="80"/>
      <c r="AA357" s="81"/>
      <c r="AB357" s="82"/>
    </row>
    <row r="358" spans="1:28" s="78" customFormat="1" ht="15.75" hidden="1" customHeight="1" outlineLevel="1">
      <c r="A358" s="75"/>
      <c r="B358" s="20" t="s">
        <v>251</v>
      </c>
      <c r="C358" s="77"/>
      <c r="D358" s="77"/>
      <c r="E358" s="20"/>
      <c r="F358" s="63">
        <f>TSTCW!$F$42</f>
        <v>0</v>
      </c>
      <c r="G358" s="63">
        <f>TSTCW!$G$42</f>
        <v>0</v>
      </c>
      <c r="H358" s="63">
        <f>TSTCW!$H$42</f>
        <v>0</v>
      </c>
      <c r="I358" s="63">
        <f>TSTCW!$I$42</f>
        <v>0</v>
      </c>
      <c r="J358" s="63">
        <f>TSTCW!$J$42</f>
        <v>0</v>
      </c>
      <c r="K358" s="63">
        <f>TSTCW!$K$42</f>
        <v>0</v>
      </c>
      <c r="L358" s="64">
        <f>TSTCW!$L$42</f>
        <v>0</v>
      </c>
      <c r="N358" s="65"/>
      <c r="O358" s="66"/>
      <c r="P358" s="79"/>
      <c r="Q358" s="80"/>
      <c r="R358" s="69"/>
      <c r="S358" s="69"/>
      <c r="T358" s="69"/>
      <c r="U358" s="80"/>
      <c r="V358" s="69"/>
      <c r="W358" s="80"/>
      <c r="X358" s="61"/>
      <c r="Y358" s="66"/>
      <c r="Z358" s="80"/>
      <c r="AA358" s="81"/>
      <c r="AB358" s="82"/>
    </row>
    <row r="359" spans="1:28" s="78" customFormat="1" ht="15.75" hidden="1" customHeight="1" outlineLevel="1">
      <c r="A359" s="75"/>
      <c r="B359" s="20" t="s">
        <v>579</v>
      </c>
      <c r="C359" s="77"/>
      <c r="D359" s="77"/>
      <c r="E359" s="20"/>
      <c r="F359" s="63">
        <f>TSTCNT!$F$42</f>
        <v>0</v>
      </c>
      <c r="G359" s="63">
        <f>TSTCNT!$G$42</f>
        <v>0</v>
      </c>
      <c r="H359" s="63">
        <f>TSTCNT!$H$42</f>
        <v>0</v>
      </c>
      <c r="I359" s="63">
        <f>TSTCNT!$I$42</f>
        <v>0</v>
      </c>
      <c r="J359" s="63">
        <f>TSTCNT!$J$42</f>
        <v>0</v>
      </c>
      <c r="K359" s="63">
        <f>TSTCNT!$K$42</f>
        <v>0</v>
      </c>
      <c r="L359" s="64">
        <f>TSTCNT!$L$42</f>
        <v>0</v>
      </c>
      <c r="N359" s="65"/>
      <c r="O359" s="66"/>
      <c r="P359" s="79"/>
      <c r="Q359" s="80"/>
      <c r="R359" s="69"/>
      <c r="S359" s="69"/>
      <c r="T359" s="69"/>
      <c r="U359" s="80"/>
      <c r="V359" s="69"/>
      <c r="W359" s="80"/>
      <c r="X359" s="61"/>
      <c r="Y359" s="66"/>
      <c r="Z359" s="80"/>
      <c r="AA359" s="81"/>
      <c r="AB359" s="82"/>
    </row>
    <row r="360" spans="1:28" s="78" customFormat="1" ht="15.75" hidden="1" customHeight="1" outlineLevel="1">
      <c r="A360" s="75"/>
      <c r="B360" s="20" t="s">
        <v>580</v>
      </c>
      <c r="C360" s="77"/>
      <c r="D360" s="77"/>
      <c r="E360" s="20"/>
      <c r="F360" s="63">
        <f>TSTCFB!$F$42</f>
        <v>0</v>
      </c>
      <c r="G360" s="63">
        <f>TSTCFB!$G$42</f>
        <v>0</v>
      </c>
      <c r="H360" s="63">
        <f>TSTCFB!$H$42</f>
        <v>0</v>
      </c>
      <c r="I360" s="63">
        <f>TSTCFB!$I$42</f>
        <v>0</v>
      </c>
      <c r="J360" s="63">
        <f>TSTCFB!$J$42</f>
        <v>0</v>
      </c>
      <c r="K360" s="63">
        <f>TSTCFB!$K$42</f>
        <v>0</v>
      </c>
      <c r="L360" s="64">
        <f>TSTCFB!$L$42</f>
        <v>0</v>
      </c>
      <c r="N360" s="65"/>
      <c r="O360" s="66"/>
      <c r="P360" s="79"/>
      <c r="Q360" s="80"/>
      <c r="R360" s="69"/>
      <c r="S360" s="69"/>
      <c r="T360" s="69"/>
      <c r="U360" s="80"/>
      <c r="V360" s="69"/>
      <c r="W360" s="80"/>
      <c r="X360" s="61"/>
      <c r="Y360" s="66"/>
      <c r="Z360" s="80"/>
      <c r="AA360" s="81"/>
      <c r="AB360" s="82"/>
    </row>
    <row r="361" spans="1:28" s="78" customFormat="1" ht="15.75" hidden="1" customHeight="1" outlineLevel="1">
      <c r="A361" s="75"/>
      <c r="B361" s="20" t="s">
        <v>248</v>
      </c>
      <c r="C361" s="77"/>
      <c r="D361" s="77"/>
      <c r="E361" s="20"/>
      <c r="F361" s="63">
        <f>TSTCWT!$F$42</f>
        <v>0</v>
      </c>
      <c r="G361" s="63">
        <f>TSTCWT!$G$42</f>
        <v>0</v>
      </c>
      <c r="H361" s="63">
        <f>TSTCWT!$H$42</f>
        <v>0</v>
      </c>
      <c r="I361" s="63">
        <f>TSTCWT!$I$42</f>
        <v>0</v>
      </c>
      <c r="J361" s="63">
        <f>TSTCWT!$J$42</f>
        <v>0</v>
      </c>
      <c r="K361" s="63">
        <f>TSTCWT!$K$42</f>
        <v>0</v>
      </c>
      <c r="L361" s="64">
        <f>TSTCWT!$L$42</f>
        <v>0</v>
      </c>
      <c r="N361" s="65"/>
      <c r="O361" s="66"/>
      <c r="P361" s="79"/>
      <c r="Q361" s="80"/>
      <c r="R361" s="69"/>
      <c r="S361" s="69"/>
      <c r="T361" s="69"/>
      <c r="U361" s="80"/>
      <c r="V361" s="69"/>
      <c r="W361" s="80"/>
      <c r="X361" s="61"/>
      <c r="Y361" s="66"/>
      <c r="Z361" s="80"/>
      <c r="AA361" s="81"/>
      <c r="AB361" s="82"/>
    </row>
    <row r="362" spans="1:28" ht="15.75" customHeight="1" collapsed="1">
      <c r="A362" s="75"/>
      <c r="B362" s="54" t="s">
        <v>39</v>
      </c>
      <c r="C362" s="21"/>
      <c r="D362" s="21"/>
      <c r="E362" s="21"/>
      <c r="F362" s="83">
        <f t="shared" ref="F362:L362" si="21">SUM(F352:F361)</f>
        <v>0</v>
      </c>
      <c r="G362" s="83">
        <f t="shared" si="21"/>
        <v>0</v>
      </c>
      <c r="H362" s="83">
        <f t="shared" si="21"/>
        <v>0</v>
      </c>
      <c r="I362" s="83">
        <f t="shared" si="21"/>
        <v>0</v>
      </c>
      <c r="J362" s="83">
        <f t="shared" si="21"/>
        <v>0</v>
      </c>
      <c r="K362" s="83">
        <f t="shared" si="21"/>
        <v>0</v>
      </c>
      <c r="L362" s="64">
        <f t="shared" si="21"/>
        <v>0</v>
      </c>
      <c r="N362" s="65"/>
      <c r="O362" s="220"/>
      <c r="P362" s="40"/>
      <c r="Q362" s="84"/>
      <c r="R362" s="69"/>
      <c r="S362" s="69"/>
      <c r="T362" s="69"/>
      <c r="U362" s="68"/>
      <c r="V362" s="69"/>
      <c r="W362" s="68"/>
      <c r="X362" s="61"/>
      <c r="Y362" s="66"/>
      <c r="Z362" s="68"/>
      <c r="AA362" s="19"/>
      <c r="AB362" s="24">
        <f>SUM(C362:L362)</f>
        <v>0</v>
      </c>
    </row>
    <row r="363" spans="1:28" ht="15.75" hidden="1" customHeight="1" outlineLevel="1">
      <c r="A363" s="75"/>
      <c r="B363" s="20" t="s">
        <v>240</v>
      </c>
      <c r="C363" s="21"/>
      <c r="D363" s="21"/>
      <c r="E363" s="21"/>
      <c r="F363" s="210">
        <f>LIT!$F$43</f>
        <v>0</v>
      </c>
      <c r="G363" s="210">
        <f>LIT!$G$43</f>
        <v>0</v>
      </c>
      <c r="H363" s="210">
        <f>LIT!$H$43</f>
        <v>0</v>
      </c>
      <c r="I363" s="210">
        <f>LIT!$I$43</f>
        <v>0</v>
      </c>
      <c r="J363" s="210">
        <f>LIT!$J$43</f>
        <v>0</v>
      </c>
      <c r="K363" s="210">
        <f>LIT!$K$43</f>
        <v>0</v>
      </c>
      <c r="L363" s="56">
        <f>LIT!$L$43</f>
        <v>0</v>
      </c>
      <c r="N363" s="65"/>
      <c r="O363" s="220"/>
      <c r="P363" s="40"/>
      <c r="Q363" s="84"/>
      <c r="R363" s="69"/>
      <c r="S363" s="69"/>
      <c r="T363" s="69"/>
      <c r="U363" s="68"/>
      <c r="V363" s="69"/>
      <c r="W363" s="68"/>
      <c r="X363" s="61"/>
      <c r="Y363" s="66"/>
      <c r="Z363" s="68"/>
      <c r="AA363" s="19"/>
      <c r="AB363" s="24"/>
    </row>
    <row r="364" spans="1:28" ht="15.75" hidden="1" customHeight="1" outlineLevel="1">
      <c r="A364" s="75"/>
      <c r="B364" s="20" t="s">
        <v>242</v>
      </c>
      <c r="C364" s="21"/>
      <c r="D364" s="21"/>
      <c r="E364" s="21"/>
      <c r="F364" s="210">
        <f>LSCO!$F$43</f>
        <v>0</v>
      </c>
      <c r="G364" s="210">
        <f>LSCO!$G$43</f>
        <v>0</v>
      </c>
      <c r="H364" s="210">
        <f>LSCO!$H$43</f>
        <v>0</v>
      </c>
      <c r="I364" s="210">
        <f>LSCO!$I$43</f>
        <v>0</v>
      </c>
      <c r="J364" s="210">
        <f>LSCO!$J$43</f>
        <v>0</v>
      </c>
      <c r="K364" s="210">
        <f>LSCO!$K$43</f>
        <v>0</v>
      </c>
      <c r="L364" s="56">
        <f>LSCO!$L$43</f>
        <v>0</v>
      </c>
      <c r="N364" s="65"/>
      <c r="O364" s="220"/>
      <c r="P364" s="40"/>
      <c r="Q364" s="84"/>
      <c r="R364" s="69"/>
      <c r="S364" s="69"/>
      <c r="T364" s="69"/>
      <c r="U364" s="68"/>
      <c r="V364" s="69"/>
      <c r="W364" s="68"/>
      <c r="X364" s="61"/>
      <c r="Y364" s="66"/>
      <c r="Z364" s="68"/>
      <c r="AA364" s="19"/>
      <c r="AB364" s="24"/>
    </row>
    <row r="365" spans="1:28" ht="15.75" hidden="1" customHeight="1" outlineLevel="1">
      <c r="A365" s="75"/>
      <c r="B365" s="20" t="s">
        <v>244</v>
      </c>
      <c r="C365" s="21"/>
      <c r="D365" s="21"/>
      <c r="E365" s="21"/>
      <c r="F365" s="210">
        <f>LSCPA!$F$43</f>
        <v>0</v>
      </c>
      <c r="G365" s="210">
        <f>LSCPA!$G$43</f>
        <v>0</v>
      </c>
      <c r="H365" s="210">
        <f>LSCPA!$H$43</f>
        <v>0</v>
      </c>
      <c r="I365" s="210">
        <f>LSCPA!$I$43</f>
        <v>0</v>
      </c>
      <c r="J365" s="210">
        <f>LSCPA!$J$43</f>
        <v>0</v>
      </c>
      <c r="K365" s="210">
        <f>LSCPA!$K$43</f>
        <v>0</v>
      </c>
      <c r="L365" s="56">
        <f>LSCPA!$L$43</f>
        <v>0</v>
      </c>
      <c r="N365" s="65"/>
      <c r="O365" s="220"/>
      <c r="P365" s="40"/>
      <c r="Q365" s="84"/>
      <c r="R365" s="69"/>
      <c r="S365" s="69"/>
      <c r="T365" s="69"/>
      <c r="U365" s="68"/>
      <c r="V365" s="69"/>
      <c r="W365" s="68"/>
      <c r="X365" s="61"/>
      <c r="Y365" s="66"/>
      <c r="Z365" s="68"/>
      <c r="AA365" s="19"/>
      <c r="AB365" s="24"/>
    </row>
    <row r="366" spans="1:28" ht="15.75" hidden="1" customHeight="1" outlineLevel="1">
      <c r="A366" s="75"/>
      <c r="B366" s="20" t="s">
        <v>246</v>
      </c>
      <c r="C366" s="21"/>
      <c r="D366" s="21"/>
      <c r="E366" s="21"/>
      <c r="F366" s="210">
        <f>TSTCH!$F$43</f>
        <v>0</v>
      </c>
      <c r="G366" s="210">
        <f>TSTCH!$G$43</f>
        <v>0</v>
      </c>
      <c r="H366" s="210">
        <f>TSTCH!$H$43</f>
        <v>0</v>
      </c>
      <c r="I366" s="210">
        <f>TSTCH!$I$43</f>
        <v>0</v>
      </c>
      <c r="J366" s="210">
        <f>TSTCH!$J$43</f>
        <v>0</v>
      </c>
      <c r="K366" s="210">
        <f>TSTCH!$K$43</f>
        <v>0</v>
      </c>
      <c r="L366" s="56">
        <f>TSTCH!$L$43</f>
        <v>0</v>
      </c>
      <c r="N366" s="65"/>
      <c r="O366" s="220"/>
      <c r="P366" s="40"/>
      <c r="Q366" s="84"/>
      <c r="R366" s="69"/>
      <c r="S366" s="69"/>
      <c r="T366" s="69"/>
      <c r="U366" s="68"/>
      <c r="V366" s="69"/>
      <c r="W366" s="68"/>
      <c r="X366" s="61"/>
      <c r="Y366" s="66"/>
      <c r="Z366" s="68"/>
      <c r="AA366" s="19"/>
      <c r="AB366" s="24"/>
    </row>
    <row r="367" spans="1:28" ht="15.75" hidden="1" customHeight="1" outlineLevel="1">
      <c r="A367" s="75"/>
      <c r="B367" s="20" t="s">
        <v>249</v>
      </c>
      <c r="C367" s="21"/>
      <c r="D367" s="21"/>
      <c r="E367" s="21"/>
      <c r="F367" s="210">
        <f>TSTCM!$F$43</f>
        <v>0</v>
      </c>
      <c r="G367" s="210">
        <f>TSTCM!$G$43</f>
        <v>0</v>
      </c>
      <c r="H367" s="210">
        <f>TSTCM!$H$43</f>
        <v>0</v>
      </c>
      <c r="I367" s="210">
        <f>TSTCM!$I$43</f>
        <v>0</v>
      </c>
      <c r="J367" s="210">
        <f>TSTCM!$J$43</f>
        <v>0</v>
      </c>
      <c r="K367" s="210">
        <f>TSTCM!$K$43</f>
        <v>0</v>
      </c>
      <c r="L367" s="56">
        <f>TSTCM!$L$43</f>
        <v>0</v>
      </c>
      <c r="N367" s="65"/>
      <c r="O367" s="220"/>
      <c r="P367" s="40"/>
      <c r="Q367" s="84"/>
      <c r="R367" s="69"/>
      <c r="S367" s="69"/>
      <c r="T367" s="69"/>
      <c r="U367" s="68"/>
      <c r="V367" s="69"/>
      <c r="W367" s="68"/>
      <c r="X367" s="61"/>
      <c r="Y367" s="66"/>
      <c r="Z367" s="68"/>
      <c r="AA367" s="19"/>
      <c r="AB367" s="24"/>
    </row>
    <row r="368" spans="1:28" ht="15.75" hidden="1" customHeight="1" outlineLevel="1">
      <c r="A368" s="75"/>
      <c r="B368" s="20" t="s">
        <v>387</v>
      </c>
      <c r="C368" s="21"/>
      <c r="D368" s="21"/>
      <c r="E368" s="21"/>
      <c r="F368" s="210">
        <f>TSTCS!$F$43</f>
        <v>0</v>
      </c>
      <c r="G368" s="210">
        <f>TSTCS!$G$43</f>
        <v>0</v>
      </c>
      <c r="H368" s="210">
        <f>TSTCS!$H$43</f>
        <v>0</v>
      </c>
      <c r="I368" s="210">
        <f>TSTCS!$I$43</f>
        <v>0</v>
      </c>
      <c r="J368" s="210">
        <f>TSTCS!$J$43</f>
        <v>0</v>
      </c>
      <c r="K368" s="210">
        <f>TSTCS!$K$43</f>
        <v>0</v>
      </c>
      <c r="L368" s="56">
        <f>TSTCS!$L$43</f>
        <v>0</v>
      </c>
      <c r="N368" s="65"/>
      <c r="O368" s="220"/>
      <c r="P368" s="40"/>
      <c r="Q368" s="84"/>
      <c r="R368" s="69"/>
      <c r="S368" s="69"/>
      <c r="T368" s="69"/>
      <c r="U368" s="68"/>
      <c r="V368" s="69"/>
      <c r="W368" s="68"/>
      <c r="X368" s="61"/>
      <c r="Y368" s="66"/>
      <c r="Z368" s="68"/>
      <c r="AA368" s="19"/>
      <c r="AB368" s="24"/>
    </row>
    <row r="369" spans="1:28" ht="15.75" hidden="1" customHeight="1" outlineLevel="1">
      <c r="A369" s="75"/>
      <c r="B369" s="20" t="s">
        <v>251</v>
      </c>
      <c r="C369" s="21"/>
      <c r="D369" s="21"/>
      <c r="E369" s="21"/>
      <c r="F369" s="210">
        <f>TSTCW!$F$43</f>
        <v>0</v>
      </c>
      <c r="G369" s="210">
        <f>TSTCW!$G$43</f>
        <v>0</v>
      </c>
      <c r="H369" s="210">
        <f>TSTCW!$H$43</f>
        <v>0</v>
      </c>
      <c r="I369" s="210">
        <f>TSTCW!$I$43</f>
        <v>0</v>
      </c>
      <c r="J369" s="210">
        <f>TSTCW!$J$43</f>
        <v>0</v>
      </c>
      <c r="K369" s="210">
        <f>TSTCW!$K$43</f>
        <v>0</v>
      </c>
      <c r="L369" s="56">
        <f>TSTCW!$L$43</f>
        <v>0</v>
      </c>
      <c r="N369" s="65"/>
      <c r="O369" s="220"/>
      <c r="P369" s="40"/>
      <c r="Q369" s="84"/>
      <c r="R369" s="69"/>
      <c r="S369" s="69"/>
      <c r="T369" s="69"/>
      <c r="U369" s="68"/>
      <c r="V369" s="69"/>
      <c r="W369" s="68"/>
      <c r="X369" s="61"/>
      <c r="Y369" s="66"/>
      <c r="Z369" s="68"/>
      <c r="AA369" s="19"/>
      <c r="AB369" s="24"/>
    </row>
    <row r="370" spans="1:28" ht="15.75" hidden="1" customHeight="1" outlineLevel="1">
      <c r="A370" s="75"/>
      <c r="B370" s="20" t="s">
        <v>579</v>
      </c>
      <c r="C370" s="21"/>
      <c r="D370" s="21"/>
      <c r="E370" s="21"/>
      <c r="F370" s="210">
        <f>TSTCNT!$F$43</f>
        <v>0</v>
      </c>
      <c r="G370" s="210">
        <f>TSTCNT!$G$43</f>
        <v>0</v>
      </c>
      <c r="H370" s="210">
        <f>TSTCNT!$H$43</f>
        <v>0</v>
      </c>
      <c r="I370" s="210">
        <f>TSTCNT!$I$43</f>
        <v>0</v>
      </c>
      <c r="J370" s="210">
        <f>TSTCNT!$J$43</f>
        <v>0</v>
      </c>
      <c r="K370" s="210">
        <f>TSTCNT!$K$43</f>
        <v>0</v>
      </c>
      <c r="L370" s="56">
        <f>TSTCNT!$L$43</f>
        <v>0</v>
      </c>
      <c r="N370" s="65"/>
      <c r="O370" s="220"/>
      <c r="P370" s="40"/>
      <c r="Q370" s="84"/>
      <c r="R370" s="69"/>
      <c r="S370" s="69"/>
      <c r="T370" s="69"/>
      <c r="U370" s="68"/>
      <c r="V370" s="69"/>
      <c r="W370" s="68"/>
      <c r="X370" s="61"/>
      <c r="Y370" s="66"/>
      <c r="Z370" s="68"/>
      <c r="AA370" s="19"/>
      <c r="AB370" s="24"/>
    </row>
    <row r="371" spans="1:28" ht="15.75" hidden="1" customHeight="1" outlineLevel="1">
      <c r="A371" s="75"/>
      <c r="B371" s="20" t="s">
        <v>580</v>
      </c>
      <c r="C371" s="21"/>
      <c r="D371" s="21"/>
      <c r="E371" s="21"/>
      <c r="F371" s="210">
        <f>TSTCFB!$F$43</f>
        <v>0</v>
      </c>
      <c r="G371" s="210">
        <f>TSTCFB!$G$43</f>
        <v>0</v>
      </c>
      <c r="H371" s="210">
        <f>TSTCFB!$H$43</f>
        <v>0</v>
      </c>
      <c r="I371" s="210">
        <f>TSTCFB!$I$43</f>
        <v>0</v>
      </c>
      <c r="J371" s="210">
        <f>TSTCFB!$J$43</f>
        <v>0</v>
      </c>
      <c r="K371" s="210">
        <f>TSTCFB!$K$43</f>
        <v>0</v>
      </c>
      <c r="L371" s="56">
        <f>TSTCFB!$L$43</f>
        <v>0</v>
      </c>
      <c r="N371" s="65"/>
      <c r="O371" s="220"/>
      <c r="P371" s="40"/>
      <c r="Q371" s="84"/>
      <c r="R371" s="69"/>
      <c r="S371" s="69"/>
      <c r="T371" s="69"/>
      <c r="U371" s="68"/>
      <c r="V371" s="69"/>
      <c r="W371" s="68"/>
      <c r="X371" s="61"/>
      <c r="Y371" s="66"/>
      <c r="Z371" s="68"/>
      <c r="AA371" s="19"/>
      <c r="AB371" s="24"/>
    </row>
    <row r="372" spans="1:28" ht="15.75" hidden="1" customHeight="1" outlineLevel="1">
      <c r="A372" s="75"/>
      <c r="B372" s="20" t="s">
        <v>248</v>
      </c>
      <c r="C372" s="21"/>
      <c r="D372" s="21"/>
      <c r="E372" s="21"/>
      <c r="F372" s="210">
        <f>TSTCWT!$F$43</f>
        <v>0</v>
      </c>
      <c r="G372" s="210">
        <f>TSTCWT!$G$43</f>
        <v>0</v>
      </c>
      <c r="H372" s="210">
        <f>TSTCWT!$H$43</f>
        <v>0</v>
      </c>
      <c r="I372" s="210">
        <f>TSTCWT!$I$43</f>
        <v>0</v>
      </c>
      <c r="J372" s="210">
        <f>TSTCWT!$J$43</f>
        <v>0</v>
      </c>
      <c r="K372" s="210">
        <f>TSTCWT!$K$43</f>
        <v>0</v>
      </c>
      <c r="L372" s="56">
        <f>TSTCWT!$L$43</f>
        <v>0</v>
      </c>
      <c r="N372" s="65"/>
      <c r="O372" s="220"/>
      <c r="P372" s="40"/>
      <c r="Q372" s="84"/>
      <c r="R372" s="69"/>
      <c r="S372" s="69"/>
      <c r="T372" s="69"/>
      <c r="U372" s="68"/>
      <c r="V372" s="69"/>
      <c r="W372" s="68"/>
      <c r="X372" s="61"/>
      <c r="Y372" s="66"/>
      <c r="Z372" s="68"/>
      <c r="AA372" s="19"/>
      <c r="AB372" s="24"/>
    </row>
    <row r="373" spans="1:28" ht="15.75" customHeight="1" collapsed="1">
      <c r="A373" s="75"/>
      <c r="B373" s="42" t="s">
        <v>40</v>
      </c>
      <c r="C373" s="43"/>
      <c r="D373" s="43"/>
      <c r="E373" s="43"/>
      <c r="F373" s="85">
        <f t="shared" ref="F373:L373" si="22">SUM(F363:F372)</f>
        <v>0</v>
      </c>
      <c r="G373" s="85">
        <f t="shared" si="22"/>
        <v>0</v>
      </c>
      <c r="H373" s="85">
        <f t="shared" si="22"/>
        <v>0</v>
      </c>
      <c r="I373" s="85">
        <f t="shared" si="22"/>
        <v>0</v>
      </c>
      <c r="J373" s="85">
        <f t="shared" si="22"/>
        <v>0</v>
      </c>
      <c r="K373" s="85">
        <f t="shared" si="22"/>
        <v>0</v>
      </c>
      <c r="L373" s="86">
        <f t="shared" si="22"/>
        <v>0</v>
      </c>
      <c r="N373" s="87"/>
      <c r="O373" s="221"/>
      <c r="P373" s="222"/>
      <c r="Q373" s="88"/>
      <c r="R373" s="88"/>
      <c r="S373" s="49">
        <f>L373-INT(L373)</f>
        <v>0</v>
      </c>
      <c r="T373" s="60"/>
      <c r="U373" s="89"/>
      <c r="V373" s="60"/>
      <c r="W373" s="60"/>
      <c r="X373" s="84"/>
      <c r="Y373" s="59"/>
      <c r="Z373" s="90"/>
      <c r="AA373" s="19"/>
      <c r="AB373" s="43">
        <f>SUM(AB142:AB362)</f>
        <v>0</v>
      </c>
    </row>
    <row r="374" spans="1:28" ht="15.75" hidden="1" customHeight="1" outlineLevel="1">
      <c r="A374" s="75"/>
      <c r="B374" s="202" t="s">
        <v>240</v>
      </c>
      <c r="C374" s="36"/>
      <c r="D374" s="36"/>
      <c r="E374" s="36"/>
      <c r="F374" s="211"/>
      <c r="G374" s="85"/>
      <c r="H374" s="43">
        <f>LIT!$H$44</f>
        <v>0</v>
      </c>
      <c r="I374" s="279"/>
      <c r="J374" s="85"/>
      <c r="K374" s="43">
        <f>LIT!$K$44</f>
        <v>0</v>
      </c>
      <c r="L374" s="86"/>
      <c r="N374" s="71">
        <f>LIT!$N$44</f>
        <v>0</v>
      </c>
      <c r="O374" s="282">
        <f>LIT!$O$44</f>
        <v>0</v>
      </c>
      <c r="P374" s="222">
        <f>LIT!$P$44</f>
        <v>12783696</v>
      </c>
      <c r="Q374" s="88"/>
      <c r="R374" s="88"/>
      <c r="S374" s="49"/>
      <c r="T374" s="60"/>
      <c r="U374" s="89"/>
      <c r="V374" s="60"/>
      <c r="W374" s="60"/>
      <c r="X374" s="84"/>
      <c r="Y374" s="59"/>
      <c r="Z374" s="90"/>
      <c r="AA374" s="19"/>
      <c r="AB374" s="36"/>
    </row>
    <row r="375" spans="1:28" ht="15.75" hidden="1" customHeight="1" outlineLevel="1">
      <c r="A375" s="75"/>
      <c r="B375" s="202" t="s">
        <v>242</v>
      </c>
      <c r="C375" s="36"/>
      <c r="D375" s="36"/>
      <c r="E375" s="36"/>
      <c r="F375" s="211"/>
      <c r="G375" s="85"/>
      <c r="H375" s="43">
        <f>LSCO!$H$44</f>
        <v>0</v>
      </c>
      <c r="I375" s="279"/>
      <c r="J375" s="85"/>
      <c r="K375" s="43">
        <f>LSCO!$K$44</f>
        <v>0</v>
      </c>
      <c r="L375" s="86"/>
      <c r="N375" s="71">
        <f>LSCO!$N$44</f>
        <v>0</v>
      </c>
      <c r="O375" s="282">
        <f>LSCO!$O$44</f>
        <v>0</v>
      </c>
      <c r="P375" s="222">
        <f>LSCO!$P$44</f>
        <v>11203586</v>
      </c>
      <c r="Q375" s="88"/>
      <c r="R375" s="88"/>
      <c r="S375" s="49"/>
      <c r="T375" s="60"/>
      <c r="U375" s="89"/>
      <c r="V375" s="60"/>
      <c r="W375" s="60"/>
      <c r="X375" s="84"/>
      <c r="Y375" s="59"/>
      <c r="Z375" s="90"/>
      <c r="AA375" s="19"/>
      <c r="AB375" s="36"/>
    </row>
    <row r="376" spans="1:28" ht="15.75" hidden="1" customHeight="1" outlineLevel="1">
      <c r="A376" s="75"/>
      <c r="B376" s="202" t="s">
        <v>244</v>
      </c>
      <c r="C376" s="36"/>
      <c r="D376" s="36"/>
      <c r="E376" s="36"/>
      <c r="F376" s="211"/>
      <c r="G376" s="85"/>
      <c r="H376" s="43">
        <f>LSCPA!$H$44</f>
        <v>0</v>
      </c>
      <c r="I376" s="279"/>
      <c r="J376" s="85"/>
      <c r="K376" s="43">
        <f>LSCPA!$K$44</f>
        <v>0</v>
      </c>
      <c r="L376" s="86"/>
      <c r="N376" s="71">
        <f>LSCPA!$N$44</f>
        <v>0</v>
      </c>
      <c r="O376" s="282">
        <f>LSCPA!$O$44</f>
        <v>0</v>
      </c>
      <c r="P376" s="222">
        <f>LSCPA!$P$44</f>
        <v>12199575</v>
      </c>
      <c r="Q376" s="88"/>
      <c r="R376" s="88"/>
      <c r="S376" s="49"/>
      <c r="T376" s="60"/>
      <c r="U376" s="89"/>
      <c r="V376" s="60"/>
      <c r="W376" s="60"/>
      <c r="X376" s="84"/>
      <c r="Y376" s="59"/>
      <c r="Z376" s="90"/>
      <c r="AA376" s="19"/>
      <c r="AB376" s="36"/>
    </row>
    <row r="377" spans="1:28" ht="15.75" hidden="1" customHeight="1" outlineLevel="1">
      <c r="A377" s="75"/>
      <c r="B377" s="202" t="s">
        <v>246</v>
      </c>
      <c r="C377" s="36"/>
      <c r="D377" s="36"/>
      <c r="E377" s="36"/>
      <c r="F377" s="211"/>
      <c r="G377" s="85"/>
      <c r="H377" s="43">
        <f>TSTCH!$H$44</f>
        <v>0</v>
      </c>
      <c r="I377" s="279"/>
      <c r="J377" s="85"/>
      <c r="K377" s="43">
        <f>TSTCH!$K$44</f>
        <v>0</v>
      </c>
      <c r="L377" s="86"/>
      <c r="N377" s="71">
        <f>TSTCH!$N$44</f>
        <v>0</v>
      </c>
      <c r="O377" s="282">
        <f>TSTCH!$O$44</f>
        <v>0</v>
      </c>
      <c r="P377" s="222">
        <f>TSTCH!$P$44</f>
        <v>27683960</v>
      </c>
      <c r="Q377" s="88"/>
      <c r="R377" s="88"/>
      <c r="S377" s="49"/>
      <c r="T377" s="60"/>
      <c r="U377" s="89"/>
      <c r="V377" s="60"/>
      <c r="W377" s="60"/>
      <c r="X377" s="84"/>
      <c r="Y377" s="59"/>
      <c r="Z377" s="90"/>
      <c r="AA377" s="19"/>
      <c r="AB377" s="36"/>
    </row>
    <row r="378" spans="1:28" ht="15.75" hidden="1" customHeight="1" outlineLevel="1">
      <c r="A378" s="75"/>
      <c r="B378" s="202" t="s">
        <v>249</v>
      </c>
      <c r="C378" s="36"/>
      <c r="D378" s="36"/>
      <c r="E378" s="36"/>
      <c r="F378" s="211"/>
      <c r="G378" s="85"/>
      <c r="H378" s="43">
        <f>TSTCM!$H$44</f>
        <v>0</v>
      </c>
      <c r="I378" s="279"/>
      <c r="J378" s="85"/>
      <c r="K378" s="43">
        <f>TSTCM!$K$44</f>
        <v>0</v>
      </c>
      <c r="L378" s="86"/>
      <c r="N378" s="71">
        <f>TSTCM!$N$44</f>
        <v>0</v>
      </c>
      <c r="O378" s="282">
        <f>TSTCM!$O$44</f>
        <v>0</v>
      </c>
      <c r="P378" s="222">
        <f>TSTCM!$P$44</f>
        <v>5304858</v>
      </c>
      <c r="Q378" s="88"/>
      <c r="R378" s="88"/>
      <c r="S378" s="49"/>
      <c r="T378" s="60"/>
      <c r="U378" s="89"/>
      <c r="V378" s="60"/>
      <c r="W378" s="60"/>
      <c r="X378" s="84"/>
      <c r="Y378" s="59"/>
      <c r="Z378" s="90"/>
      <c r="AA378" s="19"/>
      <c r="AB378" s="36"/>
    </row>
    <row r="379" spans="1:28" ht="15.75" hidden="1" customHeight="1" outlineLevel="1">
      <c r="A379" s="75"/>
      <c r="B379" s="202" t="s">
        <v>387</v>
      </c>
      <c r="C379" s="36"/>
      <c r="D379" s="36"/>
      <c r="E379" s="36"/>
      <c r="F379" s="211"/>
      <c r="G379" s="85"/>
      <c r="H379" s="43">
        <f>TSTCS!$H$44</f>
        <v>0</v>
      </c>
      <c r="I379" s="279"/>
      <c r="J379" s="85"/>
      <c r="K379" s="43">
        <f>TSTCS!$K$44</f>
        <v>0</v>
      </c>
      <c r="L379" s="86"/>
      <c r="N379" s="71">
        <f>TSTCS!$N$44</f>
        <v>0</v>
      </c>
      <c r="O379" s="282">
        <f>TSTCS!$O$44</f>
        <v>0</v>
      </c>
      <c r="P379" s="222">
        <f>TSTCS!$P$44</f>
        <v>4898087</v>
      </c>
      <c r="Q379" s="88"/>
      <c r="R379" s="88"/>
      <c r="S379" s="49"/>
      <c r="T379" s="60"/>
      <c r="U379" s="89"/>
      <c r="V379" s="60"/>
      <c r="W379" s="60"/>
      <c r="X379" s="84"/>
      <c r="Y379" s="59"/>
      <c r="Z379" s="90"/>
      <c r="AA379" s="19"/>
      <c r="AB379" s="36"/>
    </row>
    <row r="380" spans="1:28" ht="15.75" hidden="1" customHeight="1" outlineLevel="1">
      <c r="A380" s="75"/>
      <c r="B380" s="202" t="s">
        <v>251</v>
      </c>
      <c r="C380" s="36"/>
      <c r="D380" s="36"/>
      <c r="E380" s="36"/>
      <c r="F380" s="211"/>
      <c r="G380" s="85"/>
      <c r="H380" s="43">
        <f>TSTCW!$H$44</f>
        <v>0</v>
      </c>
      <c r="I380" s="279"/>
      <c r="J380" s="85"/>
      <c r="K380" s="43">
        <f>TSTCW!$K$44</f>
        <v>0</v>
      </c>
      <c r="L380" s="86"/>
      <c r="N380" s="71">
        <f>TSTCW!$N$44</f>
        <v>0</v>
      </c>
      <c r="O380" s="282">
        <f>TSTCW!$O$44</f>
        <v>0</v>
      </c>
      <c r="P380" s="222">
        <f>TSTCW!$P$44</f>
        <v>38235963</v>
      </c>
      <c r="Q380" s="88"/>
      <c r="R380" s="88"/>
      <c r="S380" s="49"/>
      <c r="T380" s="60"/>
      <c r="U380" s="89"/>
      <c r="V380" s="60"/>
      <c r="W380" s="60"/>
      <c r="X380" s="84"/>
      <c r="Y380" s="59"/>
      <c r="Z380" s="90"/>
      <c r="AA380" s="19"/>
      <c r="AB380" s="36"/>
    </row>
    <row r="381" spans="1:28" ht="15.75" hidden="1" customHeight="1" outlineLevel="1">
      <c r="A381" s="75"/>
      <c r="B381" s="202" t="s">
        <v>579</v>
      </c>
      <c r="C381" s="36"/>
      <c r="D381" s="36"/>
      <c r="E381" s="36"/>
      <c r="F381" s="211"/>
      <c r="G381" s="85"/>
      <c r="H381" s="43">
        <f>TSTCNT!$H$44</f>
        <v>0</v>
      </c>
      <c r="I381" s="279"/>
      <c r="J381" s="85"/>
      <c r="K381" s="43">
        <f>TSTCNT!$K$44</f>
        <v>0</v>
      </c>
      <c r="L381" s="86"/>
      <c r="N381" s="71">
        <f>TSTCNT!$N$44</f>
        <v>0</v>
      </c>
      <c r="O381" s="282">
        <f>TSTCNT!$O$44</f>
        <v>0</v>
      </c>
      <c r="P381" s="222">
        <f>TSTCNT!$P$44</f>
        <v>3813608</v>
      </c>
      <c r="Q381" s="88"/>
      <c r="R381" s="88"/>
      <c r="S381" s="49"/>
      <c r="T381" s="60"/>
      <c r="U381" s="89"/>
      <c r="V381" s="60"/>
      <c r="W381" s="60"/>
      <c r="X381" s="84"/>
      <c r="Y381" s="59"/>
      <c r="Z381" s="90"/>
      <c r="AA381" s="19"/>
      <c r="AB381" s="36"/>
    </row>
    <row r="382" spans="1:28" ht="15.75" hidden="1" customHeight="1" outlineLevel="1">
      <c r="A382" s="75"/>
      <c r="B382" s="202" t="s">
        <v>580</v>
      </c>
      <c r="C382" s="36"/>
      <c r="D382" s="36"/>
      <c r="E382" s="36"/>
      <c r="F382" s="211"/>
      <c r="G382" s="85"/>
      <c r="H382" s="43">
        <f>TSTCFB!$H$44</f>
        <v>0</v>
      </c>
      <c r="I382" s="279"/>
      <c r="J382" s="85"/>
      <c r="K382" s="43">
        <f>TSTCFB!$K$44</f>
        <v>0</v>
      </c>
      <c r="L382" s="86"/>
      <c r="N382" s="71">
        <f>TSTCFB!$N$44</f>
        <v>0</v>
      </c>
      <c r="O382" s="282">
        <f>TSTCFB!$O$44</f>
        <v>0</v>
      </c>
      <c r="P382" s="222">
        <f>TSTCFB!$P$44</f>
        <v>6666731</v>
      </c>
      <c r="Q382" s="88"/>
      <c r="R382" s="88"/>
      <c r="S382" s="49"/>
      <c r="T382" s="60"/>
      <c r="U382" s="89"/>
      <c r="V382" s="60"/>
      <c r="W382" s="60"/>
      <c r="X382" s="84"/>
      <c r="Y382" s="59"/>
      <c r="Z382" s="90"/>
      <c r="AA382" s="19"/>
      <c r="AB382" s="36"/>
    </row>
    <row r="383" spans="1:28" ht="15.75" hidden="1" customHeight="1" outlineLevel="1">
      <c r="A383" s="75"/>
      <c r="B383" s="202" t="s">
        <v>248</v>
      </c>
      <c r="C383" s="36"/>
      <c r="D383" s="36"/>
      <c r="E383" s="36"/>
      <c r="F383" s="211"/>
      <c r="G383" s="85"/>
      <c r="H383" s="43">
        <f>TSTCWT!$H$44</f>
        <v>0</v>
      </c>
      <c r="I383" s="279"/>
      <c r="J383" s="85"/>
      <c r="K383" s="43">
        <f>TSTCWT!$K$44</f>
        <v>0</v>
      </c>
      <c r="L383" s="86"/>
      <c r="N383" s="71">
        <f>TSTCWT!$N$44</f>
        <v>0</v>
      </c>
      <c r="O383" s="282">
        <f>TSTCWT!$O$44</f>
        <v>0</v>
      </c>
      <c r="P383" s="222">
        <f>TSTCWT!$P$44</f>
        <v>14701290</v>
      </c>
      <c r="Q383" s="88"/>
      <c r="R383" s="88"/>
      <c r="S383" s="49"/>
      <c r="T383" s="60"/>
      <c r="U383" s="89"/>
      <c r="V383" s="60"/>
      <c r="W383" s="60"/>
      <c r="X383" s="84"/>
      <c r="Y383" s="59"/>
      <c r="Z383" s="90"/>
      <c r="AA383" s="19"/>
      <c r="AB383" s="36"/>
    </row>
    <row r="384" spans="1:28" ht="15.75" customHeight="1" collapsed="1">
      <c r="A384" s="75"/>
      <c r="C384" s="37"/>
      <c r="D384" s="37"/>
      <c r="F384" s="37"/>
      <c r="G384" s="213"/>
      <c r="H384" s="214">
        <f>SUM(H374:H383)</f>
        <v>0</v>
      </c>
      <c r="I384" s="52"/>
      <c r="J384" s="213"/>
      <c r="K384" s="214">
        <f>SUM(K374:K383)</f>
        <v>0</v>
      </c>
      <c r="L384" s="213"/>
      <c r="M384" s="215"/>
      <c r="N384" s="216">
        <f>SUM(N374:N383)</f>
        <v>0</v>
      </c>
      <c r="O384" s="217"/>
      <c r="P384" s="92">
        <f>SUM(P374:P383)</f>
        <v>137491354</v>
      </c>
      <c r="Q384" s="91"/>
      <c r="R384" s="91"/>
      <c r="S384" s="91"/>
      <c r="T384" s="93"/>
      <c r="U384" s="94"/>
      <c r="V384" s="95"/>
      <c r="W384" s="91"/>
      <c r="X384" s="91"/>
      <c r="Y384" s="91"/>
      <c r="Z384" s="91" t="str">
        <f>IF(Z373&lt;&gt;0,"Out of Balance","")</f>
        <v/>
      </c>
    </row>
    <row r="385" spans="1:28" ht="15.75" customHeight="1">
      <c r="A385" s="75"/>
      <c r="B385" s="14" t="s">
        <v>41</v>
      </c>
      <c r="C385" s="52"/>
      <c r="D385" s="52"/>
      <c r="E385" s="52"/>
      <c r="F385" s="52"/>
      <c r="G385" s="218"/>
      <c r="H385" s="218"/>
      <c r="I385" s="218"/>
      <c r="J385" s="218"/>
      <c r="K385" s="218"/>
      <c r="L385" s="218"/>
      <c r="O385" s="219"/>
      <c r="Q385" s="91"/>
      <c r="R385" s="91"/>
      <c r="S385" s="91"/>
      <c r="T385" s="93"/>
      <c r="U385" s="94"/>
      <c r="V385" s="95"/>
      <c r="W385" s="91"/>
      <c r="X385" s="91"/>
      <c r="Y385" s="91"/>
      <c r="Z385" s="91"/>
    </row>
    <row r="386" spans="1:28" ht="15.75" hidden="1" customHeight="1" outlineLevel="1">
      <c r="A386" s="75"/>
      <c r="B386" s="202" t="s">
        <v>240</v>
      </c>
      <c r="C386" s="36"/>
      <c r="D386" s="36"/>
      <c r="E386" s="36"/>
      <c r="F386" s="96">
        <f>LIT!$F$46</f>
        <v>0</v>
      </c>
      <c r="G386" s="96">
        <f>LIT!$G$46</f>
        <v>0</v>
      </c>
      <c r="H386" s="96">
        <f>LIT!$H$46</f>
        <v>0</v>
      </c>
      <c r="I386" s="96">
        <f>LIT!$I$46</f>
        <v>0</v>
      </c>
      <c r="J386" s="96">
        <f>LIT!$J$46</f>
        <v>0</v>
      </c>
      <c r="K386" s="96">
        <f>LIT!$K$46</f>
        <v>0</v>
      </c>
      <c r="L386" s="211">
        <f>LIT!$L$46</f>
        <v>0</v>
      </c>
      <c r="O386" s="283" t="str">
        <f>LIT!$O$46</f>
        <v/>
      </c>
      <c r="Q386" s="91"/>
      <c r="R386" s="91"/>
      <c r="S386" s="91"/>
      <c r="T386" s="93"/>
      <c r="U386" s="94"/>
      <c r="V386" s="95"/>
      <c r="W386" s="91"/>
      <c r="X386" s="91"/>
      <c r="Y386" s="91"/>
      <c r="Z386" s="91"/>
    </row>
    <row r="387" spans="1:28" ht="15.75" hidden="1" customHeight="1" outlineLevel="1">
      <c r="A387" s="75"/>
      <c r="B387" s="202" t="s">
        <v>242</v>
      </c>
      <c r="C387" s="36"/>
      <c r="D387" s="36"/>
      <c r="E387" s="36"/>
      <c r="F387" s="96">
        <f>LSCO!$F$46</f>
        <v>0</v>
      </c>
      <c r="G387" s="96">
        <f>LSCO!$G$46</f>
        <v>0</v>
      </c>
      <c r="H387" s="96">
        <f>LSCO!$H$46</f>
        <v>0</v>
      </c>
      <c r="I387" s="96">
        <f>LSCO!$I$46</f>
        <v>0</v>
      </c>
      <c r="J387" s="96">
        <f>LSCO!$J$46</f>
        <v>0</v>
      </c>
      <c r="K387" s="96">
        <f>LSCO!$K$46</f>
        <v>0</v>
      </c>
      <c r="L387" s="211">
        <f>LSCO!$L$46</f>
        <v>0</v>
      </c>
      <c r="O387" s="283" t="str">
        <f>LSCO!$O$46</f>
        <v/>
      </c>
      <c r="Q387" s="91"/>
      <c r="R387" s="91"/>
      <c r="S387" s="91"/>
      <c r="T387" s="93"/>
      <c r="U387" s="94"/>
      <c r="V387" s="95"/>
      <c r="W387" s="91"/>
      <c r="X387" s="91"/>
      <c r="Y387" s="91"/>
      <c r="Z387" s="91"/>
    </row>
    <row r="388" spans="1:28" ht="15.75" hidden="1" customHeight="1" outlineLevel="1">
      <c r="A388" s="75"/>
      <c r="B388" s="202" t="s">
        <v>244</v>
      </c>
      <c r="C388" s="36"/>
      <c r="D388" s="36"/>
      <c r="E388" s="36"/>
      <c r="F388" s="96">
        <f>LSCPA!$F$46</f>
        <v>0</v>
      </c>
      <c r="G388" s="96">
        <f>LSCPA!$G$46</f>
        <v>0</v>
      </c>
      <c r="H388" s="96">
        <f>LSCPA!$H$46</f>
        <v>0</v>
      </c>
      <c r="I388" s="96">
        <f>LSCPA!$I$46</f>
        <v>0</v>
      </c>
      <c r="J388" s="96">
        <f>LSCPA!$J$46</f>
        <v>0</v>
      </c>
      <c r="K388" s="96">
        <f>LSCPA!$K$46</f>
        <v>0</v>
      </c>
      <c r="L388" s="211">
        <f>LSCPA!$L$46</f>
        <v>0</v>
      </c>
      <c r="O388" s="283" t="str">
        <f>LSCPA!$O$46</f>
        <v/>
      </c>
      <c r="Q388" s="91"/>
      <c r="R388" s="91"/>
      <c r="S388" s="91"/>
      <c r="T388" s="93"/>
      <c r="U388" s="94"/>
      <c r="V388" s="95"/>
      <c r="W388" s="91"/>
      <c r="X388" s="91"/>
      <c r="Y388" s="91"/>
      <c r="Z388" s="91"/>
    </row>
    <row r="389" spans="1:28" ht="15.75" hidden="1" customHeight="1" outlineLevel="1">
      <c r="A389" s="75"/>
      <c r="B389" s="202" t="s">
        <v>246</v>
      </c>
      <c r="C389" s="36"/>
      <c r="D389" s="36"/>
      <c r="E389" s="36"/>
      <c r="F389" s="96">
        <f>TSTCH!$F$46</f>
        <v>0</v>
      </c>
      <c r="G389" s="96">
        <f>TSTCH!$G$46</f>
        <v>0</v>
      </c>
      <c r="H389" s="96">
        <f>TSTCH!$H$46</f>
        <v>0</v>
      </c>
      <c r="I389" s="96">
        <f>TSTCH!$I$46</f>
        <v>0</v>
      </c>
      <c r="J389" s="96">
        <f>TSTCH!$J$46</f>
        <v>0</v>
      </c>
      <c r="K389" s="96">
        <f>TSTCH!$K$46</f>
        <v>0</v>
      </c>
      <c r="L389" s="211">
        <f>TSTCH!$L$46</f>
        <v>0</v>
      </c>
      <c r="O389" s="283" t="str">
        <f>TSTCH!$O$46</f>
        <v/>
      </c>
      <c r="Q389" s="91"/>
      <c r="R389" s="91"/>
      <c r="S389" s="91"/>
      <c r="T389" s="93"/>
      <c r="U389" s="94"/>
      <c r="V389" s="95"/>
      <c r="W389" s="91"/>
      <c r="X389" s="91"/>
      <c r="Y389" s="91"/>
      <c r="Z389" s="91"/>
    </row>
    <row r="390" spans="1:28" ht="15.75" hidden="1" customHeight="1" outlineLevel="1">
      <c r="A390" s="75"/>
      <c r="B390" s="202" t="s">
        <v>249</v>
      </c>
      <c r="C390" s="36"/>
      <c r="D390" s="36"/>
      <c r="E390" s="36"/>
      <c r="F390" s="96">
        <f>TSTCM!$F$46</f>
        <v>0</v>
      </c>
      <c r="G390" s="96">
        <f>TSTCM!$G$46</f>
        <v>0</v>
      </c>
      <c r="H390" s="96">
        <f>TSTCM!$H$46</f>
        <v>0</v>
      </c>
      <c r="I390" s="96">
        <f>TSTCM!$I$46</f>
        <v>0</v>
      </c>
      <c r="J390" s="96">
        <f>TSTCM!$J$46</f>
        <v>0</v>
      </c>
      <c r="K390" s="96">
        <f>TSTCM!$K$46</f>
        <v>0</v>
      </c>
      <c r="L390" s="211">
        <f>TSTCM!$L$46</f>
        <v>0</v>
      </c>
      <c r="O390" s="283" t="str">
        <f>TSTCM!$O$46</f>
        <v/>
      </c>
      <c r="Q390" s="91"/>
      <c r="R390" s="91"/>
      <c r="S390" s="91"/>
      <c r="T390" s="93"/>
      <c r="U390" s="94"/>
      <c r="V390" s="95"/>
      <c r="W390" s="91"/>
      <c r="X390" s="91"/>
      <c r="Y390" s="91"/>
      <c r="Z390" s="91"/>
    </row>
    <row r="391" spans="1:28" ht="15.75" hidden="1" customHeight="1" outlineLevel="1">
      <c r="A391" s="75"/>
      <c r="B391" s="202" t="s">
        <v>387</v>
      </c>
      <c r="C391" s="36"/>
      <c r="D391" s="36"/>
      <c r="E391" s="36"/>
      <c r="F391" s="96">
        <f>TSTCS!$F$46</f>
        <v>0</v>
      </c>
      <c r="G391" s="96">
        <f>TSTCS!$G$46</f>
        <v>0</v>
      </c>
      <c r="H391" s="96">
        <f>TSTCS!$H$46</f>
        <v>0</v>
      </c>
      <c r="I391" s="96">
        <f>TSTCS!$I$46</f>
        <v>0</v>
      </c>
      <c r="J391" s="96">
        <f>TSTCS!$J$46</f>
        <v>0</v>
      </c>
      <c r="K391" s="96">
        <f>TSTCS!$K$46</f>
        <v>0</v>
      </c>
      <c r="L391" s="211">
        <f>TSTCS!$L$46</f>
        <v>0</v>
      </c>
      <c r="O391" s="283" t="str">
        <f>TSTCS!$O$46</f>
        <v/>
      </c>
      <c r="Q391" s="91"/>
      <c r="R391" s="91"/>
      <c r="S391" s="91"/>
      <c r="T391" s="93"/>
      <c r="U391" s="94"/>
      <c r="V391" s="95"/>
      <c r="W391" s="91"/>
      <c r="X391" s="91"/>
      <c r="Y391" s="91"/>
      <c r="Z391" s="91"/>
    </row>
    <row r="392" spans="1:28" ht="15.75" hidden="1" customHeight="1" outlineLevel="1">
      <c r="A392" s="75"/>
      <c r="B392" s="202" t="s">
        <v>251</v>
      </c>
      <c r="C392" s="36"/>
      <c r="D392" s="36"/>
      <c r="E392" s="36"/>
      <c r="F392" s="96">
        <f>TSTCW!$F$46</f>
        <v>0</v>
      </c>
      <c r="G392" s="96">
        <f>TSTCW!$G$46</f>
        <v>0</v>
      </c>
      <c r="H392" s="96">
        <f>TSTCW!$H$46</f>
        <v>0</v>
      </c>
      <c r="I392" s="96">
        <f>TSTCW!$I$46</f>
        <v>0</v>
      </c>
      <c r="J392" s="96">
        <f>TSTCW!$J$46</f>
        <v>0</v>
      </c>
      <c r="K392" s="96">
        <f>TSTCW!$K$46</f>
        <v>0</v>
      </c>
      <c r="L392" s="211">
        <f>TSTCW!$L$46</f>
        <v>0</v>
      </c>
      <c r="O392" s="283" t="str">
        <f>TSTCW!$O$46</f>
        <v/>
      </c>
      <c r="Q392" s="91"/>
      <c r="R392" s="91"/>
      <c r="S392" s="91"/>
      <c r="T392" s="93"/>
      <c r="U392" s="94"/>
      <c r="V392" s="95"/>
      <c r="W392" s="91"/>
      <c r="X392" s="91"/>
      <c r="Y392" s="91"/>
      <c r="Z392" s="91"/>
    </row>
    <row r="393" spans="1:28" ht="15.75" hidden="1" customHeight="1" outlineLevel="1">
      <c r="A393" s="75"/>
      <c r="B393" s="202" t="s">
        <v>579</v>
      </c>
      <c r="C393" s="36"/>
      <c r="D393" s="36"/>
      <c r="E393" s="36"/>
      <c r="F393" s="96">
        <f>TSTCNT!$F$46</f>
        <v>0</v>
      </c>
      <c r="G393" s="96">
        <f>TSTCNT!$G$46</f>
        <v>0</v>
      </c>
      <c r="H393" s="96">
        <f>TSTCNT!$H$46</f>
        <v>0</v>
      </c>
      <c r="I393" s="96">
        <f>TSTCNT!$I$46</f>
        <v>0</v>
      </c>
      <c r="J393" s="96">
        <f>TSTCNT!$J$46</f>
        <v>0</v>
      </c>
      <c r="K393" s="96">
        <f>TSTCNT!$K$46</f>
        <v>0</v>
      </c>
      <c r="L393" s="211">
        <f>TSTCNT!$L$46</f>
        <v>0</v>
      </c>
      <c r="O393" s="283" t="str">
        <f>TSTCNT!$O$46</f>
        <v/>
      </c>
      <c r="Q393" s="91"/>
      <c r="R393" s="91"/>
      <c r="S393" s="91"/>
      <c r="T393" s="93"/>
      <c r="U393" s="94"/>
      <c r="V393" s="95"/>
      <c r="W393" s="91"/>
      <c r="X393" s="91"/>
      <c r="Y393" s="91"/>
      <c r="Z393" s="91"/>
    </row>
    <row r="394" spans="1:28" ht="15.75" hidden="1" customHeight="1" outlineLevel="1">
      <c r="A394" s="75"/>
      <c r="B394" s="202" t="s">
        <v>580</v>
      </c>
      <c r="C394" s="36"/>
      <c r="D394" s="36"/>
      <c r="E394" s="36"/>
      <c r="F394" s="96">
        <f>TSTCFB!$F$46</f>
        <v>0</v>
      </c>
      <c r="G394" s="96">
        <f>TSTCFB!$G$46</f>
        <v>0</v>
      </c>
      <c r="H394" s="96">
        <f>TSTCFB!$H$46</f>
        <v>0</v>
      </c>
      <c r="I394" s="96">
        <f>TSTCFB!$I$46</f>
        <v>0</v>
      </c>
      <c r="J394" s="96">
        <f>TSTCFB!$J$46</f>
        <v>0</v>
      </c>
      <c r="K394" s="96">
        <f>TSTCFB!$K$46</f>
        <v>0</v>
      </c>
      <c r="L394" s="211">
        <f>TSTCFB!$L$46</f>
        <v>0</v>
      </c>
      <c r="O394" s="283" t="str">
        <f>TSTCFB!$O$46</f>
        <v/>
      </c>
      <c r="Q394" s="91"/>
      <c r="R394" s="91"/>
      <c r="S394" s="91"/>
      <c r="T394" s="93"/>
      <c r="U394" s="94"/>
      <c r="V394" s="95"/>
      <c r="W394" s="91"/>
      <c r="X394" s="91"/>
      <c r="Y394" s="91"/>
      <c r="Z394" s="91"/>
    </row>
    <row r="395" spans="1:28" ht="15.75" hidden="1" customHeight="1" outlineLevel="1">
      <c r="A395" s="75"/>
      <c r="B395" s="202" t="s">
        <v>248</v>
      </c>
      <c r="C395" s="36"/>
      <c r="D395" s="36"/>
      <c r="E395" s="36"/>
      <c r="F395" s="96">
        <f>TSTCWT!$F$46</f>
        <v>0</v>
      </c>
      <c r="G395" s="96">
        <f>TSTCWT!$G$46</f>
        <v>0</v>
      </c>
      <c r="H395" s="96">
        <f>TSTCWT!$H$46</f>
        <v>0</v>
      </c>
      <c r="I395" s="96">
        <f>TSTCWT!$I$46</f>
        <v>0</v>
      </c>
      <c r="J395" s="96">
        <f>TSTCWT!$J$46</f>
        <v>0</v>
      </c>
      <c r="K395" s="96">
        <f>TSTCWT!$K$46</f>
        <v>0</v>
      </c>
      <c r="L395" s="211">
        <f>TSTCWT!$L$46</f>
        <v>0</v>
      </c>
      <c r="O395" s="283" t="str">
        <f>TSTCWT!$O$46</f>
        <v/>
      </c>
      <c r="Q395" s="91"/>
      <c r="R395" s="91"/>
      <c r="S395" s="91"/>
      <c r="T395" s="93"/>
      <c r="U395" s="94"/>
      <c r="V395" s="95"/>
      <c r="W395" s="91"/>
      <c r="X395" s="91"/>
      <c r="Y395" s="91"/>
      <c r="Z395" s="91"/>
    </row>
    <row r="396" spans="1:28" ht="15.75" customHeight="1" collapsed="1">
      <c r="A396" s="75"/>
      <c r="B396" s="6" t="s">
        <v>42</v>
      </c>
      <c r="C396" s="21"/>
      <c r="D396" s="21"/>
      <c r="F396" s="63">
        <f t="shared" ref="F396:L396" si="23">SUM(F386:F395)</f>
        <v>0</v>
      </c>
      <c r="G396" s="63">
        <f t="shared" si="23"/>
        <v>0</v>
      </c>
      <c r="H396" s="63">
        <f t="shared" si="23"/>
        <v>0</v>
      </c>
      <c r="I396" s="63">
        <f t="shared" si="23"/>
        <v>0</v>
      </c>
      <c r="J396" s="63">
        <f t="shared" si="23"/>
        <v>0</v>
      </c>
      <c r="K396" s="63">
        <f t="shared" si="23"/>
        <v>0</v>
      </c>
      <c r="L396" s="56">
        <f t="shared" si="23"/>
        <v>0</v>
      </c>
      <c r="N396" s="96"/>
      <c r="O396" s="223">
        <f>IFERROR(SUM(O386:O395),"")</f>
        <v>0</v>
      </c>
      <c r="Q396" s="92"/>
      <c r="R396" s="92"/>
      <c r="S396" s="92"/>
      <c r="T396" s="93"/>
      <c r="U396" s="94"/>
      <c r="V396" s="98"/>
      <c r="W396" s="92"/>
      <c r="X396" s="100"/>
      <c r="Y396" s="91"/>
      <c r="Z396" s="99"/>
      <c r="AB396" s="24">
        <f>SUM(C396:L396)</f>
        <v>0</v>
      </c>
    </row>
    <row r="397" spans="1:28" ht="15.75" hidden="1" customHeight="1" outlineLevel="1">
      <c r="A397" s="75"/>
      <c r="B397" s="20" t="s">
        <v>240</v>
      </c>
      <c r="C397" s="21"/>
      <c r="D397" s="21"/>
      <c r="F397" s="63">
        <f>LIT!$F$47</f>
        <v>0</v>
      </c>
      <c r="G397" s="63">
        <f>LIT!$G$47</f>
        <v>0</v>
      </c>
      <c r="H397" s="63">
        <f>LIT!$H$47</f>
        <v>0</v>
      </c>
      <c r="I397" s="63">
        <f>LIT!$I$47</f>
        <v>0</v>
      </c>
      <c r="J397" s="63">
        <f>LIT!$J$47</f>
        <v>0</v>
      </c>
      <c r="K397" s="63">
        <f>LIT!$K$47</f>
        <v>0</v>
      </c>
      <c r="L397" s="64">
        <f>LIT!$L$47</f>
        <v>0</v>
      </c>
      <c r="N397" s="96"/>
      <c r="O397" s="280"/>
      <c r="Q397" s="92"/>
      <c r="R397" s="92"/>
      <c r="S397" s="92"/>
      <c r="T397" s="93"/>
      <c r="U397" s="94"/>
      <c r="V397" s="98"/>
      <c r="W397" s="92"/>
      <c r="X397" s="100"/>
      <c r="Y397" s="91"/>
      <c r="Z397" s="99"/>
      <c r="AB397" s="24"/>
    </row>
    <row r="398" spans="1:28" ht="15.75" hidden="1" customHeight="1" outlineLevel="1">
      <c r="A398" s="75"/>
      <c r="B398" s="20" t="s">
        <v>242</v>
      </c>
      <c r="C398" s="21"/>
      <c r="D398" s="21"/>
      <c r="F398" s="63">
        <f>LSCO!$F$47</f>
        <v>0</v>
      </c>
      <c r="G398" s="63">
        <f>LSCO!$G$47</f>
        <v>0</v>
      </c>
      <c r="H398" s="63">
        <f>LSCO!$H$47</f>
        <v>0</v>
      </c>
      <c r="I398" s="63">
        <f>LSCO!$I$47</f>
        <v>0</v>
      </c>
      <c r="J398" s="63">
        <f>LSCO!$J$47</f>
        <v>0</v>
      </c>
      <c r="K398" s="63">
        <f>LSCO!$K$47</f>
        <v>0</v>
      </c>
      <c r="L398" s="64">
        <f>LSCO!$L$47</f>
        <v>0</v>
      </c>
      <c r="N398" s="96"/>
      <c r="O398" s="280"/>
      <c r="Q398" s="92"/>
      <c r="R398" s="92"/>
      <c r="S398" s="92"/>
      <c r="T398" s="93"/>
      <c r="U398" s="94"/>
      <c r="V398" s="98"/>
      <c r="W398" s="92"/>
      <c r="X398" s="100"/>
      <c r="Y398" s="91"/>
      <c r="Z398" s="99"/>
      <c r="AB398" s="24"/>
    </row>
    <row r="399" spans="1:28" ht="15.75" hidden="1" customHeight="1" outlineLevel="1">
      <c r="A399" s="75"/>
      <c r="B399" s="20" t="s">
        <v>244</v>
      </c>
      <c r="C399" s="21"/>
      <c r="D399" s="21"/>
      <c r="F399" s="63">
        <f>LSCPA!$F$47</f>
        <v>0</v>
      </c>
      <c r="G399" s="63">
        <f>LSCPA!$G$47</f>
        <v>0</v>
      </c>
      <c r="H399" s="63">
        <f>LSCPA!$H$47</f>
        <v>0</v>
      </c>
      <c r="I399" s="63">
        <f>LSCPA!$I$47</f>
        <v>0</v>
      </c>
      <c r="J399" s="63">
        <f>LSCPA!$J$47</f>
        <v>0</v>
      </c>
      <c r="K399" s="63">
        <f>LSCPA!$K$47</f>
        <v>0</v>
      </c>
      <c r="L399" s="64">
        <f>LSCPA!$L$47</f>
        <v>0</v>
      </c>
      <c r="N399" s="96"/>
      <c r="O399" s="280"/>
      <c r="Q399" s="92"/>
      <c r="R399" s="92"/>
      <c r="S399" s="92"/>
      <c r="T399" s="93"/>
      <c r="U399" s="94"/>
      <c r="V399" s="98"/>
      <c r="W399" s="92"/>
      <c r="X399" s="100"/>
      <c r="Y399" s="91"/>
      <c r="Z399" s="99"/>
      <c r="AB399" s="24"/>
    </row>
    <row r="400" spans="1:28" ht="15.75" hidden="1" customHeight="1" outlineLevel="1">
      <c r="A400" s="75"/>
      <c r="B400" s="20" t="s">
        <v>246</v>
      </c>
      <c r="C400" s="21"/>
      <c r="D400" s="21"/>
      <c r="F400" s="63">
        <f>TSTCH!$F$47</f>
        <v>0</v>
      </c>
      <c r="G400" s="63">
        <f>TSTCH!$G$47</f>
        <v>0</v>
      </c>
      <c r="H400" s="63">
        <f>TSTCH!$H$47</f>
        <v>0</v>
      </c>
      <c r="I400" s="63">
        <f>TSTCH!$I$47</f>
        <v>0</v>
      </c>
      <c r="J400" s="63">
        <f>TSTCH!$J$47</f>
        <v>0</v>
      </c>
      <c r="K400" s="63">
        <f>TSTCH!$K$47</f>
        <v>0</v>
      </c>
      <c r="L400" s="64">
        <f>TSTCH!$L$47</f>
        <v>0</v>
      </c>
      <c r="N400" s="96"/>
      <c r="O400" s="280"/>
      <c r="Q400" s="92"/>
      <c r="R400" s="92"/>
      <c r="S400" s="92"/>
      <c r="T400" s="93"/>
      <c r="U400" s="94"/>
      <c r="V400" s="98"/>
      <c r="W400" s="92"/>
      <c r="X400" s="100"/>
      <c r="Y400" s="91"/>
      <c r="Z400" s="99"/>
      <c r="AB400" s="24"/>
    </row>
    <row r="401" spans="1:28" ht="15.75" hidden="1" customHeight="1" outlineLevel="1">
      <c r="A401" s="75"/>
      <c r="B401" s="20" t="s">
        <v>249</v>
      </c>
      <c r="C401" s="21"/>
      <c r="D401" s="21"/>
      <c r="F401" s="63">
        <f>TSTCM!$F$47</f>
        <v>0</v>
      </c>
      <c r="G401" s="63">
        <f>TSTCM!$G$47</f>
        <v>0</v>
      </c>
      <c r="H401" s="63">
        <f>TSTCM!$H$47</f>
        <v>0</v>
      </c>
      <c r="I401" s="63">
        <f>TSTCM!$I$47</f>
        <v>0</v>
      </c>
      <c r="J401" s="63">
        <f>TSTCM!$J$47</f>
        <v>0</v>
      </c>
      <c r="K401" s="63">
        <f>TSTCM!$K$47</f>
        <v>0</v>
      </c>
      <c r="L401" s="64">
        <f>TSTCM!$L$47</f>
        <v>0</v>
      </c>
      <c r="N401" s="96"/>
      <c r="O401" s="280"/>
      <c r="Q401" s="92"/>
      <c r="R401" s="92"/>
      <c r="S401" s="92"/>
      <c r="T401" s="93"/>
      <c r="U401" s="94"/>
      <c r="V401" s="98"/>
      <c r="W401" s="92"/>
      <c r="X401" s="100"/>
      <c r="Y401" s="91"/>
      <c r="Z401" s="99"/>
      <c r="AB401" s="24"/>
    </row>
    <row r="402" spans="1:28" ht="15.75" hidden="1" customHeight="1" outlineLevel="1">
      <c r="A402" s="75"/>
      <c r="B402" s="20" t="s">
        <v>387</v>
      </c>
      <c r="C402" s="21"/>
      <c r="D402" s="21"/>
      <c r="F402" s="63">
        <f>TSTCS!$F$47</f>
        <v>0</v>
      </c>
      <c r="G402" s="63">
        <f>TSTCS!$G$47</f>
        <v>0</v>
      </c>
      <c r="H402" s="63">
        <f>TSTCS!$H$47</f>
        <v>0</v>
      </c>
      <c r="I402" s="63">
        <f>TSTCS!$I$47</f>
        <v>0</v>
      </c>
      <c r="J402" s="63">
        <f>TSTCS!$J$47</f>
        <v>0</v>
      </c>
      <c r="K402" s="63">
        <f>TSTCS!$K$47</f>
        <v>0</v>
      </c>
      <c r="L402" s="64">
        <f>TSTCS!$L$47</f>
        <v>0</v>
      </c>
      <c r="N402" s="96"/>
      <c r="O402" s="280"/>
      <c r="Q402" s="92"/>
      <c r="R402" s="92"/>
      <c r="S402" s="92"/>
      <c r="T402" s="93"/>
      <c r="U402" s="94"/>
      <c r="V402" s="98"/>
      <c r="W402" s="92"/>
      <c r="X402" s="100"/>
      <c r="Y402" s="91"/>
      <c r="Z402" s="99"/>
      <c r="AB402" s="24"/>
    </row>
    <row r="403" spans="1:28" ht="15.75" hidden="1" customHeight="1" outlineLevel="1">
      <c r="A403" s="75"/>
      <c r="B403" s="20" t="s">
        <v>251</v>
      </c>
      <c r="C403" s="21"/>
      <c r="D403" s="21"/>
      <c r="F403" s="63">
        <f>TSTCW!$F$47</f>
        <v>0</v>
      </c>
      <c r="G403" s="63">
        <f>TSTCW!$G$47</f>
        <v>0</v>
      </c>
      <c r="H403" s="63">
        <f>TSTCW!$H$47</f>
        <v>0</v>
      </c>
      <c r="I403" s="63">
        <f>TSTCW!$I$47</f>
        <v>0</v>
      </c>
      <c r="J403" s="63">
        <f>TSTCW!$J$47</f>
        <v>0</v>
      </c>
      <c r="K403" s="63">
        <f>TSTCW!$K$47</f>
        <v>0</v>
      </c>
      <c r="L403" s="64">
        <f>TSTCW!$L$47</f>
        <v>0</v>
      </c>
      <c r="N403" s="96"/>
      <c r="O403" s="280"/>
      <c r="Q403" s="92"/>
      <c r="R403" s="92"/>
      <c r="S403" s="92"/>
      <c r="T403" s="93"/>
      <c r="U403" s="94"/>
      <c r="V403" s="98"/>
      <c r="W403" s="92"/>
      <c r="X403" s="100"/>
      <c r="Y403" s="91"/>
      <c r="Z403" s="99"/>
      <c r="AB403" s="24"/>
    </row>
    <row r="404" spans="1:28" ht="15.75" hidden="1" customHeight="1" outlineLevel="1">
      <c r="A404" s="75"/>
      <c r="B404" s="20" t="s">
        <v>579</v>
      </c>
      <c r="C404" s="21"/>
      <c r="D404" s="21"/>
      <c r="F404" s="63">
        <f>TSTCNT!$F$47</f>
        <v>0</v>
      </c>
      <c r="G404" s="63">
        <f>TSTCNT!$G$47</f>
        <v>0</v>
      </c>
      <c r="H404" s="63">
        <f>TSTCNT!$H$47</f>
        <v>0</v>
      </c>
      <c r="I404" s="63">
        <f>TSTCNT!$I$47</f>
        <v>0</v>
      </c>
      <c r="J404" s="63">
        <f>TSTCNT!$J$47</f>
        <v>0</v>
      </c>
      <c r="K404" s="63">
        <f>TSTCNT!$K$47</f>
        <v>0</v>
      </c>
      <c r="L404" s="64">
        <f>TSTCNT!$L$47</f>
        <v>0</v>
      </c>
      <c r="N404" s="96"/>
      <c r="O404" s="280"/>
      <c r="Q404" s="92"/>
      <c r="R404" s="92"/>
      <c r="S404" s="92"/>
      <c r="T404" s="93"/>
      <c r="U404" s="94"/>
      <c r="V404" s="98"/>
      <c r="W404" s="92"/>
      <c r="X404" s="100"/>
      <c r="Y404" s="91"/>
      <c r="Z404" s="99"/>
      <c r="AB404" s="24"/>
    </row>
    <row r="405" spans="1:28" ht="15.75" hidden="1" customHeight="1" outlineLevel="1">
      <c r="A405" s="75"/>
      <c r="B405" s="20" t="s">
        <v>580</v>
      </c>
      <c r="C405" s="21"/>
      <c r="D405" s="21"/>
      <c r="F405" s="63">
        <f>TSTCFB!$F$47</f>
        <v>0</v>
      </c>
      <c r="G405" s="63">
        <f>TSTCFB!$G$47</f>
        <v>0</v>
      </c>
      <c r="H405" s="63">
        <f>TSTCFB!$H$47</f>
        <v>0</v>
      </c>
      <c r="I405" s="63">
        <f>TSTCFB!$I$47</f>
        <v>0</v>
      </c>
      <c r="J405" s="63">
        <f>TSTCFB!$J$47</f>
        <v>0</v>
      </c>
      <c r="K405" s="63">
        <f>TSTCFB!$K$47</f>
        <v>0</v>
      </c>
      <c r="L405" s="64">
        <f>TSTCFB!$L$47</f>
        <v>0</v>
      </c>
      <c r="N405" s="96"/>
      <c r="O405" s="280"/>
      <c r="Q405" s="92"/>
      <c r="R405" s="92"/>
      <c r="S405" s="92"/>
      <c r="T405" s="93"/>
      <c r="U405" s="94"/>
      <c r="V405" s="98"/>
      <c r="W405" s="92"/>
      <c r="X405" s="100"/>
      <c r="Y405" s="91"/>
      <c r="Z405" s="99"/>
      <c r="AB405" s="24"/>
    </row>
    <row r="406" spans="1:28" ht="15.75" hidden="1" customHeight="1" outlineLevel="1">
      <c r="A406" s="75"/>
      <c r="B406" s="20" t="s">
        <v>248</v>
      </c>
      <c r="C406" s="21"/>
      <c r="D406" s="21"/>
      <c r="F406" s="63">
        <f>TSTCWT!$F$47</f>
        <v>0</v>
      </c>
      <c r="G406" s="63">
        <f>TSTCWT!$G$47</f>
        <v>0</v>
      </c>
      <c r="H406" s="63">
        <f>TSTCWT!$H$47</f>
        <v>0</v>
      </c>
      <c r="I406" s="63">
        <f>TSTCWT!$I$47</f>
        <v>0</v>
      </c>
      <c r="J406" s="63">
        <f>TSTCWT!$J$47</f>
        <v>0</v>
      </c>
      <c r="K406" s="63">
        <f>TSTCWT!$K$47</f>
        <v>0</v>
      </c>
      <c r="L406" s="64">
        <f>TSTCWT!$L$47</f>
        <v>0</v>
      </c>
      <c r="N406" s="96"/>
      <c r="O406" s="280"/>
      <c r="Q406" s="92"/>
      <c r="R406" s="92"/>
      <c r="S406" s="92"/>
      <c r="T406" s="93"/>
      <c r="U406" s="94"/>
      <c r="V406" s="98"/>
      <c r="W406" s="92"/>
      <c r="X406" s="100"/>
      <c r="Y406" s="91"/>
      <c r="Z406" s="99"/>
      <c r="AB406" s="24"/>
    </row>
    <row r="407" spans="1:28" ht="15.75" customHeight="1" collapsed="1">
      <c r="A407" s="75"/>
      <c r="B407" s="6" t="s">
        <v>43</v>
      </c>
      <c r="C407" s="21"/>
      <c r="D407" s="21"/>
      <c r="F407" s="63">
        <f t="shared" ref="F407:L407" si="24">SUM(F397:F406)</f>
        <v>0</v>
      </c>
      <c r="G407" s="63">
        <f t="shared" si="24"/>
        <v>0</v>
      </c>
      <c r="H407" s="63">
        <f t="shared" si="24"/>
        <v>0</v>
      </c>
      <c r="I407" s="63">
        <f t="shared" si="24"/>
        <v>0</v>
      </c>
      <c r="J407" s="63">
        <f t="shared" si="24"/>
        <v>0</v>
      </c>
      <c r="K407" s="63">
        <f t="shared" si="24"/>
        <v>0</v>
      </c>
      <c r="L407" s="64">
        <f t="shared" si="24"/>
        <v>0</v>
      </c>
      <c r="N407" s="96"/>
      <c r="O407" s="224"/>
      <c r="P407" s="97"/>
      <c r="Q407" s="92"/>
      <c r="R407" s="92"/>
      <c r="S407" s="92"/>
      <c r="T407" s="93"/>
      <c r="U407" s="94"/>
      <c r="V407" s="98"/>
      <c r="W407" s="92"/>
      <c r="X407" s="100"/>
      <c r="Y407" s="91"/>
      <c r="Z407" s="99"/>
      <c r="AB407" s="24"/>
    </row>
    <row r="408" spans="1:28" ht="15.75" hidden="1" customHeight="1" outlineLevel="1">
      <c r="A408" s="75"/>
      <c r="B408" s="20" t="s">
        <v>240</v>
      </c>
      <c r="C408" s="21"/>
      <c r="D408" s="21"/>
      <c r="F408" s="63">
        <f>LIT!$F$48</f>
        <v>0</v>
      </c>
      <c r="G408" s="63">
        <f>LIT!$G$48</f>
        <v>0</v>
      </c>
      <c r="H408" s="63">
        <f>LIT!$H$48</f>
        <v>0</v>
      </c>
      <c r="I408" s="63">
        <f>LIT!$I$48</f>
        <v>0</v>
      </c>
      <c r="J408" s="63">
        <f>LIT!$J$48</f>
        <v>0</v>
      </c>
      <c r="K408" s="63">
        <f>LIT!$K$48</f>
        <v>0</v>
      </c>
      <c r="L408" s="64">
        <f>LIT!$L$48</f>
        <v>0</v>
      </c>
      <c r="N408" s="96"/>
      <c r="O408" s="284">
        <f>LIT!$O$48</f>
        <v>0</v>
      </c>
      <c r="P408" s="97"/>
      <c r="Q408" s="92"/>
      <c r="R408" s="92"/>
      <c r="S408" s="92"/>
      <c r="T408" s="93"/>
      <c r="U408" s="94"/>
      <c r="V408" s="98"/>
      <c r="W408" s="92"/>
      <c r="X408" s="100"/>
      <c r="Y408" s="91"/>
      <c r="Z408" s="99"/>
      <c r="AB408" s="24"/>
    </row>
    <row r="409" spans="1:28" ht="15.75" hidden="1" customHeight="1" outlineLevel="1">
      <c r="A409" s="75"/>
      <c r="B409" s="20" t="s">
        <v>242</v>
      </c>
      <c r="C409" s="21"/>
      <c r="D409" s="21"/>
      <c r="F409" s="63">
        <f>LSCO!$F$48</f>
        <v>0</v>
      </c>
      <c r="G409" s="63">
        <f>LSCO!$G$48</f>
        <v>0</v>
      </c>
      <c r="H409" s="63">
        <f>LSCO!$H$48</f>
        <v>0</v>
      </c>
      <c r="I409" s="63">
        <f>LSCO!$I$48</f>
        <v>0</v>
      </c>
      <c r="J409" s="63">
        <f>LSCO!$J$48</f>
        <v>0</v>
      </c>
      <c r="K409" s="63">
        <f>LSCO!$K$48</f>
        <v>0</v>
      </c>
      <c r="L409" s="64">
        <f>LSCO!$L$48</f>
        <v>0</v>
      </c>
      <c r="N409" s="96"/>
      <c r="O409" s="284">
        <f>LSCO!$O$48</f>
        <v>0</v>
      </c>
      <c r="P409" s="97"/>
      <c r="Q409" s="92"/>
      <c r="R409" s="92"/>
      <c r="S409" s="92"/>
      <c r="T409" s="93"/>
      <c r="U409" s="94"/>
      <c r="V409" s="98"/>
      <c r="W409" s="92"/>
      <c r="X409" s="100"/>
      <c r="Y409" s="91"/>
      <c r="Z409" s="99"/>
      <c r="AB409" s="24"/>
    </row>
    <row r="410" spans="1:28" ht="15.75" hidden="1" customHeight="1" outlineLevel="1">
      <c r="A410" s="75"/>
      <c r="B410" s="20" t="s">
        <v>244</v>
      </c>
      <c r="C410" s="21"/>
      <c r="D410" s="21"/>
      <c r="F410" s="63">
        <f>LSCPA!$F$48</f>
        <v>0</v>
      </c>
      <c r="G410" s="63">
        <f>LSCPA!$G$48</f>
        <v>0</v>
      </c>
      <c r="H410" s="63">
        <f>LSCPA!$H$48</f>
        <v>0</v>
      </c>
      <c r="I410" s="63">
        <f>LSCPA!$I$48</f>
        <v>0</v>
      </c>
      <c r="J410" s="63">
        <f>LSCPA!$J$48</f>
        <v>0</v>
      </c>
      <c r="K410" s="63">
        <f>LSCPA!$K$48</f>
        <v>0</v>
      </c>
      <c r="L410" s="64">
        <f>LSCPA!$L$48</f>
        <v>0</v>
      </c>
      <c r="N410" s="96"/>
      <c r="O410" s="284">
        <f>LSCPA!$O$48</f>
        <v>0</v>
      </c>
      <c r="P410" s="97"/>
      <c r="Q410" s="92"/>
      <c r="R410" s="92"/>
      <c r="S410" s="92"/>
      <c r="T410" s="93"/>
      <c r="U410" s="94"/>
      <c r="V410" s="98"/>
      <c r="W410" s="92"/>
      <c r="X410" s="100"/>
      <c r="Y410" s="91"/>
      <c r="Z410" s="99"/>
      <c r="AB410" s="24"/>
    </row>
    <row r="411" spans="1:28" ht="15.75" hidden="1" customHeight="1" outlineLevel="1">
      <c r="A411" s="75"/>
      <c r="B411" s="20" t="s">
        <v>246</v>
      </c>
      <c r="C411" s="21"/>
      <c r="D411" s="21"/>
      <c r="F411" s="63">
        <f>TSTCH!$F$48</f>
        <v>0</v>
      </c>
      <c r="G411" s="63">
        <f>TSTCH!$G$48</f>
        <v>0</v>
      </c>
      <c r="H411" s="63">
        <f>TSTCH!$H$48</f>
        <v>0</v>
      </c>
      <c r="I411" s="63">
        <f>TSTCH!$I$48</f>
        <v>0</v>
      </c>
      <c r="J411" s="63">
        <f>TSTCH!$J$48</f>
        <v>0</v>
      </c>
      <c r="K411" s="63">
        <f>TSTCH!$K$48</f>
        <v>0</v>
      </c>
      <c r="L411" s="64">
        <f>TSTCH!$L$48</f>
        <v>0</v>
      </c>
      <c r="N411" s="96"/>
      <c r="O411" s="284">
        <f>TSTCH!$O$48</f>
        <v>0</v>
      </c>
      <c r="P411" s="97"/>
      <c r="Q411" s="92"/>
      <c r="R411" s="92"/>
      <c r="S411" s="92"/>
      <c r="T411" s="93"/>
      <c r="U411" s="94"/>
      <c r="V411" s="98"/>
      <c r="W411" s="92"/>
      <c r="X411" s="100"/>
      <c r="Y411" s="91"/>
      <c r="Z411" s="99"/>
      <c r="AB411" s="24"/>
    </row>
    <row r="412" spans="1:28" ht="15.75" hidden="1" customHeight="1" outlineLevel="1">
      <c r="A412" s="75"/>
      <c r="B412" s="20" t="s">
        <v>249</v>
      </c>
      <c r="C412" s="21"/>
      <c r="D412" s="21"/>
      <c r="F412" s="63">
        <f>TSTCM!$F$48</f>
        <v>0</v>
      </c>
      <c r="G412" s="63">
        <f>TSTCM!$G$48</f>
        <v>0</v>
      </c>
      <c r="H412" s="63">
        <f>TSTCM!$H$48</f>
        <v>0</v>
      </c>
      <c r="I412" s="63">
        <f>TSTCM!$I$48</f>
        <v>0</v>
      </c>
      <c r="J412" s="63">
        <f>TSTCM!$J$48</f>
        <v>0</v>
      </c>
      <c r="K412" s="63">
        <f>TSTCM!$K$48</f>
        <v>0</v>
      </c>
      <c r="L412" s="64">
        <f>TSTCM!$L$48</f>
        <v>0</v>
      </c>
      <c r="N412" s="96"/>
      <c r="O412" s="284">
        <f>TSTCM!$O$48</f>
        <v>0</v>
      </c>
      <c r="P412" s="97"/>
      <c r="Q412" s="92"/>
      <c r="R412" s="92"/>
      <c r="S412" s="92"/>
      <c r="T412" s="93"/>
      <c r="U412" s="94"/>
      <c r="V412" s="98"/>
      <c r="W412" s="92"/>
      <c r="X412" s="100"/>
      <c r="Y412" s="91"/>
      <c r="Z412" s="99"/>
      <c r="AB412" s="24"/>
    </row>
    <row r="413" spans="1:28" ht="15.75" hidden="1" customHeight="1" outlineLevel="1">
      <c r="A413" s="75"/>
      <c r="B413" s="20" t="s">
        <v>387</v>
      </c>
      <c r="C413" s="21"/>
      <c r="D413" s="21"/>
      <c r="F413" s="63">
        <f>TSTCS!$F$48</f>
        <v>0</v>
      </c>
      <c r="G413" s="63">
        <f>TSTCS!$G$48</f>
        <v>0</v>
      </c>
      <c r="H413" s="63">
        <f>TSTCS!$H$48</f>
        <v>0</v>
      </c>
      <c r="I413" s="63">
        <f>TSTCS!$I$48</f>
        <v>0</v>
      </c>
      <c r="J413" s="63">
        <f>TSTCS!$J$48</f>
        <v>0</v>
      </c>
      <c r="K413" s="63">
        <f>TSTCS!$K$48</f>
        <v>0</v>
      </c>
      <c r="L413" s="64">
        <f>TSTCS!$L$48</f>
        <v>0</v>
      </c>
      <c r="N413" s="96"/>
      <c r="O413" s="284">
        <f>TSTCS!$O$48</f>
        <v>0</v>
      </c>
      <c r="P413" s="97"/>
      <c r="Q413" s="92"/>
      <c r="R413" s="92"/>
      <c r="S413" s="92"/>
      <c r="T413" s="93"/>
      <c r="U413" s="94"/>
      <c r="V413" s="98"/>
      <c r="W413" s="92"/>
      <c r="X413" s="100"/>
      <c r="Y413" s="91"/>
      <c r="Z413" s="99"/>
      <c r="AB413" s="24"/>
    </row>
    <row r="414" spans="1:28" ht="15.75" hidden="1" customHeight="1" outlineLevel="1">
      <c r="A414" s="75"/>
      <c r="B414" s="20" t="s">
        <v>251</v>
      </c>
      <c r="C414" s="21"/>
      <c r="D414" s="21"/>
      <c r="F414" s="63">
        <f>TSTCW!$F$48</f>
        <v>0</v>
      </c>
      <c r="G414" s="63">
        <f>TSTCW!$G$48</f>
        <v>0</v>
      </c>
      <c r="H414" s="63">
        <f>TSTCW!$H$48</f>
        <v>0</v>
      </c>
      <c r="I414" s="63">
        <f>TSTCW!$I$48</f>
        <v>0</v>
      </c>
      <c r="J414" s="63">
        <f>TSTCW!$J$48</f>
        <v>0</v>
      </c>
      <c r="K414" s="63">
        <f>TSTCW!$K$48</f>
        <v>0</v>
      </c>
      <c r="L414" s="64">
        <f>TSTCW!$L$48</f>
        <v>0</v>
      </c>
      <c r="N414" s="96"/>
      <c r="O414" s="284">
        <f>TSTCW!$O$48</f>
        <v>0</v>
      </c>
      <c r="P414" s="97"/>
      <c r="Q414" s="92"/>
      <c r="R414" s="92"/>
      <c r="S414" s="92"/>
      <c r="T414" s="93"/>
      <c r="U414" s="94"/>
      <c r="V414" s="98"/>
      <c r="W414" s="92"/>
      <c r="X414" s="100"/>
      <c r="Y414" s="91"/>
      <c r="Z414" s="99"/>
      <c r="AB414" s="24"/>
    </row>
    <row r="415" spans="1:28" ht="15.75" hidden="1" customHeight="1" outlineLevel="1">
      <c r="A415" s="75"/>
      <c r="B415" s="20" t="s">
        <v>579</v>
      </c>
      <c r="C415" s="21"/>
      <c r="D415" s="21"/>
      <c r="F415" s="63">
        <f>TSTCNT!$F$48</f>
        <v>0</v>
      </c>
      <c r="G415" s="63">
        <f>TSTCNT!$G$48</f>
        <v>0</v>
      </c>
      <c r="H415" s="63">
        <f>TSTCNT!$H$48</f>
        <v>0</v>
      </c>
      <c r="I415" s="63">
        <f>TSTCNT!$I$48</f>
        <v>0</v>
      </c>
      <c r="J415" s="63">
        <f>TSTCNT!$J$48</f>
        <v>0</v>
      </c>
      <c r="K415" s="63">
        <f>TSTCNT!$K$48</f>
        <v>0</v>
      </c>
      <c r="L415" s="64">
        <f>TSTCNT!$L$48</f>
        <v>0</v>
      </c>
      <c r="N415" s="96"/>
      <c r="O415" s="284">
        <f>TSTCNT!$O$48</f>
        <v>0</v>
      </c>
      <c r="P415" s="97"/>
      <c r="Q415" s="92"/>
      <c r="R415" s="92"/>
      <c r="S415" s="92"/>
      <c r="T415" s="93"/>
      <c r="U415" s="94"/>
      <c r="V415" s="98"/>
      <c r="W415" s="92"/>
      <c r="X415" s="100"/>
      <c r="Y415" s="91"/>
      <c r="Z415" s="99"/>
      <c r="AB415" s="24"/>
    </row>
    <row r="416" spans="1:28" ht="15.75" hidden="1" customHeight="1" outlineLevel="1">
      <c r="A416" s="75"/>
      <c r="B416" s="20" t="s">
        <v>580</v>
      </c>
      <c r="C416" s="21"/>
      <c r="D416" s="21"/>
      <c r="F416" s="63">
        <f>TSTCFB!$F$48</f>
        <v>0</v>
      </c>
      <c r="G416" s="63">
        <f>TSTCFB!$G$48</f>
        <v>0</v>
      </c>
      <c r="H416" s="63">
        <f>TSTCFB!$H$48</f>
        <v>0</v>
      </c>
      <c r="I416" s="63">
        <f>TSTCFB!$I$48</f>
        <v>0</v>
      </c>
      <c r="J416" s="63">
        <f>TSTCFB!$J$48</f>
        <v>0</v>
      </c>
      <c r="K416" s="63">
        <f>TSTCFB!$K$48</f>
        <v>0</v>
      </c>
      <c r="L416" s="64">
        <f>TSTCFB!$L$48</f>
        <v>0</v>
      </c>
      <c r="N416" s="96"/>
      <c r="O416" s="284">
        <f>TSTCFB!$O$48</f>
        <v>0</v>
      </c>
      <c r="P416" s="97"/>
      <c r="Q416" s="92"/>
      <c r="R416" s="92"/>
      <c r="S416" s="92"/>
      <c r="T416" s="93"/>
      <c r="U416" s="94"/>
      <c r="V416" s="98"/>
      <c r="W416" s="92"/>
      <c r="X416" s="100"/>
      <c r="Y416" s="91"/>
      <c r="Z416" s="99"/>
      <c r="AB416" s="24"/>
    </row>
    <row r="417" spans="1:28" ht="15.75" hidden="1" customHeight="1" outlineLevel="1">
      <c r="A417" s="75"/>
      <c r="B417" s="20" t="s">
        <v>248</v>
      </c>
      <c r="C417" s="21"/>
      <c r="D417" s="21"/>
      <c r="F417" s="63">
        <f>TSTCWT!$F$48</f>
        <v>0</v>
      </c>
      <c r="G417" s="63">
        <f>TSTCWT!$G$48</f>
        <v>0</v>
      </c>
      <c r="H417" s="63">
        <f>TSTCWT!$H$48</f>
        <v>0</v>
      </c>
      <c r="I417" s="63">
        <f>TSTCWT!$I$48</f>
        <v>0</v>
      </c>
      <c r="J417" s="63">
        <f>TSTCWT!$J$48</f>
        <v>0</v>
      </c>
      <c r="K417" s="63">
        <f>TSTCWT!$K$48</f>
        <v>0</v>
      </c>
      <c r="L417" s="64">
        <f>TSTCWT!$L$48</f>
        <v>0</v>
      </c>
      <c r="N417" s="96"/>
      <c r="O417" s="284">
        <f>TSTCWT!$O$48</f>
        <v>0</v>
      </c>
      <c r="P417" s="97"/>
      <c r="Q417" s="92"/>
      <c r="R417" s="92"/>
      <c r="S417" s="92"/>
      <c r="T417" s="93"/>
      <c r="U417" s="94"/>
      <c r="V417" s="98"/>
      <c r="W417" s="92"/>
      <c r="X417" s="100"/>
      <c r="Y417" s="91"/>
      <c r="Z417" s="99"/>
      <c r="AB417" s="24"/>
    </row>
    <row r="418" spans="1:28" ht="15.75" customHeight="1" collapsed="1">
      <c r="A418" s="75"/>
      <c r="B418" s="6" t="s">
        <v>44</v>
      </c>
      <c r="C418" s="21"/>
      <c r="D418" s="21"/>
      <c r="F418" s="63">
        <f t="shared" ref="F418:L418" si="25">SUM(F408:F417)</f>
        <v>0</v>
      </c>
      <c r="G418" s="63">
        <f t="shared" si="25"/>
        <v>0</v>
      </c>
      <c r="H418" s="63">
        <f t="shared" si="25"/>
        <v>0</v>
      </c>
      <c r="I418" s="63">
        <f t="shared" si="25"/>
        <v>0</v>
      </c>
      <c r="J418" s="63">
        <f t="shared" si="25"/>
        <v>0</v>
      </c>
      <c r="K418" s="63">
        <f t="shared" si="25"/>
        <v>0</v>
      </c>
      <c r="L418" s="64">
        <f t="shared" si="25"/>
        <v>0</v>
      </c>
      <c r="N418" s="96"/>
      <c r="O418" s="225" t="s">
        <v>442</v>
      </c>
      <c r="P418" s="97"/>
      <c r="Q418" s="92"/>
      <c r="R418" s="92"/>
      <c r="S418" s="92"/>
      <c r="T418" s="93"/>
      <c r="U418" s="94"/>
      <c r="V418" s="98"/>
      <c r="W418" s="92"/>
      <c r="X418" s="100"/>
      <c r="Y418" s="91"/>
      <c r="Z418" s="99"/>
      <c r="AB418" s="24"/>
    </row>
    <row r="419" spans="1:28" ht="15.75" hidden="1" customHeight="1" outlineLevel="1">
      <c r="A419" s="75"/>
      <c r="B419" s="20" t="s">
        <v>240</v>
      </c>
      <c r="C419" s="21"/>
      <c r="D419" s="21"/>
      <c r="F419" s="63">
        <f>LIT!$F$49</f>
        <v>0</v>
      </c>
      <c r="G419" s="63">
        <f>LIT!$G$49</f>
        <v>0</v>
      </c>
      <c r="H419" s="63">
        <f>LIT!$H$49</f>
        <v>0</v>
      </c>
      <c r="I419" s="63">
        <f>LIT!$I$49</f>
        <v>0</v>
      </c>
      <c r="J419" s="63">
        <f>LIT!$J$49</f>
        <v>0</v>
      </c>
      <c r="K419" s="63">
        <f>LIT!$K$49</f>
        <v>0</v>
      </c>
      <c r="L419" s="64">
        <f>LIT!$L$49</f>
        <v>0</v>
      </c>
      <c r="N419" s="96"/>
      <c r="O419" s="225"/>
      <c r="P419" s="97"/>
      <c r="Q419" s="92"/>
      <c r="R419" s="92"/>
      <c r="S419" s="92"/>
      <c r="T419" s="93"/>
      <c r="U419" s="94"/>
      <c r="V419" s="98"/>
      <c r="W419" s="92"/>
      <c r="X419" s="100"/>
      <c r="Y419" s="91"/>
      <c r="Z419" s="99"/>
      <c r="AB419" s="24"/>
    </row>
    <row r="420" spans="1:28" ht="15.75" hidden="1" customHeight="1" outlineLevel="1">
      <c r="A420" s="75"/>
      <c r="B420" s="20" t="s">
        <v>242</v>
      </c>
      <c r="C420" s="21"/>
      <c r="D420" s="21"/>
      <c r="F420" s="63">
        <f>LSCO!$F$49</f>
        <v>0</v>
      </c>
      <c r="G420" s="63">
        <f>LSCO!$G$49</f>
        <v>0</v>
      </c>
      <c r="H420" s="63">
        <f>LSCO!$H$49</f>
        <v>0</v>
      </c>
      <c r="I420" s="63">
        <f>LSCO!$I$49</f>
        <v>0</v>
      </c>
      <c r="J420" s="63">
        <f>LSCO!$J$49</f>
        <v>0</v>
      </c>
      <c r="K420" s="63">
        <f>LSCO!$K$49</f>
        <v>0</v>
      </c>
      <c r="L420" s="64">
        <f>LSCO!$L$49</f>
        <v>0</v>
      </c>
      <c r="N420" s="96"/>
      <c r="O420" s="225"/>
      <c r="P420" s="97"/>
      <c r="Q420" s="92"/>
      <c r="R420" s="92"/>
      <c r="S420" s="92"/>
      <c r="T420" s="93"/>
      <c r="U420" s="94"/>
      <c r="V420" s="98"/>
      <c r="W420" s="92"/>
      <c r="X420" s="100"/>
      <c r="Y420" s="91"/>
      <c r="Z420" s="99"/>
      <c r="AB420" s="24"/>
    </row>
    <row r="421" spans="1:28" ht="15.75" hidden="1" customHeight="1" outlineLevel="1">
      <c r="A421" s="75"/>
      <c r="B421" s="20" t="s">
        <v>244</v>
      </c>
      <c r="C421" s="21"/>
      <c r="D421" s="21"/>
      <c r="F421" s="63">
        <f>LSCPA!$F$49</f>
        <v>0</v>
      </c>
      <c r="G421" s="63">
        <f>LSCPA!$G$49</f>
        <v>0</v>
      </c>
      <c r="H421" s="63">
        <f>LSCPA!$H$49</f>
        <v>0</v>
      </c>
      <c r="I421" s="63">
        <f>LSCPA!$I$49</f>
        <v>0</v>
      </c>
      <c r="J421" s="63">
        <f>LSCPA!$J$49</f>
        <v>0</v>
      </c>
      <c r="K421" s="63">
        <f>LSCPA!$K$49</f>
        <v>0</v>
      </c>
      <c r="L421" s="64">
        <f>LSCPA!$L$49</f>
        <v>0</v>
      </c>
      <c r="N421" s="96"/>
      <c r="O421" s="225"/>
      <c r="P421" s="97"/>
      <c r="Q421" s="92"/>
      <c r="R421" s="92"/>
      <c r="S421" s="92"/>
      <c r="T421" s="93"/>
      <c r="U421" s="94"/>
      <c r="V421" s="98"/>
      <c r="W421" s="92"/>
      <c r="X421" s="100"/>
      <c r="Y421" s="91"/>
      <c r="Z421" s="99"/>
      <c r="AB421" s="24"/>
    </row>
    <row r="422" spans="1:28" ht="15.75" hidden="1" customHeight="1" outlineLevel="1">
      <c r="A422" s="75"/>
      <c r="B422" s="20" t="s">
        <v>246</v>
      </c>
      <c r="C422" s="21"/>
      <c r="D422" s="21"/>
      <c r="F422" s="63">
        <f>TSTCH!$F$49</f>
        <v>0</v>
      </c>
      <c r="G422" s="63">
        <f>TSTCH!$G$49</f>
        <v>0</v>
      </c>
      <c r="H422" s="63">
        <f>TSTCH!$H$49</f>
        <v>0</v>
      </c>
      <c r="I422" s="63">
        <f>TSTCH!$I$49</f>
        <v>0</v>
      </c>
      <c r="J422" s="63">
        <f>TSTCH!$J$49</f>
        <v>0</v>
      </c>
      <c r="K422" s="63">
        <f>TSTCH!$K$49</f>
        <v>0</v>
      </c>
      <c r="L422" s="64">
        <f>TSTCH!$L$49</f>
        <v>0</v>
      </c>
      <c r="N422" s="96"/>
      <c r="O422" s="225"/>
      <c r="P422" s="97"/>
      <c r="Q422" s="92"/>
      <c r="R422" s="92"/>
      <c r="S422" s="92"/>
      <c r="T422" s="93"/>
      <c r="U422" s="94"/>
      <c r="V422" s="98"/>
      <c r="W422" s="92"/>
      <c r="X422" s="100"/>
      <c r="Y422" s="91"/>
      <c r="Z422" s="99"/>
      <c r="AB422" s="24"/>
    </row>
    <row r="423" spans="1:28" ht="15.75" hidden="1" customHeight="1" outlineLevel="1">
      <c r="A423" s="75"/>
      <c r="B423" s="20" t="s">
        <v>249</v>
      </c>
      <c r="C423" s="21"/>
      <c r="D423" s="21"/>
      <c r="F423" s="63">
        <f>TSTCM!$F$49</f>
        <v>0</v>
      </c>
      <c r="G423" s="63">
        <f>TSTCM!$G$49</f>
        <v>0</v>
      </c>
      <c r="H423" s="63">
        <f>TSTCM!$H$49</f>
        <v>0</v>
      </c>
      <c r="I423" s="63">
        <f>TSTCM!$I$49</f>
        <v>0</v>
      </c>
      <c r="J423" s="63">
        <f>TSTCM!$J$49</f>
        <v>0</v>
      </c>
      <c r="K423" s="63">
        <f>TSTCM!$K$49</f>
        <v>0</v>
      </c>
      <c r="L423" s="64">
        <f>TSTCM!$L$49</f>
        <v>0</v>
      </c>
      <c r="N423" s="96"/>
      <c r="O423" s="225"/>
      <c r="P423" s="97"/>
      <c r="Q423" s="92"/>
      <c r="R423" s="92"/>
      <c r="S423" s="92"/>
      <c r="T423" s="93"/>
      <c r="U423" s="94"/>
      <c r="V423" s="98"/>
      <c r="W423" s="92"/>
      <c r="X423" s="100"/>
      <c r="Y423" s="91"/>
      <c r="Z423" s="99"/>
      <c r="AB423" s="24"/>
    </row>
    <row r="424" spans="1:28" ht="15.75" hidden="1" customHeight="1" outlineLevel="1">
      <c r="A424" s="75"/>
      <c r="B424" s="20" t="s">
        <v>387</v>
      </c>
      <c r="C424" s="21"/>
      <c r="D424" s="21"/>
      <c r="F424" s="63">
        <f>TSTCS!$F$49</f>
        <v>0</v>
      </c>
      <c r="G424" s="63">
        <f>TSTCS!$G$49</f>
        <v>0</v>
      </c>
      <c r="H424" s="63">
        <f>TSTCS!$H$49</f>
        <v>0</v>
      </c>
      <c r="I424" s="63">
        <f>TSTCS!$I$49</f>
        <v>0</v>
      </c>
      <c r="J424" s="63">
        <f>TSTCS!$J$49</f>
        <v>0</v>
      </c>
      <c r="K424" s="63">
        <f>TSTCS!$K$49</f>
        <v>0</v>
      </c>
      <c r="L424" s="64">
        <f>TSTCS!$L$49</f>
        <v>0</v>
      </c>
      <c r="N424" s="96"/>
      <c r="O424" s="225"/>
      <c r="P424" s="97"/>
      <c r="Q424" s="92"/>
      <c r="R424" s="92"/>
      <c r="S424" s="92"/>
      <c r="T424" s="93"/>
      <c r="U424" s="94"/>
      <c r="V424" s="98"/>
      <c r="W424" s="92"/>
      <c r="X424" s="100"/>
      <c r="Y424" s="91"/>
      <c r="Z424" s="99"/>
      <c r="AB424" s="24"/>
    </row>
    <row r="425" spans="1:28" ht="15.75" hidden="1" customHeight="1" outlineLevel="1">
      <c r="A425" s="75"/>
      <c r="B425" s="20" t="s">
        <v>251</v>
      </c>
      <c r="C425" s="21"/>
      <c r="D425" s="21"/>
      <c r="F425" s="63">
        <f>TSTCW!$F$49</f>
        <v>0</v>
      </c>
      <c r="G425" s="63">
        <f>TSTCW!$G$49</f>
        <v>0</v>
      </c>
      <c r="H425" s="63">
        <f>TSTCW!$H$49</f>
        <v>0</v>
      </c>
      <c r="I425" s="63">
        <f>TSTCW!$I$49</f>
        <v>0</v>
      </c>
      <c r="J425" s="63">
        <f>TSTCW!$J$49</f>
        <v>0</v>
      </c>
      <c r="K425" s="63">
        <f>TSTCW!$K$49</f>
        <v>0</v>
      </c>
      <c r="L425" s="64">
        <f>TSTCW!$L$49</f>
        <v>0</v>
      </c>
      <c r="N425" s="96"/>
      <c r="O425" s="225"/>
      <c r="P425" s="97"/>
      <c r="Q425" s="92"/>
      <c r="R425" s="92"/>
      <c r="S425" s="92"/>
      <c r="T425" s="93"/>
      <c r="U425" s="94"/>
      <c r="V425" s="98"/>
      <c r="W425" s="92"/>
      <c r="X425" s="100"/>
      <c r="Y425" s="91"/>
      <c r="Z425" s="99"/>
      <c r="AB425" s="24"/>
    </row>
    <row r="426" spans="1:28" ht="15.75" hidden="1" customHeight="1" outlineLevel="1">
      <c r="A426" s="75"/>
      <c r="B426" s="20" t="s">
        <v>579</v>
      </c>
      <c r="C426" s="21"/>
      <c r="D426" s="21"/>
      <c r="F426" s="63">
        <f>TSTCNT!$F$49</f>
        <v>0</v>
      </c>
      <c r="G426" s="63">
        <f>TSTCNT!$G$49</f>
        <v>0</v>
      </c>
      <c r="H426" s="63">
        <f>TSTCNT!$H$49</f>
        <v>0</v>
      </c>
      <c r="I426" s="63">
        <f>TSTCNT!$I$49</f>
        <v>0</v>
      </c>
      <c r="J426" s="63">
        <f>TSTCNT!$J$49</f>
        <v>0</v>
      </c>
      <c r="K426" s="63">
        <f>TSTCNT!$K$49</f>
        <v>0</v>
      </c>
      <c r="L426" s="64">
        <f>TSTCNT!$L$49</f>
        <v>0</v>
      </c>
      <c r="N426" s="96"/>
      <c r="O426" s="225"/>
      <c r="P426" s="97"/>
      <c r="Q426" s="92"/>
      <c r="R426" s="92"/>
      <c r="S426" s="92"/>
      <c r="T426" s="93"/>
      <c r="U426" s="94"/>
      <c r="V426" s="98"/>
      <c r="W426" s="92"/>
      <c r="X426" s="100"/>
      <c r="Y426" s="91"/>
      <c r="Z426" s="99"/>
      <c r="AB426" s="24"/>
    </row>
    <row r="427" spans="1:28" ht="15.75" hidden="1" customHeight="1" outlineLevel="1">
      <c r="A427" s="75"/>
      <c r="B427" s="20" t="s">
        <v>580</v>
      </c>
      <c r="C427" s="21"/>
      <c r="D427" s="21"/>
      <c r="F427" s="63">
        <f>TSTCFB!$F$49</f>
        <v>0</v>
      </c>
      <c r="G427" s="63">
        <f>TSTCFB!$G$49</f>
        <v>0</v>
      </c>
      <c r="H427" s="63">
        <f>TSTCFB!$H$49</f>
        <v>0</v>
      </c>
      <c r="I427" s="63">
        <f>TSTCFB!$I$49</f>
        <v>0</v>
      </c>
      <c r="J427" s="63">
        <f>TSTCFB!$J$49</f>
        <v>0</v>
      </c>
      <c r="K427" s="63">
        <f>TSTCFB!$K$49</f>
        <v>0</v>
      </c>
      <c r="L427" s="64">
        <f>TSTCFB!$L$49</f>
        <v>0</v>
      </c>
      <c r="N427" s="96"/>
      <c r="O427" s="225"/>
      <c r="P427" s="97"/>
      <c r="Q427" s="92"/>
      <c r="R427" s="92"/>
      <c r="S427" s="92"/>
      <c r="T427" s="93"/>
      <c r="U427" s="94"/>
      <c r="V427" s="98"/>
      <c r="W427" s="92"/>
      <c r="X427" s="100"/>
      <c r="Y427" s="91"/>
      <c r="Z427" s="99"/>
      <c r="AB427" s="24"/>
    </row>
    <row r="428" spans="1:28" ht="15.75" hidden="1" customHeight="1" outlineLevel="1">
      <c r="A428" s="75"/>
      <c r="B428" s="20" t="s">
        <v>248</v>
      </c>
      <c r="C428" s="21"/>
      <c r="D428" s="21"/>
      <c r="F428" s="63">
        <f>TSTCWT!$F$49</f>
        <v>0</v>
      </c>
      <c r="G428" s="63">
        <f>TSTCWT!$G$49</f>
        <v>0</v>
      </c>
      <c r="H428" s="63">
        <f>TSTCWT!$H$49</f>
        <v>0</v>
      </c>
      <c r="I428" s="63">
        <f>TSTCWT!$I$49</f>
        <v>0</v>
      </c>
      <c r="J428" s="63">
        <f>TSTCWT!$J$49</f>
        <v>0</v>
      </c>
      <c r="K428" s="63">
        <f>TSTCWT!$K$49</f>
        <v>0</v>
      </c>
      <c r="L428" s="64">
        <f>TSTCWT!$L$49</f>
        <v>0</v>
      </c>
      <c r="N428" s="96"/>
      <c r="O428" s="225"/>
      <c r="P428" s="97"/>
      <c r="Q428" s="92"/>
      <c r="R428" s="92"/>
      <c r="S428" s="92"/>
      <c r="T428" s="93"/>
      <c r="U428" s="94"/>
      <c r="V428" s="98"/>
      <c r="W428" s="92"/>
      <c r="X428" s="100"/>
      <c r="Y428" s="91"/>
      <c r="Z428" s="99"/>
      <c r="AB428" s="24"/>
    </row>
    <row r="429" spans="1:28" ht="15.75" customHeight="1" collapsed="1">
      <c r="A429" s="75"/>
      <c r="B429" s="6" t="s">
        <v>45</v>
      </c>
      <c r="C429" s="21"/>
      <c r="D429" s="21"/>
      <c r="F429" s="63">
        <f t="shared" ref="F429:L429" si="26">SUM(F419:F428)</f>
        <v>0</v>
      </c>
      <c r="G429" s="63">
        <f t="shared" si="26"/>
        <v>0</v>
      </c>
      <c r="H429" s="63">
        <f t="shared" si="26"/>
        <v>0</v>
      </c>
      <c r="I429" s="63">
        <f t="shared" si="26"/>
        <v>0</v>
      </c>
      <c r="J429" s="63">
        <f t="shared" si="26"/>
        <v>0</v>
      </c>
      <c r="K429" s="63">
        <f t="shared" si="26"/>
        <v>0</v>
      </c>
      <c r="L429" s="64">
        <f t="shared" si="26"/>
        <v>0</v>
      </c>
      <c r="N429" s="96"/>
      <c r="O429" s="226"/>
      <c r="P429" s="97"/>
      <c r="Q429" s="92"/>
      <c r="R429" s="92"/>
      <c r="S429" s="92"/>
      <c r="T429" s="93"/>
      <c r="U429" s="94"/>
      <c r="V429" s="98"/>
      <c r="W429" s="92"/>
      <c r="X429" s="100"/>
      <c r="Y429" s="91"/>
      <c r="Z429" s="99"/>
      <c r="AB429" s="24"/>
    </row>
    <row r="430" spans="1:28" ht="15.75" hidden="1" customHeight="1" outlineLevel="1">
      <c r="A430" s="75"/>
      <c r="B430" s="20" t="s">
        <v>240</v>
      </c>
      <c r="C430" s="21"/>
      <c r="D430" s="21"/>
      <c r="F430" s="63">
        <f>LIT!$F$50</f>
        <v>0</v>
      </c>
      <c r="G430" s="63">
        <f>LIT!$G$50</f>
        <v>0</v>
      </c>
      <c r="H430" s="63">
        <f>LIT!$H$50</f>
        <v>0</v>
      </c>
      <c r="I430" s="63">
        <f>LIT!$I$50</f>
        <v>0</v>
      </c>
      <c r="J430" s="63">
        <f>LIT!$J$50</f>
        <v>0</v>
      </c>
      <c r="K430" s="63">
        <f>LIT!$K$50</f>
        <v>0</v>
      </c>
      <c r="L430" s="64">
        <f>LIT!$L$50</f>
        <v>0</v>
      </c>
      <c r="N430" s="96"/>
      <c r="O430" s="281"/>
      <c r="P430" s="97"/>
      <c r="Q430" s="92"/>
      <c r="R430" s="92"/>
      <c r="S430" s="92"/>
      <c r="T430" s="93"/>
      <c r="U430" s="94"/>
      <c r="V430" s="98"/>
      <c r="W430" s="92"/>
      <c r="X430" s="100"/>
      <c r="Y430" s="91"/>
      <c r="Z430" s="99"/>
      <c r="AB430" s="24"/>
    </row>
    <row r="431" spans="1:28" ht="15.75" hidden="1" customHeight="1" outlineLevel="1">
      <c r="A431" s="75"/>
      <c r="B431" s="20" t="s">
        <v>242</v>
      </c>
      <c r="C431" s="21"/>
      <c r="D431" s="21"/>
      <c r="F431" s="63">
        <f>LSCO!$F$50</f>
        <v>0</v>
      </c>
      <c r="G431" s="63">
        <f>LSCO!$G$50</f>
        <v>0</v>
      </c>
      <c r="H431" s="63">
        <f>LSCO!$H$50</f>
        <v>0</v>
      </c>
      <c r="I431" s="63">
        <f>LSCO!$I$50</f>
        <v>0</v>
      </c>
      <c r="J431" s="63">
        <f>LSCO!$J$50</f>
        <v>0</v>
      </c>
      <c r="K431" s="63">
        <f>LSCO!$K$50</f>
        <v>0</v>
      </c>
      <c r="L431" s="64">
        <f>LSCO!$L$50</f>
        <v>0</v>
      </c>
      <c r="N431" s="96"/>
      <c r="O431" s="281"/>
      <c r="P431" s="97"/>
      <c r="Q431" s="92"/>
      <c r="R431" s="92"/>
      <c r="S431" s="92"/>
      <c r="T431" s="93"/>
      <c r="U431" s="94"/>
      <c r="V431" s="98"/>
      <c r="W431" s="92"/>
      <c r="X431" s="100"/>
      <c r="Y431" s="91"/>
      <c r="Z431" s="99"/>
      <c r="AB431" s="24"/>
    </row>
    <row r="432" spans="1:28" ht="15.75" hidden="1" customHeight="1" outlineLevel="1">
      <c r="A432" s="75"/>
      <c r="B432" s="20" t="s">
        <v>244</v>
      </c>
      <c r="C432" s="21"/>
      <c r="D432" s="21"/>
      <c r="F432" s="63">
        <f>LSCPA!$F$50</f>
        <v>0</v>
      </c>
      <c r="G432" s="63">
        <f>LSCPA!$G$50</f>
        <v>0</v>
      </c>
      <c r="H432" s="63">
        <f>LSCPA!$H$50</f>
        <v>0</v>
      </c>
      <c r="I432" s="63">
        <f>LSCPA!$I$50</f>
        <v>0</v>
      </c>
      <c r="J432" s="63">
        <f>LSCPA!$J$50</f>
        <v>0</v>
      </c>
      <c r="K432" s="63">
        <f>LSCPA!$K$50</f>
        <v>0</v>
      </c>
      <c r="L432" s="64">
        <f>LSCPA!$L$50</f>
        <v>0</v>
      </c>
      <c r="N432" s="96"/>
      <c r="O432" s="281"/>
      <c r="P432" s="97"/>
      <c r="Q432" s="92"/>
      <c r="R432" s="92"/>
      <c r="S432" s="92"/>
      <c r="T432" s="93"/>
      <c r="U432" s="94"/>
      <c r="V432" s="98"/>
      <c r="W432" s="92"/>
      <c r="X432" s="100"/>
      <c r="Y432" s="91"/>
      <c r="Z432" s="99"/>
      <c r="AB432" s="24"/>
    </row>
    <row r="433" spans="1:28" ht="15.75" hidden="1" customHeight="1" outlineLevel="1">
      <c r="A433" s="75"/>
      <c r="B433" s="20" t="s">
        <v>246</v>
      </c>
      <c r="C433" s="21"/>
      <c r="D433" s="21"/>
      <c r="F433" s="63">
        <f>TSTCH!$F$50</f>
        <v>0</v>
      </c>
      <c r="G433" s="63">
        <f>TSTCH!$G$50</f>
        <v>0</v>
      </c>
      <c r="H433" s="63">
        <f>TSTCH!$H$50</f>
        <v>0</v>
      </c>
      <c r="I433" s="63">
        <f>TSTCH!$I$50</f>
        <v>0</v>
      </c>
      <c r="J433" s="63">
        <f>TSTCH!$J$50</f>
        <v>0</v>
      </c>
      <c r="K433" s="63">
        <f>TSTCH!$K$50</f>
        <v>0</v>
      </c>
      <c r="L433" s="64">
        <f>TSTCH!$L$50</f>
        <v>0</v>
      </c>
      <c r="N433" s="96"/>
      <c r="O433" s="281"/>
      <c r="P433" s="97"/>
      <c r="Q433" s="92"/>
      <c r="R433" s="92"/>
      <c r="S433" s="92"/>
      <c r="T433" s="93"/>
      <c r="U433" s="94"/>
      <c r="V433" s="98"/>
      <c r="W433" s="92"/>
      <c r="X433" s="100"/>
      <c r="Y433" s="91"/>
      <c r="Z433" s="99"/>
      <c r="AB433" s="24"/>
    </row>
    <row r="434" spans="1:28" ht="15.75" hidden="1" customHeight="1" outlineLevel="1">
      <c r="A434" s="75"/>
      <c r="B434" s="20" t="s">
        <v>249</v>
      </c>
      <c r="C434" s="21"/>
      <c r="D434" s="21"/>
      <c r="F434" s="63">
        <f>TSTCM!$F$50</f>
        <v>0</v>
      </c>
      <c r="G434" s="63">
        <f>TSTCM!$G$50</f>
        <v>0</v>
      </c>
      <c r="H434" s="63">
        <f>TSTCM!$H$50</f>
        <v>0</v>
      </c>
      <c r="I434" s="63">
        <f>TSTCM!$I$50</f>
        <v>0</v>
      </c>
      <c r="J434" s="63">
        <f>TSTCM!$J$50</f>
        <v>0</v>
      </c>
      <c r="K434" s="63">
        <f>TSTCM!$K$50</f>
        <v>0</v>
      </c>
      <c r="L434" s="64">
        <f>TSTCM!$L$50</f>
        <v>0</v>
      </c>
      <c r="N434" s="96"/>
      <c r="O434" s="281"/>
      <c r="P434" s="97"/>
      <c r="Q434" s="92"/>
      <c r="R434" s="92"/>
      <c r="S434" s="92"/>
      <c r="T434" s="93"/>
      <c r="U434" s="94"/>
      <c r="V434" s="98"/>
      <c r="W434" s="92"/>
      <c r="X434" s="100"/>
      <c r="Y434" s="91"/>
      <c r="Z434" s="99"/>
      <c r="AB434" s="24"/>
    </row>
    <row r="435" spans="1:28" ht="15.75" hidden="1" customHeight="1" outlineLevel="1">
      <c r="A435" s="75"/>
      <c r="B435" s="20" t="s">
        <v>387</v>
      </c>
      <c r="C435" s="21"/>
      <c r="D435" s="21"/>
      <c r="F435" s="63">
        <f>TSTCS!$F$50</f>
        <v>0</v>
      </c>
      <c r="G435" s="63">
        <f>TSTCS!$G$50</f>
        <v>0</v>
      </c>
      <c r="H435" s="63">
        <f>TSTCS!$H$50</f>
        <v>0</v>
      </c>
      <c r="I435" s="63">
        <f>TSTCS!$I$50</f>
        <v>0</v>
      </c>
      <c r="J435" s="63">
        <f>TSTCS!$J$50</f>
        <v>0</v>
      </c>
      <c r="K435" s="63">
        <f>TSTCS!$K$50</f>
        <v>0</v>
      </c>
      <c r="L435" s="64">
        <f>TSTCS!$L$50</f>
        <v>0</v>
      </c>
      <c r="N435" s="96"/>
      <c r="O435" s="281"/>
      <c r="P435" s="97"/>
      <c r="Q435" s="92"/>
      <c r="R435" s="92"/>
      <c r="S435" s="92"/>
      <c r="T435" s="93"/>
      <c r="U435" s="94"/>
      <c r="V435" s="98"/>
      <c r="W435" s="92"/>
      <c r="X435" s="100"/>
      <c r="Y435" s="91"/>
      <c r="Z435" s="99"/>
      <c r="AB435" s="24"/>
    </row>
    <row r="436" spans="1:28" ht="15.75" hidden="1" customHeight="1" outlineLevel="1">
      <c r="A436" s="75"/>
      <c r="B436" s="20" t="s">
        <v>251</v>
      </c>
      <c r="C436" s="21"/>
      <c r="D436" s="21"/>
      <c r="F436" s="63">
        <f>TSTCW!$F$50</f>
        <v>0</v>
      </c>
      <c r="G436" s="63">
        <f>TSTCW!$G$50</f>
        <v>0</v>
      </c>
      <c r="H436" s="63">
        <f>TSTCW!$H$50</f>
        <v>0</v>
      </c>
      <c r="I436" s="63">
        <f>TSTCW!$I$50</f>
        <v>0</v>
      </c>
      <c r="J436" s="63">
        <f>TSTCW!$J$50</f>
        <v>0</v>
      </c>
      <c r="K436" s="63">
        <f>TSTCW!$K$50</f>
        <v>0</v>
      </c>
      <c r="L436" s="64">
        <f>TSTCW!$L$50</f>
        <v>0</v>
      </c>
      <c r="N436" s="96"/>
      <c r="O436" s="281"/>
      <c r="P436" s="97"/>
      <c r="Q436" s="92"/>
      <c r="R436" s="92"/>
      <c r="S436" s="92"/>
      <c r="T436" s="93"/>
      <c r="U436" s="94"/>
      <c r="V436" s="98"/>
      <c r="W436" s="92"/>
      <c r="X436" s="100"/>
      <c r="Y436" s="91"/>
      <c r="Z436" s="99"/>
      <c r="AB436" s="24"/>
    </row>
    <row r="437" spans="1:28" ht="15.75" hidden="1" customHeight="1" outlineLevel="1">
      <c r="A437" s="75"/>
      <c r="B437" s="20" t="s">
        <v>579</v>
      </c>
      <c r="C437" s="21"/>
      <c r="D437" s="21"/>
      <c r="F437" s="63">
        <f>TSTCNT!$F$50</f>
        <v>0</v>
      </c>
      <c r="G437" s="63">
        <f>TSTCNT!$G$50</f>
        <v>0</v>
      </c>
      <c r="H437" s="63">
        <f>TSTCNT!$H$50</f>
        <v>0</v>
      </c>
      <c r="I437" s="63">
        <f>TSTCNT!$I$50</f>
        <v>0</v>
      </c>
      <c r="J437" s="63">
        <f>TSTCNT!$J$50</f>
        <v>0</v>
      </c>
      <c r="K437" s="63">
        <f>TSTCNT!$K$50</f>
        <v>0</v>
      </c>
      <c r="L437" s="64">
        <f>TSTCNT!$L$50</f>
        <v>0</v>
      </c>
      <c r="N437" s="96"/>
      <c r="O437" s="281"/>
      <c r="P437" s="97"/>
      <c r="Q437" s="92"/>
      <c r="R437" s="92"/>
      <c r="S437" s="92"/>
      <c r="T437" s="93"/>
      <c r="U437" s="94"/>
      <c r="V437" s="98"/>
      <c r="W437" s="92"/>
      <c r="X437" s="100"/>
      <c r="Y437" s="91"/>
      <c r="Z437" s="99"/>
      <c r="AB437" s="24"/>
    </row>
    <row r="438" spans="1:28" ht="15.75" hidden="1" customHeight="1" outlineLevel="1">
      <c r="A438" s="75"/>
      <c r="B438" s="20" t="s">
        <v>580</v>
      </c>
      <c r="C438" s="21"/>
      <c r="D438" s="21"/>
      <c r="F438" s="63">
        <f>TSTCFB!$F$50</f>
        <v>0</v>
      </c>
      <c r="G438" s="63">
        <f>TSTCFB!$G$50</f>
        <v>0</v>
      </c>
      <c r="H438" s="63">
        <f>TSTCFB!$H$50</f>
        <v>0</v>
      </c>
      <c r="I438" s="63">
        <f>TSTCFB!$I$50</f>
        <v>0</v>
      </c>
      <c r="J438" s="63">
        <f>TSTCFB!$J$50</f>
        <v>0</v>
      </c>
      <c r="K438" s="63">
        <f>TSTCFB!$K$50</f>
        <v>0</v>
      </c>
      <c r="L438" s="64">
        <f>TSTCFB!$L$50</f>
        <v>0</v>
      </c>
      <c r="N438" s="96"/>
      <c r="O438" s="281"/>
      <c r="P438" s="97"/>
      <c r="Q438" s="92"/>
      <c r="R438" s="92"/>
      <c r="S438" s="92"/>
      <c r="T438" s="93"/>
      <c r="U438" s="94"/>
      <c r="V438" s="98"/>
      <c r="W438" s="92"/>
      <c r="X438" s="100"/>
      <c r="Y438" s="91"/>
      <c r="Z438" s="99"/>
      <c r="AB438" s="24"/>
    </row>
    <row r="439" spans="1:28" ht="15.75" hidden="1" customHeight="1" outlineLevel="1">
      <c r="A439" s="75"/>
      <c r="B439" s="20" t="s">
        <v>248</v>
      </c>
      <c r="C439" s="21"/>
      <c r="D439" s="21"/>
      <c r="F439" s="63">
        <f>TSTCWT!$F$50</f>
        <v>0</v>
      </c>
      <c r="G439" s="63">
        <f>TSTCWT!$G$50</f>
        <v>0</v>
      </c>
      <c r="H439" s="63">
        <f>TSTCWT!$H$50</f>
        <v>0</v>
      </c>
      <c r="I439" s="63">
        <f>TSTCWT!$I$50</f>
        <v>0</v>
      </c>
      <c r="J439" s="63">
        <f>TSTCWT!$J$50</f>
        <v>0</v>
      </c>
      <c r="K439" s="63">
        <f>TSTCWT!$K$50</f>
        <v>0</v>
      </c>
      <c r="L439" s="64">
        <f>TSTCWT!$L$50</f>
        <v>0</v>
      </c>
      <c r="N439" s="96"/>
      <c r="O439" s="281"/>
      <c r="P439" s="97"/>
      <c r="Q439" s="92"/>
      <c r="R439" s="92"/>
      <c r="S439" s="92"/>
      <c r="T439" s="93"/>
      <c r="U439" s="94"/>
      <c r="V439" s="98"/>
      <c r="W439" s="92"/>
      <c r="X439" s="100"/>
      <c r="Y439" s="91"/>
      <c r="Z439" s="99"/>
      <c r="AB439" s="24"/>
    </row>
    <row r="440" spans="1:28" ht="15.75" customHeight="1" collapsed="1">
      <c r="A440" s="75"/>
      <c r="B440" s="6" t="s">
        <v>46</v>
      </c>
      <c r="C440" s="21"/>
      <c r="D440" s="21"/>
      <c r="F440" s="63">
        <f t="shared" ref="F440:L440" si="27">SUM(F430:F439)</f>
        <v>0</v>
      </c>
      <c r="G440" s="63">
        <f t="shared" si="27"/>
        <v>0</v>
      </c>
      <c r="H440" s="63">
        <f t="shared" si="27"/>
        <v>0</v>
      </c>
      <c r="I440" s="63">
        <f t="shared" si="27"/>
        <v>0</v>
      </c>
      <c r="J440" s="63">
        <f t="shared" si="27"/>
        <v>0</v>
      </c>
      <c r="K440" s="63">
        <f t="shared" si="27"/>
        <v>0</v>
      </c>
      <c r="L440" s="64">
        <f t="shared" si="27"/>
        <v>0</v>
      </c>
      <c r="N440" s="96"/>
      <c r="P440" s="97"/>
      <c r="Q440" s="92"/>
      <c r="R440" s="92"/>
      <c r="S440" s="92"/>
      <c r="T440" s="93"/>
      <c r="U440" s="94"/>
      <c r="V440" s="98"/>
      <c r="W440" s="92"/>
      <c r="X440" s="100"/>
      <c r="Y440" s="91"/>
      <c r="Z440" s="99"/>
      <c r="AB440" s="24"/>
    </row>
    <row r="441" spans="1:28" ht="15.75" hidden="1" customHeight="1" outlineLevel="1">
      <c r="A441" s="75"/>
      <c r="B441" s="20" t="s">
        <v>240</v>
      </c>
      <c r="C441" s="21"/>
      <c r="D441" s="21"/>
      <c r="F441" s="63">
        <f>LIT!$F$51</f>
        <v>0</v>
      </c>
      <c r="G441" s="63">
        <f>LIT!$G$51</f>
        <v>0</v>
      </c>
      <c r="H441" s="63">
        <f>LIT!$H$51</f>
        <v>0</v>
      </c>
      <c r="I441" s="63">
        <f>LIT!$I$51</f>
        <v>0</v>
      </c>
      <c r="J441" s="63">
        <f>LIT!$J$51</f>
        <v>0</v>
      </c>
      <c r="K441" s="63">
        <f>LIT!$K$51</f>
        <v>0</v>
      </c>
      <c r="L441" s="64">
        <f>LIT!$L$51</f>
        <v>0</v>
      </c>
      <c r="N441" s="96"/>
      <c r="P441" s="97"/>
      <c r="Q441" s="92"/>
      <c r="R441" s="92"/>
      <c r="S441" s="92"/>
      <c r="T441" s="93"/>
      <c r="U441" s="94"/>
      <c r="V441" s="98"/>
      <c r="W441" s="92"/>
      <c r="X441" s="100"/>
      <c r="Y441" s="91"/>
      <c r="Z441" s="99"/>
      <c r="AB441" s="24"/>
    </row>
    <row r="442" spans="1:28" ht="15.75" hidden="1" customHeight="1" outlineLevel="1">
      <c r="A442" s="75"/>
      <c r="B442" s="20" t="s">
        <v>242</v>
      </c>
      <c r="C442" s="21"/>
      <c r="D442" s="21"/>
      <c r="F442" s="63">
        <f>LSCO!$F$51</f>
        <v>0</v>
      </c>
      <c r="G442" s="63">
        <f>LSCO!$G$51</f>
        <v>0</v>
      </c>
      <c r="H442" s="63">
        <f>LSCO!$H$51</f>
        <v>0</v>
      </c>
      <c r="I442" s="63">
        <f>LSCO!$I$51</f>
        <v>0</v>
      </c>
      <c r="J442" s="63">
        <f>LSCO!$J$51</f>
        <v>0</v>
      </c>
      <c r="K442" s="63">
        <f>LSCO!$K$51</f>
        <v>0</v>
      </c>
      <c r="L442" s="64">
        <f>LSCO!$L$51</f>
        <v>0</v>
      </c>
      <c r="N442" s="96"/>
      <c r="P442" s="97"/>
      <c r="Q442" s="92"/>
      <c r="R442" s="92"/>
      <c r="S442" s="92"/>
      <c r="T442" s="93"/>
      <c r="U442" s="94"/>
      <c r="V442" s="98"/>
      <c r="W442" s="92"/>
      <c r="X442" s="100"/>
      <c r="Y442" s="91"/>
      <c r="Z442" s="99"/>
      <c r="AB442" s="24"/>
    </row>
    <row r="443" spans="1:28" ht="15.75" hidden="1" customHeight="1" outlineLevel="1">
      <c r="A443" s="75"/>
      <c r="B443" s="20" t="s">
        <v>244</v>
      </c>
      <c r="C443" s="21"/>
      <c r="D443" s="21"/>
      <c r="F443" s="63">
        <f>LSCPA!$F$51</f>
        <v>0</v>
      </c>
      <c r="G443" s="63">
        <f>LSCPA!$G$51</f>
        <v>0</v>
      </c>
      <c r="H443" s="63">
        <f>LSCPA!$H$51</f>
        <v>0</v>
      </c>
      <c r="I443" s="63">
        <f>LSCPA!$I$51</f>
        <v>0</v>
      </c>
      <c r="J443" s="63">
        <f>LSCPA!$J$51</f>
        <v>0</v>
      </c>
      <c r="K443" s="63">
        <f>LSCPA!$K$51</f>
        <v>0</v>
      </c>
      <c r="L443" s="64">
        <f>LSCPA!$L$51</f>
        <v>0</v>
      </c>
      <c r="N443" s="96"/>
      <c r="P443" s="97"/>
      <c r="Q443" s="92"/>
      <c r="R443" s="92"/>
      <c r="S443" s="92"/>
      <c r="T443" s="93"/>
      <c r="U443" s="94"/>
      <c r="V443" s="98"/>
      <c r="W443" s="92"/>
      <c r="X443" s="100"/>
      <c r="Y443" s="91"/>
      <c r="Z443" s="99"/>
      <c r="AB443" s="24"/>
    </row>
    <row r="444" spans="1:28" ht="15.75" hidden="1" customHeight="1" outlineLevel="1">
      <c r="A444" s="75"/>
      <c r="B444" s="20" t="s">
        <v>246</v>
      </c>
      <c r="C444" s="21"/>
      <c r="D444" s="21"/>
      <c r="F444" s="63">
        <f>TSTCH!$F$51</f>
        <v>0</v>
      </c>
      <c r="G444" s="63">
        <f>TSTCH!$G$51</f>
        <v>0</v>
      </c>
      <c r="H444" s="63">
        <f>TSTCH!$H$51</f>
        <v>0</v>
      </c>
      <c r="I444" s="63">
        <f>TSTCH!$I$51</f>
        <v>0</v>
      </c>
      <c r="J444" s="63">
        <f>TSTCH!$J$51</f>
        <v>0</v>
      </c>
      <c r="K444" s="63">
        <f>TSTCH!$K$51</f>
        <v>0</v>
      </c>
      <c r="L444" s="64">
        <f>TSTCH!$L$51</f>
        <v>0</v>
      </c>
      <c r="N444" s="96"/>
      <c r="P444" s="97"/>
      <c r="Q444" s="92"/>
      <c r="R444" s="92"/>
      <c r="S444" s="92"/>
      <c r="T444" s="93"/>
      <c r="U444" s="94"/>
      <c r="V444" s="98"/>
      <c r="W444" s="92"/>
      <c r="X444" s="100"/>
      <c r="Y444" s="91"/>
      <c r="Z444" s="99"/>
      <c r="AB444" s="24"/>
    </row>
    <row r="445" spans="1:28" ht="15.75" hidden="1" customHeight="1" outlineLevel="1">
      <c r="A445" s="75"/>
      <c r="B445" s="20" t="s">
        <v>249</v>
      </c>
      <c r="C445" s="21"/>
      <c r="D445" s="21"/>
      <c r="F445" s="63">
        <f>TSTCM!$F$51</f>
        <v>0</v>
      </c>
      <c r="G445" s="63">
        <f>TSTCM!$G$51</f>
        <v>0</v>
      </c>
      <c r="H445" s="63">
        <f>TSTCM!$H$51</f>
        <v>0</v>
      </c>
      <c r="I445" s="63">
        <f>TSTCM!$I$51</f>
        <v>0</v>
      </c>
      <c r="J445" s="63">
        <f>TSTCM!$J$51</f>
        <v>0</v>
      </c>
      <c r="K445" s="63">
        <f>TSTCM!$K$51</f>
        <v>0</v>
      </c>
      <c r="L445" s="64">
        <f>TSTCM!$L$51</f>
        <v>0</v>
      </c>
      <c r="N445" s="96"/>
      <c r="P445" s="97"/>
      <c r="Q445" s="92"/>
      <c r="R445" s="92"/>
      <c r="S445" s="92"/>
      <c r="T445" s="93"/>
      <c r="U445" s="94"/>
      <c r="V445" s="98"/>
      <c r="W445" s="92"/>
      <c r="X445" s="100"/>
      <c r="Y445" s="91"/>
      <c r="Z445" s="99"/>
      <c r="AB445" s="24"/>
    </row>
    <row r="446" spans="1:28" ht="15.75" hidden="1" customHeight="1" outlineLevel="1">
      <c r="A446" s="75"/>
      <c r="B446" s="20" t="s">
        <v>387</v>
      </c>
      <c r="C446" s="21"/>
      <c r="D446" s="21"/>
      <c r="F446" s="63">
        <f>TSTCS!$F$51</f>
        <v>0</v>
      </c>
      <c r="G446" s="63">
        <f>TSTCS!$G$51</f>
        <v>0</v>
      </c>
      <c r="H446" s="63">
        <f>TSTCS!$H$51</f>
        <v>0</v>
      </c>
      <c r="I446" s="63">
        <f>TSTCS!$I$51</f>
        <v>0</v>
      </c>
      <c r="J446" s="63">
        <f>TSTCS!$J$51</f>
        <v>0</v>
      </c>
      <c r="K446" s="63">
        <f>TSTCS!$K$51</f>
        <v>0</v>
      </c>
      <c r="L446" s="64">
        <f>TSTCS!$L$51</f>
        <v>0</v>
      </c>
      <c r="N446" s="96"/>
      <c r="P446" s="97"/>
      <c r="Q446" s="92"/>
      <c r="R446" s="92"/>
      <c r="S446" s="92"/>
      <c r="T446" s="93"/>
      <c r="U446" s="94"/>
      <c r="V446" s="98"/>
      <c r="W446" s="92"/>
      <c r="X446" s="100"/>
      <c r="Y446" s="91"/>
      <c r="Z446" s="99"/>
      <c r="AB446" s="24"/>
    </row>
    <row r="447" spans="1:28" ht="15.75" hidden="1" customHeight="1" outlineLevel="1">
      <c r="A447" s="75"/>
      <c r="B447" s="20" t="s">
        <v>251</v>
      </c>
      <c r="C447" s="21"/>
      <c r="D447" s="21"/>
      <c r="F447" s="63">
        <f>TSTCW!$F$51</f>
        <v>0</v>
      </c>
      <c r="G447" s="63">
        <f>TSTCW!$G$51</f>
        <v>0</v>
      </c>
      <c r="H447" s="63">
        <f>TSTCW!$H$51</f>
        <v>0</v>
      </c>
      <c r="I447" s="63">
        <f>TSTCW!$I$51</f>
        <v>0</v>
      </c>
      <c r="J447" s="63">
        <f>TSTCW!$J$51</f>
        <v>0</v>
      </c>
      <c r="K447" s="63">
        <f>TSTCW!$K$51</f>
        <v>0</v>
      </c>
      <c r="L447" s="64">
        <f>TSTCW!$L$51</f>
        <v>0</v>
      </c>
      <c r="N447" s="96"/>
      <c r="P447" s="97"/>
      <c r="Q447" s="92"/>
      <c r="R447" s="92"/>
      <c r="S447" s="92"/>
      <c r="T447" s="93"/>
      <c r="U447" s="94"/>
      <c r="V447" s="98"/>
      <c r="W447" s="92"/>
      <c r="X447" s="100"/>
      <c r="Y447" s="91"/>
      <c r="Z447" s="99"/>
      <c r="AB447" s="24"/>
    </row>
    <row r="448" spans="1:28" ht="15.75" hidden="1" customHeight="1" outlineLevel="1">
      <c r="A448" s="75"/>
      <c r="B448" s="20" t="s">
        <v>579</v>
      </c>
      <c r="C448" s="21"/>
      <c r="D448" s="21"/>
      <c r="F448" s="63">
        <f>TSTCNT!$F$51</f>
        <v>0</v>
      </c>
      <c r="G448" s="63">
        <f>TSTCNT!$G$51</f>
        <v>0</v>
      </c>
      <c r="H448" s="63">
        <f>TSTCNT!$H$51</f>
        <v>0</v>
      </c>
      <c r="I448" s="63">
        <f>TSTCNT!$I$51</f>
        <v>0</v>
      </c>
      <c r="J448" s="63">
        <f>TSTCNT!$J$51</f>
        <v>0</v>
      </c>
      <c r="K448" s="63">
        <f>TSTCNT!$K$51</f>
        <v>0</v>
      </c>
      <c r="L448" s="64">
        <f>TSTCNT!$L$51</f>
        <v>0</v>
      </c>
      <c r="N448" s="96"/>
      <c r="P448" s="97"/>
      <c r="Q448" s="92"/>
      <c r="R448" s="92"/>
      <c r="S448" s="92"/>
      <c r="T448" s="93"/>
      <c r="U448" s="94"/>
      <c r="V448" s="98"/>
      <c r="W448" s="92"/>
      <c r="X448" s="100"/>
      <c r="Y448" s="91"/>
      <c r="Z448" s="99"/>
      <c r="AB448" s="24"/>
    </row>
    <row r="449" spans="1:28" ht="15.75" hidden="1" customHeight="1" outlineLevel="1">
      <c r="A449" s="75"/>
      <c r="B449" s="20" t="s">
        <v>580</v>
      </c>
      <c r="C449" s="21"/>
      <c r="D449" s="21"/>
      <c r="F449" s="63">
        <f>TSTCFB!$F$51</f>
        <v>0</v>
      </c>
      <c r="G449" s="63">
        <f>TSTCFB!$G$51</f>
        <v>0</v>
      </c>
      <c r="H449" s="63">
        <f>TSTCFB!$H$51</f>
        <v>0</v>
      </c>
      <c r="I449" s="63">
        <f>TSTCFB!$I$51</f>
        <v>0</v>
      </c>
      <c r="J449" s="63">
        <f>TSTCFB!$J$51</f>
        <v>0</v>
      </c>
      <c r="K449" s="63">
        <f>TSTCFB!$K$51</f>
        <v>0</v>
      </c>
      <c r="L449" s="64">
        <f>TSTCFB!$L$51</f>
        <v>0</v>
      </c>
      <c r="N449" s="96"/>
      <c r="P449" s="97"/>
      <c r="Q449" s="92"/>
      <c r="R449" s="92"/>
      <c r="S449" s="92"/>
      <c r="T449" s="93"/>
      <c r="U449" s="94"/>
      <c r="V449" s="98"/>
      <c r="W449" s="92"/>
      <c r="X449" s="100"/>
      <c r="Y449" s="91"/>
      <c r="Z449" s="99"/>
      <c r="AB449" s="24"/>
    </row>
    <row r="450" spans="1:28" ht="15.75" hidden="1" customHeight="1" outlineLevel="1">
      <c r="A450" s="75"/>
      <c r="B450" s="20" t="s">
        <v>248</v>
      </c>
      <c r="C450" s="21"/>
      <c r="D450" s="21"/>
      <c r="F450" s="63">
        <f>TSTCWT!$F$51</f>
        <v>0</v>
      </c>
      <c r="G450" s="63">
        <f>TSTCWT!$G$51</f>
        <v>0</v>
      </c>
      <c r="H450" s="63">
        <f>TSTCWT!$H$51</f>
        <v>0</v>
      </c>
      <c r="I450" s="63">
        <f>TSTCWT!$I$51</f>
        <v>0</v>
      </c>
      <c r="J450" s="63">
        <f>TSTCWT!$J$51</f>
        <v>0</v>
      </c>
      <c r="K450" s="63">
        <f>TSTCWT!$K$51</f>
        <v>0</v>
      </c>
      <c r="L450" s="64">
        <f>TSTCWT!$L$51</f>
        <v>0</v>
      </c>
      <c r="N450" s="96"/>
      <c r="P450" s="97"/>
      <c r="Q450" s="92"/>
      <c r="R450" s="92"/>
      <c r="S450" s="92"/>
      <c r="T450" s="93"/>
      <c r="U450" s="94"/>
      <c r="V450" s="98"/>
      <c r="W450" s="92"/>
      <c r="X450" s="100"/>
      <c r="Y450" s="91"/>
      <c r="Z450" s="99"/>
      <c r="AB450" s="24"/>
    </row>
    <row r="451" spans="1:28" ht="15.75" customHeight="1" collapsed="1">
      <c r="A451" s="75"/>
      <c r="B451" s="6" t="s">
        <v>47</v>
      </c>
      <c r="C451" s="21"/>
      <c r="D451" s="21"/>
      <c r="F451" s="63">
        <f t="shared" ref="F451:L451" si="28">SUM(F441:F450)</f>
        <v>0</v>
      </c>
      <c r="G451" s="63">
        <f t="shared" si="28"/>
        <v>0</v>
      </c>
      <c r="H451" s="63">
        <f t="shared" si="28"/>
        <v>0</v>
      </c>
      <c r="I451" s="63">
        <f t="shared" si="28"/>
        <v>0</v>
      </c>
      <c r="J451" s="63">
        <f t="shared" si="28"/>
        <v>0</v>
      </c>
      <c r="K451" s="63">
        <f t="shared" si="28"/>
        <v>0</v>
      </c>
      <c r="L451" s="64">
        <f t="shared" si="28"/>
        <v>0</v>
      </c>
      <c r="N451" s="96"/>
      <c r="P451" s="97"/>
      <c r="Q451" s="92"/>
      <c r="R451" s="92"/>
      <c r="S451" s="92"/>
      <c r="T451" s="93"/>
      <c r="U451" s="94"/>
      <c r="V451" s="98"/>
      <c r="W451" s="92"/>
      <c r="X451" s="100"/>
      <c r="Y451" s="91"/>
      <c r="Z451" s="99"/>
      <c r="AB451" s="24"/>
    </row>
    <row r="452" spans="1:28" ht="15.75" hidden="1" customHeight="1" outlineLevel="1">
      <c r="A452" s="75"/>
      <c r="B452" s="20" t="s">
        <v>240</v>
      </c>
      <c r="C452" s="21"/>
      <c r="D452" s="21"/>
      <c r="F452" s="63">
        <f>LIT!$F$52</f>
        <v>0</v>
      </c>
      <c r="G452" s="63">
        <f>LIT!$G$52</f>
        <v>0</v>
      </c>
      <c r="H452" s="63">
        <f>LIT!$H$52</f>
        <v>0</v>
      </c>
      <c r="I452" s="63">
        <f>LIT!$I$52</f>
        <v>0</v>
      </c>
      <c r="J452" s="63">
        <f>LIT!$J$52</f>
        <v>0</v>
      </c>
      <c r="K452" s="63">
        <f>LIT!$K$52</f>
        <v>0</v>
      </c>
      <c r="L452" s="64">
        <f>LIT!$L$52</f>
        <v>0</v>
      </c>
      <c r="N452" s="96"/>
      <c r="P452" s="97"/>
      <c r="Q452" s="92"/>
      <c r="R452" s="92"/>
      <c r="S452" s="92"/>
      <c r="T452" s="93"/>
      <c r="U452" s="94"/>
      <c r="V452" s="98"/>
      <c r="W452" s="92"/>
      <c r="X452" s="100"/>
      <c r="Y452" s="91"/>
      <c r="Z452" s="99"/>
      <c r="AB452" s="24"/>
    </row>
    <row r="453" spans="1:28" ht="15.75" hidden="1" customHeight="1" outlineLevel="1">
      <c r="A453" s="75"/>
      <c r="B453" s="20" t="s">
        <v>242</v>
      </c>
      <c r="C453" s="21"/>
      <c r="D453" s="21"/>
      <c r="F453" s="63">
        <f>LSCO!$F$52</f>
        <v>0</v>
      </c>
      <c r="G453" s="63">
        <f>LSCO!$G$52</f>
        <v>0</v>
      </c>
      <c r="H453" s="63">
        <f>LSCO!$H$52</f>
        <v>0</v>
      </c>
      <c r="I453" s="63">
        <f>LSCO!$I$52</f>
        <v>0</v>
      </c>
      <c r="J453" s="63">
        <f>LSCO!$J$52</f>
        <v>0</v>
      </c>
      <c r="K453" s="63">
        <f>LSCO!$K$52</f>
        <v>0</v>
      </c>
      <c r="L453" s="64">
        <f>LSCO!$L$52</f>
        <v>0</v>
      </c>
      <c r="N453" s="96"/>
      <c r="P453" s="97"/>
      <c r="Q453" s="92"/>
      <c r="R453" s="92"/>
      <c r="S453" s="92"/>
      <c r="T453" s="93"/>
      <c r="U453" s="94"/>
      <c r="V453" s="98"/>
      <c r="W453" s="92"/>
      <c r="X453" s="100"/>
      <c r="Y453" s="91"/>
      <c r="Z453" s="99"/>
      <c r="AB453" s="24"/>
    </row>
    <row r="454" spans="1:28" ht="15.75" hidden="1" customHeight="1" outlineLevel="1">
      <c r="A454" s="75"/>
      <c r="B454" s="20" t="s">
        <v>244</v>
      </c>
      <c r="C454" s="21"/>
      <c r="D454" s="21"/>
      <c r="F454" s="63">
        <f>LSCPA!$F$52</f>
        <v>0</v>
      </c>
      <c r="G454" s="63">
        <f>LSCPA!$G$52</f>
        <v>0</v>
      </c>
      <c r="H454" s="63">
        <f>LSCPA!$H$52</f>
        <v>0</v>
      </c>
      <c r="I454" s="63">
        <f>LSCPA!$I$52</f>
        <v>0</v>
      </c>
      <c r="J454" s="63">
        <f>LSCPA!$J$52</f>
        <v>0</v>
      </c>
      <c r="K454" s="63">
        <f>LSCPA!$K$52</f>
        <v>0</v>
      </c>
      <c r="L454" s="64">
        <f>LSCPA!$L$52</f>
        <v>0</v>
      </c>
      <c r="N454" s="96"/>
      <c r="P454" s="97"/>
      <c r="Q454" s="92"/>
      <c r="R454" s="92"/>
      <c r="S454" s="92"/>
      <c r="T454" s="93"/>
      <c r="U454" s="94"/>
      <c r="V454" s="98"/>
      <c r="W454" s="92"/>
      <c r="X454" s="100"/>
      <c r="Y454" s="91"/>
      <c r="Z454" s="99"/>
      <c r="AB454" s="24"/>
    </row>
    <row r="455" spans="1:28" ht="15.75" hidden="1" customHeight="1" outlineLevel="1">
      <c r="A455" s="75"/>
      <c r="B455" s="20" t="s">
        <v>246</v>
      </c>
      <c r="C455" s="21"/>
      <c r="D455" s="21"/>
      <c r="F455" s="63">
        <f>TSTCH!$F$52</f>
        <v>0</v>
      </c>
      <c r="G455" s="63">
        <f>TSTCH!$G$52</f>
        <v>0</v>
      </c>
      <c r="H455" s="63">
        <f>TSTCH!$H$52</f>
        <v>0</v>
      </c>
      <c r="I455" s="63">
        <f>TSTCH!$I$52</f>
        <v>0</v>
      </c>
      <c r="J455" s="63">
        <f>TSTCH!$J$52</f>
        <v>0</v>
      </c>
      <c r="K455" s="63">
        <f>TSTCH!$K$52</f>
        <v>0</v>
      </c>
      <c r="L455" s="64">
        <f>TSTCH!$L$52</f>
        <v>0</v>
      </c>
      <c r="N455" s="96"/>
      <c r="P455" s="97"/>
      <c r="Q455" s="92"/>
      <c r="R455" s="92"/>
      <c r="S455" s="92"/>
      <c r="T455" s="93"/>
      <c r="U455" s="94"/>
      <c r="V455" s="98"/>
      <c r="W455" s="92"/>
      <c r="X455" s="100"/>
      <c r="Y455" s="91"/>
      <c r="Z455" s="99"/>
      <c r="AB455" s="24"/>
    </row>
    <row r="456" spans="1:28" ht="15.75" hidden="1" customHeight="1" outlineLevel="1">
      <c r="A456" s="75"/>
      <c r="B456" s="20" t="s">
        <v>249</v>
      </c>
      <c r="C456" s="21"/>
      <c r="D456" s="21"/>
      <c r="F456" s="63">
        <f>TSTCM!$F$52</f>
        <v>0</v>
      </c>
      <c r="G456" s="63">
        <f>TSTCM!$G$52</f>
        <v>0</v>
      </c>
      <c r="H456" s="63">
        <f>TSTCM!$H$52</f>
        <v>0</v>
      </c>
      <c r="I456" s="63">
        <f>TSTCM!$I$52</f>
        <v>0</v>
      </c>
      <c r="J456" s="63">
        <f>TSTCM!$J$52</f>
        <v>0</v>
      </c>
      <c r="K456" s="63">
        <f>TSTCM!$K$52</f>
        <v>0</v>
      </c>
      <c r="L456" s="64">
        <f>TSTCM!$L$52</f>
        <v>0</v>
      </c>
      <c r="N456" s="96"/>
      <c r="P456" s="97"/>
      <c r="Q456" s="92"/>
      <c r="R456" s="92"/>
      <c r="S456" s="92"/>
      <c r="T456" s="93"/>
      <c r="U456" s="94"/>
      <c r="V456" s="98"/>
      <c r="W456" s="92"/>
      <c r="X456" s="100"/>
      <c r="Y456" s="91"/>
      <c r="Z456" s="99"/>
      <c r="AB456" s="24"/>
    </row>
    <row r="457" spans="1:28" ht="15.75" hidden="1" customHeight="1" outlineLevel="1">
      <c r="A457" s="75"/>
      <c r="B457" s="20" t="s">
        <v>387</v>
      </c>
      <c r="C457" s="21"/>
      <c r="D457" s="21"/>
      <c r="F457" s="63">
        <f>TSTCS!$F$52</f>
        <v>0</v>
      </c>
      <c r="G457" s="63">
        <f>TSTCS!$G$52</f>
        <v>0</v>
      </c>
      <c r="H457" s="63">
        <f>TSTCS!$H$52</f>
        <v>0</v>
      </c>
      <c r="I457" s="63">
        <f>TSTCS!$I$52</f>
        <v>0</v>
      </c>
      <c r="J457" s="63">
        <f>TSTCS!$J$52</f>
        <v>0</v>
      </c>
      <c r="K457" s="63">
        <f>TSTCS!$K$52</f>
        <v>0</v>
      </c>
      <c r="L457" s="64">
        <f>TSTCS!$L$52</f>
        <v>0</v>
      </c>
      <c r="N457" s="96"/>
      <c r="P457" s="97"/>
      <c r="Q457" s="92"/>
      <c r="R457" s="92"/>
      <c r="S457" s="92"/>
      <c r="T457" s="93"/>
      <c r="U457" s="94"/>
      <c r="V457" s="98"/>
      <c r="W457" s="92"/>
      <c r="X457" s="100"/>
      <c r="Y457" s="91"/>
      <c r="Z457" s="99"/>
      <c r="AB457" s="24"/>
    </row>
    <row r="458" spans="1:28" ht="15.75" hidden="1" customHeight="1" outlineLevel="1">
      <c r="A458" s="75"/>
      <c r="B458" s="20" t="s">
        <v>251</v>
      </c>
      <c r="C458" s="21"/>
      <c r="D458" s="21"/>
      <c r="F458" s="63">
        <f>TSTCW!$F$52</f>
        <v>0</v>
      </c>
      <c r="G458" s="63">
        <f>TSTCW!$G$52</f>
        <v>0</v>
      </c>
      <c r="H458" s="63">
        <f>TSTCW!$H$52</f>
        <v>0</v>
      </c>
      <c r="I458" s="63">
        <f>TSTCW!$I$52</f>
        <v>0</v>
      </c>
      <c r="J458" s="63">
        <f>TSTCW!$J$52</f>
        <v>0</v>
      </c>
      <c r="K458" s="63">
        <f>TSTCW!$K$52</f>
        <v>0</v>
      </c>
      <c r="L458" s="64">
        <f>TSTCW!$L$52</f>
        <v>0</v>
      </c>
      <c r="N458" s="96"/>
      <c r="P458" s="97"/>
      <c r="Q458" s="92"/>
      <c r="R458" s="92"/>
      <c r="S458" s="92"/>
      <c r="T458" s="93"/>
      <c r="U458" s="94"/>
      <c r="V458" s="98"/>
      <c r="W458" s="92"/>
      <c r="X458" s="100"/>
      <c r="Y458" s="91"/>
      <c r="Z458" s="99"/>
      <c r="AB458" s="24"/>
    </row>
    <row r="459" spans="1:28" ht="15.75" hidden="1" customHeight="1" outlineLevel="1">
      <c r="A459" s="75"/>
      <c r="B459" s="20" t="s">
        <v>579</v>
      </c>
      <c r="C459" s="21"/>
      <c r="D459" s="21"/>
      <c r="F459" s="63">
        <f>TSTCNT!$F$52</f>
        <v>0</v>
      </c>
      <c r="G459" s="63">
        <f>TSTCNT!$G$52</f>
        <v>0</v>
      </c>
      <c r="H459" s="63">
        <f>TSTCNT!$H$52</f>
        <v>0</v>
      </c>
      <c r="I459" s="63">
        <f>TSTCNT!$I$52</f>
        <v>0</v>
      </c>
      <c r="J459" s="63">
        <f>TSTCNT!$J$52</f>
        <v>0</v>
      </c>
      <c r="K459" s="63">
        <f>TSTCNT!$K$52</f>
        <v>0</v>
      </c>
      <c r="L459" s="64">
        <f>TSTCNT!$L$52</f>
        <v>0</v>
      </c>
      <c r="N459" s="96"/>
      <c r="P459" s="97"/>
      <c r="Q459" s="92"/>
      <c r="R459" s="92"/>
      <c r="S459" s="92"/>
      <c r="T459" s="93"/>
      <c r="U459" s="94"/>
      <c r="V459" s="98"/>
      <c r="W459" s="92"/>
      <c r="X459" s="100"/>
      <c r="Y459" s="91"/>
      <c r="Z459" s="99"/>
      <c r="AB459" s="24"/>
    </row>
    <row r="460" spans="1:28" ht="15.75" hidden="1" customHeight="1" outlineLevel="1">
      <c r="A460" s="75"/>
      <c r="B460" s="20" t="s">
        <v>580</v>
      </c>
      <c r="C460" s="21"/>
      <c r="D460" s="21"/>
      <c r="F460" s="63">
        <f>TSTCFB!$F$52</f>
        <v>0</v>
      </c>
      <c r="G460" s="63">
        <f>TSTCFB!$G$52</f>
        <v>0</v>
      </c>
      <c r="H460" s="63">
        <f>TSTCFB!$H$52</f>
        <v>0</v>
      </c>
      <c r="I460" s="63">
        <f>TSTCFB!$I$52</f>
        <v>0</v>
      </c>
      <c r="J460" s="63">
        <f>TSTCFB!$J$52</f>
        <v>0</v>
      </c>
      <c r="K460" s="63">
        <f>TSTCFB!$K$52</f>
        <v>0</v>
      </c>
      <c r="L460" s="64">
        <f>TSTCFB!$L$52</f>
        <v>0</v>
      </c>
      <c r="N460" s="96"/>
      <c r="P460" s="97"/>
      <c r="Q460" s="92"/>
      <c r="R460" s="92"/>
      <c r="S460" s="92"/>
      <c r="T460" s="93"/>
      <c r="U460" s="94"/>
      <c r="V460" s="98"/>
      <c r="W460" s="92"/>
      <c r="X460" s="100"/>
      <c r="Y460" s="91"/>
      <c r="Z460" s="99"/>
      <c r="AB460" s="24"/>
    </row>
    <row r="461" spans="1:28" ht="15.75" hidden="1" customHeight="1" outlineLevel="1">
      <c r="A461" s="75"/>
      <c r="B461" s="20" t="s">
        <v>248</v>
      </c>
      <c r="C461" s="21"/>
      <c r="D461" s="21"/>
      <c r="F461" s="63">
        <f>TSTCWT!$F$52</f>
        <v>0</v>
      </c>
      <c r="G461" s="63">
        <f>TSTCWT!$G$52</f>
        <v>0</v>
      </c>
      <c r="H461" s="63">
        <f>TSTCWT!$H$52</f>
        <v>0</v>
      </c>
      <c r="I461" s="63">
        <f>TSTCWT!$I$52</f>
        <v>0</v>
      </c>
      <c r="J461" s="63">
        <f>TSTCWT!$J$52</f>
        <v>0</v>
      </c>
      <c r="K461" s="63">
        <f>TSTCWT!$K$52</f>
        <v>0</v>
      </c>
      <c r="L461" s="64">
        <f>TSTCWT!$L$52</f>
        <v>0</v>
      </c>
      <c r="N461" s="96"/>
      <c r="P461" s="97"/>
      <c r="Q461" s="92"/>
      <c r="R461" s="92"/>
      <c r="S461" s="92"/>
      <c r="T461" s="93"/>
      <c r="U461" s="94"/>
      <c r="V461" s="98"/>
      <c r="W461" s="92"/>
      <c r="X461" s="100"/>
      <c r="Y461" s="91"/>
      <c r="Z461" s="99"/>
      <c r="AB461" s="24"/>
    </row>
    <row r="462" spans="1:28" ht="15.75" customHeight="1" collapsed="1">
      <c r="A462" s="75"/>
      <c r="B462" s="6" t="s">
        <v>48</v>
      </c>
      <c r="C462" s="21"/>
      <c r="D462" s="21"/>
      <c r="F462" s="63">
        <f t="shared" ref="F462:L462" si="29">SUM(F452:F461)</f>
        <v>0</v>
      </c>
      <c r="G462" s="63">
        <f t="shared" si="29"/>
        <v>0</v>
      </c>
      <c r="H462" s="63">
        <f t="shared" si="29"/>
        <v>0</v>
      </c>
      <c r="I462" s="63">
        <f t="shared" si="29"/>
        <v>0</v>
      </c>
      <c r="J462" s="63">
        <f t="shared" si="29"/>
        <v>0</v>
      </c>
      <c r="K462" s="63">
        <f t="shared" si="29"/>
        <v>0</v>
      </c>
      <c r="L462" s="64">
        <f t="shared" si="29"/>
        <v>0</v>
      </c>
      <c r="N462" s="96"/>
      <c r="P462" s="97"/>
      <c r="Q462" s="92"/>
      <c r="R462" s="92"/>
      <c r="S462" s="92"/>
      <c r="T462" s="93"/>
      <c r="U462" s="94"/>
      <c r="V462" s="98"/>
      <c r="W462" s="92"/>
      <c r="X462" s="100"/>
      <c r="Y462" s="91"/>
      <c r="Z462" s="99"/>
      <c r="AB462" s="24"/>
    </row>
    <row r="463" spans="1:28" ht="15.75" hidden="1" customHeight="1" outlineLevel="1">
      <c r="A463" s="75"/>
      <c r="B463" s="20" t="s">
        <v>240</v>
      </c>
      <c r="C463" s="21"/>
      <c r="D463" s="21"/>
      <c r="F463" s="63">
        <f>LIT!$F$53</f>
        <v>0</v>
      </c>
      <c r="G463" s="63">
        <f>LIT!$G$53</f>
        <v>0</v>
      </c>
      <c r="H463" s="63">
        <f>LIT!$H$53</f>
        <v>0</v>
      </c>
      <c r="I463" s="63">
        <f>LIT!$I$53</f>
        <v>0</v>
      </c>
      <c r="J463" s="63">
        <f>LIT!$J$53</f>
        <v>0</v>
      </c>
      <c r="K463" s="63">
        <f>LIT!$K$53</f>
        <v>0</v>
      </c>
      <c r="L463" s="64">
        <f>LIT!$L$53</f>
        <v>0</v>
      </c>
      <c r="N463" s="96"/>
      <c r="P463" s="97"/>
      <c r="Q463" s="92"/>
      <c r="R463" s="92"/>
      <c r="S463" s="92"/>
      <c r="T463" s="93"/>
      <c r="U463" s="94"/>
      <c r="V463" s="98"/>
      <c r="W463" s="92"/>
      <c r="X463" s="100"/>
      <c r="Y463" s="91"/>
      <c r="Z463" s="99"/>
      <c r="AB463" s="24"/>
    </row>
    <row r="464" spans="1:28" ht="15.75" hidden="1" customHeight="1" outlineLevel="1">
      <c r="A464" s="75"/>
      <c r="B464" s="20" t="s">
        <v>242</v>
      </c>
      <c r="C464" s="21"/>
      <c r="D464" s="21"/>
      <c r="F464" s="63">
        <f>LSCO!$F$53</f>
        <v>0</v>
      </c>
      <c r="G464" s="63">
        <f>LSCO!$G$53</f>
        <v>0</v>
      </c>
      <c r="H464" s="63">
        <f>LSCO!$H$53</f>
        <v>0</v>
      </c>
      <c r="I464" s="63">
        <f>LSCO!$I$53</f>
        <v>0</v>
      </c>
      <c r="J464" s="63">
        <f>LSCO!$J$53</f>
        <v>0</v>
      </c>
      <c r="K464" s="63">
        <f>LSCO!$K$53</f>
        <v>0</v>
      </c>
      <c r="L464" s="64">
        <f>LSCO!$L$53</f>
        <v>0</v>
      </c>
      <c r="N464" s="96"/>
      <c r="P464" s="97"/>
      <c r="Q464" s="92"/>
      <c r="R464" s="92"/>
      <c r="S464" s="92"/>
      <c r="T464" s="93"/>
      <c r="U464" s="94"/>
      <c r="V464" s="98"/>
      <c r="W464" s="92"/>
      <c r="X464" s="100"/>
      <c r="Y464" s="91"/>
      <c r="Z464" s="99"/>
      <c r="AB464" s="24"/>
    </row>
    <row r="465" spans="1:28" ht="15.75" hidden="1" customHeight="1" outlineLevel="1">
      <c r="A465" s="75"/>
      <c r="B465" s="20" t="s">
        <v>244</v>
      </c>
      <c r="C465" s="21"/>
      <c r="D465" s="21"/>
      <c r="F465" s="63">
        <f>LSCPA!$F$53</f>
        <v>0</v>
      </c>
      <c r="G465" s="63">
        <f>LSCPA!$G$53</f>
        <v>0</v>
      </c>
      <c r="H465" s="63">
        <f>LSCPA!$H$53</f>
        <v>0</v>
      </c>
      <c r="I465" s="63">
        <f>LSCPA!$I$53</f>
        <v>0</v>
      </c>
      <c r="J465" s="63">
        <f>LSCPA!$J$53</f>
        <v>0</v>
      </c>
      <c r="K465" s="63">
        <f>LSCPA!$K$53</f>
        <v>0</v>
      </c>
      <c r="L465" s="64">
        <f>LSCPA!$L$53</f>
        <v>0</v>
      </c>
      <c r="N465" s="96"/>
      <c r="P465" s="97"/>
      <c r="Q465" s="92"/>
      <c r="R465" s="92"/>
      <c r="S465" s="92"/>
      <c r="T465" s="93"/>
      <c r="U465" s="94"/>
      <c r="V465" s="98"/>
      <c r="W465" s="92"/>
      <c r="X465" s="100"/>
      <c r="Y465" s="91"/>
      <c r="Z465" s="99"/>
      <c r="AB465" s="24"/>
    </row>
    <row r="466" spans="1:28" ht="15.75" hidden="1" customHeight="1" outlineLevel="1">
      <c r="A466" s="75"/>
      <c r="B466" s="20" t="s">
        <v>246</v>
      </c>
      <c r="C466" s="21"/>
      <c r="D466" s="21"/>
      <c r="F466" s="63">
        <f>TSTCH!$F$53</f>
        <v>0</v>
      </c>
      <c r="G466" s="63">
        <f>TSTCH!$G$53</f>
        <v>0</v>
      </c>
      <c r="H466" s="63">
        <f>TSTCH!$H$53</f>
        <v>0</v>
      </c>
      <c r="I466" s="63">
        <f>TSTCH!$I$53</f>
        <v>0</v>
      </c>
      <c r="J466" s="63">
        <f>TSTCH!$J$53</f>
        <v>0</v>
      </c>
      <c r="K466" s="63">
        <f>TSTCH!$K$53</f>
        <v>0</v>
      </c>
      <c r="L466" s="64">
        <f>TSTCH!$L$53</f>
        <v>0</v>
      </c>
      <c r="N466" s="96"/>
      <c r="P466" s="97"/>
      <c r="Q466" s="92"/>
      <c r="R466" s="92"/>
      <c r="S466" s="92"/>
      <c r="T466" s="93"/>
      <c r="U466" s="94"/>
      <c r="V466" s="98"/>
      <c r="W466" s="92"/>
      <c r="X466" s="100"/>
      <c r="Y466" s="91"/>
      <c r="Z466" s="99"/>
      <c r="AB466" s="24"/>
    </row>
    <row r="467" spans="1:28" ht="15.75" hidden="1" customHeight="1" outlineLevel="1">
      <c r="A467" s="75"/>
      <c r="B467" s="20" t="s">
        <v>249</v>
      </c>
      <c r="C467" s="21"/>
      <c r="D467" s="21"/>
      <c r="F467" s="63">
        <f>TSTCM!$F$53</f>
        <v>0</v>
      </c>
      <c r="G467" s="63">
        <f>TSTCM!$G$53</f>
        <v>0</v>
      </c>
      <c r="H467" s="63">
        <f>TSTCM!$H$53</f>
        <v>0</v>
      </c>
      <c r="I467" s="63">
        <f>TSTCM!$I$53</f>
        <v>0</v>
      </c>
      <c r="J467" s="63">
        <f>TSTCM!$J$53</f>
        <v>0</v>
      </c>
      <c r="K467" s="63">
        <f>TSTCM!$K$53</f>
        <v>0</v>
      </c>
      <c r="L467" s="64">
        <f>TSTCM!$L$53</f>
        <v>0</v>
      </c>
      <c r="N467" s="96"/>
      <c r="P467" s="97"/>
      <c r="Q467" s="92"/>
      <c r="R467" s="92"/>
      <c r="S467" s="92"/>
      <c r="T467" s="93"/>
      <c r="U467" s="94"/>
      <c r="V467" s="98"/>
      <c r="W467" s="92"/>
      <c r="X467" s="100"/>
      <c r="Y467" s="91"/>
      <c r="Z467" s="99"/>
      <c r="AB467" s="24"/>
    </row>
    <row r="468" spans="1:28" ht="15.75" hidden="1" customHeight="1" outlineLevel="1">
      <c r="A468" s="75"/>
      <c r="B468" s="20" t="s">
        <v>387</v>
      </c>
      <c r="C468" s="21"/>
      <c r="D468" s="21"/>
      <c r="F468" s="63">
        <f>TSTCS!$F$53</f>
        <v>0</v>
      </c>
      <c r="G468" s="63">
        <f>TSTCS!$G$53</f>
        <v>0</v>
      </c>
      <c r="H468" s="63">
        <f>TSTCS!$H$53</f>
        <v>0</v>
      </c>
      <c r="I468" s="63">
        <f>TSTCS!$I$53</f>
        <v>0</v>
      </c>
      <c r="J468" s="63">
        <f>TSTCS!$J$53</f>
        <v>0</v>
      </c>
      <c r="K468" s="63">
        <f>TSTCS!$K$53</f>
        <v>0</v>
      </c>
      <c r="L468" s="64">
        <f>TSTCS!$L$53</f>
        <v>0</v>
      </c>
      <c r="N468" s="96"/>
      <c r="P468" s="97"/>
      <c r="Q468" s="92"/>
      <c r="R468" s="92"/>
      <c r="S468" s="92"/>
      <c r="T468" s="93"/>
      <c r="U468" s="94"/>
      <c r="V468" s="98"/>
      <c r="W468" s="92"/>
      <c r="X468" s="100"/>
      <c r="Y468" s="91"/>
      <c r="Z468" s="99"/>
      <c r="AB468" s="24"/>
    </row>
    <row r="469" spans="1:28" ht="15.75" hidden="1" customHeight="1" outlineLevel="1">
      <c r="A469" s="75"/>
      <c r="B469" s="20" t="s">
        <v>251</v>
      </c>
      <c r="C469" s="21"/>
      <c r="D469" s="21"/>
      <c r="F469" s="63">
        <f>TSTCW!$F$53</f>
        <v>0</v>
      </c>
      <c r="G469" s="63">
        <f>TSTCW!$G$53</f>
        <v>0</v>
      </c>
      <c r="H469" s="63">
        <f>TSTCW!$H$53</f>
        <v>0</v>
      </c>
      <c r="I469" s="63">
        <f>TSTCW!$I$53</f>
        <v>0</v>
      </c>
      <c r="J469" s="63">
        <f>TSTCW!$J$53</f>
        <v>0</v>
      </c>
      <c r="K469" s="63">
        <f>TSTCW!$K$53</f>
        <v>0</v>
      </c>
      <c r="L469" s="64">
        <f>TSTCW!$L$53</f>
        <v>0</v>
      </c>
      <c r="N469" s="96"/>
      <c r="P469" s="97"/>
      <c r="Q469" s="92"/>
      <c r="R469" s="92"/>
      <c r="S469" s="92"/>
      <c r="T469" s="93"/>
      <c r="U469" s="94"/>
      <c r="V469" s="98"/>
      <c r="W469" s="92"/>
      <c r="X469" s="100"/>
      <c r="Y469" s="91"/>
      <c r="Z469" s="99"/>
      <c r="AB469" s="24"/>
    </row>
    <row r="470" spans="1:28" ht="15.75" hidden="1" customHeight="1" outlineLevel="1">
      <c r="A470" s="75"/>
      <c r="B470" s="20" t="s">
        <v>579</v>
      </c>
      <c r="C470" s="21"/>
      <c r="D470" s="21"/>
      <c r="F470" s="63">
        <f>TSTCNT!$F$53</f>
        <v>0</v>
      </c>
      <c r="G470" s="63">
        <f>TSTCNT!$G$53</f>
        <v>0</v>
      </c>
      <c r="H470" s="63">
        <f>TSTCNT!$H$53</f>
        <v>0</v>
      </c>
      <c r="I470" s="63">
        <f>TSTCNT!$I$53</f>
        <v>0</v>
      </c>
      <c r="J470" s="63">
        <f>TSTCNT!$J$53</f>
        <v>0</v>
      </c>
      <c r="K470" s="63">
        <f>TSTCNT!$K$53</f>
        <v>0</v>
      </c>
      <c r="L470" s="64">
        <f>TSTCNT!$L$53</f>
        <v>0</v>
      </c>
      <c r="N470" s="96"/>
      <c r="P470" s="97"/>
      <c r="Q470" s="92"/>
      <c r="R470" s="92"/>
      <c r="S470" s="92"/>
      <c r="T470" s="93"/>
      <c r="U470" s="94"/>
      <c r="V470" s="98"/>
      <c r="W470" s="92"/>
      <c r="X470" s="100"/>
      <c r="Y470" s="91"/>
      <c r="Z470" s="99"/>
      <c r="AB470" s="24"/>
    </row>
    <row r="471" spans="1:28" ht="15.75" hidden="1" customHeight="1" outlineLevel="1">
      <c r="A471" s="75"/>
      <c r="B471" s="20" t="s">
        <v>580</v>
      </c>
      <c r="C471" s="21"/>
      <c r="D471" s="21"/>
      <c r="F471" s="63">
        <f>TSTCFB!$F$53</f>
        <v>0</v>
      </c>
      <c r="G471" s="63">
        <f>TSTCFB!$G$53</f>
        <v>0</v>
      </c>
      <c r="H471" s="63">
        <f>TSTCFB!$H$53</f>
        <v>0</v>
      </c>
      <c r="I471" s="63">
        <f>TSTCFB!$I$53</f>
        <v>0</v>
      </c>
      <c r="J471" s="63">
        <f>TSTCFB!$J$53</f>
        <v>0</v>
      </c>
      <c r="K471" s="63">
        <f>TSTCFB!$K$53</f>
        <v>0</v>
      </c>
      <c r="L471" s="64">
        <f>TSTCFB!$L$53</f>
        <v>0</v>
      </c>
      <c r="N471" s="96"/>
      <c r="P471" s="97"/>
      <c r="Q471" s="92"/>
      <c r="R471" s="92"/>
      <c r="S471" s="92"/>
      <c r="T471" s="93"/>
      <c r="U471" s="94"/>
      <c r="V471" s="98"/>
      <c r="W471" s="92"/>
      <c r="X471" s="100"/>
      <c r="Y471" s="91"/>
      <c r="Z471" s="99"/>
      <c r="AB471" s="24"/>
    </row>
    <row r="472" spans="1:28" ht="15.75" hidden="1" customHeight="1" outlineLevel="1">
      <c r="A472" s="75"/>
      <c r="B472" s="20" t="s">
        <v>248</v>
      </c>
      <c r="C472" s="21"/>
      <c r="D472" s="21"/>
      <c r="F472" s="63">
        <f>TSTCWT!$F$53</f>
        <v>0</v>
      </c>
      <c r="G472" s="63">
        <f>TSTCWT!$G$53</f>
        <v>0</v>
      </c>
      <c r="H472" s="63">
        <f>TSTCWT!$H$53</f>
        <v>0</v>
      </c>
      <c r="I472" s="63">
        <f>TSTCWT!$I$53</f>
        <v>0</v>
      </c>
      <c r="J472" s="63">
        <f>TSTCWT!$J$53</f>
        <v>0</v>
      </c>
      <c r="K472" s="63">
        <f>TSTCWT!$K$53</f>
        <v>0</v>
      </c>
      <c r="L472" s="64">
        <f>TSTCWT!$L$53</f>
        <v>0</v>
      </c>
      <c r="N472" s="96"/>
      <c r="P472" s="97"/>
      <c r="Q472" s="92"/>
      <c r="R472" s="92"/>
      <c r="S472" s="92"/>
      <c r="T472" s="93"/>
      <c r="U472" s="94"/>
      <c r="V472" s="98"/>
      <c r="W472" s="92"/>
      <c r="X472" s="100"/>
      <c r="Y472" s="91"/>
      <c r="Z472" s="99"/>
      <c r="AB472" s="24"/>
    </row>
    <row r="473" spans="1:28" ht="15.75" customHeight="1" collapsed="1">
      <c r="A473" s="75"/>
      <c r="B473" s="6" t="s">
        <v>49</v>
      </c>
      <c r="C473" s="21"/>
      <c r="D473" s="21"/>
      <c r="E473" s="21"/>
      <c r="F473" s="63">
        <f t="shared" ref="F473:L473" si="30">SUM(F463:F472)</f>
        <v>0</v>
      </c>
      <c r="G473" s="63">
        <f t="shared" si="30"/>
        <v>0</v>
      </c>
      <c r="H473" s="63">
        <f t="shared" si="30"/>
        <v>0</v>
      </c>
      <c r="I473" s="63">
        <f t="shared" si="30"/>
        <v>0</v>
      </c>
      <c r="J473" s="63">
        <f t="shared" si="30"/>
        <v>0</v>
      </c>
      <c r="K473" s="63">
        <f t="shared" si="30"/>
        <v>0</v>
      </c>
      <c r="L473" s="64">
        <f t="shared" si="30"/>
        <v>0</v>
      </c>
      <c r="N473" s="96"/>
      <c r="P473" s="97"/>
      <c r="Q473" s="92"/>
      <c r="R473" s="92"/>
      <c r="S473" s="92"/>
      <c r="T473" s="93"/>
      <c r="U473" s="94"/>
      <c r="V473" s="98"/>
      <c r="W473" s="92"/>
      <c r="X473" s="100"/>
      <c r="Y473" s="91"/>
      <c r="Z473" s="99"/>
      <c r="AB473" s="24"/>
    </row>
    <row r="474" spans="1:28" ht="15.75" hidden="1" customHeight="1" outlineLevel="1">
      <c r="A474" s="75"/>
      <c r="B474" s="20" t="s">
        <v>240</v>
      </c>
      <c r="C474" s="21"/>
      <c r="D474" s="21"/>
      <c r="E474" s="21"/>
      <c r="F474" s="63">
        <f>LIT!$F$54</f>
        <v>0</v>
      </c>
      <c r="G474" s="63">
        <f>LIT!$G$54</f>
        <v>0</v>
      </c>
      <c r="H474" s="63">
        <f>LIT!$H$54</f>
        <v>0</v>
      </c>
      <c r="I474" s="63">
        <f>LIT!$I$54</f>
        <v>0</v>
      </c>
      <c r="J474" s="63">
        <f>LIT!$J$54</f>
        <v>0</v>
      </c>
      <c r="K474" s="63">
        <f>LIT!$K$54</f>
        <v>0</v>
      </c>
      <c r="L474" s="64">
        <f>LIT!$L$54</f>
        <v>0</v>
      </c>
      <c r="N474" s="96"/>
      <c r="P474" s="97"/>
      <c r="Q474" s="92"/>
      <c r="R474" s="92"/>
      <c r="S474" s="92"/>
      <c r="T474" s="93"/>
      <c r="U474" s="94"/>
      <c r="V474" s="98"/>
      <c r="W474" s="92"/>
      <c r="X474" s="100"/>
      <c r="Y474" s="91"/>
      <c r="Z474" s="99"/>
      <c r="AB474" s="24"/>
    </row>
    <row r="475" spans="1:28" ht="15.75" hidden="1" customHeight="1" outlineLevel="1">
      <c r="A475" s="75"/>
      <c r="B475" s="20" t="s">
        <v>242</v>
      </c>
      <c r="C475" s="21"/>
      <c r="D475" s="21"/>
      <c r="E475" s="21"/>
      <c r="F475" s="63">
        <f>LSCO!$F$54</f>
        <v>0</v>
      </c>
      <c r="G475" s="63">
        <f>LSCO!$G$54</f>
        <v>0</v>
      </c>
      <c r="H475" s="63">
        <f>LSCO!$H$54</f>
        <v>0</v>
      </c>
      <c r="I475" s="63">
        <f>LSCO!$I$54</f>
        <v>0</v>
      </c>
      <c r="J475" s="63">
        <f>LSCO!$J$54</f>
        <v>0</v>
      </c>
      <c r="K475" s="63">
        <f>LSCO!$K$54</f>
        <v>0</v>
      </c>
      <c r="L475" s="64">
        <f>LSCO!$L$54</f>
        <v>0</v>
      </c>
      <c r="N475" s="96"/>
      <c r="P475" s="97"/>
      <c r="Q475" s="92"/>
      <c r="R475" s="92"/>
      <c r="S475" s="92"/>
      <c r="T475" s="93"/>
      <c r="U475" s="94"/>
      <c r="V475" s="98"/>
      <c r="W475" s="92"/>
      <c r="X475" s="100"/>
      <c r="Y475" s="91"/>
      <c r="Z475" s="99"/>
      <c r="AB475" s="24"/>
    </row>
    <row r="476" spans="1:28" ht="15.75" hidden="1" customHeight="1" outlineLevel="1">
      <c r="A476" s="75"/>
      <c r="B476" s="20" t="s">
        <v>244</v>
      </c>
      <c r="C476" s="21"/>
      <c r="D476" s="21"/>
      <c r="E476" s="21"/>
      <c r="F476" s="63">
        <f>LSCPA!$F$54</f>
        <v>0</v>
      </c>
      <c r="G476" s="63">
        <f>LSCPA!$G$54</f>
        <v>0</v>
      </c>
      <c r="H476" s="63">
        <f>LSCPA!$H$54</f>
        <v>0</v>
      </c>
      <c r="I476" s="63">
        <f>LSCPA!$I$54</f>
        <v>0</v>
      </c>
      <c r="J476" s="63">
        <f>LSCPA!$J$54</f>
        <v>0</v>
      </c>
      <c r="K476" s="63">
        <f>LSCPA!$K$54</f>
        <v>0</v>
      </c>
      <c r="L476" s="64">
        <f>LSCPA!$L$54</f>
        <v>0</v>
      </c>
      <c r="N476" s="96"/>
      <c r="P476" s="97"/>
      <c r="Q476" s="92"/>
      <c r="R476" s="92"/>
      <c r="S476" s="92"/>
      <c r="T476" s="93"/>
      <c r="U476" s="94"/>
      <c r="V476" s="98"/>
      <c r="W476" s="92"/>
      <c r="X476" s="100"/>
      <c r="Y476" s="91"/>
      <c r="Z476" s="99"/>
      <c r="AB476" s="24"/>
    </row>
    <row r="477" spans="1:28" ht="15.75" hidden="1" customHeight="1" outlineLevel="1">
      <c r="A477" s="75"/>
      <c r="B477" s="20" t="s">
        <v>246</v>
      </c>
      <c r="C477" s="21"/>
      <c r="D477" s="21"/>
      <c r="E477" s="21"/>
      <c r="F477" s="63">
        <f>TSTCH!$F$54</f>
        <v>0</v>
      </c>
      <c r="G477" s="63">
        <f>TSTCH!$G$54</f>
        <v>0</v>
      </c>
      <c r="H477" s="63">
        <f>TSTCH!$H$54</f>
        <v>0</v>
      </c>
      <c r="I477" s="63">
        <f>TSTCH!$I$54</f>
        <v>0</v>
      </c>
      <c r="J477" s="63">
        <f>TSTCH!$J$54</f>
        <v>0</v>
      </c>
      <c r="K477" s="63">
        <f>TSTCH!$K$54</f>
        <v>0</v>
      </c>
      <c r="L477" s="64">
        <f>TSTCH!$L$54</f>
        <v>0</v>
      </c>
      <c r="N477" s="96"/>
      <c r="P477" s="97"/>
      <c r="Q477" s="92"/>
      <c r="R477" s="92"/>
      <c r="S477" s="92"/>
      <c r="T477" s="93"/>
      <c r="U477" s="94"/>
      <c r="V477" s="98"/>
      <c r="W477" s="92"/>
      <c r="X477" s="100"/>
      <c r="Y477" s="91"/>
      <c r="Z477" s="99"/>
      <c r="AB477" s="24"/>
    </row>
    <row r="478" spans="1:28" ht="15.75" hidden="1" customHeight="1" outlineLevel="1">
      <c r="A478" s="75"/>
      <c r="B478" s="20" t="s">
        <v>249</v>
      </c>
      <c r="C478" s="21"/>
      <c r="D478" s="21"/>
      <c r="E478" s="21"/>
      <c r="F478" s="63">
        <f>TSTCM!$F$54</f>
        <v>0</v>
      </c>
      <c r="G478" s="63">
        <f>TSTCM!$G$54</f>
        <v>0</v>
      </c>
      <c r="H478" s="63">
        <f>TSTCM!$H$54</f>
        <v>0</v>
      </c>
      <c r="I478" s="63">
        <f>TSTCM!$I$54</f>
        <v>0</v>
      </c>
      <c r="J478" s="63">
        <f>TSTCM!$J$54</f>
        <v>0</v>
      </c>
      <c r="K478" s="63">
        <f>TSTCM!$K$54</f>
        <v>0</v>
      </c>
      <c r="L478" s="64">
        <f>TSTCM!$L$54</f>
        <v>0</v>
      </c>
      <c r="N478" s="96"/>
      <c r="P478" s="97"/>
      <c r="Q478" s="92"/>
      <c r="R478" s="92"/>
      <c r="S478" s="92"/>
      <c r="T478" s="93"/>
      <c r="U478" s="94"/>
      <c r="V478" s="98"/>
      <c r="W478" s="92"/>
      <c r="X478" s="100"/>
      <c r="Y478" s="91"/>
      <c r="Z478" s="99"/>
      <c r="AB478" s="24"/>
    </row>
    <row r="479" spans="1:28" ht="15.75" hidden="1" customHeight="1" outlineLevel="1">
      <c r="A479" s="75"/>
      <c r="B479" s="20" t="s">
        <v>387</v>
      </c>
      <c r="C479" s="21"/>
      <c r="D479" s="21"/>
      <c r="E479" s="21"/>
      <c r="F479" s="63">
        <f>TSTCS!$F$54</f>
        <v>0</v>
      </c>
      <c r="G479" s="63">
        <f>TSTCS!$G$54</f>
        <v>0</v>
      </c>
      <c r="H479" s="63">
        <f>TSTCS!$H$54</f>
        <v>0</v>
      </c>
      <c r="I479" s="63">
        <f>TSTCS!$I$54</f>
        <v>0</v>
      </c>
      <c r="J479" s="63">
        <f>TSTCS!$J$54</f>
        <v>0</v>
      </c>
      <c r="K479" s="63">
        <f>TSTCS!$K$54</f>
        <v>0</v>
      </c>
      <c r="L479" s="64">
        <f>TSTCS!$L$54</f>
        <v>0</v>
      </c>
      <c r="N479" s="96"/>
      <c r="P479" s="97"/>
      <c r="Q479" s="92"/>
      <c r="R479" s="92"/>
      <c r="S479" s="92"/>
      <c r="T479" s="93"/>
      <c r="U479" s="94"/>
      <c r="V479" s="98"/>
      <c r="W479" s="92"/>
      <c r="X479" s="100"/>
      <c r="Y479" s="91"/>
      <c r="Z479" s="99"/>
      <c r="AB479" s="24"/>
    </row>
    <row r="480" spans="1:28" ht="15.75" hidden="1" customHeight="1" outlineLevel="1">
      <c r="A480" s="75"/>
      <c r="B480" s="20" t="s">
        <v>251</v>
      </c>
      <c r="C480" s="21"/>
      <c r="D480" s="21"/>
      <c r="E480" s="21"/>
      <c r="F480" s="63">
        <f>TSTCW!$F$54</f>
        <v>0</v>
      </c>
      <c r="G480" s="63">
        <f>TSTCW!$G$54</f>
        <v>0</v>
      </c>
      <c r="H480" s="63">
        <f>TSTCW!$H$54</f>
        <v>0</v>
      </c>
      <c r="I480" s="63">
        <f>TSTCW!$I$54</f>
        <v>0</v>
      </c>
      <c r="J480" s="63">
        <f>TSTCW!$J$54</f>
        <v>0</v>
      </c>
      <c r="K480" s="63">
        <f>TSTCW!$K$54</f>
        <v>0</v>
      </c>
      <c r="L480" s="64">
        <f>TSTCW!$L$54</f>
        <v>0</v>
      </c>
      <c r="N480" s="96"/>
      <c r="P480" s="97"/>
      <c r="Q480" s="92"/>
      <c r="R480" s="92"/>
      <c r="S480" s="92"/>
      <c r="T480" s="93"/>
      <c r="U480" s="94"/>
      <c r="V480" s="98"/>
      <c r="W480" s="92"/>
      <c r="X480" s="100"/>
      <c r="Y480" s="91"/>
      <c r="Z480" s="99"/>
      <c r="AB480" s="24"/>
    </row>
    <row r="481" spans="1:28" ht="15.75" hidden="1" customHeight="1" outlineLevel="1">
      <c r="A481" s="75"/>
      <c r="B481" s="20" t="s">
        <v>579</v>
      </c>
      <c r="C481" s="21"/>
      <c r="D481" s="21"/>
      <c r="E481" s="21"/>
      <c r="F481" s="63">
        <f>TSTCNT!$F$54</f>
        <v>0</v>
      </c>
      <c r="G481" s="63">
        <f>TSTCNT!$G$54</f>
        <v>0</v>
      </c>
      <c r="H481" s="63">
        <f>TSTCNT!$H$54</f>
        <v>0</v>
      </c>
      <c r="I481" s="63">
        <f>TSTCNT!$I$54</f>
        <v>0</v>
      </c>
      <c r="J481" s="63">
        <f>TSTCNT!$J$54</f>
        <v>0</v>
      </c>
      <c r="K481" s="63">
        <f>TSTCNT!$K$54</f>
        <v>0</v>
      </c>
      <c r="L481" s="64">
        <f>TSTCNT!$L$54</f>
        <v>0</v>
      </c>
      <c r="N481" s="96"/>
      <c r="P481" s="97"/>
      <c r="Q481" s="92"/>
      <c r="R481" s="92"/>
      <c r="S481" s="92"/>
      <c r="T481" s="93"/>
      <c r="U481" s="94"/>
      <c r="V481" s="98"/>
      <c r="W481" s="92"/>
      <c r="X481" s="100"/>
      <c r="Y481" s="91"/>
      <c r="Z481" s="99"/>
      <c r="AB481" s="24"/>
    </row>
    <row r="482" spans="1:28" ht="15.75" hidden="1" customHeight="1" outlineLevel="1">
      <c r="A482" s="75"/>
      <c r="B482" s="20" t="s">
        <v>580</v>
      </c>
      <c r="C482" s="21"/>
      <c r="D482" s="21"/>
      <c r="E482" s="21"/>
      <c r="F482" s="63">
        <f>TSTCFB!$F$54</f>
        <v>0</v>
      </c>
      <c r="G482" s="63">
        <f>TSTCFB!$G$54</f>
        <v>0</v>
      </c>
      <c r="H482" s="63">
        <f>TSTCFB!$H$54</f>
        <v>0</v>
      </c>
      <c r="I482" s="63">
        <f>TSTCFB!$I$54</f>
        <v>0</v>
      </c>
      <c r="J482" s="63">
        <f>TSTCFB!$J$54</f>
        <v>0</v>
      </c>
      <c r="K482" s="63">
        <f>TSTCFB!$K$54</f>
        <v>0</v>
      </c>
      <c r="L482" s="64">
        <f>TSTCFB!$L$54</f>
        <v>0</v>
      </c>
      <c r="N482" s="96"/>
      <c r="P482" s="97"/>
      <c r="Q482" s="92"/>
      <c r="R482" s="92"/>
      <c r="S482" s="92"/>
      <c r="T482" s="93"/>
      <c r="U482" s="94"/>
      <c r="V482" s="98"/>
      <c r="W482" s="92"/>
      <c r="X482" s="100"/>
      <c r="Y482" s="91"/>
      <c r="Z482" s="99"/>
      <c r="AB482" s="24"/>
    </row>
    <row r="483" spans="1:28" ht="15.75" hidden="1" customHeight="1" outlineLevel="1">
      <c r="A483" s="75"/>
      <c r="B483" s="20" t="s">
        <v>248</v>
      </c>
      <c r="C483" s="21"/>
      <c r="D483" s="21"/>
      <c r="E483" s="21"/>
      <c r="F483" s="63">
        <f>TSTCWT!$F$54</f>
        <v>0</v>
      </c>
      <c r="G483" s="63">
        <f>TSTCWT!$G$54</f>
        <v>0</v>
      </c>
      <c r="H483" s="63">
        <f>TSTCWT!$H$54</f>
        <v>0</v>
      </c>
      <c r="I483" s="63">
        <f>TSTCWT!$I$54</f>
        <v>0</v>
      </c>
      <c r="J483" s="63">
        <f>TSTCWT!$J$54</f>
        <v>0</v>
      </c>
      <c r="K483" s="63">
        <f>TSTCWT!$K$54</f>
        <v>0</v>
      </c>
      <c r="L483" s="64">
        <f>TSTCWT!$L$54</f>
        <v>0</v>
      </c>
      <c r="N483" s="96"/>
      <c r="P483" s="97"/>
      <c r="Q483" s="92"/>
      <c r="R483" s="92"/>
      <c r="S483" s="92"/>
      <c r="T483" s="93"/>
      <c r="U483" s="94"/>
      <c r="V483" s="98"/>
      <c r="W483" s="92"/>
      <c r="X483" s="100"/>
      <c r="Y483" s="91"/>
      <c r="Z483" s="99"/>
      <c r="AB483" s="24"/>
    </row>
    <row r="484" spans="1:28" s="78" customFormat="1" ht="15.75" customHeight="1" collapsed="1">
      <c r="A484" s="75"/>
      <c r="B484" s="101" t="s">
        <v>539</v>
      </c>
      <c r="C484" s="77"/>
      <c r="D484" s="77"/>
      <c r="E484" s="20"/>
      <c r="F484" s="63">
        <f t="shared" ref="F484:L484" si="31">SUM(F474:F483)</f>
        <v>0</v>
      </c>
      <c r="G484" s="63">
        <f t="shared" si="31"/>
        <v>0</v>
      </c>
      <c r="H484" s="63">
        <f t="shared" si="31"/>
        <v>0</v>
      </c>
      <c r="I484" s="278">
        <f t="shared" si="31"/>
        <v>0</v>
      </c>
      <c r="J484" s="63">
        <f t="shared" si="31"/>
        <v>0</v>
      </c>
      <c r="K484" s="63">
        <f t="shared" si="31"/>
        <v>0</v>
      </c>
      <c r="L484" s="64">
        <f t="shared" si="31"/>
        <v>0</v>
      </c>
      <c r="N484" s="102"/>
      <c r="P484" s="103"/>
      <c r="Q484" s="104"/>
      <c r="R484" s="104"/>
      <c r="S484" s="104"/>
      <c r="T484" s="105"/>
      <c r="U484" s="106"/>
      <c r="V484" s="107"/>
      <c r="W484" s="104"/>
      <c r="X484" s="108"/>
      <c r="Y484" s="109"/>
      <c r="Z484" s="110"/>
      <c r="AB484" s="82"/>
    </row>
    <row r="485" spans="1:28" s="78" customFormat="1" ht="15.75" hidden="1" customHeight="1" outlineLevel="1">
      <c r="A485" s="75"/>
      <c r="B485" s="20" t="s">
        <v>240</v>
      </c>
      <c r="C485" s="77"/>
      <c r="D485" s="77"/>
      <c r="E485" s="20"/>
      <c r="F485" s="63">
        <f>LIT!$F$55</f>
        <v>0</v>
      </c>
      <c r="G485" s="63">
        <f>LIT!$G$55</f>
        <v>0</v>
      </c>
      <c r="H485" s="63">
        <f>LIT!$H$55</f>
        <v>0</v>
      </c>
      <c r="I485" s="278">
        <f>LIT!$I$55</f>
        <v>0</v>
      </c>
      <c r="J485" s="63">
        <f>LIT!$J$55</f>
        <v>0</v>
      </c>
      <c r="K485" s="63">
        <f>LIT!$K$55</f>
        <v>0</v>
      </c>
      <c r="L485" s="64">
        <f>LIT!$L$55</f>
        <v>0</v>
      </c>
      <c r="N485" s="102"/>
      <c r="P485" s="103"/>
      <c r="Q485" s="104"/>
      <c r="R485" s="104"/>
      <c r="S485" s="104"/>
      <c r="T485" s="105"/>
      <c r="U485" s="106"/>
      <c r="V485" s="107"/>
      <c r="W485" s="104"/>
      <c r="X485" s="108"/>
      <c r="Y485" s="109"/>
      <c r="Z485" s="110"/>
      <c r="AB485" s="82"/>
    </row>
    <row r="486" spans="1:28" s="78" customFormat="1" ht="15.75" hidden="1" customHeight="1" outlineLevel="1">
      <c r="A486" s="75"/>
      <c r="B486" s="20" t="s">
        <v>242</v>
      </c>
      <c r="C486" s="77"/>
      <c r="D486" s="77"/>
      <c r="E486" s="20"/>
      <c r="F486" s="63">
        <f>LSCO!$F$55</f>
        <v>0</v>
      </c>
      <c r="G486" s="63">
        <f>LSCO!$G$55</f>
        <v>0</v>
      </c>
      <c r="H486" s="63">
        <f>LSCO!$H$55</f>
        <v>0</v>
      </c>
      <c r="I486" s="278">
        <f>LSCO!$I$55</f>
        <v>0</v>
      </c>
      <c r="J486" s="63">
        <f>LSCO!$J$55</f>
        <v>0</v>
      </c>
      <c r="K486" s="63">
        <f>LSCO!$K$55</f>
        <v>0</v>
      </c>
      <c r="L486" s="64">
        <f>LSCO!$L$55</f>
        <v>0</v>
      </c>
      <c r="N486" s="102"/>
      <c r="P486" s="103"/>
      <c r="Q486" s="104"/>
      <c r="R486" s="104"/>
      <c r="S486" s="104"/>
      <c r="T486" s="105"/>
      <c r="U486" s="106"/>
      <c r="V486" s="107"/>
      <c r="W486" s="104"/>
      <c r="X486" s="108"/>
      <c r="Y486" s="109"/>
      <c r="Z486" s="110"/>
      <c r="AB486" s="82"/>
    </row>
    <row r="487" spans="1:28" s="78" customFormat="1" ht="15.75" hidden="1" customHeight="1" outlineLevel="1">
      <c r="A487" s="75"/>
      <c r="B487" s="20" t="s">
        <v>244</v>
      </c>
      <c r="C487" s="77"/>
      <c r="D487" s="77"/>
      <c r="E487" s="20"/>
      <c r="F487" s="63">
        <f>LSCPA!$F$55</f>
        <v>0</v>
      </c>
      <c r="G487" s="63">
        <f>LSCPA!$G$55</f>
        <v>0</v>
      </c>
      <c r="H487" s="63">
        <f>LSCPA!$H$55</f>
        <v>0</v>
      </c>
      <c r="I487" s="278">
        <f>LSCPA!$I$55</f>
        <v>0</v>
      </c>
      <c r="J487" s="63">
        <f>LSCPA!$J$55</f>
        <v>0</v>
      </c>
      <c r="K487" s="63">
        <f>LSCPA!$K$55</f>
        <v>0</v>
      </c>
      <c r="L487" s="64">
        <f>LSCPA!$L$55</f>
        <v>0</v>
      </c>
      <c r="N487" s="102"/>
      <c r="P487" s="103"/>
      <c r="Q487" s="104"/>
      <c r="R487" s="104"/>
      <c r="S487" s="104"/>
      <c r="T487" s="105"/>
      <c r="U487" s="106"/>
      <c r="V487" s="107"/>
      <c r="W487" s="104"/>
      <c r="X487" s="108"/>
      <c r="Y487" s="109"/>
      <c r="Z487" s="110"/>
      <c r="AB487" s="82"/>
    </row>
    <row r="488" spans="1:28" s="78" customFormat="1" ht="15.75" hidden="1" customHeight="1" outlineLevel="1">
      <c r="A488" s="75"/>
      <c r="B488" s="20" t="s">
        <v>246</v>
      </c>
      <c r="C488" s="77"/>
      <c r="D488" s="77"/>
      <c r="E488" s="20"/>
      <c r="F488" s="63">
        <f>TSTCH!$F$55</f>
        <v>0</v>
      </c>
      <c r="G488" s="63">
        <f>TSTCH!$G$55</f>
        <v>0</v>
      </c>
      <c r="H488" s="63">
        <f>TSTCH!$H$55</f>
        <v>0</v>
      </c>
      <c r="I488" s="278">
        <f>TSTCH!$I$55</f>
        <v>0</v>
      </c>
      <c r="J488" s="63">
        <f>TSTCH!$J$55</f>
        <v>0</v>
      </c>
      <c r="K488" s="63">
        <f>TSTCH!$K$55</f>
        <v>0</v>
      </c>
      <c r="L488" s="64">
        <f>TSTCH!$L$55</f>
        <v>0</v>
      </c>
      <c r="N488" s="102"/>
      <c r="P488" s="103"/>
      <c r="Q488" s="104"/>
      <c r="R488" s="104"/>
      <c r="S488" s="104"/>
      <c r="T488" s="105"/>
      <c r="U488" s="106"/>
      <c r="V488" s="107"/>
      <c r="W488" s="104"/>
      <c r="X488" s="108"/>
      <c r="Y488" s="109"/>
      <c r="Z488" s="110"/>
      <c r="AB488" s="82"/>
    </row>
    <row r="489" spans="1:28" s="78" customFormat="1" ht="15.75" hidden="1" customHeight="1" outlineLevel="1">
      <c r="A489" s="75"/>
      <c r="B489" s="20" t="s">
        <v>249</v>
      </c>
      <c r="C489" s="77"/>
      <c r="D489" s="77"/>
      <c r="E489" s="20"/>
      <c r="F489" s="63">
        <f>TSTCM!$F$55</f>
        <v>0</v>
      </c>
      <c r="G489" s="63">
        <f>TSTCM!$G$55</f>
        <v>0</v>
      </c>
      <c r="H489" s="63">
        <f>TSTCM!$H$55</f>
        <v>0</v>
      </c>
      <c r="I489" s="278">
        <f>TSTCM!$I$55</f>
        <v>0</v>
      </c>
      <c r="J489" s="63">
        <f>TSTCM!$J$55</f>
        <v>0</v>
      </c>
      <c r="K489" s="63">
        <f>TSTCM!$K$55</f>
        <v>0</v>
      </c>
      <c r="L489" s="64">
        <f>TSTCM!$L$55</f>
        <v>0</v>
      </c>
      <c r="N489" s="102"/>
      <c r="P489" s="103"/>
      <c r="Q489" s="104"/>
      <c r="R489" s="104"/>
      <c r="S489" s="104"/>
      <c r="T489" s="105"/>
      <c r="U489" s="106"/>
      <c r="V489" s="107"/>
      <c r="W489" s="104"/>
      <c r="X489" s="108"/>
      <c r="Y489" s="109"/>
      <c r="Z489" s="110"/>
      <c r="AB489" s="82"/>
    </row>
    <row r="490" spans="1:28" s="78" customFormat="1" ht="15.75" hidden="1" customHeight="1" outlineLevel="1">
      <c r="A490" s="75"/>
      <c r="B490" s="20" t="s">
        <v>387</v>
      </c>
      <c r="C490" s="77"/>
      <c r="D490" s="77"/>
      <c r="E490" s="20"/>
      <c r="F490" s="63">
        <f>TSTCS!$F$55</f>
        <v>0</v>
      </c>
      <c r="G490" s="63">
        <f>TSTCS!$G$55</f>
        <v>0</v>
      </c>
      <c r="H490" s="63">
        <f>TSTCS!$H$55</f>
        <v>0</v>
      </c>
      <c r="I490" s="278">
        <f>TSTCS!$I$55</f>
        <v>0</v>
      </c>
      <c r="J490" s="63">
        <f>TSTCS!$J$55</f>
        <v>0</v>
      </c>
      <c r="K490" s="63">
        <f>TSTCS!$K$55</f>
        <v>0</v>
      </c>
      <c r="L490" s="64">
        <f>TSTCS!$L$55</f>
        <v>0</v>
      </c>
      <c r="N490" s="102"/>
      <c r="P490" s="103"/>
      <c r="Q490" s="104"/>
      <c r="R490" s="104"/>
      <c r="S490" s="104"/>
      <c r="T490" s="105"/>
      <c r="U490" s="106"/>
      <c r="V490" s="107"/>
      <c r="W490" s="104"/>
      <c r="X490" s="108"/>
      <c r="Y490" s="109"/>
      <c r="Z490" s="110"/>
      <c r="AB490" s="82"/>
    </row>
    <row r="491" spans="1:28" s="78" customFormat="1" ht="15.75" hidden="1" customHeight="1" outlineLevel="1">
      <c r="A491" s="75"/>
      <c r="B491" s="20" t="s">
        <v>251</v>
      </c>
      <c r="C491" s="77"/>
      <c r="D491" s="77"/>
      <c r="E491" s="20"/>
      <c r="F491" s="63">
        <f>TSTCW!$F$55</f>
        <v>0</v>
      </c>
      <c r="G491" s="63">
        <f>TSTCW!$G$55</f>
        <v>0</v>
      </c>
      <c r="H491" s="63">
        <f>TSTCW!$H$55</f>
        <v>0</v>
      </c>
      <c r="I491" s="278">
        <f>TSTCW!$I$55</f>
        <v>0</v>
      </c>
      <c r="J491" s="63">
        <f>TSTCW!$J$55</f>
        <v>0</v>
      </c>
      <c r="K491" s="63">
        <f>TSTCW!$K$55</f>
        <v>0</v>
      </c>
      <c r="L491" s="64">
        <f>TSTCW!$L$55</f>
        <v>0</v>
      </c>
      <c r="N491" s="102"/>
      <c r="P491" s="103"/>
      <c r="Q491" s="104"/>
      <c r="R491" s="104"/>
      <c r="S491" s="104"/>
      <c r="T491" s="105"/>
      <c r="U491" s="106"/>
      <c r="V491" s="107"/>
      <c r="W491" s="104"/>
      <c r="X491" s="108"/>
      <c r="Y491" s="109"/>
      <c r="Z491" s="110"/>
      <c r="AB491" s="82"/>
    </row>
    <row r="492" spans="1:28" s="78" customFormat="1" ht="15.75" hidden="1" customHeight="1" outlineLevel="1">
      <c r="A492" s="75"/>
      <c r="B492" s="20" t="s">
        <v>579</v>
      </c>
      <c r="C492" s="77"/>
      <c r="D492" s="77"/>
      <c r="E492" s="20"/>
      <c r="F492" s="63">
        <f>TSTCNT!$F$55</f>
        <v>0</v>
      </c>
      <c r="G492" s="63">
        <f>TSTCNT!$G$55</f>
        <v>0</v>
      </c>
      <c r="H492" s="63">
        <f>TSTCNT!$H$55</f>
        <v>0</v>
      </c>
      <c r="I492" s="278">
        <f>TSTCNT!$I$55</f>
        <v>0</v>
      </c>
      <c r="J492" s="63">
        <f>TSTCNT!$J$55</f>
        <v>0</v>
      </c>
      <c r="K492" s="63">
        <f>TSTCNT!$K$55</f>
        <v>0</v>
      </c>
      <c r="L492" s="64">
        <f>TSTCNT!$L$55</f>
        <v>0</v>
      </c>
      <c r="N492" s="102"/>
      <c r="P492" s="103"/>
      <c r="Q492" s="104"/>
      <c r="R492" s="104"/>
      <c r="S492" s="104"/>
      <c r="T492" s="105"/>
      <c r="U492" s="106"/>
      <c r="V492" s="107"/>
      <c r="W492" s="104"/>
      <c r="X492" s="108"/>
      <c r="Y492" s="109"/>
      <c r="Z492" s="110"/>
      <c r="AB492" s="82"/>
    </row>
    <row r="493" spans="1:28" s="78" customFormat="1" ht="15.75" hidden="1" customHeight="1" outlineLevel="1">
      <c r="A493" s="75"/>
      <c r="B493" s="20" t="s">
        <v>580</v>
      </c>
      <c r="C493" s="77"/>
      <c r="D493" s="77"/>
      <c r="E493" s="20"/>
      <c r="F493" s="63">
        <f>TSTCFB!$F$55</f>
        <v>0</v>
      </c>
      <c r="G493" s="63">
        <f>TSTCFB!$G$55</f>
        <v>0</v>
      </c>
      <c r="H493" s="63">
        <f>TSTCFB!$H$55</f>
        <v>0</v>
      </c>
      <c r="I493" s="278">
        <f>TSTCFB!$I$55</f>
        <v>0</v>
      </c>
      <c r="J493" s="63">
        <f>TSTCFB!$J$55</f>
        <v>0</v>
      </c>
      <c r="K493" s="63">
        <f>TSTCFB!$K$55</f>
        <v>0</v>
      </c>
      <c r="L493" s="64">
        <f>TSTCFB!$L$55</f>
        <v>0</v>
      </c>
      <c r="N493" s="102"/>
      <c r="P493" s="103"/>
      <c r="Q493" s="104"/>
      <c r="R493" s="104"/>
      <c r="S493" s="104"/>
      <c r="T493" s="105"/>
      <c r="U493" s="106"/>
      <c r="V493" s="107"/>
      <c r="W493" s="104"/>
      <c r="X493" s="108"/>
      <c r="Y493" s="109"/>
      <c r="Z493" s="110"/>
      <c r="AB493" s="82"/>
    </row>
    <row r="494" spans="1:28" s="78" customFormat="1" ht="15.75" hidden="1" customHeight="1" outlineLevel="1">
      <c r="A494" s="75"/>
      <c r="B494" s="20" t="s">
        <v>248</v>
      </c>
      <c r="C494" s="77"/>
      <c r="D494" s="77"/>
      <c r="E494" s="20"/>
      <c r="F494" s="63">
        <f>TSTCWT!$F$55</f>
        <v>0</v>
      </c>
      <c r="G494" s="63">
        <f>TSTCWT!$G$55</f>
        <v>0</v>
      </c>
      <c r="H494" s="63">
        <f>TSTCWT!$H$55</f>
        <v>0</v>
      </c>
      <c r="I494" s="278">
        <f>TSTCWT!$I$55</f>
        <v>0</v>
      </c>
      <c r="J494" s="63">
        <f>TSTCWT!$J$55</f>
        <v>0</v>
      </c>
      <c r="K494" s="63">
        <f>TSTCWT!$K$55</f>
        <v>0</v>
      </c>
      <c r="L494" s="64">
        <f>TSTCWT!$L$55</f>
        <v>0</v>
      </c>
      <c r="N494" s="102"/>
      <c r="P494" s="103"/>
      <c r="Q494" s="104"/>
      <c r="R494" s="104"/>
      <c r="S494" s="104"/>
      <c r="T494" s="105"/>
      <c r="U494" s="106"/>
      <c r="V494" s="107"/>
      <c r="W494" s="104"/>
      <c r="X494" s="108"/>
      <c r="Y494" s="109"/>
      <c r="Z494" s="110"/>
      <c r="AB494" s="82"/>
    </row>
    <row r="495" spans="1:28" s="78" customFormat="1" ht="15.75" customHeight="1" collapsed="1">
      <c r="A495" s="75"/>
      <c r="B495" s="101" t="s">
        <v>540</v>
      </c>
      <c r="C495" s="77"/>
      <c r="D495" s="77"/>
      <c r="E495" s="20"/>
      <c r="F495" s="63">
        <f t="shared" ref="F495:L495" si="32">SUM(F485:F494)</f>
        <v>0</v>
      </c>
      <c r="G495" s="63">
        <f t="shared" si="32"/>
        <v>0</v>
      </c>
      <c r="H495" s="63">
        <f t="shared" si="32"/>
        <v>0</v>
      </c>
      <c r="I495" s="63">
        <f t="shared" si="32"/>
        <v>0</v>
      </c>
      <c r="J495" s="63">
        <f t="shared" si="32"/>
        <v>0</v>
      </c>
      <c r="K495" s="63">
        <f t="shared" si="32"/>
        <v>0</v>
      </c>
      <c r="L495" s="64">
        <f t="shared" si="32"/>
        <v>0</v>
      </c>
      <c r="N495" s="102"/>
      <c r="P495" s="103"/>
      <c r="Q495" s="104"/>
      <c r="R495" s="104"/>
      <c r="S495" s="104"/>
      <c r="T495" s="105"/>
      <c r="U495" s="106"/>
      <c r="V495" s="107"/>
      <c r="W495" s="104"/>
      <c r="X495" s="108"/>
      <c r="Y495" s="109"/>
      <c r="Z495" s="110"/>
      <c r="AB495" s="82"/>
    </row>
    <row r="496" spans="1:28" s="78" customFormat="1" ht="15.75" hidden="1" customHeight="1" outlineLevel="1">
      <c r="A496" s="75"/>
      <c r="B496" s="20" t="s">
        <v>240</v>
      </c>
      <c r="C496" s="77"/>
      <c r="D496" s="77"/>
      <c r="E496" s="20"/>
      <c r="F496" s="63">
        <f>LIT!$F$56</f>
        <v>0</v>
      </c>
      <c r="G496" s="63">
        <f>LIT!$G$56</f>
        <v>0</v>
      </c>
      <c r="H496" s="63">
        <f>LIT!$H$56</f>
        <v>0</v>
      </c>
      <c r="I496" s="63">
        <f>LIT!$I$56</f>
        <v>0</v>
      </c>
      <c r="J496" s="63">
        <f>LIT!$J$56</f>
        <v>0</v>
      </c>
      <c r="K496" s="63">
        <f>LIT!$K$56</f>
        <v>0</v>
      </c>
      <c r="L496" s="64">
        <f>LIT!$L$56</f>
        <v>0</v>
      </c>
      <c r="N496" s="102"/>
      <c r="P496" s="103"/>
      <c r="Q496" s="104"/>
      <c r="R496" s="104"/>
      <c r="S496" s="104"/>
      <c r="T496" s="105"/>
      <c r="U496" s="106"/>
      <c r="V496" s="107"/>
      <c r="W496" s="104"/>
      <c r="X496" s="108"/>
      <c r="Y496" s="109"/>
      <c r="Z496" s="110"/>
      <c r="AB496" s="82"/>
    </row>
    <row r="497" spans="1:28" s="78" customFormat="1" ht="15.75" hidden="1" customHeight="1" outlineLevel="1">
      <c r="A497" s="75"/>
      <c r="B497" s="20" t="s">
        <v>242</v>
      </c>
      <c r="C497" s="77"/>
      <c r="D497" s="77"/>
      <c r="E497" s="20"/>
      <c r="F497" s="63">
        <f>LSCO!$F$56</f>
        <v>0</v>
      </c>
      <c r="G497" s="63">
        <f>LSCO!$G$56</f>
        <v>0</v>
      </c>
      <c r="H497" s="63">
        <f>LSCO!$H$56</f>
        <v>0</v>
      </c>
      <c r="I497" s="63">
        <f>LSCO!$I$56</f>
        <v>0</v>
      </c>
      <c r="J497" s="63">
        <f>LSCO!$J$56</f>
        <v>0</v>
      </c>
      <c r="K497" s="63">
        <f>LSCO!$K$56</f>
        <v>0</v>
      </c>
      <c r="L497" s="64">
        <f>LSCO!$L$56</f>
        <v>0</v>
      </c>
      <c r="N497" s="102"/>
      <c r="P497" s="103"/>
      <c r="Q497" s="104"/>
      <c r="R497" s="104"/>
      <c r="S497" s="104"/>
      <c r="T497" s="105"/>
      <c r="U497" s="106"/>
      <c r="V497" s="107"/>
      <c r="W497" s="104"/>
      <c r="X497" s="108"/>
      <c r="Y497" s="109"/>
      <c r="Z497" s="110"/>
      <c r="AB497" s="82"/>
    </row>
    <row r="498" spans="1:28" s="78" customFormat="1" ht="15.75" hidden="1" customHeight="1" outlineLevel="1">
      <c r="A498" s="75"/>
      <c r="B498" s="20" t="s">
        <v>244</v>
      </c>
      <c r="C498" s="77"/>
      <c r="D498" s="77"/>
      <c r="E498" s="20"/>
      <c r="F498" s="63">
        <f>LSCPA!$F$56</f>
        <v>0</v>
      </c>
      <c r="G498" s="63">
        <f>LSCPA!$G$56</f>
        <v>0</v>
      </c>
      <c r="H498" s="63">
        <f>LSCPA!$H$56</f>
        <v>0</v>
      </c>
      <c r="I498" s="63">
        <f>LSCPA!$I$56</f>
        <v>0</v>
      </c>
      <c r="J498" s="63">
        <f>LSCPA!$J$56</f>
        <v>0</v>
      </c>
      <c r="K498" s="63">
        <f>LSCPA!$K$56</f>
        <v>0</v>
      </c>
      <c r="L498" s="64">
        <f>LSCPA!$L$56</f>
        <v>0</v>
      </c>
      <c r="N498" s="102"/>
      <c r="P498" s="103"/>
      <c r="Q498" s="104"/>
      <c r="R498" s="104"/>
      <c r="S498" s="104"/>
      <c r="T498" s="105"/>
      <c r="U498" s="106"/>
      <c r="V498" s="107"/>
      <c r="W498" s="104"/>
      <c r="X498" s="108"/>
      <c r="Y498" s="109"/>
      <c r="Z498" s="110"/>
      <c r="AB498" s="82"/>
    </row>
    <row r="499" spans="1:28" s="78" customFormat="1" ht="15.75" hidden="1" customHeight="1" outlineLevel="1">
      <c r="A499" s="75"/>
      <c r="B499" s="20" t="s">
        <v>246</v>
      </c>
      <c r="C499" s="77"/>
      <c r="D499" s="77"/>
      <c r="E499" s="20"/>
      <c r="F499" s="63">
        <f>TSTCH!$F$56</f>
        <v>0</v>
      </c>
      <c r="G499" s="63">
        <f>TSTCH!$G$56</f>
        <v>0</v>
      </c>
      <c r="H499" s="63">
        <f>TSTCH!$H$56</f>
        <v>0</v>
      </c>
      <c r="I499" s="63">
        <f>TSTCH!$I$56</f>
        <v>0</v>
      </c>
      <c r="J499" s="63">
        <f>TSTCH!$J$56</f>
        <v>0</v>
      </c>
      <c r="K499" s="63">
        <f>TSTCH!$K$56</f>
        <v>0</v>
      </c>
      <c r="L499" s="64">
        <f>TSTCH!$L$56</f>
        <v>0</v>
      </c>
      <c r="N499" s="102"/>
      <c r="P499" s="103"/>
      <c r="Q499" s="104"/>
      <c r="R499" s="104"/>
      <c r="S499" s="104"/>
      <c r="T499" s="105"/>
      <c r="U499" s="106"/>
      <c r="V499" s="107"/>
      <c r="W499" s="104"/>
      <c r="X499" s="108"/>
      <c r="Y499" s="109"/>
      <c r="Z499" s="110"/>
      <c r="AB499" s="82"/>
    </row>
    <row r="500" spans="1:28" s="78" customFormat="1" ht="15.75" hidden="1" customHeight="1" outlineLevel="1">
      <c r="A500" s="75"/>
      <c r="B500" s="20" t="s">
        <v>249</v>
      </c>
      <c r="C500" s="77"/>
      <c r="D500" s="77"/>
      <c r="E500" s="20"/>
      <c r="F500" s="63">
        <f>TSTCM!$F$56</f>
        <v>0</v>
      </c>
      <c r="G500" s="63">
        <f>TSTCM!$G$56</f>
        <v>0</v>
      </c>
      <c r="H500" s="63">
        <f>TSTCM!$H$56</f>
        <v>0</v>
      </c>
      <c r="I500" s="63">
        <f>TSTCM!$I$56</f>
        <v>0</v>
      </c>
      <c r="J500" s="63">
        <f>TSTCM!$J$56</f>
        <v>0</v>
      </c>
      <c r="K500" s="63">
        <f>TSTCM!$K$56</f>
        <v>0</v>
      </c>
      <c r="L500" s="64">
        <f>TSTCM!$L$56</f>
        <v>0</v>
      </c>
      <c r="N500" s="102"/>
      <c r="P500" s="103"/>
      <c r="Q500" s="104"/>
      <c r="R500" s="104"/>
      <c r="S500" s="104"/>
      <c r="T500" s="105"/>
      <c r="U500" s="106"/>
      <c r="V500" s="107"/>
      <c r="W500" s="104"/>
      <c r="X500" s="108"/>
      <c r="Y500" s="109"/>
      <c r="Z500" s="110"/>
      <c r="AB500" s="82"/>
    </row>
    <row r="501" spans="1:28" s="78" customFormat="1" ht="15.75" hidden="1" customHeight="1" outlineLevel="1">
      <c r="A501" s="75"/>
      <c r="B501" s="20" t="s">
        <v>387</v>
      </c>
      <c r="C501" s="77"/>
      <c r="D501" s="77"/>
      <c r="E501" s="20"/>
      <c r="F501" s="63">
        <f>TSTCS!$F$56</f>
        <v>0</v>
      </c>
      <c r="G501" s="63">
        <f>TSTCS!$G$56</f>
        <v>0</v>
      </c>
      <c r="H501" s="63">
        <f>TSTCS!$H$56</f>
        <v>0</v>
      </c>
      <c r="I501" s="63">
        <f>TSTCS!$I$56</f>
        <v>0</v>
      </c>
      <c r="J501" s="63">
        <f>TSTCS!$J$56</f>
        <v>0</v>
      </c>
      <c r="K501" s="63">
        <f>TSTCS!$K$56</f>
        <v>0</v>
      </c>
      <c r="L501" s="64">
        <f>TSTCS!$L$56</f>
        <v>0</v>
      </c>
      <c r="N501" s="102"/>
      <c r="P501" s="103"/>
      <c r="Q501" s="104"/>
      <c r="R501" s="104"/>
      <c r="S501" s="104"/>
      <c r="T501" s="105"/>
      <c r="U501" s="106"/>
      <c r="V501" s="107"/>
      <c r="W501" s="104"/>
      <c r="X501" s="108"/>
      <c r="Y501" s="109"/>
      <c r="Z501" s="110"/>
      <c r="AB501" s="82"/>
    </row>
    <row r="502" spans="1:28" s="78" customFormat="1" ht="15.75" hidden="1" customHeight="1" outlineLevel="1">
      <c r="A502" s="75"/>
      <c r="B502" s="20" t="s">
        <v>251</v>
      </c>
      <c r="C502" s="77"/>
      <c r="D502" s="77"/>
      <c r="E502" s="20"/>
      <c r="F502" s="63">
        <f>TSTCW!$F$56</f>
        <v>0</v>
      </c>
      <c r="G502" s="63">
        <f>TSTCW!$G$56</f>
        <v>0</v>
      </c>
      <c r="H502" s="63">
        <f>TSTCW!$H$56</f>
        <v>0</v>
      </c>
      <c r="I502" s="63">
        <f>TSTCW!$I$56</f>
        <v>0</v>
      </c>
      <c r="J502" s="63">
        <f>TSTCW!$J$56</f>
        <v>0</v>
      </c>
      <c r="K502" s="63">
        <f>TSTCW!$K$56</f>
        <v>0</v>
      </c>
      <c r="L502" s="64">
        <f>TSTCW!$L$56</f>
        <v>0</v>
      </c>
      <c r="N502" s="102"/>
      <c r="P502" s="103"/>
      <c r="Q502" s="104"/>
      <c r="R502" s="104"/>
      <c r="S502" s="104"/>
      <c r="T502" s="105"/>
      <c r="U502" s="106"/>
      <c r="V502" s="107"/>
      <c r="W502" s="104"/>
      <c r="X502" s="108"/>
      <c r="Y502" s="109"/>
      <c r="Z502" s="110"/>
      <c r="AB502" s="82"/>
    </row>
    <row r="503" spans="1:28" s="78" customFormat="1" ht="15.75" hidden="1" customHeight="1" outlineLevel="1">
      <c r="A503" s="75"/>
      <c r="B503" s="20" t="s">
        <v>579</v>
      </c>
      <c r="C503" s="77"/>
      <c r="D503" s="77"/>
      <c r="E503" s="20"/>
      <c r="F503" s="63">
        <f>TSTCNT!$F$56</f>
        <v>0</v>
      </c>
      <c r="G503" s="63">
        <f>TSTCNT!$G$56</f>
        <v>0</v>
      </c>
      <c r="H503" s="63">
        <f>TSTCNT!$H$56</f>
        <v>0</v>
      </c>
      <c r="I503" s="63">
        <f>TSTCNT!$I$56</f>
        <v>0</v>
      </c>
      <c r="J503" s="63">
        <f>TSTCNT!$J$56</f>
        <v>0</v>
      </c>
      <c r="K503" s="63">
        <f>TSTCNT!$K$56</f>
        <v>0</v>
      </c>
      <c r="L503" s="64">
        <f>TSTCNT!$L$56</f>
        <v>0</v>
      </c>
      <c r="N503" s="102"/>
      <c r="P503" s="103"/>
      <c r="Q503" s="104"/>
      <c r="R503" s="104"/>
      <c r="S503" s="104"/>
      <c r="T503" s="105"/>
      <c r="U503" s="106"/>
      <c r="V503" s="107"/>
      <c r="W503" s="104"/>
      <c r="X503" s="108"/>
      <c r="Y503" s="109"/>
      <c r="Z503" s="110"/>
      <c r="AB503" s="82"/>
    </row>
    <row r="504" spans="1:28" s="78" customFormat="1" ht="15.75" hidden="1" customHeight="1" outlineLevel="1">
      <c r="A504" s="75"/>
      <c r="B504" s="20" t="s">
        <v>580</v>
      </c>
      <c r="C504" s="77"/>
      <c r="D504" s="77"/>
      <c r="E504" s="20"/>
      <c r="F504" s="63">
        <f>TSTCFB!$F$56</f>
        <v>0</v>
      </c>
      <c r="G504" s="63">
        <f>TSTCFB!$G$56</f>
        <v>0</v>
      </c>
      <c r="H504" s="63">
        <f>TSTCFB!$H$56</f>
        <v>0</v>
      </c>
      <c r="I504" s="63">
        <f>TSTCFB!$I$56</f>
        <v>0</v>
      </c>
      <c r="J504" s="63">
        <f>TSTCFB!$J$56</f>
        <v>0</v>
      </c>
      <c r="K504" s="63">
        <f>TSTCFB!$K$56</f>
        <v>0</v>
      </c>
      <c r="L504" s="64">
        <f>TSTCFB!$L$56</f>
        <v>0</v>
      </c>
      <c r="N504" s="102"/>
      <c r="P504" s="103"/>
      <c r="Q504" s="104"/>
      <c r="R504" s="104"/>
      <c r="S504" s="104"/>
      <c r="T504" s="105"/>
      <c r="U504" s="106"/>
      <c r="V504" s="107"/>
      <c r="W504" s="104"/>
      <c r="X504" s="108"/>
      <c r="Y504" s="109"/>
      <c r="Z504" s="110"/>
      <c r="AB504" s="82"/>
    </row>
    <row r="505" spans="1:28" s="78" customFormat="1" ht="15.75" hidden="1" customHeight="1" outlineLevel="1">
      <c r="A505" s="75"/>
      <c r="B505" s="20" t="s">
        <v>248</v>
      </c>
      <c r="C505" s="77"/>
      <c r="D505" s="77"/>
      <c r="E505" s="20"/>
      <c r="F505" s="63">
        <f>TSTCWT!$F$56</f>
        <v>0</v>
      </c>
      <c r="G505" s="63">
        <f>TSTCWT!$G$56</f>
        <v>0</v>
      </c>
      <c r="H505" s="63">
        <f>TSTCWT!$H$56</f>
        <v>0</v>
      </c>
      <c r="I505" s="63">
        <f>TSTCWT!$I$56</f>
        <v>0</v>
      </c>
      <c r="J505" s="63">
        <f>TSTCWT!$J$56</f>
        <v>0</v>
      </c>
      <c r="K505" s="63">
        <f>TSTCWT!$K$56</f>
        <v>0</v>
      </c>
      <c r="L505" s="64">
        <f>TSTCWT!$L$56</f>
        <v>0</v>
      </c>
      <c r="N505" s="102"/>
      <c r="P505" s="103"/>
      <c r="Q505" s="104"/>
      <c r="R505" s="104"/>
      <c r="S505" s="104"/>
      <c r="T505" s="105"/>
      <c r="U505" s="106"/>
      <c r="V505" s="107"/>
      <c r="W505" s="104"/>
      <c r="X505" s="108"/>
      <c r="Y505" s="109"/>
      <c r="Z505" s="110"/>
      <c r="AB505" s="82"/>
    </row>
    <row r="506" spans="1:28" s="78" customFormat="1" ht="15.75" customHeight="1" collapsed="1">
      <c r="A506" s="75"/>
      <c r="B506" s="101" t="s">
        <v>52</v>
      </c>
      <c r="C506" s="77"/>
      <c r="D506" s="77"/>
      <c r="E506" s="20"/>
      <c r="F506" s="63">
        <f t="shared" ref="F506:L506" si="33">SUM(F496:F505)</f>
        <v>0</v>
      </c>
      <c r="G506" s="63">
        <f t="shared" si="33"/>
        <v>0</v>
      </c>
      <c r="H506" s="63">
        <f t="shared" si="33"/>
        <v>0</v>
      </c>
      <c r="I506" s="63">
        <f t="shared" si="33"/>
        <v>0</v>
      </c>
      <c r="J506" s="63">
        <f t="shared" si="33"/>
        <v>0</v>
      </c>
      <c r="K506" s="63">
        <f t="shared" si="33"/>
        <v>0</v>
      </c>
      <c r="L506" s="64">
        <f t="shared" si="33"/>
        <v>0</v>
      </c>
      <c r="N506" s="102"/>
      <c r="P506" s="103"/>
      <c r="Q506" s="104"/>
      <c r="R506" s="104"/>
      <c r="S506" s="104"/>
      <c r="T506" s="105"/>
      <c r="U506" s="106"/>
      <c r="V506" s="107"/>
      <c r="W506" s="104"/>
      <c r="X506" s="108"/>
      <c r="Y506" s="109"/>
      <c r="Z506" s="110"/>
      <c r="AB506" s="82"/>
    </row>
    <row r="507" spans="1:28" s="78" customFormat="1" ht="15.75" hidden="1" customHeight="1" outlineLevel="1">
      <c r="A507" s="75"/>
      <c r="B507" s="20" t="s">
        <v>240</v>
      </c>
      <c r="C507" s="77"/>
      <c r="D507" s="77"/>
      <c r="E507" s="20"/>
      <c r="F507" s="63">
        <f>LIT!$F$57</f>
        <v>0</v>
      </c>
      <c r="G507" s="63">
        <f>LIT!$G$57</f>
        <v>0</v>
      </c>
      <c r="H507" s="63">
        <f>LIT!$H$57</f>
        <v>0</v>
      </c>
      <c r="I507" s="63">
        <f>LIT!$I$57</f>
        <v>0</v>
      </c>
      <c r="J507" s="63">
        <f>LIT!$J$57</f>
        <v>0</v>
      </c>
      <c r="K507" s="63">
        <f>LIT!$K$57</f>
        <v>0</v>
      </c>
      <c r="L507" s="64">
        <f>LIT!$L$57</f>
        <v>0</v>
      </c>
      <c r="N507" s="102"/>
      <c r="P507" s="103"/>
      <c r="Q507" s="104"/>
      <c r="R507" s="104"/>
      <c r="S507" s="104"/>
      <c r="T507" s="105"/>
      <c r="U507" s="106"/>
      <c r="V507" s="107"/>
      <c r="W507" s="104"/>
      <c r="X507" s="108"/>
      <c r="Y507" s="109"/>
      <c r="Z507" s="110"/>
      <c r="AB507" s="82"/>
    </row>
    <row r="508" spans="1:28" s="78" customFormat="1" ht="15.75" hidden="1" customHeight="1" outlineLevel="1">
      <c r="A508" s="75"/>
      <c r="B508" s="20" t="s">
        <v>242</v>
      </c>
      <c r="C508" s="77"/>
      <c r="D508" s="77"/>
      <c r="E508" s="20"/>
      <c r="F508" s="63">
        <f>LSCO!$F$57</f>
        <v>0</v>
      </c>
      <c r="G508" s="63">
        <f>LSCO!$G$57</f>
        <v>0</v>
      </c>
      <c r="H508" s="63">
        <f>LSCO!$H$57</f>
        <v>0</v>
      </c>
      <c r="I508" s="63">
        <f>LSCO!$I$57</f>
        <v>0</v>
      </c>
      <c r="J508" s="63">
        <f>LSCO!$J$57</f>
        <v>0</v>
      </c>
      <c r="K508" s="63">
        <f>LSCO!$K$57</f>
        <v>0</v>
      </c>
      <c r="L508" s="64">
        <f>LSCO!$L$57</f>
        <v>0</v>
      </c>
      <c r="N508" s="102"/>
      <c r="P508" s="103"/>
      <c r="Q508" s="104"/>
      <c r="R508" s="104"/>
      <c r="S508" s="104"/>
      <c r="T508" s="105"/>
      <c r="U508" s="106"/>
      <c r="V508" s="107"/>
      <c r="W508" s="104"/>
      <c r="X508" s="108"/>
      <c r="Y508" s="109"/>
      <c r="Z508" s="110"/>
      <c r="AB508" s="82"/>
    </row>
    <row r="509" spans="1:28" s="78" customFormat="1" ht="15.75" hidden="1" customHeight="1" outlineLevel="1">
      <c r="A509" s="75"/>
      <c r="B509" s="20" t="s">
        <v>244</v>
      </c>
      <c r="C509" s="77"/>
      <c r="D509" s="77"/>
      <c r="E509" s="20"/>
      <c r="F509" s="63">
        <f>LSCPA!$F$57</f>
        <v>0</v>
      </c>
      <c r="G509" s="63">
        <f>LSCPA!$G$57</f>
        <v>0</v>
      </c>
      <c r="H509" s="63">
        <f>LSCPA!$H$57</f>
        <v>0</v>
      </c>
      <c r="I509" s="63">
        <f>LSCPA!$I$57</f>
        <v>0</v>
      </c>
      <c r="J509" s="63">
        <f>LSCPA!$J$57</f>
        <v>0</v>
      </c>
      <c r="K509" s="63">
        <f>LSCPA!$K$57</f>
        <v>0</v>
      </c>
      <c r="L509" s="64">
        <f>LSCPA!$L$57</f>
        <v>0</v>
      </c>
      <c r="N509" s="102"/>
      <c r="P509" s="103"/>
      <c r="Q509" s="104"/>
      <c r="R509" s="104"/>
      <c r="S509" s="104"/>
      <c r="T509" s="105"/>
      <c r="U509" s="106"/>
      <c r="V509" s="107"/>
      <c r="W509" s="104"/>
      <c r="X509" s="108"/>
      <c r="Y509" s="109"/>
      <c r="Z509" s="110"/>
      <c r="AB509" s="82"/>
    </row>
    <row r="510" spans="1:28" s="78" customFormat="1" ht="15.75" hidden="1" customHeight="1" outlineLevel="1">
      <c r="A510" s="75"/>
      <c r="B510" s="20" t="s">
        <v>246</v>
      </c>
      <c r="C510" s="77"/>
      <c r="D510" s="77"/>
      <c r="E510" s="20"/>
      <c r="F510" s="63">
        <f>TSTCH!$F$57</f>
        <v>0</v>
      </c>
      <c r="G510" s="63">
        <f>TSTCH!$G$57</f>
        <v>0</v>
      </c>
      <c r="H510" s="63">
        <f>TSTCH!$H$57</f>
        <v>0</v>
      </c>
      <c r="I510" s="63">
        <f>TSTCH!$I$57</f>
        <v>0</v>
      </c>
      <c r="J510" s="63">
        <f>TSTCH!$J$57</f>
        <v>0</v>
      </c>
      <c r="K510" s="63">
        <f>TSTCH!$K$57</f>
        <v>0</v>
      </c>
      <c r="L510" s="64">
        <f>TSTCH!$L$57</f>
        <v>0</v>
      </c>
      <c r="N510" s="102"/>
      <c r="P510" s="103"/>
      <c r="Q510" s="104"/>
      <c r="R510" s="104"/>
      <c r="S510" s="104"/>
      <c r="T510" s="105"/>
      <c r="U510" s="106"/>
      <c r="V510" s="107"/>
      <c r="W510" s="104"/>
      <c r="X510" s="108"/>
      <c r="Y510" s="109"/>
      <c r="Z510" s="110"/>
      <c r="AB510" s="82"/>
    </row>
    <row r="511" spans="1:28" s="78" customFormat="1" ht="15.75" hidden="1" customHeight="1" outlineLevel="1">
      <c r="A511" s="75"/>
      <c r="B511" s="20" t="s">
        <v>249</v>
      </c>
      <c r="C511" s="77"/>
      <c r="D511" s="77"/>
      <c r="E511" s="20"/>
      <c r="F511" s="63">
        <f>TSTCM!$F$57</f>
        <v>0</v>
      </c>
      <c r="G511" s="63">
        <f>TSTCM!$G$57</f>
        <v>0</v>
      </c>
      <c r="H511" s="63">
        <f>TSTCM!$H$57</f>
        <v>0</v>
      </c>
      <c r="I511" s="63">
        <f>TSTCM!$I$57</f>
        <v>0</v>
      </c>
      <c r="J511" s="63">
        <f>TSTCM!$J$57</f>
        <v>0</v>
      </c>
      <c r="K511" s="63">
        <f>TSTCM!$K$57</f>
        <v>0</v>
      </c>
      <c r="L511" s="64">
        <f>TSTCM!$L$57</f>
        <v>0</v>
      </c>
      <c r="N511" s="102"/>
      <c r="P511" s="103"/>
      <c r="Q511" s="104"/>
      <c r="R511" s="104"/>
      <c r="S511" s="104"/>
      <c r="T511" s="105"/>
      <c r="U511" s="106"/>
      <c r="V511" s="107"/>
      <c r="W511" s="104"/>
      <c r="X511" s="108"/>
      <c r="Y511" s="109"/>
      <c r="Z511" s="110"/>
      <c r="AB511" s="82"/>
    </row>
    <row r="512" spans="1:28" s="78" customFormat="1" ht="15.75" hidden="1" customHeight="1" outlineLevel="1">
      <c r="A512" s="75"/>
      <c r="B512" s="20" t="s">
        <v>387</v>
      </c>
      <c r="C512" s="77"/>
      <c r="D512" s="77"/>
      <c r="E512" s="20"/>
      <c r="F512" s="63">
        <f>TSTCS!$F$57</f>
        <v>0</v>
      </c>
      <c r="G512" s="63">
        <f>TSTCS!$G$57</f>
        <v>0</v>
      </c>
      <c r="H512" s="63">
        <f>TSTCS!$H$57</f>
        <v>0</v>
      </c>
      <c r="I512" s="63">
        <f>TSTCS!$I$57</f>
        <v>0</v>
      </c>
      <c r="J512" s="63">
        <f>TSTCS!$J$57</f>
        <v>0</v>
      </c>
      <c r="K512" s="63">
        <f>TSTCS!$K$57</f>
        <v>0</v>
      </c>
      <c r="L512" s="64">
        <f>TSTCS!$L$57</f>
        <v>0</v>
      </c>
      <c r="N512" s="102"/>
      <c r="P512" s="103"/>
      <c r="Q512" s="104"/>
      <c r="R512" s="104"/>
      <c r="S512" s="104"/>
      <c r="T512" s="105"/>
      <c r="U512" s="106"/>
      <c r="V512" s="107"/>
      <c r="W512" s="104"/>
      <c r="X512" s="108"/>
      <c r="Y512" s="109"/>
      <c r="Z512" s="110"/>
      <c r="AB512" s="82"/>
    </row>
    <row r="513" spans="1:28" s="78" customFormat="1" ht="15.75" hidden="1" customHeight="1" outlineLevel="1">
      <c r="A513" s="75"/>
      <c r="B513" s="20" t="s">
        <v>251</v>
      </c>
      <c r="C513" s="77"/>
      <c r="D513" s="77"/>
      <c r="E513" s="20"/>
      <c r="F513" s="63">
        <f>TSTCW!$F$57</f>
        <v>0</v>
      </c>
      <c r="G513" s="63">
        <f>TSTCW!$G$57</f>
        <v>0</v>
      </c>
      <c r="H513" s="63">
        <f>TSTCW!$H$57</f>
        <v>0</v>
      </c>
      <c r="I513" s="63">
        <f>TSTCW!$I$57</f>
        <v>0</v>
      </c>
      <c r="J513" s="63">
        <f>TSTCW!$J$57</f>
        <v>0</v>
      </c>
      <c r="K513" s="63">
        <f>TSTCW!$K$57</f>
        <v>0</v>
      </c>
      <c r="L513" s="64">
        <f>TSTCW!$L$57</f>
        <v>0</v>
      </c>
      <c r="N513" s="102"/>
      <c r="P513" s="103"/>
      <c r="Q513" s="104"/>
      <c r="R513" s="104"/>
      <c r="S513" s="104"/>
      <c r="T513" s="105"/>
      <c r="U513" s="106"/>
      <c r="V513" s="107"/>
      <c r="W513" s="104"/>
      <c r="X513" s="108"/>
      <c r="Y513" s="109"/>
      <c r="Z513" s="110"/>
      <c r="AB513" s="82"/>
    </row>
    <row r="514" spans="1:28" s="78" customFormat="1" ht="15.75" hidden="1" customHeight="1" outlineLevel="1">
      <c r="A514" s="75"/>
      <c r="B514" s="20" t="s">
        <v>579</v>
      </c>
      <c r="C514" s="77"/>
      <c r="D514" s="77"/>
      <c r="E514" s="20"/>
      <c r="F514" s="63">
        <f>TSTCNT!$F$57</f>
        <v>0</v>
      </c>
      <c r="G514" s="63">
        <f>TSTCNT!$G$57</f>
        <v>0</v>
      </c>
      <c r="H514" s="63">
        <f>TSTCNT!$H$57</f>
        <v>0</v>
      </c>
      <c r="I514" s="63">
        <f>TSTCNT!$I$57</f>
        <v>0</v>
      </c>
      <c r="J514" s="63">
        <f>TSTCNT!$J$57</f>
        <v>0</v>
      </c>
      <c r="K514" s="63">
        <f>TSTCNT!$K$57</f>
        <v>0</v>
      </c>
      <c r="L514" s="64">
        <f>TSTCNT!$L$57</f>
        <v>0</v>
      </c>
      <c r="N514" s="102"/>
      <c r="P514" s="103"/>
      <c r="Q514" s="104"/>
      <c r="R514" s="104"/>
      <c r="S514" s="104"/>
      <c r="T514" s="105"/>
      <c r="U514" s="106"/>
      <c r="V514" s="107"/>
      <c r="W514" s="104"/>
      <c r="X514" s="108"/>
      <c r="Y514" s="109"/>
      <c r="Z514" s="110"/>
      <c r="AB514" s="82"/>
    </row>
    <row r="515" spans="1:28" s="78" customFormat="1" ht="15.75" hidden="1" customHeight="1" outlineLevel="1">
      <c r="A515" s="75"/>
      <c r="B515" s="20" t="s">
        <v>580</v>
      </c>
      <c r="C515" s="77"/>
      <c r="D515" s="77"/>
      <c r="E515" s="20"/>
      <c r="F515" s="63">
        <f>TSTCFB!$F$57</f>
        <v>0</v>
      </c>
      <c r="G515" s="63">
        <f>TSTCFB!$G$57</f>
        <v>0</v>
      </c>
      <c r="H515" s="63">
        <f>TSTCFB!$H$57</f>
        <v>0</v>
      </c>
      <c r="I515" s="63">
        <f>TSTCFB!$I$57</f>
        <v>0</v>
      </c>
      <c r="J515" s="63">
        <f>TSTCFB!$J$57</f>
        <v>0</v>
      </c>
      <c r="K515" s="63">
        <f>TSTCFB!$K$57</f>
        <v>0</v>
      </c>
      <c r="L515" s="64">
        <f>TSTCFB!$L$57</f>
        <v>0</v>
      </c>
      <c r="N515" s="102"/>
      <c r="P515" s="103"/>
      <c r="Q515" s="104"/>
      <c r="R515" s="104"/>
      <c r="S515" s="104"/>
      <c r="T515" s="105"/>
      <c r="U515" s="106"/>
      <c r="V515" s="107"/>
      <c r="W515" s="104"/>
      <c r="X515" s="108"/>
      <c r="Y515" s="109"/>
      <c r="Z515" s="110"/>
      <c r="AB515" s="82"/>
    </row>
    <row r="516" spans="1:28" s="78" customFormat="1" ht="15.75" hidden="1" customHeight="1" outlineLevel="1">
      <c r="A516" s="75"/>
      <c r="B516" s="20" t="s">
        <v>248</v>
      </c>
      <c r="C516" s="77"/>
      <c r="D516" s="77"/>
      <c r="E516" s="20"/>
      <c r="F516" s="63">
        <f>TSTCWT!$F$57</f>
        <v>0</v>
      </c>
      <c r="G516" s="63">
        <f>TSTCWT!$G$57</f>
        <v>0</v>
      </c>
      <c r="H516" s="63">
        <f>TSTCWT!$H$57</f>
        <v>0</v>
      </c>
      <c r="I516" s="63">
        <f>TSTCWT!$I$57</f>
        <v>0</v>
      </c>
      <c r="J516" s="63">
        <f>TSTCWT!$J$57</f>
        <v>0</v>
      </c>
      <c r="K516" s="63">
        <f>TSTCWT!$K$57</f>
        <v>0</v>
      </c>
      <c r="L516" s="64">
        <f>TSTCWT!$L$57</f>
        <v>0</v>
      </c>
      <c r="N516" s="102"/>
      <c r="P516" s="103"/>
      <c r="Q516" s="104"/>
      <c r="R516" s="104"/>
      <c r="S516" s="104"/>
      <c r="T516" s="105"/>
      <c r="U516" s="106"/>
      <c r="V516" s="107"/>
      <c r="W516" s="104"/>
      <c r="X516" s="108"/>
      <c r="Y516" s="109"/>
      <c r="Z516" s="110"/>
      <c r="AB516" s="82"/>
    </row>
    <row r="517" spans="1:28" s="78" customFormat="1" ht="15.75" customHeight="1" collapsed="1">
      <c r="A517" s="75"/>
      <c r="B517" s="101" t="s">
        <v>53</v>
      </c>
      <c r="C517" s="77"/>
      <c r="D517" s="77"/>
      <c r="E517" s="20"/>
      <c r="F517" s="63">
        <f t="shared" ref="F517:L517" si="34">SUM(F507:F516)</f>
        <v>0</v>
      </c>
      <c r="G517" s="63">
        <f t="shared" si="34"/>
        <v>0</v>
      </c>
      <c r="H517" s="63">
        <f t="shared" si="34"/>
        <v>0</v>
      </c>
      <c r="I517" s="63">
        <f t="shared" si="34"/>
        <v>0</v>
      </c>
      <c r="J517" s="63">
        <f t="shared" si="34"/>
        <v>0</v>
      </c>
      <c r="K517" s="63">
        <f t="shared" si="34"/>
        <v>0</v>
      </c>
      <c r="L517" s="64">
        <f t="shared" si="34"/>
        <v>0</v>
      </c>
      <c r="N517" s="102"/>
      <c r="P517" s="103"/>
      <c r="Q517" s="104"/>
      <c r="R517" s="104"/>
      <c r="S517" s="104"/>
      <c r="T517" s="105"/>
      <c r="U517" s="106"/>
      <c r="V517" s="107"/>
      <c r="W517" s="104"/>
      <c r="X517" s="108"/>
      <c r="Y517" s="109"/>
      <c r="Z517" s="110"/>
      <c r="AB517" s="82"/>
    </row>
    <row r="518" spans="1:28" s="78" customFormat="1" ht="15.75" hidden="1" customHeight="1" outlineLevel="1">
      <c r="A518" s="75"/>
      <c r="B518" s="20" t="s">
        <v>240</v>
      </c>
      <c r="C518" s="77"/>
      <c r="D518" s="77"/>
      <c r="E518" s="20"/>
      <c r="F518" s="63">
        <f>LIT!$F$58</f>
        <v>0</v>
      </c>
      <c r="G518" s="63">
        <f>LIT!$G$58</f>
        <v>0</v>
      </c>
      <c r="H518" s="63">
        <f>LIT!$H$58</f>
        <v>0</v>
      </c>
      <c r="I518" s="63">
        <f>LIT!$I$58</f>
        <v>0</v>
      </c>
      <c r="J518" s="63">
        <f>LIT!$J$58</f>
        <v>0</v>
      </c>
      <c r="K518" s="63">
        <f>LIT!$K$58</f>
        <v>0</v>
      </c>
      <c r="L518" s="64">
        <f>LIT!$L$58</f>
        <v>0</v>
      </c>
      <c r="N518" s="102"/>
      <c r="P518" s="103"/>
      <c r="Q518" s="104"/>
      <c r="R518" s="104"/>
      <c r="S518" s="104"/>
      <c r="T518" s="105"/>
      <c r="U518" s="106"/>
      <c r="V518" s="107"/>
      <c r="W518" s="104"/>
      <c r="X518" s="108"/>
      <c r="Y518" s="109"/>
      <c r="Z518" s="110"/>
      <c r="AB518" s="82"/>
    </row>
    <row r="519" spans="1:28" s="78" customFormat="1" ht="15.75" hidden="1" customHeight="1" outlineLevel="1">
      <c r="A519" s="75"/>
      <c r="B519" s="20" t="s">
        <v>242</v>
      </c>
      <c r="C519" s="77"/>
      <c r="D519" s="77"/>
      <c r="E519" s="20"/>
      <c r="F519" s="63">
        <f>LSCO!$F$58</f>
        <v>0</v>
      </c>
      <c r="G519" s="63">
        <f>LSCO!$G$58</f>
        <v>0</v>
      </c>
      <c r="H519" s="63">
        <f>LSCO!$H$58</f>
        <v>0</v>
      </c>
      <c r="I519" s="63">
        <f>LSCO!$I$58</f>
        <v>0</v>
      </c>
      <c r="J519" s="63">
        <f>LSCO!$J$58</f>
        <v>0</v>
      </c>
      <c r="K519" s="63">
        <f>LSCO!$K$58</f>
        <v>0</v>
      </c>
      <c r="L519" s="64">
        <f>LSCO!$L$58</f>
        <v>0</v>
      </c>
      <c r="N519" s="102"/>
      <c r="P519" s="103"/>
      <c r="Q519" s="104"/>
      <c r="R519" s="104"/>
      <c r="S519" s="104"/>
      <c r="T519" s="105"/>
      <c r="U519" s="106"/>
      <c r="V519" s="107"/>
      <c r="W519" s="104"/>
      <c r="X519" s="108"/>
      <c r="Y519" s="109"/>
      <c r="Z519" s="110"/>
      <c r="AB519" s="82"/>
    </row>
    <row r="520" spans="1:28" s="78" customFormat="1" ht="15.75" hidden="1" customHeight="1" outlineLevel="1">
      <c r="A520" s="75"/>
      <c r="B520" s="20" t="s">
        <v>244</v>
      </c>
      <c r="C520" s="77"/>
      <c r="D520" s="77"/>
      <c r="E520" s="20"/>
      <c r="F520" s="63">
        <f>LSCPA!$F$58</f>
        <v>0</v>
      </c>
      <c r="G520" s="63">
        <f>LSCPA!$G$58</f>
        <v>0</v>
      </c>
      <c r="H520" s="63">
        <f>LSCPA!$H$58</f>
        <v>0</v>
      </c>
      <c r="I520" s="63">
        <f>LSCPA!$I$58</f>
        <v>0</v>
      </c>
      <c r="J520" s="63">
        <f>LSCPA!$J$58</f>
        <v>0</v>
      </c>
      <c r="K520" s="63">
        <f>LSCPA!$K$58</f>
        <v>0</v>
      </c>
      <c r="L520" s="64">
        <f>LSCPA!$L$58</f>
        <v>0</v>
      </c>
      <c r="N520" s="102"/>
      <c r="P520" s="103"/>
      <c r="Q520" s="104"/>
      <c r="R520" s="104"/>
      <c r="S520" s="104"/>
      <c r="T520" s="105"/>
      <c r="U520" s="106"/>
      <c r="V520" s="107"/>
      <c r="W520" s="104"/>
      <c r="X520" s="108"/>
      <c r="Y520" s="109"/>
      <c r="Z520" s="110"/>
      <c r="AB520" s="82"/>
    </row>
    <row r="521" spans="1:28" s="78" customFormat="1" ht="15.75" hidden="1" customHeight="1" outlineLevel="1">
      <c r="A521" s="75"/>
      <c r="B521" s="20" t="s">
        <v>246</v>
      </c>
      <c r="C521" s="77"/>
      <c r="D521" s="77"/>
      <c r="E521" s="20"/>
      <c r="F521" s="63">
        <f>TSTCH!$F$58</f>
        <v>0</v>
      </c>
      <c r="G521" s="63">
        <f>TSTCH!$G$58</f>
        <v>0</v>
      </c>
      <c r="H521" s="63">
        <f>TSTCH!$H$58</f>
        <v>0</v>
      </c>
      <c r="I521" s="63">
        <f>TSTCH!$I$58</f>
        <v>0</v>
      </c>
      <c r="J521" s="63">
        <f>TSTCH!$J$58</f>
        <v>0</v>
      </c>
      <c r="K521" s="63">
        <f>TSTCH!$K$58</f>
        <v>0</v>
      </c>
      <c r="L521" s="64">
        <f>TSTCH!$L$58</f>
        <v>0</v>
      </c>
      <c r="N521" s="102"/>
      <c r="P521" s="103"/>
      <c r="Q521" s="104"/>
      <c r="R521" s="104"/>
      <c r="S521" s="104"/>
      <c r="T521" s="105"/>
      <c r="U521" s="106"/>
      <c r="V521" s="107"/>
      <c r="W521" s="104"/>
      <c r="X521" s="108"/>
      <c r="Y521" s="109"/>
      <c r="Z521" s="110"/>
      <c r="AB521" s="82"/>
    </row>
    <row r="522" spans="1:28" s="78" customFormat="1" ht="15.75" hidden="1" customHeight="1" outlineLevel="1">
      <c r="A522" s="75"/>
      <c r="B522" s="20" t="s">
        <v>249</v>
      </c>
      <c r="C522" s="77"/>
      <c r="D522" s="77"/>
      <c r="E522" s="20"/>
      <c r="F522" s="63">
        <f>TSTCM!$F$58</f>
        <v>0</v>
      </c>
      <c r="G522" s="63">
        <f>TSTCM!$G$58</f>
        <v>0</v>
      </c>
      <c r="H522" s="63">
        <f>TSTCM!$H$58</f>
        <v>0</v>
      </c>
      <c r="I522" s="63">
        <f>TSTCM!$I$58</f>
        <v>0</v>
      </c>
      <c r="J522" s="63">
        <f>TSTCM!$J$58</f>
        <v>0</v>
      </c>
      <c r="K522" s="63">
        <f>TSTCM!$K$58</f>
        <v>0</v>
      </c>
      <c r="L522" s="64">
        <f>TSTCM!$L$58</f>
        <v>0</v>
      </c>
      <c r="N522" s="102"/>
      <c r="P522" s="103"/>
      <c r="Q522" s="104"/>
      <c r="R522" s="104"/>
      <c r="S522" s="104"/>
      <c r="T522" s="105"/>
      <c r="U522" s="106"/>
      <c r="V522" s="107"/>
      <c r="W522" s="104"/>
      <c r="X522" s="108"/>
      <c r="Y522" s="109"/>
      <c r="Z522" s="110"/>
      <c r="AB522" s="82"/>
    </row>
    <row r="523" spans="1:28" s="78" customFormat="1" ht="15.75" hidden="1" customHeight="1" outlineLevel="1">
      <c r="A523" s="75"/>
      <c r="B523" s="20" t="s">
        <v>387</v>
      </c>
      <c r="C523" s="77"/>
      <c r="D523" s="77"/>
      <c r="E523" s="20"/>
      <c r="F523" s="63">
        <f>TSTCS!$F$58</f>
        <v>0</v>
      </c>
      <c r="G523" s="63">
        <f>TSTCS!$G$58</f>
        <v>0</v>
      </c>
      <c r="H523" s="63">
        <f>TSTCS!$H$58</f>
        <v>0</v>
      </c>
      <c r="I523" s="63">
        <f>TSTCS!$I$58</f>
        <v>0</v>
      </c>
      <c r="J523" s="63">
        <f>TSTCS!$J$58</f>
        <v>0</v>
      </c>
      <c r="K523" s="63">
        <f>TSTCS!$K$58</f>
        <v>0</v>
      </c>
      <c r="L523" s="64">
        <f>TSTCS!$L$58</f>
        <v>0</v>
      </c>
      <c r="N523" s="102"/>
      <c r="P523" s="103"/>
      <c r="Q523" s="104"/>
      <c r="R523" s="104"/>
      <c r="S523" s="104"/>
      <c r="T523" s="105"/>
      <c r="U523" s="106"/>
      <c r="V523" s="107"/>
      <c r="W523" s="104"/>
      <c r="X523" s="108"/>
      <c r="Y523" s="109"/>
      <c r="Z523" s="110"/>
      <c r="AB523" s="82"/>
    </row>
    <row r="524" spans="1:28" s="78" customFormat="1" ht="15.75" hidden="1" customHeight="1" outlineLevel="1">
      <c r="A524" s="75"/>
      <c r="B524" s="20" t="s">
        <v>251</v>
      </c>
      <c r="C524" s="77"/>
      <c r="D524" s="77"/>
      <c r="E524" s="20"/>
      <c r="F524" s="63">
        <f>TSTCW!$F$58</f>
        <v>0</v>
      </c>
      <c r="G524" s="63">
        <f>TSTCW!$G$58</f>
        <v>0</v>
      </c>
      <c r="H524" s="63">
        <f>TSTCW!$H$58</f>
        <v>0</v>
      </c>
      <c r="I524" s="63">
        <f>TSTCW!$I$58</f>
        <v>0</v>
      </c>
      <c r="J524" s="63">
        <f>TSTCW!$J$58</f>
        <v>0</v>
      </c>
      <c r="K524" s="63">
        <f>TSTCW!$K$58</f>
        <v>0</v>
      </c>
      <c r="L524" s="64">
        <f>TSTCW!$L$58</f>
        <v>0</v>
      </c>
      <c r="N524" s="102"/>
      <c r="P524" s="103"/>
      <c r="Q524" s="104"/>
      <c r="R524" s="104"/>
      <c r="S524" s="104"/>
      <c r="T524" s="105"/>
      <c r="U524" s="106"/>
      <c r="V524" s="107"/>
      <c r="W524" s="104"/>
      <c r="X524" s="108"/>
      <c r="Y524" s="109"/>
      <c r="Z524" s="110"/>
      <c r="AB524" s="82"/>
    </row>
    <row r="525" spans="1:28" s="78" customFormat="1" ht="15.75" hidden="1" customHeight="1" outlineLevel="1">
      <c r="A525" s="75"/>
      <c r="B525" s="20" t="s">
        <v>579</v>
      </c>
      <c r="C525" s="77"/>
      <c r="D525" s="77"/>
      <c r="E525" s="20"/>
      <c r="F525" s="63">
        <f>TSTCNT!$F$58</f>
        <v>0</v>
      </c>
      <c r="G525" s="63">
        <f>TSTCNT!$G$58</f>
        <v>0</v>
      </c>
      <c r="H525" s="63">
        <f>TSTCNT!$H$58</f>
        <v>0</v>
      </c>
      <c r="I525" s="63">
        <f>TSTCNT!$I$58</f>
        <v>0</v>
      </c>
      <c r="J525" s="63">
        <f>TSTCNT!$J$58</f>
        <v>0</v>
      </c>
      <c r="K525" s="63">
        <f>TSTCNT!$K$58</f>
        <v>0</v>
      </c>
      <c r="L525" s="64">
        <f>TSTCNT!$L$58</f>
        <v>0</v>
      </c>
      <c r="N525" s="102"/>
      <c r="P525" s="103"/>
      <c r="Q525" s="104"/>
      <c r="R525" s="104"/>
      <c r="S525" s="104"/>
      <c r="T525" s="105"/>
      <c r="U525" s="106"/>
      <c r="V525" s="107"/>
      <c r="W525" s="104"/>
      <c r="X525" s="108"/>
      <c r="Y525" s="109"/>
      <c r="Z525" s="110"/>
      <c r="AB525" s="82"/>
    </row>
    <row r="526" spans="1:28" s="78" customFormat="1" ht="15.75" hidden="1" customHeight="1" outlineLevel="1">
      <c r="A526" s="75"/>
      <c r="B526" s="20" t="s">
        <v>580</v>
      </c>
      <c r="C526" s="77"/>
      <c r="D526" s="77"/>
      <c r="E526" s="20"/>
      <c r="F526" s="63">
        <f>TSTCFB!$F$58</f>
        <v>0</v>
      </c>
      <c r="G526" s="63">
        <f>TSTCFB!$G$58</f>
        <v>0</v>
      </c>
      <c r="H526" s="63">
        <f>TSTCFB!$H$58</f>
        <v>0</v>
      </c>
      <c r="I526" s="63">
        <f>TSTCFB!$I$58</f>
        <v>0</v>
      </c>
      <c r="J526" s="63">
        <f>TSTCFB!$J$58</f>
        <v>0</v>
      </c>
      <c r="K526" s="63">
        <f>TSTCFB!$K$58</f>
        <v>0</v>
      </c>
      <c r="L526" s="64">
        <f>TSTCFB!$L$58</f>
        <v>0</v>
      </c>
      <c r="N526" s="102"/>
      <c r="P526" s="103"/>
      <c r="Q526" s="104"/>
      <c r="R526" s="104"/>
      <c r="S526" s="104"/>
      <c r="T526" s="105"/>
      <c r="U526" s="106"/>
      <c r="V526" s="107"/>
      <c r="W526" s="104"/>
      <c r="X526" s="108"/>
      <c r="Y526" s="109"/>
      <c r="Z526" s="110"/>
      <c r="AB526" s="82"/>
    </row>
    <row r="527" spans="1:28" s="78" customFormat="1" ht="15.75" hidden="1" customHeight="1" outlineLevel="1">
      <c r="A527" s="75"/>
      <c r="B527" s="20" t="s">
        <v>248</v>
      </c>
      <c r="C527" s="77"/>
      <c r="D527" s="77"/>
      <c r="E527" s="20"/>
      <c r="F527" s="63">
        <f>TSTCWT!$F$58</f>
        <v>0</v>
      </c>
      <c r="G527" s="63">
        <f>TSTCWT!$G$58</f>
        <v>0</v>
      </c>
      <c r="H527" s="63">
        <f>TSTCWT!$H$58</f>
        <v>0</v>
      </c>
      <c r="I527" s="63">
        <f>TSTCWT!$I$58</f>
        <v>0</v>
      </c>
      <c r="J527" s="63">
        <f>TSTCWT!$J$58</f>
        <v>0</v>
      </c>
      <c r="K527" s="63">
        <f>TSTCWT!$K$58</f>
        <v>0</v>
      </c>
      <c r="L527" s="64">
        <f>TSTCWT!$L$58</f>
        <v>0</v>
      </c>
      <c r="N527" s="102"/>
      <c r="P527" s="103"/>
      <c r="Q527" s="104"/>
      <c r="R527" s="104"/>
      <c r="S527" s="104"/>
      <c r="T527" s="105"/>
      <c r="U527" s="106"/>
      <c r="V527" s="107"/>
      <c r="W527" s="104"/>
      <c r="X527" s="108"/>
      <c r="Y527" s="109"/>
      <c r="Z527" s="110"/>
      <c r="AB527" s="82"/>
    </row>
    <row r="528" spans="1:28" s="78" customFormat="1" ht="15.75" customHeight="1" collapsed="1">
      <c r="A528" s="75"/>
      <c r="B528" s="101" t="s">
        <v>54</v>
      </c>
      <c r="C528" s="77"/>
      <c r="D528" s="77"/>
      <c r="E528" s="20"/>
      <c r="F528" s="63">
        <f t="shared" ref="F528:L528" si="35">SUM(F518:F527)</f>
        <v>0</v>
      </c>
      <c r="G528" s="63">
        <f t="shared" si="35"/>
        <v>0</v>
      </c>
      <c r="H528" s="63">
        <f t="shared" si="35"/>
        <v>0</v>
      </c>
      <c r="I528" s="63">
        <f t="shared" si="35"/>
        <v>0</v>
      </c>
      <c r="J528" s="63">
        <f t="shared" si="35"/>
        <v>0</v>
      </c>
      <c r="K528" s="63">
        <f t="shared" si="35"/>
        <v>0</v>
      </c>
      <c r="L528" s="64">
        <f t="shared" si="35"/>
        <v>0</v>
      </c>
      <c r="N528" s="102"/>
      <c r="P528" s="103"/>
      <c r="Q528" s="104"/>
      <c r="R528" s="104"/>
      <c r="S528" s="104"/>
      <c r="T528" s="105"/>
      <c r="U528" s="106"/>
      <c r="V528" s="107"/>
      <c r="W528" s="104"/>
      <c r="X528" s="108"/>
      <c r="Y528" s="109"/>
      <c r="Z528" s="110"/>
      <c r="AB528" s="82"/>
    </row>
    <row r="529" spans="1:28" s="78" customFormat="1" ht="15.75" hidden="1" customHeight="1" outlineLevel="1">
      <c r="A529" s="75"/>
      <c r="B529" s="20" t="s">
        <v>240</v>
      </c>
      <c r="C529" s="77"/>
      <c r="D529" s="77"/>
      <c r="E529" s="20"/>
      <c r="F529" s="55">
        <f>LIT!$F$59</f>
        <v>0</v>
      </c>
      <c r="G529" s="55">
        <f>LIT!$G$59</f>
        <v>0</v>
      </c>
      <c r="H529" s="55">
        <f>LIT!$H$59</f>
        <v>0</v>
      </c>
      <c r="I529" s="55">
        <f>LIT!$I$59</f>
        <v>0</v>
      </c>
      <c r="J529" s="55">
        <f>LIT!$J$59</f>
        <v>0</v>
      </c>
      <c r="K529" s="55">
        <f>LIT!$K$59</f>
        <v>0</v>
      </c>
      <c r="L529" s="56">
        <f>LIT!$L$59</f>
        <v>0</v>
      </c>
      <c r="N529" s="102"/>
      <c r="P529" s="103"/>
      <c r="Q529" s="104"/>
      <c r="R529" s="104"/>
      <c r="S529" s="104"/>
      <c r="T529" s="105"/>
      <c r="U529" s="106"/>
      <c r="V529" s="107"/>
      <c r="W529" s="104"/>
      <c r="X529" s="108"/>
      <c r="Y529" s="109"/>
      <c r="Z529" s="110"/>
      <c r="AB529" s="82"/>
    </row>
    <row r="530" spans="1:28" s="78" customFormat="1" ht="15.75" hidden="1" customHeight="1" outlineLevel="1">
      <c r="A530" s="75"/>
      <c r="B530" s="20" t="s">
        <v>242</v>
      </c>
      <c r="C530" s="77"/>
      <c r="D530" s="77"/>
      <c r="E530" s="20"/>
      <c r="F530" s="55">
        <f>LSCO!$F$59</f>
        <v>0</v>
      </c>
      <c r="G530" s="55">
        <f>LSCO!$G$59</f>
        <v>0</v>
      </c>
      <c r="H530" s="55">
        <f>LSCO!$H$59</f>
        <v>0</v>
      </c>
      <c r="I530" s="55">
        <f>LSCO!$I$59</f>
        <v>0</v>
      </c>
      <c r="J530" s="55">
        <f>LSCO!$J$59</f>
        <v>0</v>
      </c>
      <c r="K530" s="55">
        <f>LSCO!$K$59</f>
        <v>0</v>
      </c>
      <c r="L530" s="56">
        <f>LSCO!$L$59</f>
        <v>0</v>
      </c>
      <c r="N530" s="102"/>
      <c r="P530" s="103"/>
      <c r="Q530" s="104"/>
      <c r="R530" s="104"/>
      <c r="S530" s="104"/>
      <c r="T530" s="105"/>
      <c r="U530" s="106"/>
      <c r="V530" s="107"/>
      <c r="W530" s="104"/>
      <c r="X530" s="108"/>
      <c r="Y530" s="109"/>
      <c r="Z530" s="110"/>
      <c r="AB530" s="82"/>
    </row>
    <row r="531" spans="1:28" s="78" customFormat="1" ht="15.75" hidden="1" customHeight="1" outlineLevel="1">
      <c r="A531" s="75"/>
      <c r="B531" s="20" t="s">
        <v>244</v>
      </c>
      <c r="C531" s="77"/>
      <c r="D531" s="77"/>
      <c r="E531" s="20"/>
      <c r="F531" s="55">
        <f>LSCPA!$F$59</f>
        <v>0</v>
      </c>
      <c r="G531" s="55">
        <f>LSCPA!$G$59</f>
        <v>0</v>
      </c>
      <c r="H531" s="55">
        <f>LSCPA!$H$59</f>
        <v>0</v>
      </c>
      <c r="I531" s="55">
        <f>LSCPA!$I$59</f>
        <v>0</v>
      </c>
      <c r="J531" s="55">
        <f>LSCPA!$J$59</f>
        <v>0</v>
      </c>
      <c r="K531" s="55">
        <f>LSCPA!$K$59</f>
        <v>0</v>
      </c>
      <c r="L531" s="56">
        <f>LSCPA!$L$59</f>
        <v>0</v>
      </c>
      <c r="N531" s="102"/>
      <c r="P531" s="103"/>
      <c r="Q531" s="104"/>
      <c r="R531" s="104"/>
      <c r="S531" s="104"/>
      <c r="T531" s="105"/>
      <c r="U531" s="106"/>
      <c r="V531" s="107"/>
      <c r="W531" s="104"/>
      <c r="X531" s="108"/>
      <c r="Y531" s="109"/>
      <c r="Z531" s="110"/>
      <c r="AB531" s="82"/>
    </row>
    <row r="532" spans="1:28" s="78" customFormat="1" ht="15.75" hidden="1" customHeight="1" outlineLevel="1">
      <c r="A532" s="75"/>
      <c r="B532" s="20" t="s">
        <v>246</v>
      </c>
      <c r="C532" s="77"/>
      <c r="D532" s="77"/>
      <c r="E532" s="20"/>
      <c r="F532" s="55">
        <f>TSTCH!$F$59</f>
        <v>0</v>
      </c>
      <c r="G532" s="55">
        <f>TSTCH!$G$59</f>
        <v>0</v>
      </c>
      <c r="H532" s="55">
        <f>TSTCH!$H$59</f>
        <v>0</v>
      </c>
      <c r="I532" s="55">
        <f>TSTCH!$I$59</f>
        <v>0</v>
      </c>
      <c r="J532" s="55">
        <f>TSTCH!$J$59</f>
        <v>0</v>
      </c>
      <c r="K532" s="55">
        <f>TSTCH!$K$59</f>
        <v>0</v>
      </c>
      <c r="L532" s="56">
        <f>TSTCH!$L$59</f>
        <v>0</v>
      </c>
      <c r="N532" s="102"/>
      <c r="P532" s="103"/>
      <c r="Q532" s="104"/>
      <c r="R532" s="104"/>
      <c r="S532" s="104"/>
      <c r="T532" s="105"/>
      <c r="U532" s="106"/>
      <c r="V532" s="107"/>
      <c r="W532" s="104"/>
      <c r="X532" s="108"/>
      <c r="Y532" s="109"/>
      <c r="Z532" s="110"/>
      <c r="AB532" s="82"/>
    </row>
    <row r="533" spans="1:28" s="78" customFormat="1" ht="15.75" hidden="1" customHeight="1" outlineLevel="1">
      <c r="A533" s="75"/>
      <c r="B533" s="20" t="s">
        <v>249</v>
      </c>
      <c r="C533" s="77"/>
      <c r="D533" s="77"/>
      <c r="E533" s="20"/>
      <c r="F533" s="55">
        <f>TSTCM!$F$59</f>
        <v>0</v>
      </c>
      <c r="G533" s="55">
        <f>TSTCM!$G$59</f>
        <v>0</v>
      </c>
      <c r="H533" s="55">
        <f>TSTCM!$H$59</f>
        <v>0</v>
      </c>
      <c r="I533" s="55">
        <f>TSTCM!$I$59</f>
        <v>0</v>
      </c>
      <c r="J533" s="55">
        <f>TSTCM!$J$59</f>
        <v>0</v>
      </c>
      <c r="K533" s="55">
        <f>TSTCM!$K$59</f>
        <v>0</v>
      </c>
      <c r="L533" s="56">
        <f>TSTCM!$L$59</f>
        <v>0</v>
      </c>
      <c r="N533" s="102"/>
      <c r="P533" s="103"/>
      <c r="Q533" s="104"/>
      <c r="R533" s="104"/>
      <c r="S533" s="104"/>
      <c r="T533" s="105"/>
      <c r="U533" s="106"/>
      <c r="V533" s="107"/>
      <c r="W533" s="104"/>
      <c r="X533" s="108"/>
      <c r="Y533" s="109"/>
      <c r="Z533" s="110"/>
      <c r="AB533" s="82"/>
    </row>
    <row r="534" spans="1:28" s="78" customFormat="1" ht="15.75" hidden="1" customHeight="1" outlineLevel="1">
      <c r="A534" s="75"/>
      <c r="B534" s="20" t="s">
        <v>387</v>
      </c>
      <c r="C534" s="77"/>
      <c r="D534" s="77"/>
      <c r="E534" s="20"/>
      <c r="F534" s="55">
        <f>TSTCS!$F$59</f>
        <v>0</v>
      </c>
      <c r="G534" s="55">
        <f>TSTCS!$G$59</f>
        <v>0</v>
      </c>
      <c r="H534" s="55">
        <f>TSTCS!$H$59</f>
        <v>0</v>
      </c>
      <c r="I534" s="55">
        <f>TSTCS!$I$59</f>
        <v>0</v>
      </c>
      <c r="J534" s="55">
        <f>TSTCS!$J$59</f>
        <v>0</v>
      </c>
      <c r="K534" s="55">
        <f>TSTCS!$K$59</f>
        <v>0</v>
      </c>
      <c r="L534" s="56">
        <f>TSTCS!$L$59</f>
        <v>0</v>
      </c>
      <c r="N534" s="102"/>
      <c r="P534" s="103"/>
      <c r="Q534" s="104"/>
      <c r="R534" s="104"/>
      <c r="S534" s="104"/>
      <c r="T534" s="105"/>
      <c r="U534" s="106"/>
      <c r="V534" s="107"/>
      <c r="W534" s="104"/>
      <c r="X534" s="108"/>
      <c r="Y534" s="109"/>
      <c r="Z534" s="110"/>
      <c r="AB534" s="82"/>
    </row>
    <row r="535" spans="1:28" s="78" customFormat="1" ht="15.75" hidden="1" customHeight="1" outlineLevel="1">
      <c r="A535" s="75"/>
      <c r="B535" s="20" t="s">
        <v>251</v>
      </c>
      <c r="C535" s="77"/>
      <c r="D535" s="77"/>
      <c r="E535" s="20"/>
      <c r="F535" s="55">
        <f>TSTCW!$F$59</f>
        <v>0</v>
      </c>
      <c r="G535" s="55">
        <f>TSTCW!$G$59</f>
        <v>0</v>
      </c>
      <c r="H535" s="55">
        <f>TSTCW!$H$59</f>
        <v>0</v>
      </c>
      <c r="I535" s="55">
        <f>TSTCW!$I$59</f>
        <v>0</v>
      </c>
      <c r="J535" s="55">
        <f>TSTCW!$J$59</f>
        <v>0</v>
      </c>
      <c r="K535" s="55">
        <f>TSTCW!$K$59</f>
        <v>0</v>
      </c>
      <c r="L535" s="56">
        <f>TSTCW!$L$59</f>
        <v>0</v>
      </c>
      <c r="N535" s="102"/>
      <c r="P535" s="103"/>
      <c r="Q535" s="104"/>
      <c r="R535" s="104"/>
      <c r="S535" s="104"/>
      <c r="T535" s="105"/>
      <c r="U535" s="106"/>
      <c r="V535" s="107"/>
      <c r="W535" s="104"/>
      <c r="X535" s="108"/>
      <c r="Y535" s="109"/>
      <c r="Z535" s="110"/>
      <c r="AB535" s="82"/>
    </row>
    <row r="536" spans="1:28" s="78" customFormat="1" ht="15.75" hidden="1" customHeight="1" outlineLevel="1">
      <c r="A536" s="75"/>
      <c r="B536" s="20" t="s">
        <v>579</v>
      </c>
      <c r="C536" s="77"/>
      <c r="D536" s="77"/>
      <c r="E536" s="20"/>
      <c r="F536" s="55">
        <f>TSTCNT!$F$59</f>
        <v>0</v>
      </c>
      <c r="G536" s="55">
        <f>TSTCNT!$G$59</f>
        <v>0</v>
      </c>
      <c r="H536" s="55">
        <f>TSTCNT!$H$59</f>
        <v>0</v>
      </c>
      <c r="I536" s="55">
        <f>TSTCNT!$I$59</f>
        <v>0</v>
      </c>
      <c r="J536" s="55">
        <f>TSTCNT!$J$59</f>
        <v>0</v>
      </c>
      <c r="K536" s="55">
        <f>TSTCNT!$K$59</f>
        <v>0</v>
      </c>
      <c r="L536" s="56">
        <f>TSTCNT!$L$59</f>
        <v>0</v>
      </c>
      <c r="N536" s="102"/>
      <c r="P536" s="103"/>
      <c r="Q536" s="104"/>
      <c r="R536" s="104"/>
      <c r="S536" s="104"/>
      <c r="T536" s="105"/>
      <c r="U536" s="106"/>
      <c r="V536" s="107"/>
      <c r="W536" s="104"/>
      <c r="X536" s="108"/>
      <c r="Y536" s="109"/>
      <c r="Z536" s="110"/>
      <c r="AB536" s="82"/>
    </row>
    <row r="537" spans="1:28" s="78" customFormat="1" ht="15.75" hidden="1" customHeight="1" outlineLevel="1">
      <c r="A537" s="75"/>
      <c r="B537" s="20" t="s">
        <v>580</v>
      </c>
      <c r="C537" s="77"/>
      <c r="D537" s="77"/>
      <c r="E537" s="20"/>
      <c r="F537" s="55">
        <f>TSTCFB!$F$59</f>
        <v>0</v>
      </c>
      <c r="G537" s="55">
        <f>TSTCFB!$G$59</f>
        <v>0</v>
      </c>
      <c r="H537" s="55">
        <f>TSTCFB!$H$59</f>
        <v>0</v>
      </c>
      <c r="I537" s="55">
        <f>TSTCFB!$I$59</f>
        <v>0</v>
      </c>
      <c r="J537" s="55">
        <f>TSTCFB!$J$59</f>
        <v>0</v>
      </c>
      <c r="K537" s="55">
        <f>TSTCFB!$K$59</f>
        <v>0</v>
      </c>
      <c r="L537" s="56">
        <f>TSTCFB!$L$59</f>
        <v>0</v>
      </c>
      <c r="N537" s="102"/>
      <c r="P537" s="103"/>
      <c r="Q537" s="104"/>
      <c r="R537" s="104"/>
      <c r="S537" s="104"/>
      <c r="T537" s="105"/>
      <c r="U537" s="106"/>
      <c r="V537" s="107"/>
      <c r="W537" s="104"/>
      <c r="X537" s="108"/>
      <c r="Y537" s="109"/>
      <c r="Z537" s="110"/>
      <c r="AB537" s="82"/>
    </row>
    <row r="538" spans="1:28" s="78" customFormat="1" ht="15.75" hidden="1" customHeight="1" outlineLevel="1">
      <c r="A538" s="75"/>
      <c r="B538" s="20" t="s">
        <v>248</v>
      </c>
      <c r="C538" s="77"/>
      <c r="D538" s="77"/>
      <c r="E538" s="20"/>
      <c r="F538" s="55">
        <f>TSTCWT!$F$59</f>
        <v>0</v>
      </c>
      <c r="G538" s="55">
        <f>TSTCWT!$G$59</f>
        <v>0</v>
      </c>
      <c r="H538" s="55">
        <f>TSTCWT!$H$59</f>
        <v>0</v>
      </c>
      <c r="I538" s="55">
        <f>TSTCWT!$I$59</f>
        <v>0</v>
      </c>
      <c r="J538" s="55">
        <f>TSTCWT!$J$59</f>
        <v>0</v>
      </c>
      <c r="K538" s="55">
        <f>TSTCWT!$K$59</f>
        <v>0</v>
      </c>
      <c r="L538" s="56">
        <f>TSTCWT!$L$59</f>
        <v>0</v>
      </c>
      <c r="N538" s="102"/>
      <c r="P538" s="103"/>
      <c r="Q538" s="104"/>
      <c r="R538" s="104"/>
      <c r="S538" s="104"/>
      <c r="T538" s="105"/>
      <c r="U538" s="106"/>
      <c r="V538" s="107"/>
      <c r="W538" s="104"/>
      <c r="X538" s="108"/>
      <c r="Y538" s="109"/>
      <c r="Z538" s="110"/>
      <c r="AB538" s="82"/>
    </row>
    <row r="539" spans="1:28" ht="15.75" customHeight="1" collapsed="1">
      <c r="A539" s="75"/>
      <c r="B539" s="42" t="s">
        <v>55</v>
      </c>
      <c r="C539" s="43"/>
      <c r="D539" s="43"/>
      <c r="E539" s="43"/>
      <c r="F539" s="85">
        <f t="shared" ref="F539:L539" si="36">SUM(F529:F538)</f>
        <v>0</v>
      </c>
      <c r="G539" s="85">
        <f t="shared" si="36"/>
        <v>0</v>
      </c>
      <c r="H539" s="85">
        <f t="shared" si="36"/>
        <v>0</v>
      </c>
      <c r="I539" s="85">
        <f t="shared" si="36"/>
        <v>0</v>
      </c>
      <c r="J539" s="85">
        <f t="shared" si="36"/>
        <v>0</v>
      </c>
      <c r="K539" s="85">
        <f t="shared" si="36"/>
        <v>0</v>
      </c>
      <c r="L539" s="85">
        <f t="shared" si="36"/>
        <v>0</v>
      </c>
      <c r="N539" s="96"/>
      <c r="P539" s="97"/>
      <c r="Q539" s="97"/>
      <c r="R539" s="97"/>
      <c r="S539" s="49">
        <f>L539-INT(L539)</f>
        <v>0</v>
      </c>
      <c r="T539" s="93"/>
      <c r="U539" s="94"/>
      <c r="V539" s="98"/>
      <c r="W539" s="98"/>
      <c r="X539" s="98"/>
      <c r="Y539" s="94"/>
      <c r="Z539" s="94"/>
      <c r="AB539" s="43">
        <f>SUM(AB396:AB473)</f>
        <v>0</v>
      </c>
    </row>
    <row r="540" spans="1:28" ht="15.75" customHeight="1">
      <c r="A540" s="75"/>
      <c r="C540" s="37"/>
      <c r="D540" s="37"/>
      <c r="E540" s="37"/>
      <c r="F540" s="37"/>
      <c r="G540" s="37"/>
      <c r="H540" s="37"/>
      <c r="I540" s="37"/>
      <c r="J540" s="37"/>
      <c r="K540" s="37"/>
      <c r="L540" s="37"/>
      <c r="N540" s="96"/>
      <c r="P540" s="97"/>
      <c r="Q540" s="97"/>
      <c r="R540" s="97"/>
      <c r="S540" s="97"/>
      <c r="T540" s="93"/>
      <c r="U540" s="94"/>
      <c r="V540" s="98"/>
      <c r="W540" s="98"/>
      <c r="X540" s="98"/>
      <c r="Y540" s="94"/>
      <c r="Z540" s="94"/>
    </row>
    <row r="541" spans="1:28" ht="15.75" customHeight="1">
      <c r="A541" s="75"/>
      <c r="L541" s="6" t="s">
        <v>56</v>
      </c>
      <c r="N541" s="111"/>
      <c r="Q541" s="112"/>
      <c r="R541" s="112"/>
      <c r="S541" s="112"/>
      <c r="W541" s="112"/>
      <c r="X541" s="112"/>
      <c r="Y541" s="112"/>
      <c r="Z541" s="112"/>
    </row>
    <row r="542" spans="1:28" ht="15.75" customHeight="1">
      <c r="A542" s="75"/>
      <c r="N542" s="113"/>
    </row>
    <row r="543" spans="1:28" s="112" customFormat="1" ht="15.75" customHeight="1">
      <c r="A543" s="75"/>
      <c r="N543" s="113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spans="1:28" s="112" customFormat="1" ht="15.75" customHeight="1">
      <c r="A544" s="75"/>
      <c r="N544" s="113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spans="1:26" s="112" customFormat="1" ht="15.75" customHeight="1">
      <c r="A545" s="75"/>
      <c r="N545" s="113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spans="1:26" s="78" customFormat="1" ht="15.75" customHeight="1">
      <c r="A546" s="75"/>
      <c r="B546" s="20"/>
      <c r="C546" s="20"/>
      <c r="D546" s="20"/>
      <c r="E546" s="20"/>
      <c r="F546" s="114">
        <f>F539+F373</f>
        <v>0</v>
      </c>
      <c r="G546" s="114">
        <f t="shared" ref="G546:L546" si="37">G539+G373</f>
        <v>0</v>
      </c>
      <c r="H546" s="114">
        <f t="shared" si="37"/>
        <v>0</v>
      </c>
      <c r="I546" s="114">
        <f t="shared" si="37"/>
        <v>0</v>
      </c>
      <c r="J546" s="114">
        <f t="shared" si="37"/>
        <v>0</v>
      </c>
      <c r="K546" s="114">
        <f t="shared" si="37"/>
        <v>0</v>
      </c>
      <c r="L546" s="114">
        <f t="shared" si="37"/>
        <v>0</v>
      </c>
      <c r="N546" s="20"/>
    </row>
    <row r="547" spans="1:26" s="78" customFormat="1" ht="15.75" customHeight="1">
      <c r="A547" s="75"/>
      <c r="B547" s="20"/>
      <c r="C547" s="20"/>
      <c r="D547" s="20"/>
      <c r="E547" s="20"/>
      <c r="F547" s="20"/>
      <c r="G547" s="20"/>
      <c r="H547" s="20"/>
      <c r="I547" s="20"/>
      <c r="J547" s="20"/>
      <c r="K547" s="20"/>
      <c r="L547" s="114">
        <f>K18+K29+K52+K63+K74+K85+K96+L118+L129</f>
        <v>215397</v>
      </c>
      <c r="N547" s="20"/>
    </row>
    <row r="548" spans="1:26" s="78" customFormat="1" ht="15.75" customHeight="1">
      <c r="A548" s="75"/>
      <c r="B548" s="20"/>
      <c r="C548" s="20"/>
      <c r="D548" s="20"/>
      <c r="E548" s="20"/>
      <c r="F548" s="20"/>
      <c r="G548" s="20"/>
      <c r="H548" s="20"/>
      <c r="I548" s="20"/>
      <c r="J548" s="20"/>
      <c r="K548" s="20"/>
      <c r="L548" s="114">
        <f>Input!HL22+Input!HM22+Input!HN22</f>
        <v>359216097</v>
      </c>
      <c r="N548" s="20"/>
    </row>
    <row r="549" spans="1:26" s="78" customFormat="1" ht="15.75" customHeight="1">
      <c r="A549" s="75"/>
      <c r="B549" s="20"/>
      <c r="C549" s="20"/>
      <c r="D549" s="20"/>
      <c r="E549" s="20"/>
      <c r="F549" s="20"/>
      <c r="G549" s="20"/>
      <c r="H549" s="20"/>
      <c r="I549" s="20"/>
      <c r="J549" s="20"/>
      <c r="K549" s="20"/>
      <c r="L549" s="114">
        <f>SUM(L546:L548)</f>
        <v>359431494</v>
      </c>
      <c r="N549" s="20"/>
    </row>
    <row r="550" spans="1:26" ht="15.75" customHeight="1">
      <c r="L550" s="3" t="str">
        <f>IF($L$549&lt;&gt;Input!$D$22,"Error","Balanced")</f>
        <v>Balanced</v>
      </c>
    </row>
  </sheetData>
  <dataConsolidate link="1">
    <dataRefs count="8">
      <dataRef ref="F8:P57" sheet="LIT"/>
      <dataRef ref="F8:P57" sheet="LSCO"/>
      <dataRef ref="F8:P57" sheet="LSCPA"/>
      <dataRef ref="F8:P57" sheet="TSTCH"/>
      <dataRef ref="F8:P57" sheet="TSTCM"/>
      <dataRef ref="F8:P57" sheet="TSTCS"/>
      <dataRef ref="F8:P57" sheet="TSTCW"/>
      <dataRef ref="F8:P57" sheet="TSTCWT"/>
    </dataRefs>
  </dataConsolidate>
  <mergeCells count="3">
    <mergeCell ref="B6:L6"/>
    <mergeCell ref="H40:J40"/>
    <mergeCell ref="F130:J130"/>
  </mergeCells>
  <conditionalFormatting sqref="O197:O204 O207:O218">
    <cfRule type="expression" dxfId="36" priority="4">
      <formula>$O$208&lt;&gt;0</formula>
    </cfRule>
  </conditionalFormatting>
  <conditionalFormatting sqref="F130:J130">
    <cfRule type="expression" dxfId="35" priority="3">
      <formula>OR($S$107&lt;&gt;0,$S$373&lt;&gt;0,$S$539&lt;&gt;0)</formula>
    </cfRule>
  </conditionalFormatting>
  <conditionalFormatting sqref="H40:J40">
    <cfRule type="expression" dxfId="34" priority="2">
      <formula>$O$40&lt;&gt;0</formula>
    </cfRule>
  </conditionalFormatting>
  <conditionalFormatting sqref="O205:O206">
    <cfRule type="expression" dxfId="33" priority="1">
      <formula>$O$208&lt;&gt;0</formula>
    </cfRule>
  </conditionalFormatting>
  <hyperlinks>
    <hyperlink ref="K1" location="Index!A1" display="Return to Index"/>
  </hyperlinks>
  <printOptions horizontalCentered="1"/>
  <pageMargins left="0.25" right="0.25" top="0.25" bottom="0.25" header="0.5" footer="0.5"/>
  <pageSetup scale="60" pageOrder="overThenDown" orientation="landscape" r:id="rId1"/>
  <headerFooter alignWithMargins="0"/>
  <colBreaks count="1" manualBreakCount="1">
    <brk id="12" max="80" man="1"/>
  </colBreaks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FF00"/>
    <pageSetUpPr fitToPage="1"/>
  </sheetPr>
  <dimension ref="A1:AB70"/>
  <sheetViews>
    <sheetView showGridLines="0" zoomScale="75" zoomScaleNormal="75" workbookViewId="0">
      <pane ySplit="3" topLeftCell="A4" activePane="bottomLeft" state="frozen"/>
      <selection activeCell="B16" sqref="B16"/>
      <selection pane="bottomLeft" activeCell="K1" sqref="K1"/>
    </sheetView>
  </sheetViews>
  <sheetFormatPr defaultRowHeight="15.75" customHeight="1"/>
  <cols>
    <col min="1" max="1" width="2.85546875" style="1" customWidth="1"/>
    <col min="2" max="2" width="60.140625" style="6" customWidth="1"/>
    <col min="3" max="4" width="3.42578125" style="6" customWidth="1"/>
    <col min="5" max="5" width="18.85546875" style="6" customWidth="1"/>
    <col min="6" max="6" width="17.85546875" style="6" customWidth="1"/>
    <col min="7" max="7" width="18.28515625" style="6" customWidth="1"/>
    <col min="8" max="8" width="17.42578125" style="6" customWidth="1"/>
    <col min="9" max="9" width="18.5703125" style="6" customWidth="1"/>
    <col min="10" max="10" width="20.7109375" style="6" customWidth="1"/>
    <col min="11" max="11" width="20.28515625" style="6" bestFit="1" customWidth="1"/>
    <col min="12" max="12" width="16.42578125" style="6" customWidth="1"/>
    <col min="13" max="13" width="2.28515625" style="9" customWidth="1"/>
    <col min="14" max="14" width="13.140625" style="6" customWidth="1"/>
    <col min="15" max="15" width="21" style="9" customWidth="1"/>
    <col min="16" max="16" width="16.42578125" style="9" customWidth="1"/>
    <col min="17" max="17" width="1.140625" style="9" customWidth="1"/>
    <col min="18" max="19" width="14.42578125" style="9" customWidth="1"/>
    <col min="20" max="20" width="12.7109375" style="9" customWidth="1"/>
    <col min="21" max="21" width="10.7109375" style="9" customWidth="1"/>
    <col min="22" max="22" width="16.85546875" style="9" customWidth="1"/>
    <col min="23" max="23" width="1.85546875" style="9" customWidth="1"/>
    <col min="24" max="24" width="26.42578125" style="9" customWidth="1"/>
    <col min="25" max="25" width="17" style="9" customWidth="1"/>
    <col min="26" max="26" width="16.7109375" style="9" customWidth="1"/>
    <col min="27" max="27" width="18.85546875" style="9" customWidth="1"/>
    <col min="28" max="28" width="22.28515625" style="9" customWidth="1"/>
    <col min="29" max="16384" width="9.140625" style="9"/>
  </cols>
  <sheetData>
    <row r="1" spans="2:28" s="1" customFormat="1" ht="18" customHeight="1" thickBot="1">
      <c r="B1" s="2" t="s">
        <v>240</v>
      </c>
      <c r="C1" s="3"/>
      <c r="D1" s="3"/>
      <c r="E1" s="3"/>
      <c r="F1" s="3"/>
      <c r="G1" s="3"/>
      <c r="H1" s="3"/>
      <c r="I1" s="4"/>
      <c r="J1" s="3"/>
      <c r="K1" s="238" t="s">
        <v>422</v>
      </c>
      <c r="L1" s="3"/>
      <c r="M1" s="3"/>
      <c r="N1" s="3"/>
      <c r="AA1" s="3">
        <v>12</v>
      </c>
      <c r="AB1" s="3">
        <v>13</v>
      </c>
    </row>
    <row r="2" spans="2:28" ht="15.75" customHeight="1">
      <c r="B2" s="2" t="str">
        <f>Input!$B$5</f>
        <v>For the Year Ended August 31, 2018</v>
      </c>
      <c r="C2" s="5"/>
      <c r="D2" s="5"/>
      <c r="E2" s="5"/>
      <c r="G2" s="5"/>
      <c r="H2" s="5"/>
      <c r="I2" s="7"/>
      <c r="J2" s="5"/>
      <c r="K2" s="5"/>
      <c r="L2" s="8"/>
      <c r="N2" s="8"/>
      <c r="O2" s="10"/>
    </row>
    <row r="3" spans="2:28" ht="15.75" customHeight="1">
      <c r="B3" s="2" t="str">
        <f>Input!$B$6</f>
        <v>Research Expenditure Survey</v>
      </c>
      <c r="C3" s="5"/>
      <c r="D3" s="5"/>
      <c r="E3" s="5"/>
      <c r="F3" s="5"/>
      <c r="G3" s="5"/>
      <c r="H3" s="5"/>
      <c r="I3" s="7"/>
      <c r="J3" s="5"/>
      <c r="K3" s="5"/>
      <c r="L3" s="8"/>
      <c r="N3" s="8"/>
    </row>
    <row r="4" spans="2:28" ht="15.75" customHeight="1">
      <c r="B4" s="11"/>
      <c r="C4" s="5"/>
      <c r="D4" s="5"/>
      <c r="E4" s="5"/>
      <c r="F4" s="5"/>
      <c r="G4" s="5"/>
      <c r="H4" s="5"/>
      <c r="I4" s="7"/>
      <c r="J4" s="5"/>
      <c r="K4" s="5"/>
      <c r="L4" s="8"/>
      <c r="N4" s="10" t="s">
        <v>0</v>
      </c>
      <c r="P4" s="12"/>
    </row>
    <row r="5" spans="2:28" ht="15.75" customHeight="1">
      <c r="L5" s="3"/>
      <c r="N5" s="3"/>
    </row>
    <row r="6" spans="2:28" ht="15.75" customHeight="1">
      <c r="B6" s="452" t="str">
        <f>Input!$B$7</f>
        <v>FY 2018 Research Expenditure Survey</v>
      </c>
      <c r="C6" s="453"/>
      <c r="D6" s="453"/>
      <c r="E6" s="453"/>
      <c r="F6" s="453"/>
      <c r="G6" s="453"/>
      <c r="H6" s="453"/>
      <c r="I6" s="453"/>
      <c r="J6" s="453"/>
      <c r="K6" s="453"/>
      <c r="L6" s="453"/>
      <c r="N6" s="13"/>
    </row>
    <row r="7" spans="2:28" ht="28.5" customHeight="1">
      <c r="B7" s="14" t="s">
        <v>1</v>
      </c>
      <c r="C7" s="15"/>
      <c r="D7" s="15"/>
      <c r="E7" s="15"/>
      <c r="F7" s="15"/>
      <c r="G7" s="15"/>
      <c r="H7" s="15"/>
      <c r="I7" s="15"/>
      <c r="J7" s="15"/>
      <c r="K7" s="16" t="s">
        <v>2</v>
      </c>
      <c r="L7" s="16" t="s">
        <v>3</v>
      </c>
      <c r="N7" s="17"/>
      <c r="O7" s="18"/>
      <c r="P7" s="19"/>
      <c r="Q7" s="19"/>
      <c r="R7" s="19"/>
      <c r="S7" s="19"/>
      <c r="T7" s="19"/>
    </row>
    <row r="8" spans="2:28" ht="15.75" customHeight="1">
      <c r="B8" s="20" t="s">
        <v>4</v>
      </c>
      <c r="C8" s="21"/>
      <c r="D8" s="21"/>
      <c r="E8" s="21"/>
      <c r="F8" s="21"/>
      <c r="G8" s="21"/>
      <c r="H8" s="21"/>
      <c r="I8" s="21"/>
      <c r="J8" s="21"/>
      <c r="K8" s="22">
        <f>L8</f>
        <v>0</v>
      </c>
      <c r="L8" s="23">
        <f>Input!$I$10</f>
        <v>0</v>
      </c>
      <c r="N8" s="115"/>
      <c r="O8" s="116"/>
      <c r="P8" s="19"/>
      <c r="Q8" s="19"/>
      <c r="R8" s="19"/>
      <c r="S8" s="19"/>
      <c r="T8" s="19"/>
      <c r="AB8" s="24">
        <f>SUM(C8:L8)</f>
        <v>0</v>
      </c>
    </row>
    <row r="9" spans="2:28" ht="15.75" customHeight="1">
      <c r="B9" s="20" t="s">
        <v>6</v>
      </c>
      <c r="C9" s="21"/>
      <c r="D9" s="21"/>
      <c r="E9" s="21"/>
      <c r="F9" s="21"/>
      <c r="G9" s="21"/>
      <c r="H9" s="21"/>
      <c r="I9" s="21"/>
      <c r="J9" s="21"/>
      <c r="K9" s="25">
        <f>Input!$G$10</f>
        <v>0</v>
      </c>
      <c r="L9" s="26"/>
      <c r="N9" s="115"/>
      <c r="O9" s="28"/>
      <c r="P9" s="19"/>
      <c r="Q9" s="19"/>
      <c r="R9" s="19"/>
      <c r="S9" s="19"/>
      <c r="T9" s="19"/>
      <c r="AB9" s="24">
        <f>SUM(C9:L9)</f>
        <v>0</v>
      </c>
    </row>
    <row r="10" spans="2:28" ht="15.75" customHeight="1">
      <c r="B10" s="27" t="s">
        <v>548</v>
      </c>
      <c r="C10" s="28"/>
      <c r="D10" s="21"/>
      <c r="E10" s="21"/>
      <c r="F10" s="9"/>
      <c r="G10" s="29"/>
      <c r="H10" s="454" t="str">
        <f>IF(O10&lt;&gt;0,"Out of Balance with SRECNA","")</f>
        <v/>
      </c>
      <c r="I10" s="454"/>
      <c r="J10" s="455"/>
      <c r="K10" s="30">
        <f>SUM(K8:K9)</f>
        <v>0</v>
      </c>
      <c r="L10" s="31"/>
      <c r="N10" s="117"/>
      <c r="O10" s="118"/>
      <c r="P10" s="19"/>
      <c r="Q10" s="19"/>
      <c r="R10" s="19"/>
      <c r="S10" s="19"/>
      <c r="T10" s="19"/>
      <c r="AB10" s="24"/>
    </row>
    <row r="11" spans="2:28" ht="15.75" customHeight="1">
      <c r="B11" s="20"/>
      <c r="C11" s="21"/>
      <c r="D11" s="21"/>
      <c r="E11" s="21"/>
      <c r="F11" s="9"/>
      <c r="G11" s="9"/>
      <c r="H11" s="9"/>
      <c r="I11" s="9"/>
      <c r="J11" s="9"/>
      <c r="K11" s="32"/>
      <c r="L11" s="26"/>
      <c r="N11" s="17"/>
      <c r="O11" s="94"/>
      <c r="P11" s="33"/>
      <c r="Q11" s="33"/>
      <c r="R11" s="33"/>
      <c r="S11" s="33"/>
      <c r="T11" s="34"/>
      <c r="AB11" s="24">
        <f>SUM(C10:L10)</f>
        <v>0</v>
      </c>
    </row>
    <row r="12" spans="2:28" ht="15.75" customHeight="1">
      <c r="B12" s="20" t="s">
        <v>8</v>
      </c>
      <c r="C12" s="21"/>
      <c r="D12" s="21"/>
      <c r="E12" s="21"/>
      <c r="F12" s="21"/>
      <c r="G12" s="21"/>
      <c r="H12" s="21"/>
      <c r="I12" s="21"/>
      <c r="J12" s="21"/>
      <c r="K12" s="35">
        <f>Input!$H$10</f>
        <v>0</v>
      </c>
      <c r="L12" s="26"/>
      <c r="N12" s="36"/>
      <c r="O12" s="19"/>
      <c r="P12" s="19"/>
      <c r="Q12" s="19"/>
      <c r="R12" s="19"/>
      <c r="S12" s="19"/>
      <c r="T12" s="19"/>
      <c r="AB12" s="24">
        <f>SUM(C11:L11)</f>
        <v>0</v>
      </c>
    </row>
    <row r="13" spans="2:28" ht="15.75" customHeight="1">
      <c r="B13" s="20" t="s">
        <v>9</v>
      </c>
      <c r="C13" s="21"/>
      <c r="D13" s="21"/>
      <c r="E13" s="21"/>
      <c r="F13" s="21"/>
      <c r="G13" s="21"/>
      <c r="H13" s="21"/>
      <c r="I13" s="21"/>
      <c r="J13" s="21"/>
      <c r="K13" s="32">
        <f>L13</f>
        <v>0</v>
      </c>
      <c r="L13" s="35">
        <f>Input!$J$10</f>
        <v>0</v>
      </c>
      <c r="N13" s="36"/>
      <c r="O13" s="119"/>
      <c r="AB13" s="24">
        <f>SUM(C13:L13)</f>
        <v>0</v>
      </c>
    </row>
    <row r="14" spans="2:28" ht="15.75" customHeight="1">
      <c r="B14" s="20" t="s">
        <v>10</v>
      </c>
      <c r="C14" s="21"/>
      <c r="D14" s="21"/>
      <c r="E14" s="21"/>
      <c r="F14" s="21"/>
      <c r="G14" s="21"/>
      <c r="H14" s="21"/>
      <c r="I14" s="21"/>
      <c r="J14" s="21"/>
      <c r="K14" s="32">
        <f>L14</f>
        <v>0</v>
      </c>
      <c r="L14" s="35">
        <f>Input!$K$10</f>
        <v>0</v>
      </c>
      <c r="N14" s="17"/>
      <c r="O14" s="28"/>
      <c r="P14" s="19"/>
      <c r="Q14" s="19"/>
      <c r="R14" s="19"/>
      <c r="S14" s="19"/>
      <c r="T14" s="38"/>
      <c r="U14" s="19"/>
      <c r="V14" s="19"/>
      <c r="W14" s="19"/>
      <c r="X14" s="19"/>
      <c r="Y14" s="19"/>
      <c r="Z14" s="19"/>
      <c r="AA14" s="19"/>
      <c r="AB14" s="24">
        <f>SUM(C14:L14)</f>
        <v>0</v>
      </c>
    </row>
    <row r="15" spans="2:28" ht="15.75" customHeight="1">
      <c r="B15" s="386" t="s">
        <v>553</v>
      </c>
      <c r="C15" s="21"/>
      <c r="D15" s="21"/>
      <c r="E15" s="21"/>
      <c r="F15" s="21"/>
      <c r="G15" s="21"/>
      <c r="H15" s="21"/>
      <c r="I15" s="21"/>
      <c r="J15" s="21"/>
      <c r="K15" s="39">
        <f>L15</f>
        <v>0</v>
      </c>
      <c r="L15" s="35">
        <f>Input!$L$10</f>
        <v>0</v>
      </c>
      <c r="N15" s="19"/>
      <c r="O15" s="19"/>
      <c r="P15" s="19"/>
      <c r="Q15" s="19"/>
      <c r="R15" s="19"/>
      <c r="S15" s="19"/>
      <c r="T15" s="19"/>
      <c r="U15" s="19"/>
      <c r="V15" s="19"/>
      <c r="W15" s="40"/>
      <c r="X15" s="19"/>
      <c r="Y15" s="19"/>
      <c r="Z15" s="19"/>
      <c r="AA15" s="19"/>
      <c r="AB15" s="24">
        <f>SUM(C15:L15)</f>
        <v>0</v>
      </c>
    </row>
    <row r="16" spans="2:28" ht="15.75" customHeight="1">
      <c r="B16" s="20" t="s">
        <v>675</v>
      </c>
      <c r="C16" s="21"/>
      <c r="D16" s="21"/>
      <c r="E16" s="21"/>
      <c r="F16" s="21"/>
      <c r="G16" s="21"/>
      <c r="H16" s="21"/>
      <c r="I16" s="21"/>
      <c r="J16" s="21"/>
      <c r="K16" s="39">
        <f>L16</f>
        <v>0</v>
      </c>
      <c r="L16" s="35">
        <f>Input!$M$10</f>
        <v>0</v>
      </c>
      <c r="N16" s="28"/>
      <c r="O16" s="41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24">
        <f>SUM(C16:L16)</f>
        <v>0</v>
      </c>
    </row>
    <row r="17" spans="1:28" ht="15.75" customHeight="1">
      <c r="B17" s="42" t="s">
        <v>12</v>
      </c>
      <c r="C17" s="43"/>
      <c r="D17" s="43"/>
      <c r="E17" s="43"/>
      <c r="F17" s="43"/>
      <c r="G17" s="43"/>
      <c r="H17" s="43"/>
      <c r="I17" s="43"/>
      <c r="J17" s="43"/>
      <c r="K17" s="44">
        <f>SUM(K10:K16)</f>
        <v>0</v>
      </c>
      <c r="L17" s="45">
        <f>SUM(L8:L16)</f>
        <v>0</v>
      </c>
      <c r="N17" s="46"/>
      <c r="O17" s="47"/>
      <c r="P17" s="47"/>
      <c r="Q17" s="47"/>
      <c r="R17" s="48"/>
      <c r="S17" s="49">
        <f>L17-INT(L17)</f>
        <v>0</v>
      </c>
      <c r="T17" s="48">
        <v>0</v>
      </c>
      <c r="U17" s="47">
        <v>0</v>
      </c>
      <c r="V17" s="47">
        <v>0</v>
      </c>
      <c r="W17" s="47"/>
      <c r="X17" s="47"/>
      <c r="Y17" s="50"/>
      <c r="Z17" s="40"/>
      <c r="AA17" s="19"/>
      <c r="AB17" s="43" t="e">
        <f>#REF!+#REF!+#REF!+#REF!</f>
        <v>#REF!</v>
      </c>
    </row>
    <row r="18" spans="1:28" s="6" customFormat="1" ht="15.75" customHeight="1">
      <c r="A18" s="3"/>
      <c r="B18" s="380" t="s">
        <v>590</v>
      </c>
      <c r="C18" s="36"/>
      <c r="D18" s="36"/>
      <c r="E18" s="36"/>
      <c r="F18" s="36"/>
      <c r="G18" s="36"/>
      <c r="H18" s="36"/>
      <c r="I18" s="36"/>
      <c r="J18" s="36"/>
      <c r="K18" s="211"/>
      <c r="L18" s="331">
        <f>Input!$N$10</f>
        <v>0</v>
      </c>
      <c r="N18" s="332"/>
      <c r="O18" s="333"/>
      <c r="P18" s="333"/>
      <c r="Q18" s="333"/>
      <c r="R18" s="142"/>
      <c r="S18" s="334"/>
      <c r="T18" s="142"/>
      <c r="U18" s="333"/>
      <c r="V18" s="333"/>
      <c r="W18" s="333"/>
      <c r="X18" s="333"/>
      <c r="Y18" s="335"/>
      <c r="Z18" s="336"/>
      <c r="AA18" s="17"/>
      <c r="AB18" s="36"/>
    </row>
    <row r="19" spans="1:28" s="6" customFormat="1" ht="15.75" customHeight="1">
      <c r="A19" s="3"/>
      <c r="B19" s="380" t="s">
        <v>589</v>
      </c>
      <c r="C19" s="36"/>
      <c r="D19" s="36"/>
      <c r="E19" s="36"/>
      <c r="F19" s="36"/>
      <c r="G19" s="36"/>
      <c r="H19" s="36"/>
      <c r="I19" s="36"/>
      <c r="J19" s="36"/>
      <c r="K19" s="211"/>
      <c r="L19" s="331">
        <f>Input!$O$10</f>
        <v>0</v>
      </c>
      <c r="N19" s="332"/>
      <c r="O19" s="333"/>
      <c r="P19" s="333"/>
      <c r="Q19" s="333"/>
      <c r="R19" s="142"/>
      <c r="S19" s="334"/>
      <c r="T19" s="142"/>
      <c r="U19" s="333"/>
      <c r="V19" s="333"/>
      <c r="W19" s="333"/>
      <c r="X19" s="333"/>
      <c r="Y19" s="335"/>
      <c r="Z19" s="336"/>
      <c r="AA19" s="17"/>
      <c r="AB19" s="36"/>
    </row>
    <row r="20" spans="1:28" ht="15.75" customHeight="1">
      <c r="C20" s="37"/>
      <c r="D20" s="37"/>
      <c r="E20" s="37"/>
      <c r="F20" s="456" t="str">
        <f>IF(OR(S17&lt;&gt;0,S43&lt;&gt;0,S59&lt;&gt;0),"Do not Enter Cents - Whole Dollars Only","")</f>
        <v/>
      </c>
      <c r="G20" s="456"/>
      <c r="H20" s="456"/>
      <c r="I20" s="456"/>
      <c r="J20" s="456"/>
      <c r="K20" s="37"/>
      <c r="L20" s="37"/>
      <c r="N20" s="46"/>
      <c r="O20" s="47"/>
      <c r="P20" s="47"/>
      <c r="Q20" s="47"/>
      <c r="R20" s="48"/>
      <c r="S20" s="51"/>
      <c r="T20" s="48"/>
      <c r="U20" s="47"/>
      <c r="V20" s="47"/>
      <c r="W20" s="47"/>
      <c r="X20" s="47"/>
      <c r="Y20" s="50"/>
      <c r="Z20" s="40"/>
      <c r="AA20" s="19"/>
    </row>
    <row r="21" spans="1:28" ht="33" customHeight="1">
      <c r="B21" s="14" t="s">
        <v>13</v>
      </c>
      <c r="C21" s="52"/>
      <c r="D21" s="52"/>
      <c r="E21" s="52"/>
      <c r="F21" s="53" t="s">
        <v>14</v>
      </c>
      <c r="G21" s="53" t="s">
        <v>15</v>
      </c>
      <c r="H21" s="53" t="s">
        <v>16</v>
      </c>
      <c r="I21" s="53" t="s">
        <v>17</v>
      </c>
      <c r="J21" s="385" t="s">
        <v>551</v>
      </c>
      <c r="K21" s="385" t="s">
        <v>552</v>
      </c>
      <c r="L21" s="53" t="s">
        <v>18</v>
      </c>
      <c r="N21" s="46"/>
      <c r="O21" s="47"/>
      <c r="P21" s="47"/>
      <c r="Q21" s="47"/>
      <c r="R21" s="48"/>
      <c r="S21" s="51"/>
      <c r="T21" s="48"/>
      <c r="U21" s="47"/>
      <c r="V21" s="47"/>
      <c r="W21" s="47"/>
      <c r="X21" s="47"/>
      <c r="Y21" s="50"/>
      <c r="Z21" s="40"/>
      <c r="AA21" s="19"/>
    </row>
    <row r="22" spans="1:28" ht="15.75" customHeight="1">
      <c r="B22" s="54" t="s">
        <v>19</v>
      </c>
      <c r="C22" s="21"/>
      <c r="D22" s="21"/>
      <c r="F22" s="55">
        <f>Input!$P$10</f>
        <v>0</v>
      </c>
      <c r="G22" s="55">
        <f>Input!$Q$10</f>
        <v>0</v>
      </c>
      <c r="H22" s="55">
        <f>Input!$R$10</f>
        <v>0</v>
      </c>
      <c r="I22" s="55">
        <f>Input!$S$10</f>
        <v>0</v>
      </c>
      <c r="J22" s="55">
        <f>Input!$T$10</f>
        <v>0</v>
      </c>
      <c r="K22" s="55">
        <f>Input!$U$10</f>
        <v>0</v>
      </c>
      <c r="L22" s="56">
        <f t="shared" ref="L22:L41" si="0">SUM(F22:K22)</f>
        <v>0</v>
      </c>
      <c r="N22" s="57"/>
      <c r="O22" s="58"/>
      <c r="P22" s="59"/>
      <c r="Q22" s="60"/>
      <c r="R22" s="57"/>
      <c r="S22" s="57"/>
      <c r="T22" s="57"/>
      <c r="U22" s="60"/>
      <c r="V22" s="57"/>
      <c r="W22" s="60"/>
      <c r="X22" s="61"/>
      <c r="Y22" s="58"/>
      <c r="Z22" s="60"/>
      <c r="AA22" s="19"/>
      <c r="AB22" s="24">
        <f t="shared" ref="AB22:AB27" si="1">SUM(C22:L22)</f>
        <v>0</v>
      </c>
    </row>
    <row r="23" spans="1:28" ht="15.75" customHeight="1">
      <c r="B23" s="62" t="s">
        <v>20</v>
      </c>
      <c r="C23" s="21"/>
      <c r="D23" s="21"/>
      <c r="F23" s="63">
        <f>Input!$V$10</f>
        <v>0</v>
      </c>
      <c r="G23" s="63">
        <f>Input!$W$10</f>
        <v>0</v>
      </c>
      <c r="H23" s="63">
        <f>Input!$X$10</f>
        <v>0</v>
      </c>
      <c r="I23" s="63">
        <f>Input!$Y$10</f>
        <v>0</v>
      </c>
      <c r="J23" s="63">
        <f>Input!$Z$10</f>
        <v>0</v>
      </c>
      <c r="K23" s="63">
        <f>Input!$AA$10</f>
        <v>0</v>
      </c>
      <c r="L23" s="64">
        <f t="shared" si="0"/>
        <v>0</v>
      </c>
      <c r="N23" s="65"/>
      <c r="O23" s="66"/>
      <c r="P23" s="67"/>
      <c r="Q23" s="68"/>
      <c r="R23" s="69"/>
      <c r="S23" s="69"/>
      <c r="T23" s="69"/>
      <c r="U23" s="68"/>
      <c r="V23" s="70"/>
      <c r="W23" s="60"/>
      <c r="X23" s="61"/>
      <c r="Y23" s="66"/>
      <c r="Z23" s="68"/>
      <c r="AA23" s="19"/>
      <c r="AB23" s="24">
        <f t="shared" si="1"/>
        <v>0</v>
      </c>
    </row>
    <row r="24" spans="1:28" ht="15.75" customHeight="1">
      <c r="B24" s="54" t="s">
        <v>21</v>
      </c>
      <c r="C24" s="21"/>
      <c r="D24" s="21"/>
      <c r="F24" s="63">
        <f>Input!$AB$10</f>
        <v>0</v>
      </c>
      <c r="G24" s="63">
        <f>Input!$AC$10</f>
        <v>0</v>
      </c>
      <c r="H24" s="63">
        <f>Input!$AD$10</f>
        <v>0</v>
      </c>
      <c r="I24" s="63">
        <f>Input!$AE$10</f>
        <v>0</v>
      </c>
      <c r="J24" s="63">
        <f>Input!$AF$10</f>
        <v>0</v>
      </c>
      <c r="K24" s="63">
        <f>Input!$AG$10</f>
        <v>0</v>
      </c>
      <c r="L24" s="64">
        <f t="shared" si="0"/>
        <v>0</v>
      </c>
      <c r="N24" s="65"/>
      <c r="O24" s="66"/>
      <c r="P24" s="71"/>
      <c r="Q24" s="68"/>
      <c r="R24" s="69"/>
      <c r="S24" s="69"/>
      <c r="T24" s="69"/>
      <c r="U24" s="68"/>
      <c r="V24" s="69"/>
      <c r="W24" s="68"/>
      <c r="X24" s="61"/>
      <c r="Y24" s="66"/>
      <c r="Z24" s="68"/>
      <c r="AA24" s="19"/>
      <c r="AB24" s="24">
        <f t="shared" si="1"/>
        <v>0</v>
      </c>
    </row>
    <row r="25" spans="1:28" ht="15.75" customHeight="1">
      <c r="B25" s="54" t="s">
        <v>22</v>
      </c>
      <c r="C25" s="21"/>
      <c r="D25" s="21"/>
      <c r="F25" s="63">
        <f>Input!$AH$10</f>
        <v>0</v>
      </c>
      <c r="G25" s="63">
        <f>Input!$AI$10</f>
        <v>0</v>
      </c>
      <c r="H25" s="63">
        <f>Input!$AJ$10</f>
        <v>0</v>
      </c>
      <c r="I25" s="63">
        <f>Input!$AK$10</f>
        <v>0</v>
      </c>
      <c r="J25" s="63">
        <f>Input!$AL$10</f>
        <v>0</v>
      </c>
      <c r="K25" s="63">
        <f>Input!$AM$10</f>
        <v>0</v>
      </c>
      <c r="L25" s="64">
        <f t="shared" si="0"/>
        <v>0</v>
      </c>
      <c r="N25" s="65"/>
      <c r="O25" s="66"/>
      <c r="P25" s="67"/>
      <c r="Q25" s="68"/>
      <c r="R25" s="69"/>
      <c r="S25" s="69"/>
      <c r="T25" s="69"/>
      <c r="U25" s="68"/>
      <c r="V25" s="69"/>
      <c r="W25" s="68"/>
      <c r="X25" s="61"/>
      <c r="Y25" s="66"/>
      <c r="Z25" s="68"/>
      <c r="AA25" s="19"/>
      <c r="AB25" s="24">
        <f t="shared" si="1"/>
        <v>0</v>
      </c>
    </row>
    <row r="26" spans="1:28" ht="15.75" customHeight="1">
      <c r="B26" s="54" t="s">
        <v>23</v>
      </c>
      <c r="C26" s="21"/>
      <c r="D26" s="21"/>
      <c r="F26" s="63">
        <f>Input!$AN$10</f>
        <v>0</v>
      </c>
      <c r="G26" s="63">
        <f>Input!$AO$10</f>
        <v>0</v>
      </c>
      <c r="H26" s="63">
        <f>Input!$AP$10</f>
        <v>0</v>
      </c>
      <c r="I26" s="63">
        <f>Input!$AQ$10</f>
        <v>0</v>
      </c>
      <c r="J26" s="63">
        <f>Input!$AR$10</f>
        <v>0</v>
      </c>
      <c r="K26" s="63">
        <f>Input!$AS$10</f>
        <v>0</v>
      </c>
      <c r="L26" s="64">
        <f t="shared" si="0"/>
        <v>0</v>
      </c>
      <c r="N26" s="65"/>
      <c r="O26" s="66"/>
      <c r="P26" s="67"/>
      <c r="Q26" s="68"/>
      <c r="R26" s="69"/>
      <c r="S26" s="69"/>
      <c r="T26" s="69"/>
      <c r="U26" s="68"/>
      <c r="V26" s="69"/>
      <c r="W26" s="68"/>
      <c r="X26" s="61"/>
      <c r="Y26" s="66"/>
      <c r="Z26" s="68"/>
      <c r="AA26" s="19"/>
      <c r="AB26" s="24">
        <f t="shared" si="1"/>
        <v>0</v>
      </c>
    </row>
    <row r="27" spans="1:28" ht="15.75" customHeight="1">
      <c r="B27" s="54" t="s">
        <v>24</v>
      </c>
      <c r="C27" s="21"/>
      <c r="D27" s="21"/>
      <c r="F27" s="63">
        <f>Input!$AT$10</f>
        <v>0</v>
      </c>
      <c r="G27" s="63">
        <f>Input!$AU$10</f>
        <v>0</v>
      </c>
      <c r="H27" s="63">
        <f>Input!$AV$10</f>
        <v>0</v>
      </c>
      <c r="I27" s="63">
        <f>Input!$AW$10</f>
        <v>0</v>
      </c>
      <c r="J27" s="63">
        <f>Input!$AX$10</f>
        <v>0</v>
      </c>
      <c r="K27" s="63">
        <f>Input!$AY$10</f>
        <v>0</v>
      </c>
      <c r="L27" s="64">
        <f t="shared" si="0"/>
        <v>0</v>
      </c>
      <c r="N27" s="65"/>
      <c r="O27" s="72" t="s">
        <v>5</v>
      </c>
      <c r="P27" s="67"/>
      <c r="Q27" s="68"/>
      <c r="R27" s="69"/>
      <c r="S27" s="69"/>
      <c r="T27" s="69"/>
      <c r="U27" s="68"/>
      <c r="V27" s="69"/>
      <c r="W27" s="68"/>
      <c r="X27" s="61"/>
      <c r="Y27" s="66"/>
      <c r="Z27" s="68"/>
      <c r="AA27" s="19"/>
      <c r="AB27" s="24">
        <f t="shared" si="1"/>
        <v>0</v>
      </c>
    </row>
    <row r="28" spans="1:28" ht="15.75" customHeight="1">
      <c r="B28" s="54" t="s">
        <v>25</v>
      </c>
      <c r="C28" s="21"/>
      <c r="D28" s="21"/>
      <c r="F28" s="63">
        <f>Input!$AZ$10</f>
        <v>0</v>
      </c>
      <c r="G28" s="63">
        <f>Input!$BA$10</f>
        <v>0</v>
      </c>
      <c r="H28" s="63">
        <f>Input!$BB$10</f>
        <v>0</v>
      </c>
      <c r="I28" s="63">
        <f>Input!$BC$10</f>
        <v>0</v>
      </c>
      <c r="J28" s="63">
        <f>Input!$BD$10</f>
        <v>0</v>
      </c>
      <c r="K28" s="63">
        <f>Input!$BE$10</f>
        <v>0</v>
      </c>
      <c r="L28" s="64">
        <f t="shared" si="0"/>
        <v>0</v>
      </c>
      <c r="N28" s="73" t="str">
        <f>IF(O28&lt;&gt;0,"Out of Balance","Balanced")</f>
        <v>Balanced</v>
      </c>
      <c r="O28" s="74">
        <f>L17-L43</f>
        <v>0</v>
      </c>
      <c r="Q28" s="68"/>
      <c r="R28" s="69"/>
      <c r="S28" s="69"/>
      <c r="T28" s="69"/>
      <c r="U28" s="68"/>
      <c r="V28" s="69"/>
      <c r="W28" s="68"/>
      <c r="X28" s="61"/>
      <c r="Y28" s="66"/>
      <c r="Z28" s="68"/>
      <c r="AA28" s="19"/>
      <c r="AB28" s="24"/>
    </row>
    <row r="29" spans="1:28" ht="15.75" customHeight="1">
      <c r="B29" s="54" t="s">
        <v>26</v>
      </c>
      <c r="C29" s="21"/>
      <c r="D29" s="21"/>
      <c r="F29" s="63">
        <f>Input!$BF$10</f>
        <v>0</v>
      </c>
      <c r="G29" s="63">
        <f>Input!$BG$10</f>
        <v>0</v>
      </c>
      <c r="H29" s="63">
        <f>Input!$BH$10</f>
        <v>0</v>
      </c>
      <c r="I29" s="63">
        <f>Input!$BI$10</f>
        <v>0</v>
      </c>
      <c r="J29" s="63">
        <f>Input!$BJ$10</f>
        <v>0</v>
      </c>
      <c r="K29" s="63">
        <f>Input!$BK$10</f>
        <v>0</v>
      </c>
      <c r="L29" s="64">
        <f t="shared" si="0"/>
        <v>0</v>
      </c>
      <c r="N29" s="65"/>
      <c r="O29" s="66"/>
      <c r="P29" s="67"/>
      <c r="Q29" s="68"/>
      <c r="R29" s="69"/>
      <c r="S29" s="69"/>
      <c r="T29" s="69"/>
      <c r="U29" s="68"/>
      <c r="V29" s="69"/>
      <c r="W29" s="68"/>
      <c r="X29" s="61"/>
      <c r="Y29" s="66"/>
      <c r="Z29" s="68"/>
      <c r="AA29" s="19"/>
      <c r="AB29" s="24"/>
    </row>
    <row r="30" spans="1:28" ht="15.75" customHeight="1">
      <c r="B30" s="62" t="s">
        <v>27</v>
      </c>
      <c r="C30" s="21"/>
      <c r="D30" s="21"/>
      <c r="F30" s="63">
        <f>Input!$BL$10</f>
        <v>0</v>
      </c>
      <c r="G30" s="63">
        <f>Input!$BM$10</f>
        <v>0</v>
      </c>
      <c r="H30" s="63">
        <f>Input!$BN$10</f>
        <v>0</v>
      </c>
      <c r="I30" s="63">
        <f>Input!$BO$10</f>
        <v>0</v>
      </c>
      <c r="J30" s="63">
        <f>Input!$BP$10</f>
        <v>0</v>
      </c>
      <c r="K30" s="63">
        <f>Input!$BQ$10</f>
        <v>0</v>
      </c>
      <c r="L30" s="64">
        <f t="shared" si="0"/>
        <v>0</v>
      </c>
      <c r="N30" s="65"/>
      <c r="O30" s="66"/>
      <c r="P30" s="67"/>
      <c r="Q30" s="68"/>
      <c r="R30" s="69"/>
      <c r="S30" s="69"/>
      <c r="T30" s="69"/>
      <c r="U30" s="68"/>
      <c r="V30" s="69"/>
      <c r="W30" s="68"/>
      <c r="X30" s="61"/>
      <c r="Y30" s="66"/>
      <c r="Z30" s="68"/>
      <c r="AA30" s="19"/>
      <c r="AB30" s="24"/>
    </row>
    <row r="31" spans="1:28" ht="15.75" customHeight="1">
      <c r="B31" s="62" t="s">
        <v>28</v>
      </c>
      <c r="C31" s="21"/>
      <c r="D31" s="21"/>
      <c r="F31" s="63">
        <f>Input!$BR$10</f>
        <v>0</v>
      </c>
      <c r="G31" s="63">
        <f>Input!$BS$10</f>
        <v>0</v>
      </c>
      <c r="H31" s="63">
        <f>Input!$BT$10</f>
        <v>0</v>
      </c>
      <c r="I31" s="63">
        <f>Input!$BU$10</f>
        <v>0</v>
      </c>
      <c r="J31" s="63">
        <f>Input!$BV$10</f>
        <v>0</v>
      </c>
      <c r="K31" s="63">
        <f>Input!$BW$10</f>
        <v>0</v>
      </c>
      <c r="L31" s="64">
        <f t="shared" si="0"/>
        <v>0</v>
      </c>
      <c r="N31" s="65"/>
      <c r="O31" s="66"/>
      <c r="P31" s="67"/>
      <c r="Q31" s="68"/>
      <c r="R31" s="69"/>
      <c r="S31" s="69"/>
      <c r="T31" s="69"/>
      <c r="U31" s="68"/>
      <c r="V31" s="69"/>
      <c r="W31" s="68"/>
      <c r="X31" s="61"/>
      <c r="Y31" s="66"/>
      <c r="Z31" s="68"/>
      <c r="AA31" s="19"/>
      <c r="AB31" s="24"/>
    </row>
    <row r="32" spans="1:28" ht="15.75" customHeight="1">
      <c r="B32" s="62" t="s">
        <v>29</v>
      </c>
      <c r="C32" s="21"/>
      <c r="D32" s="21"/>
      <c r="F32" s="63">
        <f>Input!$BX$10</f>
        <v>0</v>
      </c>
      <c r="G32" s="63">
        <f>Input!$BY$10</f>
        <v>0</v>
      </c>
      <c r="H32" s="63">
        <f>Input!$BZ$10</f>
        <v>0</v>
      </c>
      <c r="I32" s="63">
        <f>Input!$CA$10</f>
        <v>0</v>
      </c>
      <c r="J32" s="63">
        <f>Input!$CB$10</f>
        <v>0</v>
      </c>
      <c r="K32" s="63">
        <f>Input!$CC$10</f>
        <v>0</v>
      </c>
      <c r="L32" s="64">
        <f t="shared" si="0"/>
        <v>0</v>
      </c>
      <c r="N32" s="65"/>
      <c r="O32" s="66"/>
      <c r="P32" s="67"/>
      <c r="Q32" s="68"/>
      <c r="R32" s="69"/>
      <c r="S32" s="69"/>
      <c r="T32" s="69"/>
      <c r="U32" s="68"/>
      <c r="V32" s="69"/>
      <c r="W32" s="68"/>
      <c r="X32" s="61"/>
      <c r="Y32" s="66"/>
      <c r="Z32" s="68"/>
      <c r="AA32" s="19"/>
      <c r="AB32" s="24"/>
    </row>
    <row r="33" spans="1:28" ht="15.75" customHeight="1">
      <c r="B33" s="62" t="s">
        <v>30</v>
      </c>
      <c r="C33" s="21"/>
      <c r="D33" s="21"/>
      <c r="F33" s="63">
        <f>Input!$CD$10</f>
        <v>0</v>
      </c>
      <c r="G33" s="63">
        <f>Input!$CE$10</f>
        <v>0</v>
      </c>
      <c r="H33" s="63">
        <f>Input!$CF$10</f>
        <v>0</v>
      </c>
      <c r="I33" s="63">
        <f>Input!$CG$10</f>
        <v>0</v>
      </c>
      <c r="J33" s="63">
        <f>Input!$CH$10</f>
        <v>0</v>
      </c>
      <c r="K33" s="63">
        <f>Input!$CI$10</f>
        <v>0</v>
      </c>
      <c r="L33" s="64">
        <f t="shared" si="0"/>
        <v>0</v>
      </c>
      <c r="N33" s="65"/>
      <c r="O33" s="66"/>
      <c r="P33" s="67"/>
      <c r="Q33" s="68"/>
      <c r="R33" s="69"/>
      <c r="S33" s="69"/>
      <c r="T33" s="69"/>
      <c r="U33" s="68"/>
      <c r="V33" s="69"/>
      <c r="W33" s="68"/>
      <c r="X33" s="61"/>
      <c r="Y33" s="66"/>
      <c r="Z33" s="68"/>
      <c r="AA33" s="19"/>
      <c r="AB33" s="24"/>
    </row>
    <row r="34" spans="1:28" ht="15.75" customHeight="1">
      <c r="B34" s="62" t="s">
        <v>31</v>
      </c>
      <c r="C34" s="21"/>
      <c r="D34" s="21"/>
      <c r="F34" s="63">
        <f>Input!$CJ$10</f>
        <v>0</v>
      </c>
      <c r="G34" s="63">
        <f>Input!$CK$10</f>
        <v>0</v>
      </c>
      <c r="H34" s="63">
        <f>Input!$CL$10</f>
        <v>0</v>
      </c>
      <c r="I34" s="63">
        <f>Input!$CM$10</f>
        <v>0</v>
      </c>
      <c r="J34" s="63">
        <f>Input!$CN$10</f>
        <v>0</v>
      </c>
      <c r="K34" s="63">
        <f>Input!$CO$10</f>
        <v>0</v>
      </c>
      <c r="L34" s="64">
        <f t="shared" si="0"/>
        <v>0</v>
      </c>
      <c r="N34" s="65"/>
      <c r="O34" s="66"/>
      <c r="P34" s="67"/>
      <c r="Q34" s="68"/>
      <c r="R34" s="69"/>
      <c r="S34" s="69"/>
      <c r="T34" s="69"/>
      <c r="U34" s="68"/>
      <c r="V34" s="69"/>
      <c r="W34" s="68"/>
      <c r="X34" s="61"/>
      <c r="Y34" s="66"/>
      <c r="Z34" s="68"/>
      <c r="AA34" s="19"/>
      <c r="AB34" s="24"/>
    </row>
    <row r="35" spans="1:28" ht="15.75" customHeight="1">
      <c r="B35" s="54" t="s">
        <v>32</v>
      </c>
      <c r="C35" s="21"/>
      <c r="D35" s="21"/>
      <c r="F35" s="63">
        <f>Input!$CP$10</f>
        <v>0</v>
      </c>
      <c r="G35" s="63">
        <f>Input!$CQ$10</f>
        <v>0</v>
      </c>
      <c r="H35" s="63">
        <f>Input!$CR$10</f>
        <v>0</v>
      </c>
      <c r="I35" s="63">
        <f>Input!$CS$10</f>
        <v>0</v>
      </c>
      <c r="J35" s="63">
        <f>Input!$CT$10</f>
        <v>0</v>
      </c>
      <c r="K35" s="63">
        <f>Input!$CU$10</f>
        <v>0</v>
      </c>
      <c r="L35" s="64">
        <f t="shared" si="0"/>
        <v>0</v>
      </c>
      <c r="N35" s="65"/>
      <c r="O35" s="66"/>
      <c r="P35" s="67"/>
      <c r="Q35" s="68"/>
      <c r="R35" s="69"/>
      <c r="S35" s="69"/>
      <c r="T35" s="69"/>
      <c r="U35" s="68"/>
      <c r="V35" s="69"/>
      <c r="W35" s="68"/>
      <c r="X35" s="61"/>
      <c r="Y35" s="66"/>
      <c r="Z35" s="68"/>
      <c r="AA35" s="19"/>
      <c r="AB35" s="24"/>
    </row>
    <row r="36" spans="1:28" ht="15.75" customHeight="1">
      <c r="B36" s="54" t="s">
        <v>33</v>
      </c>
      <c r="C36" s="21"/>
      <c r="D36" s="21"/>
      <c r="F36" s="63">
        <f>Input!$CV$10</f>
        <v>0</v>
      </c>
      <c r="G36" s="63">
        <f>Input!$CW$10</f>
        <v>0</v>
      </c>
      <c r="H36" s="63">
        <f>Input!$CX$10</f>
        <v>0</v>
      </c>
      <c r="I36" s="63">
        <f>Input!$CY$10</f>
        <v>0</v>
      </c>
      <c r="J36" s="63">
        <f>Input!$CZ$10</f>
        <v>0</v>
      </c>
      <c r="K36" s="63">
        <f>Input!$DA$10</f>
        <v>0</v>
      </c>
      <c r="L36" s="64">
        <f t="shared" si="0"/>
        <v>0</v>
      </c>
      <c r="N36" s="65"/>
      <c r="O36" s="66"/>
      <c r="P36" s="67"/>
      <c r="Q36" s="68"/>
      <c r="R36" s="69"/>
      <c r="S36" s="69"/>
      <c r="T36" s="69"/>
      <c r="U36" s="68"/>
      <c r="V36" s="69"/>
      <c r="W36" s="68"/>
      <c r="X36" s="61"/>
      <c r="Y36" s="66"/>
      <c r="Z36" s="68"/>
      <c r="AA36" s="19"/>
      <c r="AB36" s="24"/>
    </row>
    <row r="37" spans="1:28" s="78" customFormat="1" ht="15.75" customHeight="1">
      <c r="A37" s="75"/>
      <c r="B37" s="76" t="s">
        <v>34</v>
      </c>
      <c r="C37" s="77"/>
      <c r="D37" s="77"/>
      <c r="E37" s="20"/>
      <c r="F37" s="63">
        <f>Input!$DB$10</f>
        <v>0</v>
      </c>
      <c r="G37" s="63">
        <f>Input!$DC$10</f>
        <v>0</v>
      </c>
      <c r="H37" s="63">
        <f>Input!$DD$10</f>
        <v>0</v>
      </c>
      <c r="I37" s="63">
        <f>Input!$DE$10</f>
        <v>0</v>
      </c>
      <c r="J37" s="63">
        <f>Input!$DF$10</f>
        <v>0</v>
      </c>
      <c r="K37" s="63">
        <f>Input!$DG$10</f>
        <v>0</v>
      </c>
      <c r="L37" s="64">
        <f t="shared" si="0"/>
        <v>0</v>
      </c>
      <c r="N37" s="65"/>
      <c r="O37" s="66"/>
      <c r="P37" s="79"/>
      <c r="Q37" s="80"/>
      <c r="R37" s="69"/>
      <c r="S37" s="69"/>
      <c r="T37" s="69"/>
      <c r="U37" s="80"/>
      <c r="V37" s="69"/>
      <c r="W37" s="80"/>
      <c r="X37" s="61"/>
      <c r="Y37" s="66"/>
      <c r="Z37" s="80"/>
      <c r="AA37" s="81"/>
      <c r="AB37" s="82"/>
    </row>
    <row r="38" spans="1:28" s="78" customFormat="1" ht="15.75" customHeight="1">
      <c r="A38" s="75"/>
      <c r="B38" s="76" t="s">
        <v>35</v>
      </c>
      <c r="C38" s="77"/>
      <c r="D38" s="77"/>
      <c r="E38" s="20"/>
      <c r="F38" s="63">
        <f>Input!$DH$10</f>
        <v>0</v>
      </c>
      <c r="G38" s="63">
        <f>Input!$DI$10</f>
        <v>0</v>
      </c>
      <c r="H38" s="63">
        <f>Input!$DJ$10</f>
        <v>0</v>
      </c>
      <c r="I38" s="63">
        <f>Input!$DK$10</f>
        <v>0</v>
      </c>
      <c r="J38" s="63">
        <f>Input!$DL$10</f>
        <v>0</v>
      </c>
      <c r="K38" s="63">
        <f>Input!$DM$10</f>
        <v>0</v>
      </c>
      <c r="L38" s="64">
        <f t="shared" si="0"/>
        <v>0</v>
      </c>
      <c r="N38" s="65"/>
      <c r="O38" s="66"/>
      <c r="P38" s="79"/>
      <c r="Q38" s="80"/>
      <c r="R38" s="69"/>
      <c r="S38" s="69"/>
      <c r="T38" s="69"/>
      <c r="U38" s="80"/>
      <c r="V38" s="69"/>
      <c r="W38" s="80"/>
      <c r="X38" s="61"/>
      <c r="Y38" s="66"/>
      <c r="Z38" s="80"/>
      <c r="AA38" s="81"/>
      <c r="AB38" s="82"/>
    </row>
    <row r="39" spans="1:28" s="78" customFormat="1" ht="15.75" customHeight="1">
      <c r="A39" s="75"/>
      <c r="B39" s="76" t="s">
        <v>36</v>
      </c>
      <c r="C39" s="77"/>
      <c r="D39" s="77"/>
      <c r="E39" s="20"/>
      <c r="F39" s="63">
        <f>Input!$DN$10</f>
        <v>0</v>
      </c>
      <c r="G39" s="63">
        <f>Input!$DO$10</f>
        <v>0</v>
      </c>
      <c r="H39" s="63">
        <f>Input!$DP$10</f>
        <v>0</v>
      </c>
      <c r="I39" s="63">
        <f>Input!$DQ$10</f>
        <v>0</v>
      </c>
      <c r="J39" s="63">
        <f>Input!$DR$10</f>
        <v>0</v>
      </c>
      <c r="K39" s="63">
        <f>Input!$DS$10</f>
        <v>0</v>
      </c>
      <c r="L39" s="64">
        <f t="shared" si="0"/>
        <v>0</v>
      </c>
      <c r="N39" s="65"/>
      <c r="O39" s="66"/>
      <c r="P39" s="79"/>
      <c r="Q39" s="80"/>
      <c r="R39" s="69"/>
      <c r="S39" s="69"/>
      <c r="T39" s="69"/>
      <c r="U39" s="80"/>
      <c r="V39" s="69"/>
      <c r="W39" s="80"/>
      <c r="X39" s="61"/>
      <c r="Y39" s="66"/>
      <c r="Z39" s="80"/>
      <c r="AA39" s="81"/>
      <c r="AB39" s="82"/>
    </row>
    <row r="40" spans="1:28" s="78" customFormat="1" ht="15.75" customHeight="1">
      <c r="A40" s="75"/>
      <c r="B40" s="76" t="s">
        <v>37</v>
      </c>
      <c r="C40" s="77"/>
      <c r="D40" s="77"/>
      <c r="E40" s="20"/>
      <c r="F40" s="63">
        <f>Input!$DT$10</f>
        <v>0</v>
      </c>
      <c r="G40" s="63">
        <f>Input!$DU$10</f>
        <v>0</v>
      </c>
      <c r="H40" s="63">
        <f>Input!$DV$10</f>
        <v>0</v>
      </c>
      <c r="I40" s="63">
        <f>Input!$DW$10</f>
        <v>0</v>
      </c>
      <c r="J40" s="63">
        <f>Input!$DX$10</f>
        <v>0</v>
      </c>
      <c r="K40" s="63">
        <f>Input!$DY$10</f>
        <v>0</v>
      </c>
      <c r="L40" s="64">
        <f t="shared" si="0"/>
        <v>0</v>
      </c>
      <c r="N40" s="65"/>
      <c r="O40" s="66"/>
      <c r="P40" s="79"/>
      <c r="Q40" s="80"/>
      <c r="R40" s="69"/>
      <c r="S40" s="69"/>
      <c r="T40" s="69"/>
      <c r="U40" s="80"/>
      <c r="V40" s="69"/>
      <c r="W40" s="80"/>
      <c r="X40" s="61"/>
      <c r="Y40" s="66"/>
      <c r="Z40" s="80"/>
      <c r="AA40" s="81"/>
      <c r="AB40" s="82"/>
    </row>
    <row r="41" spans="1:28" s="78" customFormat="1" ht="15.75" customHeight="1">
      <c r="A41" s="75"/>
      <c r="B41" s="76" t="s">
        <v>38</v>
      </c>
      <c r="C41" s="77"/>
      <c r="D41" s="77"/>
      <c r="E41" s="20"/>
      <c r="F41" s="63">
        <f>Input!$DZ$10</f>
        <v>0</v>
      </c>
      <c r="G41" s="63">
        <f>Input!$EA$10</f>
        <v>0</v>
      </c>
      <c r="H41" s="63">
        <f>Input!$EB$10</f>
        <v>0</v>
      </c>
      <c r="I41" s="63">
        <f>Input!$EC$10</f>
        <v>0</v>
      </c>
      <c r="J41" s="63">
        <f>Input!$ED$10</f>
        <v>0</v>
      </c>
      <c r="K41" s="63">
        <f>Input!$EE$10</f>
        <v>0</v>
      </c>
      <c r="L41" s="64">
        <f t="shared" si="0"/>
        <v>0</v>
      </c>
      <c r="N41" s="65"/>
      <c r="O41" s="66"/>
      <c r="P41" s="79"/>
      <c r="Q41" s="80"/>
      <c r="R41" s="69"/>
      <c r="S41" s="69"/>
      <c r="T41" s="69"/>
      <c r="U41" s="80"/>
      <c r="V41" s="69"/>
      <c r="W41" s="80"/>
      <c r="X41" s="61"/>
      <c r="Y41" s="66"/>
      <c r="Z41" s="80"/>
      <c r="AA41" s="81"/>
      <c r="AB41" s="82"/>
    </row>
    <row r="42" spans="1:28" ht="15.75" customHeight="1">
      <c r="A42" s="75"/>
      <c r="B42" s="54" t="s">
        <v>39</v>
      </c>
      <c r="C42" s="21"/>
      <c r="D42" s="21"/>
      <c r="E42" s="21"/>
      <c r="F42" s="83">
        <f>Input!$EF$10</f>
        <v>0</v>
      </c>
      <c r="G42" s="83">
        <f>Input!$EG$10</f>
        <v>0</v>
      </c>
      <c r="H42" s="83">
        <f>Input!$EH$10</f>
        <v>0</v>
      </c>
      <c r="I42" s="83">
        <f>Input!$EI$10</f>
        <v>0</v>
      </c>
      <c r="J42" s="83">
        <f>Input!$EJ$10</f>
        <v>0</v>
      </c>
      <c r="K42" s="83">
        <f>Input!$EK$10</f>
        <v>0</v>
      </c>
      <c r="L42" s="64">
        <f>SUM(F42:K42)</f>
        <v>0</v>
      </c>
      <c r="N42" s="65"/>
      <c r="O42" s="220" t="s">
        <v>408</v>
      </c>
      <c r="P42" s="40" t="s">
        <v>409</v>
      </c>
      <c r="Q42" s="84"/>
      <c r="R42" s="69"/>
      <c r="S42" s="69"/>
      <c r="T42" s="69"/>
      <c r="U42" s="68"/>
      <c r="V42" s="69"/>
      <c r="W42" s="68"/>
      <c r="X42" s="61"/>
      <c r="Y42" s="66"/>
      <c r="Z42" s="68"/>
      <c r="AA42" s="19"/>
      <c r="AB42" s="24">
        <f>SUM(C42:L42)</f>
        <v>0</v>
      </c>
    </row>
    <row r="43" spans="1:28" ht="15.75" customHeight="1">
      <c r="A43" s="75"/>
      <c r="B43" s="42" t="s">
        <v>40</v>
      </c>
      <c r="C43" s="43"/>
      <c r="D43" s="43"/>
      <c r="E43" s="43"/>
      <c r="F43" s="85">
        <f>SUM(F22:F42)</f>
        <v>0</v>
      </c>
      <c r="G43" s="85">
        <f t="shared" ref="G43:L43" si="2">SUM(G22:G42)</f>
        <v>0</v>
      </c>
      <c r="H43" s="85">
        <f t="shared" si="2"/>
        <v>0</v>
      </c>
      <c r="I43" s="85">
        <f t="shared" si="2"/>
        <v>0</v>
      </c>
      <c r="J43" s="85">
        <f t="shared" si="2"/>
        <v>0</v>
      </c>
      <c r="K43" s="85">
        <f t="shared" si="2"/>
        <v>0</v>
      </c>
      <c r="L43" s="86">
        <f t="shared" si="2"/>
        <v>0</v>
      </c>
      <c r="N43" s="87"/>
      <c r="O43" s="221" t="s">
        <v>410</v>
      </c>
      <c r="P43" s="222" t="s">
        <v>15</v>
      </c>
      <c r="Q43" s="88"/>
      <c r="R43" s="88"/>
      <c r="S43" s="49">
        <f>L43-INT(L43)</f>
        <v>0</v>
      </c>
      <c r="T43" s="60"/>
      <c r="U43" s="89"/>
      <c r="V43" s="60"/>
      <c r="W43" s="60"/>
      <c r="X43" s="84"/>
      <c r="Y43" s="59"/>
      <c r="Z43" s="90"/>
      <c r="AA43" s="19"/>
      <c r="AB43" s="43">
        <f>SUM(AB22:AB42)</f>
        <v>0</v>
      </c>
    </row>
    <row r="44" spans="1:28" ht="15.75" customHeight="1">
      <c r="A44" s="75"/>
      <c r="C44" s="37"/>
      <c r="D44" s="37"/>
      <c r="F44" s="37"/>
      <c r="G44" s="213" t="s">
        <v>404</v>
      </c>
      <c r="H44" s="214">
        <f>H43+G43</f>
        <v>0</v>
      </c>
      <c r="I44" s="52"/>
      <c r="J44" s="213" t="s">
        <v>405</v>
      </c>
      <c r="K44" s="214">
        <f>K43+J43</f>
        <v>0</v>
      </c>
      <c r="L44" s="213" t="s">
        <v>406</v>
      </c>
      <c r="M44" s="215"/>
      <c r="N44" s="216">
        <f>K44+F43</f>
        <v>0</v>
      </c>
      <c r="O44" s="217">
        <f>ROUND((N44/P44)*100,2)</f>
        <v>0</v>
      </c>
      <c r="P44" s="92">
        <f>Input!$HL$10</f>
        <v>12783696</v>
      </c>
      <c r="Q44" s="91"/>
      <c r="R44" s="91"/>
      <c r="S44" s="91"/>
      <c r="T44" s="93"/>
      <c r="U44" s="94"/>
      <c r="V44" s="95"/>
      <c r="W44" s="91"/>
      <c r="X44" s="91"/>
      <c r="Y44" s="91"/>
      <c r="Z44" s="91" t="str">
        <f>IF(Z43&lt;&gt;0,"Out of Balance","")</f>
        <v/>
      </c>
    </row>
    <row r="45" spans="1:28" ht="15.75" customHeight="1">
      <c r="A45" s="75"/>
      <c r="B45" s="14" t="s">
        <v>41</v>
      </c>
      <c r="C45" s="52"/>
      <c r="D45" s="52"/>
      <c r="E45" s="52"/>
      <c r="F45" s="52"/>
      <c r="G45" s="218"/>
      <c r="H45" s="218"/>
      <c r="I45" s="218"/>
      <c r="J45" s="218"/>
      <c r="K45" s="218"/>
      <c r="L45" s="218"/>
      <c r="O45" s="219" t="s">
        <v>407</v>
      </c>
      <c r="Q45" s="91"/>
      <c r="R45" s="91"/>
      <c r="S45" s="91"/>
      <c r="T45" s="93"/>
      <c r="U45" s="94"/>
      <c r="V45" s="95"/>
      <c r="W45" s="91"/>
      <c r="X45" s="91"/>
      <c r="Y45" s="91"/>
      <c r="Z45" s="91"/>
    </row>
    <row r="46" spans="1:28" ht="15.75" customHeight="1">
      <c r="A46" s="75"/>
      <c r="B46" s="6" t="s">
        <v>42</v>
      </c>
      <c r="C46" s="21"/>
      <c r="D46" s="21"/>
      <c r="F46" s="63">
        <f>Input!$EL$10</f>
        <v>0</v>
      </c>
      <c r="G46" s="63">
        <f>Input!$EM$10</f>
        <v>0</v>
      </c>
      <c r="H46" s="63">
        <f>Input!$EN$10</f>
        <v>0</v>
      </c>
      <c r="I46" s="63">
        <f>Input!$EO$10</f>
        <v>0</v>
      </c>
      <c r="J46" s="63">
        <f>Input!$EP$10</f>
        <v>0</v>
      </c>
      <c r="K46" s="63">
        <f>Input!$EQ$10</f>
        <v>0</v>
      </c>
      <c r="L46" s="56">
        <f t="shared" ref="L46:L58" si="3">SUM(F46:K46)</f>
        <v>0</v>
      </c>
      <c r="N46" s="96"/>
      <c r="O46" s="223" t="str">
        <f>IFERROR(ROUND(N44/O48,0),"")</f>
        <v/>
      </c>
      <c r="Q46" s="92"/>
      <c r="R46" s="92"/>
      <c r="S46" s="92"/>
      <c r="T46" s="93"/>
      <c r="U46" s="94"/>
      <c r="V46" s="98"/>
      <c r="W46" s="92"/>
      <c r="X46" s="100"/>
      <c r="Y46" s="91"/>
      <c r="Z46" s="99"/>
      <c r="AB46" s="24">
        <f>SUM(C46:L46)</f>
        <v>0</v>
      </c>
    </row>
    <row r="47" spans="1:28" ht="15.75" customHeight="1">
      <c r="A47" s="75"/>
      <c r="B47" s="6" t="s">
        <v>43</v>
      </c>
      <c r="C47" s="21"/>
      <c r="D47" s="21"/>
      <c r="F47" s="63">
        <f>Input!$ER$10</f>
        <v>0</v>
      </c>
      <c r="G47" s="63">
        <f>Input!$ES$10</f>
        <v>0</v>
      </c>
      <c r="H47" s="63">
        <f>Input!$ET$10</f>
        <v>0</v>
      </c>
      <c r="I47" s="63">
        <f>Input!$EU$10</f>
        <v>0</v>
      </c>
      <c r="J47" s="63">
        <f>Input!$EV$10</f>
        <v>0</v>
      </c>
      <c r="K47" s="63">
        <f>Input!$EW$10</f>
        <v>0</v>
      </c>
      <c r="L47" s="64">
        <f t="shared" si="3"/>
        <v>0</v>
      </c>
      <c r="N47" s="96"/>
      <c r="O47" s="224" t="s">
        <v>411</v>
      </c>
      <c r="P47" s="97"/>
      <c r="Q47" s="92"/>
      <c r="R47" s="92"/>
      <c r="S47" s="92"/>
      <c r="T47" s="93"/>
      <c r="U47" s="94"/>
      <c r="V47" s="98"/>
      <c r="W47" s="92"/>
      <c r="X47" s="100"/>
      <c r="Y47" s="91"/>
      <c r="Z47" s="99"/>
      <c r="AB47" s="24"/>
    </row>
    <row r="48" spans="1:28" ht="15.75" customHeight="1">
      <c r="A48" s="75"/>
      <c r="B48" s="6" t="s">
        <v>44</v>
      </c>
      <c r="C48" s="21"/>
      <c r="D48" s="21"/>
      <c r="F48" s="63">
        <f>Input!$EX$10</f>
        <v>0</v>
      </c>
      <c r="G48" s="63">
        <f>Input!$EY$10</f>
        <v>0</v>
      </c>
      <c r="H48" s="63">
        <f>Input!$EZ$10</f>
        <v>0</v>
      </c>
      <c r="I48" s="63">
        <f>Input!$FA$10</f>
        <v>0</v>
      </c>
      <c r="J48" s="63">
        <f>Input!$FB$10</f>
        <v>0</v>
      </c>
      <c r="K48" s="63">
        <f>Input!$FC$10</f>
        <v>0</v>
      </c>
      <c r="L48" s="64">
        <f t="shared" si="3"/>
        <v>0</v>
      </c>
      <c r="N48" s="96"/>
      <c r="O48" s="225">
        <f>FTSE!$R$8</f>
        <v>0</v>
      </c>
      <c r="P48" s="97"/>
      <c r="Q48" s="92"/>
      <c r="R48" s="92"/>
      <c r="S48" s="92"/>
      <c r="T48" s="93"/>
      <c r="U48" s="94"/>
      <c r="V48" s="98"/>
      <c r="W48" s="92"/>
      <c r="X48" s="100"/>
      <c r="Y48" s="91"/>
      <c r="Z48" s="99"/>
      <c r="AB48" s="24"/>
    </row>
    <row r="49" spans="1:28" ht="15.75" customHeight="1">
      <c r="A49" s="75"/>
      <c r="B49" s="6" t="s">
        <v>45</v>
      </c>
      <c r="C49" s="21"/>
      <c r="D49" s="21"/>
      <c r="F49" s="63">
        <f>Input!$FD$10</f>
        <v>0</v>
      </c>
      <c r="G49" s="63">
        <f>Input!$FE$10</f>
        <v>0</v>
      </c>
      <c r="H49" s="63">
        <f>Input!$FF$10</f>
        <v>0</v>
      </c>
      <c r="I49" s="63">
        <f>Input!$FG$10</f>
        <v>0</v>
      </c>
      <c r="J49" s="63">
        <f>Input!$FH$10</f>
        <v>0</v>
      </c>
      <c r="K49" s="63">
        <f>Input!$FI$10</f>
        <v>0</v>
      </c>
      <c r="L49" s="64">
        <f t="shared" si="3"/>
        <v>0</v>
      </c>
      <c r="N49" s="96"/>
      <c r="O49" s="226" t="s">
        <v>412</v>
      </c>
      <c r="P49" s="97"/>
      <c r="Q49" s="92"/>
      <c r="R49" s="92"/>
      <c r="S49" s="92"/>
      <c r="T49" s="93"/>
      <c r="U49" s="94"/>
      <c r="V49" s="98"/>
      <c r="W49" s="92"/>
      <c r="X49" s="100"/>
      <c r="Y49" s="91"/>
      <c r="Z49" s="99"/>
      <c r="AB49" s="24"/>
    </row>
    <row r="50" spans="1:28" ht="15.75" customHeight="1">
      <c r="A50" s="75"/>
      <c r="B50" s="6" t="s">
        <v>46</v>
      </c>
      <c r="C50" s="21"/>
      <c r="D50" s="21"/>
      <c r="F50" s="63">
        <f>Input!$FJ$10</f>
        <v>0</v>
      </c>
      <c r="G50" s="63">
        <f>Input!$FK$10</f>
        <v>0</v>
      </c>
      <c r="H50" s="63">
        <f>Input!$FL$10</f>
        <v>0</v>
      </c>
      <c r="I50" s="63">
        <f>Input!$FM$10</f>
        <v>0</v>
      </c>
      <c r="J50" s="63">
        <f>Input!$FN$10</f>
        <v>0</v>
      </c>
      <c r="K50" s="63">
        <f>Input!$FO$10</f>
        <v>0</v>
      </c>
      <c r="L50" s="64">
        <f t="shared" si="3"/>
        <v>0</v>
      </c>
      <c r="N50" s="96"/>
      <c r="P50" s="97"/>
      <c r="Q50" s="92"/>
      <c r="R50" s="92"/>
      <c r="S50" s="92"/>
      <c r="T50" s="93"/>
      <c r="U50" s="94"/>
      <c r="V50" s="98"/>
      <c r="W50" s="92"/>
      <c r="X50" s="100"/>
      <c r="Y50" s="91"/>
      <c r="Z50" s="99"/>
      <c r="AB50" s="24"/>
    </row>
    <row r="51" spans="1:28" ht="15.75" customHeight="1">
      <c r="A51" s="75"/>
      <c r="B51" s="6" t="s">
        <v>47</v>
      </c>
      <c r="C51" s="21"/>
      <c r="D51" s="21"/>
      <c r="F51" s="63">
        <f>Input!$FP$10</f>
        <v>0</v>
      </c>
      <c r="G51" s="63">
        <f>Input!$FQ$10</f>
        <v>0</v>
      </c>
      <c r="H51" s="63">
        <f>Input!$FR$10</f>
        <v>0</v>
      </c>
      <c r="I51" s="63">
        <f>Input!$FS$10</f>
        <v>0</v>
      </c>
      <c r="J51" s="63">
        <f>Input!$FT$10</f>
        <v>0</v>
      </c>
      <c r="K51" s="63">
        <f>Input!$FU$10</f>
        <v>0</v>
      </c>
      <c r="L51" s="64">
        <f t="shared" si="3"/>
        <v>0</v>
      </c>
      <c r="N51" s="96"/>
      <c r="P51" s="97"/>
      <c r="Q51" s="92"/>
      <c r="R51" s="92"/>
      <c r="S51" s="92"/>
      <c r="T51" s="93"/>
      <c r="U51" s="94"/>
      <c r="V51" s="98"/>
      <c r="W51" s="92"/>
      <c r="X51" s="100"/>
      <c r="Y51" s="91"/>
      <c r="Z51" s="99"/>
      <c r="AB51" s="24"/>
    </row>
    <row r="52" spans="1:28" ht="15.75" customHeight="1">
      <c r="A52" s="75"/>
      <c r="B52" s="6" t="s">
        <v>48</v>
      </c>
      <c r="C52" s="21"/>
      <c r="D52" s="21"/>
      <c r="F52" s="63">
        <f>Input!$FV$10</f>
        <v>0</v>
      </c>
      <c r="G52" s="63">
        <f>Input!$FW$10</f>
        <v>0</v>
      </c>
      <c r="H52" s="63">
        <f>Input!$FX$10</f>
        <v>0</v>
      </c>
      <c r="I52" s="63">
        <f>Input!$FY$10</f>
        <v>0</v>
      </c>
      <c r="J52" s="63">
        <f>Input!$FZ$10</f>
        <v>0</v>
      </c>
      <c r="K52" s="63">
        <f>Input!$GA$10</f>
        <v>0</v>
      </c>
      <c r="L52" s="64">
        <f t="shared" si="3"/>
        <v>0</v>
      </c>
      <c r="N52" s="96"/>
      <c r="P52" s="97"/>
      <c r="Q52" s="92"/>
      <c r="R52" s="92"/>
      <c r="S52" s="92"/>
      <c r="T52" s="93"/>
      <c r="U52" s="94"/>
      <c r="V52" s="98"/>
      <c r="W52" s="92"/>
      <c r="X52" s="100"/>
      <c r="Y52" s="91"/>
      <c r="Z52" s="99"/>
      <c r="AB52" s="24"/>
    </row>
    <row r="53" spans="1:28" ht="15.75" customHeight="1">
      <c r="A53" s="75"/>
      <c r="B53" s="6" t="s">
        <v>49</v>
      </c>
      <c r="C53" s="21"/>
      <c r="D53" s="21"/>
      <c r="E53" s="21"/>
      <c r="F53" s="63">
        <f>Input!$GB$10</f>
        <v>0</v>
      </c>
      <c r="G53" s="63">
        <f>Input!$GC$10</f>
        <v>0</v>
      </c>
      <c r="H53" s="63">
        <f>Input!$GD$10</f>
        <v>0</v>
      </c>
      <c r="I53" s="63">
        <f>Input!$GE$10</f>
        <v>0</v>
      </c>
      <c r="J53" s="63">
        <f>Input!$GF$10</f>
        <v>0</v>
      </c>
      <c r="K53" s="63">
        <f>Input!$GG$10</f>
        <v>0</v>
      </c>
      <c r="L53" s="64">
        <f t="shared" si="3"/>
        <v>0</v>
      </c>
      <c r="N53" s="96"/>
      <c r="P53" s="97"/>
      <c r="Q53" s="92"/>
      <c r="R53" s="92"/>
      <c r="S53" s="92"/>
      <c r="T53" s="93"/>
      <c r="U53" s="94"/>
      <c r="V53" s="98"/>
      <c r="W53" s="92"/>
      <c r="X53" s="100"/>
      <c r="Y53" s="91"/>
      <c r="Z53" s="99"/>
      <c r="AB53" s="24"/>
    </row>
    <row r="54" spans="1:28" s="78" customFormat="1" ht="15.75" customHeight="1">
      <c r="A54" s="75"/>
      <c r="B54" s="101" t="s">
        <v>539</v>
      </c>
      <c r="C54" s="77"/>
      <c r="D54" s="77"/>
      <c r="E54" s="20"/>
      <c r="F54" s="63">
        <f>Input!$GH$10</f>
        <v>0</v>
      </c>
      <c r="G54" s="63">
        <f>Input!$GI$10</f>
        <v>0</v>
      </c>
      <c r="H54" s="63">
        <f>Input!$GJ$10</f>
        <v>0</v>
      </c>
      <c r="I54" s="63">
        <f>Input!$GK$10</f>
        <v>0</v>
      </c>
      <c r="J54" s="63">
        <f>Input!$GL$10</f>
        <v>0</v>
      </c>
      <c r="K54" s="63">
        <f>Input!$GM$10</f>
        <v>0</v>
      </c>
      <c r="L54" s="64">
        <f t="shared" si="3"/>
        <v>0</v>
      </c>
      <c r="N54" s="102"/>
      <c r="P54" s="103"/>
      <c r="Q54" s="104"/>
      <c r="R54" s="104"/>
      <c r="S54" s="104"/>
      <c r="T54" s="105"/>
      <c r="U54" s="106"/>
      <c r="V54" s="107"/>
      <c r="W54" s="104"/>
      <c r="X54" s="108"/>
      <c r="Y54" s="109"/>
      <c r="Z54" s="110"/>
      <c r="AB54" s="82"/>
    </row>
    <row r="55" spans="1:28" s="78" customFormat="1" ht="15.75" customHeight="1">
      <c r="A55" s="75"/>
      <c r="B55" s="101" t="s">
        <v>540</v>
      </c>
      <c r="C55" s="77"/>
      <c r="D55" s="77"/>
      <c r="E55" s="20"/>
      <c r="F55" s="63">
        <f>Input!$GN$10</f>
        <v>0</v>
      </c>
      <c r="G55" s="63">
        <f>Input!$GO$10</f>
        <v>0</v>
      </c>
      <c r="H55" s="63">
        <f>Input!$GP$10</f>
        <v>0</v>
      </c>
      <c r="I55" s="63">
        <f>Input!$GQ$10</f>
        <v>0</v>
      </c>
      <c r="J55" s="63">
        <f>Input!$GR$10</f>
        <v>0</v>
      </c>
      <c r="K55" s="63">
        <f>Input!$GS$10</f>
        <v>0</v>
      </c>
      <c r="L55" s="64">
        <f t="shared" si="3"/>
        <v>0</v>
      </c>
      <c r="N55" s="102"/>
      <c r="P55" s="103"/>
      <c r="Q55" s="104"/>
      <c r="R55" s="104"/>
      <c r="S55" s="104"/>
      <c r="T55" s="105"/>
      <c r="U55" s="106"/>
      <c r="V55" s="107"/>
      <c r="W55" s="104"/>
      <c r="X55" s="108"/>
      <c r="Y55" s="109"/>
      <c r="Z55" s="110"/>
      <c r="AB55" s="82"/>
    </row>
    <row r="56" spans="1:28" s="78" customFormat="1" ht="15.75" customHeight="1">
      <c r="A56" s="75"/>
      <c r="B56" s="101" t="s">
        <v>52</v>
      </c>
      <c r="C56" s="77"/>
      <c r="D56" s="77"/>
      <c r="E56" s="20"/>
      <c r="F56" s="63">
        <f>Input!$GT$10</f>
        <v>0</v>
      </c>
      <c r="G56" s="63">
        <f>Input!$GU$10</f>
        <v>0</v>
      </c>
      <c r="H56" s="63">
        <f>Input!$GV$10</f>
        <v>0</v>
      </c>
      <c r="I56" s="63">
        <f>Input!$GW$10</f>
        <v>0</v>
      </c>
      <c r="J56" s="63">
        <f>Input!$GX$10</f>
        <v>0</v>
      </c>
      <c r="K56" s="63">
        <f>Input!$GY$10</f>
        <v>0</v>
      </c>
      <c r="L56" s="64">
        <f t="shared" si="3"/>
        <v>0</v>
      </c>
      <c r="N56" s="102"/>
      <c r="P56" s="103"/>
      <c r="Q56" s="104"/>
      <c r="R56" s="104"/>
      <c r="S56" s="104"/>
      <c r="T56" s="105"/>
      <c r="U56" s="106"/>
      <c r="V56" s="107"/>
      <c r="W56" s="104"/>
      <c r="X56" s="108"/>
      <c r="Y56" s="109"/>
      <c r="Z56" s="110"/>
      <c r="AB56" s="82"/>
    </row>
    <row r="57" spans="1:28" s="78" customFormat="1" ht="15.75" customHeight="1">
      <c r="A57" s="75"/>
      <c r="B57" s="101" t="s">
        <v>53</v>
      </c>
      <c r="C57" s="77"/>
      <c r="D57" s="77"/>
      <c r="E57" s="20"/>
      <c r="F57" s="63">
        <f>Input!$GZ$10</f>
        <v>0</v>
      </c>
      <c r="G57" s="63">
        <f>Input!$HA$10</f>
        <v>0</v>
      </c>
      <c r="H57" s="63">
        <f>Input!$HB$10</f>
        <v>0</v>
      </c>
      <c r="I57" s="63">
        <f>Input!$HC$10</f>
        <v>0</v>
      </c>
      <c r="J57" s="63">
        <f>Input!$HD$10</f>
        <v>0</v>
      </c>
      <c r="K57" s="63">
        <f>Input!$HE$10</f>
        <v>0</v>
      </c>
      <c r="L57" s="64">
        <f t="shared" si="3"/>
        <v>0</v>
      </c>
      <c r="N57" s="102"/>
      <c r="P57" s="103"/>
      <c r="Q57" s="104"/>
      <c r="R57" s="104"/>
      <c r="S57" s="104"/>
      <c r="T57" s="105"/>
      <c r="U57" s="106"/>
      <c r="V57" s="107"/>
      <c r="W57" s="104"/>
      <c r="X57" s="108"/>
      <c r="Y57" s="109"/>
      <c r="Z57" s="110"/>
      <c r="AB57" s="82"/>
    </row>
    <row r="58" spans="1:28" s="78" customFormat="1" ht="15.75" customHeight="1">
      <c r="A58" s="75"/>
      <c r="B58" s="101" t="s">
        <v>54</v>
      </c>
      <c r="C58" s="77"/>
      <c r="D58" s="77"/>
      <c r="E58" s="20"/>
      <c r="F58" s="63">
        <f>Input!$HF$10</f>
        <v>0</v>
      </c>
      <c r="G58" s="63">
        <f>Input!$HG$10</f>
        <v>0</v>
      </c>
      <c r="H58" s="63">
        <f>Input!$HH$10</f>
        <v>0</v>
      </c>
      <c r="I58" s="63">
        <f>Input!$HI$10</f>
        <v>0</v>
      </c>
      <c r="J58" s="63">
        <f>Input!$HJ$10</f>
        <v>0</v>
      </c>
      <c r="K58" s="63">
        <f>Input!$HK$10</f>
        <v>0</v>
      </c>
      <c r="L58" s="64">
        <f t="shared" si="3"/>
        <v>0</v>
      </c>
      <c r="N58" s="102"/>
      <c r="P58" s="103"/>
      <c r="Q58" s="104"/>
      <c r="R58" s="104"/>
      <c r="S58" s="104"/>
      <c r="T58" s="105"/>
      <c r="U58" s="106"/>
      <c r="V58" s="107"/>
      <c r="W58" s="104"/>
      <c r="X58" s="108"/>
      <c r="Y58" s="109"/>
      <c r="Z58" s="110"/>
      <c r="AB58" s="82"/>
    </row>
    <row r="59" spans="1:28" ht="15.75" customHeight="1">
      <c r="A59" s="75"/>
      <c r="B59" s="42" t="s">
        <v>55</v>
      </c>
      <c r="C59" s="43"/>
      <c r="D59" s="43"/>
      <c r="E59" s="43"/>
      <c r="F59" s="85">
        <f t="shared" ref="F59" si="4">SUM(F46:F58)</f>
        <v>0</v>
      </c>
      <c r="G59" s="85">
        <f>SUM(G46:G58)</f>
        <v>0</v>
      </c>
      <c r="H59" s="85">
        <f t="shared" ref="H59:K59" si="5">SUM(H46:H58)</f>
        <v>0</v>
      </c>
      <c r="I59" s="85">
        <f t="shared" si="5"/>
        <v>0</v>
      </c>
      <c r="J59" s="85">
        <f t="shared" si="5"/>
        <v>0</v>
      </c>
      <c r="K59" s="85">
        <f t="shared" si="5"/>
        <v>0</v>
      </c>
      <c r="L59" s="85">
        <f t="shared" ref="L59" si="6">SUM(L46:L58)</f>
        <v>0</v>
      </c>
      <c r="N59" s="96"/>
      <c r="P59" s="97"/>
      <c r="Q59" s="97"/>
      <c r="R59" s="97"/>
      <c r="S59" s="49">
        <f>L59-INT(L59)</f>
        <v>0</v>
      </c>
      <c r="T59" s="93"/>
      <c r="U59" s="94"/>
      <c r="V59" s="98"/>
      <c r="W59" s="98"/>
      <c r="X59" s="98"/>
      <c r="Y59" s="94"/>
      <c r="Z59" s="94"/>
      <c r="AB59" s="43">
        <f>SUM(AB46:AB53)</f>
        <v>0</v>
      </c>
    </row>
    <row r="60" spans="1:28" ht="15.75" customHeight="1">
      <c r="A60" s="75"/>
      <c r="C60" s="37"/>
      <c r="D60" s="37"/>
      <c r="E60" s="37"/>
      <c r="F60" s="37"/>
      <c r="G60" s="37"/>
      <c r="H60" s="37"/>
      <c r="I60" s="37"/>
      <c r="J60" s="37"/>
      <c r="K60" s="37"/>
      <c r="L60" s="37"/>
      <c r="N60" s="96"/>
      <c r="P60" s="97"/>
      <c r="Q60" s="97"/>
      <c r="R60" s="97"/>
      <c r="S60" s="97"/>
      <c r="T60" s="93"/>
      <c r="U60" s="94"/>
      <c r="V60" s="98"/>
      <c r="W60" s="98"/>
      <c r="X60" s="98"/>
      <c r="Y60" s="94"/>
      <c r="Z60" s="94"/>
    </row>
    <row r="61" spans="1:28" ht="15.75" customHeight="1">
      <c r="A61" s="75"/>
      <c r="L61" s="6" t="s">
        <v>56</v>
      </c>
      <c r="N61" s="111"/>
      <c r="Q61" s="112"/>
      <c r="R61" s="112"/>
      <c r="S61" s="112"/>
      <c r="W61" s="112"/>
      <c r="X61" s="112"/>
      <c r="Y61" s="112"/>
      <c r="Z61" s="112"/>
    </row>
    <row r="62" spans="1:28" ht="15.75" customHeight="1">
      <c r="A62" s="75"/>
      <c r="N62" s="113"/>
    </row>
    <row r="63" spans="1:28" s="112" customFormat="1" ht="15.75" customHeight="1">
      <c r="A63" s="75"/>
      <c r="N63" s="113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8" s="112" customFormat="1" ht="15.75" customHeight="1">
      <c r="A64" s="75"/>
      <c r="N64" s="113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s="112" customFormat="1" ht="15.75" customHeight="1">
      <c r="A65" s="75"/>
      <c r="N65" s="113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s="78" customFormat="1" ht="15.75" customHeight="1">
      <c r="A66" s="75"/>
      <c r="B66" s="20"/>
      <c r="C66" s="20"/>
      <c r="D66" s="20"/>
      <c r="E66" s="20"/>
      <c r="F66" s="114">
        <f>F59+F43</f>
        <v>0</v>
      </c>
      <c r="G66" s="114">
        <f t="shared" ref="G66:L66" si="7">G59+G43</f>
        <v>0</v>
      </c>
      <c r="H66" s="114">
        <f t="shared" si="7"/>
        <v>0</v>
      </c>
      <c r="I66" s="114">
        <f t="shared" si="7"/>
        <v>0</v>
      </c>
      <c r="J66" s="114">
        <f t="shared" si="7"/>
        <v>0</v>
      </c>
      <c r="K66" s="114">
        <f t="shared" si="7"/>
        <v>0</v>
      </c>
      <c r="L66" s="114">
        <f t="shared" si="7"/>
        <v>0</v>
      </c>
      <c r="N66" s="20"/>
    </row>
    <row r="67" spans="1:26" s="78" customFormat="1" ht="15.75" customHeight="1">
      <c r="A67" s="75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114">
        <f>SUM(K8:K9)+SUM(K12:K16)+L18+L19</f>
        <v>0</v>
      </c>
      <c r="N67" s="20"/>
    </row>
    <row r="68" spans="1:26" s="78" customFormat="1" ht="15.75" customHeight="1">
      <c r="A68" s="75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114">
        <f>Input!HL10+Input!HM10+Input!HN10</f>
        <v>35810390</v>
      </c>
      <c r="N68" s="20"/>
    </row>
    <row r="69" spans="1:26" s="78" customFormat="1" ht="15.75" customHeight="1">
      <c r="A69" s="75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114">
        <f>SUM(L66:L68)</f>
        <v>35810390</v>
      </c>
      <c r="N69" s="20"/>
    </row>
    <row r="70" spans="1:26" ht="15.75" customHeight="1">
      <c r="L70" s="3" t="str">
        <f>IF($L$69&lt;&gt;(Input!$D$10-Input!$E$10),"Error","Balanced")</f>
        <v>Balanced</v>
      </c>
    </row>
  </sheetData>
  <mergeCells count="3">
    <mergeCell ref="B6:L6"/>
    <mergeCell ref="H10:J10"/>
    <mergeCell ref="F20:J20"/>
  </mergeCells>
  <conditionalFormatting sqref="O27:O28">
    <cfRule type="expression" dxfId="32" priority="3">
      <formula>$O$28&lt;&gt;0</formula>
    </cfRule>
  </conditionalFormatting>
  <conditionalFormatting sqref="F20:J20">
    <cfRule type="expression" dxfId="31" priority="2">
      <formula>OR($S$17&lt;&gt;0,$S$43&lt;&gt;0,$S$59&lt;&gt;0)</formula>
    </cfRule>
  </conditionalFormatting>
  <conditionalFormatting sqref="H10:J10">
    <cfRule type="expression" dxfId="30" priority="1">
      <formula>$O$10&lt;&gt;0</formula>
    </cfRule>
  </conditionalFormatting>
  <hyperlinks>
    <hyperlink ref="K1" location="Index!A1" display="Return to Index"/>
  </hyperlinks>
  <printOptions horizontalCentered="1"/>
  <pageMargins left="0.25" right="0.25" top="0.25" bottom="0.25" header="0.5" footer="0.5"/>
  <pageSetup scale="60" pageOrder="overThenDown" orientation="landscape" r:id="rId1"/>
  <headerFooter alignWithMargins="0"/>
  <colBreaks count="1" manualBreakCount="1">
    <brk id="12" max="80" man="1"/>
  </colBreaks>
  <ignoredErrors>
    <ignoredError sqref="J46 J30" formula="1"/>
  </ignoredErrors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11"/>
    <pageSetUpPr fitToPage="1"/>
  </sheetPr>
  <dimension ref="A1:AB70"/>
  <sheetViews>
    <sheetView showGridLines="0" zoomScale="75" zoomScaleNormal="75" workbookViewId="0">
      <pane ySplit="3" topLeftCell="A4" activePane="bottomLeft" state="frozen"/>
      <selection activeCell="B16" sqref="B16"/>
      <selection pane="bottomLeft" activeCell="K1" sqref="K1"/>
    </sheetView>
  </sheetViews>
  <sheetFormatPr defaultRowHeight="15.75" customHeight="1"/>
  <cols>
    <col min="1" max="1" width="4.7109375" style="1" customWidth="1"/>
    <col min="2" max="2" width="60.140625" style="6" customWidth="1"/>
    <col min="3" max="4" width="3.42578125" style="6" customWidth="1"/>
    <col min="5" max="5" width="18.85546875" style="6" customWidth="1"/>
    <col min="6" max="6" width="17.85546875" style="6" customWidth="1"/>
    <col min="7" max="7" width="18.140625" style="6" customWidth="1"/>
    <col min="8" max="9" width="18.5703125" style="6" customWidth="1"/>
    <col min="10" max="10" width="20.7109375" style="6" customWidth="1"/>
    <col min="11" max="11" width="20.28515625" style="6" bestFit="1" customWidth="1"/>
    <col min="12" max="12" width="18.7109375" style="6" customWidth="1"/>
    <col min="13" max="13" width="2.28515625" style="9" customWidth="1"/>
    <col min="14" max="14" width="12.7109375" style="6" customWidth="1"/>
    <col min="15" max="15" width="21.5703125" style="9" customWidth="1"/>
    <col min="16" max="16" width="16.42578125" style="9" customWidth="1"/>
    <col min="17" max="17" width="1.140625" style="9" customWidth="1"/>
    <col min="18" max="19" width="14.42578125" style="9" customWidth="1"/>
    <col min="20" max="20" width="12.7109375" style="9" customWidth="1"/>
    <col min="21" max="21" width="10.7109375" style="9" customWidth="1"/>
    <col min="22" max="22" width="16.85546875" style="9" customWidth="1"/>
    <col min="23" max="23" width="1.85546875" style="9" customWidth="1"/>
    <col min="24" max="24" width="26.42578125" style="9" customWidth="1"/>
    <col min="25" max="25" width="17" style="9" customWidth="1"/>
    <col min="26" max="26" width="16.7109375" style="9" customWidth="1"/>
    <col min="27" max="27" width="18.85546875" style="9" customWidth="1"/>
    <col min="28" max="28" width="22.28515625" style="9" customWidth="1"/>
    <col min="29" max="16384" width="9.140625" style="9"/>
  </cols>
  <sheetData>
    <row r="1" spans="2:28" s="1" customFormat="1" ht="18" customHeight="1" thickBot="1">
      <c r="B1" s="2" t="s">
        <v>242</v>
      </c>
      <c r="C1" s="3"/>
      <c r="D1" s="3"/>
      <c r="E1" s="3"/>
      <c r="F1" s="3"/>
      <c r="G1" s="3"/>
      <c r="H1" s="3"/>
      <c r="I1" s="4"/>
      <c r="J1" s="3"/>
      <c r="K1" s="238" t="s">
        <v>422</v>
      </c>
      <c r="L1" s="3"/>
      <c r="M1" s="3"/>
      <c r="N1" s="3"/>
      <c r="AA1" s="3">
        <v>12</v>
      </c>
      <c r="AB1" s="3">
        <v>13</v>
      </c>
    </row>
    <row r="2" spans="2:28" ht="15.75" customHeight="1">
      <c r="B2" s="2" t="str">
        <f>Input!$B$5</f>
        <v>For the Year Ended August 31, 2018</v>
      </c>
      <c r="C2" s="5"/>
      <c r="D2" s="5"/>
      <c r="E2" s="5"/>
      <c r="G2" s="5"/>
      <c r="H2" s="5"/>
      <c r="I2" s="7"/>
      <c r="J2" s="5"/>
      <c r="K2" s="5"/>
      <c r="L2" s="8"/>
      <c r="N2" s="8"/>
      <c r="O2" s="10"/>
    </row>
    <row r="3" spans="2:28" ht="15.75" customHeight="1">
      <c r="B3" s="2" t="str">
        <f>Input!$B$6</f>
        <v>Research Expenditure Survey</v>
      </c>
      <c r="C3" s="5"/>
      <c r="D3" s="5"/>
      <c r="E3" s="5"/>
      <c r="F3" s="5"/>
      <c r="G3" s="5"/>
      <c r="H3" s="5"/>
      <c r="I3" s="7"/>
      <c r="J3" s="5"/>
      <c r="K3" s="5"/>
      <c r="L3" s="8"/>
      <c r="N3" s="8"/>
    </row>
    <row r="4" spans="2:28" ht="15.75" customHeight="1">
      <c r="B4" s="11"/>
      <c r="C4" s="5"/>
      <c r="D4" s="5"/>
      <c r="E4" s="5"/>
      <c r="F4" s="5"/>
      <c r="G4" s="5"/>
      <c r="H4" s="5"/>
      <c r="I4" s="7"/>
      <c r="J4" s="5"/>
      <c r="K4" s="5"/>
      <c r="L4" s="8"/>
      <c r="N4" s="10" t="s">
        <v>0</v>
      </c>
      <c r="P4" s="12"/>
    </row>
    <row r="5" spans="2:28" ht="15.75" customHeight="1">
      <c r="L5" s="3"/>
      <c r="N5" s="3"/>
    </row>
    <row r="6" spans="2:28" ht="15.75" customHeight="1">
      <c r="B6" s="452" t="str">
        <f>Input!$B$7</f>
        <v>FY 2018 Research Expenditure Survey</v>
      </c>
      <c r="C6" s="453"/>
      <c r="D6" s="453"/>
      <c r="E6" s="453"/>
      <c r="F6" s="453"/>
      <c r="G6" s="453"/>
      <c r="H6" s="453"/>
      <c r="I6" s="453"/>
      <c r="J6" s="453"/>
      <c r="K6" s="453"/>
      <c r="L6" s="453"/>
      <c r="N6" s="13"/>
    </row>
    <row r="7" spans="2:28" ht="28.5" customHeight="1">
      <c r="B7" s="14" t="s">
        <v>1</v>
      </c>
      <c r="C7" s="15"/>
      <c r="D7" s="15"/>
      <c r="E7" s="15"/>
      <c r="F7" s="15"/>
      <c r="G7" s="15"/>
      <c r="H7" s="15"/>
      <c r="I7" s="15"/>
      <c r="J7" s="15"/>
      <c r="K7" s="16" t="s">
        <v>2</v>
      </c>
      <c r="L7" s="16" t="s">
        <v>3</v>
      </c>
      <c r="N7" s="17"/>
      <c r="O7" s="18"/>
      <c r="P7" s="19"/>
      <c r="Q7" s="19"/>
      <c r="R7" s="19"/>
      <c r="S7" s="19"/>
      <c r="T7" s="19"/>
    </row>
    <row r="8" spans="2:28" ht="15.75" customHeight="1">
      <c r="B8" s="20" t="s">
        <v>4</v>
      </c>
      <c r="C8" s="21"/>
      <c r="D8" s="21"/>
      <c r="E8" s="21"/>
      <c r="F8" s="21"/>
      <c r="G8" s="21"/>
      <c r="H8" s="21"/>
      <c r="I8" s="21"/>
      <c r="J8" s="21"/>
      <c r="K8" s="22">
        <f>L8</f>
        <v>0</v>
      </c>
      <c r="L8" s="23">
        <f>Input!$I$11</f>
        <v>0</v>
      </c>
      <c r="N8" s="115"/>
      <c r="O8" s="116"/>
      <c r="P8" s="19"/>
      <c r="Q8" s="19"/>
      <c r="R8" s="19"/>
      <c r="S8" s="19"/>
      <c r="T8" s="19"/>
      <c r="AB8" s="24">
        <f>SUM(C8:L8)</f>
        <v>0</v>
      </c>
    </row>
    <row r="9" spans="2:28" ht="15.75" customHeight="1">
      <c r="B9" s="20" t="s">
        <v>6</v>
      </c>
      <c r="C9" s="21"/>
      <c r="D9" s="21"/>
      <c r="E9" s="21"/>
      <c r="F9" s="21"/>
      <c r="G9" s="21"/>
      <c r="H9" s="21"/>
      <c r="I9" s="21"/>
      <c r="J9" s="21"/>
      <c r="K9" s="25">
        <f>Input!$G$11</f>
        <v>0</v>
      </c>
      <c r="L9" s="26"/>
      <c r="N9" s="115"/>
      <c r="O9" s="28"/>
      <c r="P9" s="19"/>
      <c r="Q9" s="19"/>
      <c r="R9" s="19"/>
      <c r="S9" s="19"/>
      <c r="T9" s="19"/>
      <c r="AB9" s="24">
        <f>SUM(C9:L9)</f>
        <v>0</v>
      </c>
    </row>
    <row r="10" spans="2:28" ht="15.75" customHeight="1">
      <c r="B10" s="27" t="s">
        <v>548</v>
      </c>
      <c r="C10" s="28"/>
      <c r="D10" s="21"/>
      <c r="E10" s="21"/>
      <c r="F10" s="9"/>
      <c r="G10" s="200"/>
      <c r="H10" s="454" t="str">
        <f>IF(O10&lt;&gt;0,"Out of Balance with SRECNA","")</f>
        <v/>
      </c>
      <c r="I10" s="454"/>
      <c r="J10" s="455"/>
      <c r="K10" s="30">
        <f>SUM(K8:K9)</f>
        <v>0</v>
      </c>
      <c r="L10" s="31"/>
      <c r="N10" s="117"/>
      <c r="O10" s="118"/>
      <c r="P10" s="19"/>
      <c r="Q10" s="19"/>
      <c r="R10" s="19"/>
      <c r="S10" s="19"/>
      <c r="T10" s="19"/>
      <c r="AB10" s="24"/>
    </row>
    <row r="11" spans="2:28" ht="15.75" customHeight="1">
      <c r="B11" s="20"/>
      <c r="C11" s="21"/>
      <c r="D11" s="21"/>
      <c r="E11" s="21"/>
      <c r="F11" s="9"/>
      <c r="G11" s="9"/>
      <c r="H11" s="9"/>
      <c r="I11" s="9"/>
      <c r="J11" s="9"/>
      <c r="K11" s="32"/>
      <c r="L11" s="26"/>
      <c r="N11" s="17"/>
      <c r="O11" s="94"/>
      <c r="P11" s="33"/>
      <c r="Q11" s="33"/>
      <c r="R11" s="33"/>
      <c r="S11" s="33"/>
      <c r="T11" s="34"/>
      <c r="AB11" s="24">
        <f>SUM(C10:L10)</f>
        <v>0</v>
      </c>
    </row>
    <row r="12" spans="2:28" ht="15.75" customHeight="1">
      <c r="B12" s="20" t="s">
        <v>8</v>
      </c>
      <c r="C12" s="21"/>
      <c r="D12" s="21"/>
      <c r="E12" s="21"/>
      <c r="F12" s="21"/>
      <c r="G12" s="21"/>
      <c r="H12" s="21"/>
      <c r="I12" s="21"/>
      <c r="J12" s="21"/>
      <c r="K12" s="35">
        <f>Input!$H$11</f>
        <v>0</v>
      </c>
      <c r="L12" s="26"/>
      <c r="N12" s="36"/>
      <c r="O12" s="19"/>
      <c r="P12" s="19"/>
      <c r="Q12" s="19"/>
      <c r="R12" s="19"/>
      <c r="S12" s="19"/>
      <c r="T12" s="19"/>
      <c r="AB12" s="24">
        <f>SUM(C11:L11)</f>
        <v>0</v>
      </c>
    </row>
    <row r="13" spans="2:28" ht="15.75" customHeight="1">
      <c r="B13" s="20" t="s">
        <v>9</v>
      </c>
      <c r="C13" s="21"/>
      <c r="D13" s="21"/>
      <c r="E13" s="21"/>
      <c r="F13" s="21"/>
      <c r="G13" s="21"/>
      <c r="H13" s="21"/>
      <c r="I13" s="21"/>
      <c r="J13" s="21"/>
      <c r="K13" s="32">
        <f>L13</f>
        <v>0</v>
      </c>
      <c r="L13" s="35">
        <f>Input!$J$11</f>
        <v>0</v>
      </c>
      <c r="N13" s="36"/>
      <c r="O13" s="119"/>
      <c r="AB13" s="24">
        <f>SUM(C13:L13)</f>
        <v>0</v>
      </c>
    </row>
    <row r="14" spans="2:28" ht="15.75" customHeight="1">
      <c r="B14" s="20" t="s">
        <v>10</v>
      </c>
      <c r="C14" s="21"/>
      <c r="D14" s="21"/>
      <c r="E14" s="21"/>
      <c r="F14" s="21"/>
      <c r="G14" s="21"/>
      <c r="H14" s="21"/>
      <c r="I14" s="21"/>
      <c r="J14" s="21"/>
      <c r="K14" s="32">
        <f>L14</f>
        <v>0</v>
      </c>
      <c r="L14" s="35">
        <f>Input!$K$11</f>
        <v>0</v>
      </c>
      <c r="N14" s="17"/>
      <c r="O14" s="28"/>
      <c r="P14" s="19"/>
      <c r="Q14" s="19"/>
      <c r="R14" s="19"/>
      <c r="S14" s="19"/>
      <c r="T14" s="38"/>
      <c r="U14" s="19"/>
      <c r="V14" s="19"/>
      <c r="W14" s="19"/>
      <c r="X14" s="19"/>
      <c r="Y14" s="19"/>
      <c r="Z14" s="19"/>
      <c r="AA14" s="19"/>
      <c r="AB14" s="24">
        <f>SUM(C14:L14)</f>
        <v>0</v>
      </c>
    </row>
    <row r="15" spans="2:28" ht="15.75" customHeight="1">
      <c r="B15" s="386" t="s">
        <v>553</v>
      </c>
      <c r="C15" s="21"/>
      <c r="D15" s="21"/>
      <c r="E15" s="21"/>
      <c r="F15" s="21"/>
      <c r="G15" s="21"/>
      <c r="H15" s="21"/>
      <c r="I15" s="21"/>
      <c r="J15" s="21"/>
      <c r="K15" s="39">
        <f>L15</f>
        <v>0</v>
      </c>
      <c r="L15" s="35">
        <f>Input!$L$11</f>
        <v>0</v>
      </c>
      <c r="N15" s="19"/>
      <c r="O15" s="19"/>
      <c r="P15" s="19"/>
      <c r="Q15" s="19"/>
      <c r="R15" s="19"/>
      <c r="S15" s="19"/>
      <c r="T15" s="19"/>
      <c r="U15" s="19"/>
      <c r="V15" s="19"/>
      <c r="W15" s="40"/>
      <c r="X15" s="19"/>
      <c r="Y15" s="19"/>
      <c r="Z15" s="19"/>
      <c r="AA15" s="19"/>
      <c r="AB15" s="24">
        <f>SUM(C15:L15)</f>
        <v>0</v>
      </c>
    </row>
    <row r="16" spans="2:28" ht="15.75" customHeight="1">
      <c r="B16" s="20" t="s">
        <v>675</v>
      </c>
      <c r="C16" s="21"/>
      <c r="D16" s="21"/>
      <c r="E16" s="21"/>
      <c r="F16" s="21"/>
      <c r="G16" s="21"/>
      <c r="H16" s="21"/>
      <c r="I16" s="21"/>
      <c r="J16" s="21"/>
      <c r="K16" s="39">
        <f>L16</f>
        <v>0</v>
      </c>
      <c r="L16" s="35">
        <f>Input!$M$11</f>
        <v>0</v>
      </c>
      <c r="N16" s="28"/>
      <c r="O16" s="41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24">
        <f>SUM(C16:L16)</f>
        <v>0</v>
      </c>
    </row>
    <row r="17" spans="1:28" ht="15.75" customHeight="1">
      <c r="B17" s="42" t="s">
        <v>12</v>
      </c>
      <c r="C17" s="43"/>
      <c r="D17" s="43"/>
      <c r="E17" s="43"/>
      <c r="F17" s="43"/>
      <c r="G17" s="43"/>
      <c r="H17" s="43"/>
      <c r="I17" s="43"/>
      <c r="J17" s="43"/>
      <c r="K17" s="44">
        <f>SUM(K10:K16)</f>
        <v>0</v>
      </c>
      <c r="L17" s="45">
        <f>SUM(L8:L16)</f>
        <v>0</v>
      </c>
      <c r="N17" s="46"/>
      <c r="O17" s="47"/>
      <c r="P17" s="47"/>
      <c r="Q17" s="47"/>
      <c r="R17" s="48"/>
      <c r="S17" s="49">
        <f>L17-INT(L17)</f>
        <v>0</v>
      </c>
      <c r="T17" s="48">
        <v>0</v>
      </c>
      <c r="U17" s="47">
        <v>0</v>
      </c>
      <c r="V17" s="47">
        <v>0</v>
      </c>
      <c r="W17" s="47"/>
      <c r="X17" s="47"/>
      <c r="Y17" s="50"/>
      <c r="Z17" s="40"/>
      <c r="AA17" s="19"/>
      <c r="AB17" s="43" t="e">
        <f>#REF!+#REF!+#REF!+#REF!</f>
        <v>#REF!</v>
      </c>
    </row>
    <row r="18" spans="1:28" s="6" customFormat="1" ht="15.75" customHeight="1">
      <c r="A18" s="3"/>
      <c r="B18" s="380" t="s">
        <v>590</v>
      </c>
      <c r="C18" s="36"/>
      <c r="D18" s="36"/>
      <c r="E18" s="36"/>
      <c r="F18" s="36"/>
      <c r="G18" s="36"/>
      <c r="H18" s="36"/>
      <c r="I18" s="36"/>
      <c r="J18" s="36"/>
      <c r="K18" s="211"/>
      <c r="L18" s="331">
        <f>Input!$N$11</f>
        <v>0</v>
      </c>
      <c r="N18" s="332"/>
      <c r="O18" s="333"/>
      <c r="P18" s="333"/>
      <c r="Q18" s="333"/>
      <c r="R18" s="142"/>
      <c r="S18" s="334"/>
      <c r="T18" s="142"/>
      <c r="U18" s="333"/>
      <c r="V18" s="333"/>
      <c r="W18" s="333"/>
      <c r="X18" s="333"/>
      <c r="Y18" s="335"/>
      <c r="Z18" s="336"/>
      <c r="AA18" s="17"/>
      <c r="AB18" s="36"/>
    </row>
    <row r="19" spans="1:28" s="6" customFormat="1" ht="15.75" customHeight="1">
      <c r="A19" s="3"/>
      <c r="B19" s="380" t="s">
        <v>589</v>
      </c>
      <c r="C19" s="36"/>
      <c r="D19" s="36"/>
      <c r="E19" s="36"/>
      <c r="F19" s="36"/>
      <c r="G19" s="36"/>
      <c r="H19" s="36"/>
      <c r="I19" s="36"/>
      <c r="J19" s="36"/>
      <c r="K19" s="211"/>
      <c r="L19" s="331">
        <f>Input!$O$11</f>
        <v>0</v>
      </c>
      <c r="N19" s="332"/>
      <c r="O19" s="333"/>
      <c r="P19" s="333"/>
      <c r="Q19" s="333"/>
      <c r="R19" s="142"/>
      <c r="S19" s="334"/>
      <c r="T19" s="142"/>
      <c r="U19" s="333"/>
      <c r="V19" s="333"/>
      <c r="W19" s="333"/>
      <c r="X19" s="333"/>
      <c r="Y19" s="335"/>
      <c r="Z19" s="336"/>
      <c r="AA19" s="17"/>
      <c r="AB19" s="36"/>
    </row>
    <row r="20" spans="1:28" ht="15.75" customHeight="1">
      <c r="C20" s="37"/>
      <c r="D20" s="37"/>
      <c r="E20" s="37"/>
      <c r="F20" s="456" t="str">
        <f>IF(OR(S17&lt;&gt;0,S43&lt;&gt;0,S59&lt;&gt;0),"Do not Enter Cents - Whole Dollars Only","")</f>
        <v/>
      </c>
      <c r="G20" s="456"/>
      <c r="H20" s="456"/>
      <c r="I20" s="456"/>
      <c r="J20" s="456"/>
      <c r="K20" s="37"/>
      <c r="L20" s="37"/>
      <c r="N20" s="46"/>
      <c r="O20" s="47"/>
      <c r="P20" s="47"/>
      <c r="Q20" s="47"/>
      <c r="R20" s="48"/>
      <c r="S20" s="51"/>
      <c r="T20" s="48"/>
      <c r="U20" s="47"/>
      <c r="V20" s="47"/>
      <c r="W20" s="47"/>
      <c r="X20" s="47"/>
      <c r="Y20" s="50"/>
      <c r="Z20" s="40"/>
      <c r="AA20" s="19"/>
    </row>
    <row r="21" spans="1:28" ht="33" customHeight="1">
      <c r="B21" s="14" t="s">
        <v>13</v>
      </c>
      <c r="C21" s="52"/>
      <c r="D21" s="52"/>
      <c r="E21" s="52"/>
      <c r="F21" s="53" t="s">
        <v>14</v>
      </c>
      <c r="G21" s="53" t="s">
        <v>15</v>
      </c>
      <c r="H21" s="53" t="s">
        <v>16</v>
      </c>
      <c r="I21" s="53" t="s">
        <v>17</v>
      </c>
      <c r="J21" s="385" t="s">
        <v>551</v>
      </c>
      <c r="K21" s="385" t="s">
        <v>552</v>
      </c>
      <c r="L21" s="53" t="s">
        <v>18</v>
      </c>
      <c r="N21" s="46"/>
      <c r="O21" s="47"/>
      <c r="P21" s="47"/>
      <c r="Q21" s="47"/>
      <c r="R21" s="48"/>
      <c r="S21" s="51"/>
      <c r="T21" s="48"/>
      <c r="U21" s="47"/>
      <c r="V21" s="47"/>
      <c r="W21" s="47"/>
      <c r="X21" s="47"/>
      <c r="Y21" s="50"/>
      <c r="Z21" s="40"/>
      <c r="AA21" s="19"/>
    </row>
    <row r="22" spans="1:28" ht="15.75" customHeight="1">
      <c r="B22" s="54" t="s">
        <v>19</v>
      </c>
      <c r="C22" s="21"/>
      <c r="D22" s="21"/>
      <c r="F22" s="55">
        <f>Input!$P$11</f>
        <v>0</v>
      </c>
      <c r="G22" s="55">
        <f>Input!$Q$11</f>
        <v>0</v>
      </c>
      <c r="H22" s="55">
        <f>Input!$R$11</f>
        <v>0</v>
      </c>
      <c r="I22" s="55">
        <f>Input!$S$11</f>
        <v>0</v>
      </c>
      <c r="J22" s="55">
        <f>Input!$T$11</f>
        <v>0</v>
      </c>
      <c r="K22" s="55">
        <f>Input!$U$11</f>
        <v>0</v>
      </c>
      <c r="L22" s="56">
        <f t="shared" ref="L22:L41" si="0">SUM(F22:K22)</f>
        <v>0</v>
      </c>
      <c r="N22" s="57"/>
      <c r="O22" s="58"/>
      <c r="P22" s="59"/>
      <c r="Q22" s="60"/>
      <c r="R22" s="57"/>
      <c r="S22" s="57"/>
      <c r="T22" s="57"/>
      <c r="U22" s="60"/>
      <c r="V22" s="57"/>
      <c r="W22" s="60"/>
      <c r="X22" s="61"/>
      <c r="Y22" s="58"/>
      <c r="Z22" s="60"/>
      <c r="AA22" s="19"/>
      <c r="AB22" s="24">
        <f t="shared" ref="AB22:AB27" si="1">SUM(C22:L22)</f>
        <v>0</v>
      </c>
    </row>
    <row r="23" spans="1:28" ht="15.75" customHeight="1">
      <c r="B23" s="62" t="s">
        <v>20</v>
      </c>
      <c r="C23" s="21"/>
      <c r="D23" s="21"/>
      <c r="F23" s="63">
        <f>Input!$V$11</f>
        <v>0</v>
      </c>
      <c r="G23" s="63">
        <f>Input!$W$11</f>
        <v>0</v>
      </c>
      <c r="H23" s="63">
        <f>Input!$X$11</f>
        <v>0</v>
      </c>
      <c r="I23" s="63">
        <f>Input!$Y$11</f>
        <v>0</v>
      </c>
      <c r="J23" s="63">
        <f>Input!$Z$11</f>
        <v>0</v>
      </c>
      <c r="K23" s="63">
        <f>Input!$AA$11</f>
        <v>0</v>
      </c>
      <c r="L23" s="64">
        <f t="shared" si="0"/>
        <v>0</v>
      </c>
      <c r="N23" s="65"/>
      <c r="O23" s="66"/>
      <c r="P23" s="67"/>
      <c r="Q23" s="68"/>
      <c r="R23" s="69"/>
      <c r="S23" s="69"/>
      <c r="T23" s="69"/>
      <c r="U23" s="68"/>
      <c r="V23" s="70"/>
      <c r="W23" s="60"/>
      <c r="X23" s="61"/>
      <c r="Y23" s="66"/>
      <c r="Z23" s="68"/>
      <c r="AA23" s="19"/>
      <c r="AB23" s="24">
        <f t="shared" si="1"/>
        <v>0</v>
      </c>
    </row>
    <row r="24" spans="1:28" ht="15.75" customHeight="1">
      <c r="B24" s="54" t="s">
        <v>21</v>
      </c>
      <c r="C24" s="21"/>
      <c r="D24" s="21"/>
      <c r="F24" s="63">
        <f>Input!$AB$11</f>
        <v>0</v>
      </c>
      <c r="G24" s="63">
        <f>Input!$AC$11</f>
        <v>0</v>
      </c>
      <c r="H24" s="63">
        <f>Input!$AD$11</f>
        <v>0</v>
      </c>
      <c r="I24" s="63">
        <f>Input!$AE$11</f>
        <v>0</v>
      </c>
      <c r="J24" s="63">
        <f>Input!$AF$11</f>
        <v>0</v>
      </c>
      <c r="K24" s="63">
        <f>Input!$AG$11</f>
        <v>0</v>
      </c>
      <c r="L24" s="64">
        <f t="shared" si="0"/>
        <v>0</v>
      </c>
      <c r="N24" s="65"/>
      <c r="O24" s="66"/>
      <c r="P24" s="71"/>
      <c r="Q24" s="68"/>
      <c r="R24" s="69"/>
      <c r="S24" s="69"/>
      <c r="T24" s="69"/>
      <c r="U24" s="68"/>
      <c r="V24" s="69"/>
      <c r="W24" s="68"/>
      <c r="X24" s="61"/>
      <c r="Y24" s="66"/>
      <c r="Z24" s="68"/>
      <c r="AA24" s="19"/>
      <c r="AB24" s="24">
        <f t="shared" si="1"/>
        <v>0</v>
      </c>
    </row>
    <row r="25" spans="1:28" ht="15.75" customHeight="1">
      <c r="B25" s="54" t="s">
        <v>22</v>
      </c>
      <c r="C25" s="21"/>
      <c r="D25" s="21"/>
      <c r="F25" s="63">
        <f>Input!$AH$11</f>
        <v>0</v>
      </c>
      <c r="G25" s="63">
        <f>Input!$AI$11</f>
        <v>0</v>
      </c>
      <c r="H25" s="63">
        <f>Input!$AJ$11</f>
        <v>0</v>
      </c>
      <c r="I25" s="63">
        <f>Input!$AK$11</f>
        <v>0</v>
      </c>
      <c r="J25" s="63">
        <f>Input!$AL$11</f>
        <v>0</v>
      </c>
      <c r="K25" s="63">
        <f>Input!$AM$11</f>
        <v>0</v>
      </c>
      <c r="L25" s="64">
        <f t="shared" si="0"/>
        <v>0</v>
      </c>
      <c r="N25" s="65"/>
      <c r="O25" s="66"/>
      <c r="P25" s="67"/>
      <c r="Q25" s="68"/>
      <c r="R25" s="69"/>
      <c r="S25" s="69"/>
      <c r="T25" s="69"/>
      <c r="U25" s="68"/>
      <c r="V25" s="69"/>
      <c r="W25" s="68"/>
      <c r="X25" s="61"/>
      <c r="Y25" s="66"/>
      <c r="Z25" s="68"/>
      <c r="AA25" s="19"/>
      <c r="AB25" s="24">
        <f t="shared" si="1"/>
        <v>0</v>
      </c>
    </row>
    <row r="26" spans="1:28" ht="15.75" customHeight="1">
      <c r="B26" s="54" t="s">
        <v>23</v>
      </c>
      <c r="C26" s="21"/>
      <c r="D26" s="21"/>
      <c r="F26" s="63">
        <f>Input!$AN$11</f>
        <v>0</v>
      </c>
      <c r="G26" s="63">
        <f>Input!$AO$11</f>
        <v>0</v>
      </c>
      <c r="H26" s="63">
        <f>Input!$AP$11</f>
        <v>0</v>
      </c>
      <c r="I26" s="63">
        <f>Input!$AQ$11</f>
        <v>0</v>
      </c>
      <c r="J26" s="63">
        <f>Input!$AR$11</f>
        <v>0</v>
      </c>
      <c r="K26" s="63">
        <f>Input!$AS$11</f>
        <v>0</v>
      </c>
      <c r="L26" s="64">
        <f t="shared" si="0"/>
        <v>0</v>
      </c>
      <c r="N26" s="65"/>
      <c r="O26" s="66"/>
      <c r="P26" s="67"/>
      <c r="Q26" s="68"/>
      <c r="R26" s="69"/>
      <c r="S26" s="69"/>
      <c r="T26" s="69"/>
      <c r="U26" s="68"/>
      <c r="V26" s="69"/>
      <c r="W26" s="68"/>
      <c r="X26" s="61"/>
      <c r="Y26" s="66"/>
      <c r="Z26" s="68"/>
      <c r="AA26" s="19"/>
      <c r="AB26" s="24">
        <f t="shared" si="1"/>
        <v>0</v>
      </c>
    </row>
    <row r="27" spans="1:28" ht="15.75" customHeight="1">
      <c r="B27" s="54" t="s">
        <v>24</v>
      </c>
      <c r="C27" s="21"/>
      <c r="D27" s="21"/>
      <c r="F27" s="63">
        <f>Input!$AT$11</f>
        <v>0</v>
      </c>
      <c r="G27" s="63">
        <f>Input!$AU$11</f>
        <v>0</v>
      </c>
      <c r="H27" s="63">
        <f>Input!$AV$11</f>
        <v>0</v>
      </c>
      <c r="I27" s="63">
        <f>Input!$AW$11</f>
        <v>0</v>
      </c>
      <c r="J27" s="63">
        <f>Input!$AX$11</f>
        <v>0</v>
      </c>
      <c r="K27" s="63">
        <f>Input!$AY$11</f>
        <v>0</v>
      </c>
      <c r="L27" s="64">
        <f t="shared" si="0"/>
        <v>0</v>
      </c>
      <c r="N27" s="65"/>
      <c r="O27" s="72" t="s">
        <v>5</v>
      </c>
      <c r="P27" s="67"/>
      <c r="Q27" s="68"/>
      <c r="R27" s="69"/>
      <c r="S27" s="69"/>
      <c r="T27" s="69"/>
      <c r="U27" s="68"/>
      <c r="V27" s="69"/>
      <c r="W27" s="68"/>
      <c r="X27" s="61"/>
      <c r="Y27" s="66"/>
      <c r="Z27" s="68"/>
      <c r="AA27" s="19"/>
      <c r="AB27" s="24">
        <f t="shared" si="1"/>
        <v>0</v>
      </c>
    </row>
    <row r="28" spans="1:28" ht="15.75" customHeight="1">
      <c r="B28" s="54" t="s">
        <v>25</v>
      </c>
      <c r="C28" s="21"/>
      <c r="D28" s="21"/>
      <c r="F28" s="63">
        <f>Input!$AZ$11</f>
        <v>0</v>
      </c>
      <c r="G28" s="63">
        <f>Input!$BA$11</f>
        <v>0</v>
      </c>
      <c r="H28" s="63">
        <f>Input!$BB$11</f>
        <v>0</v>
      </c>
      <c r="I28" s="63">
        <f>Input!$BC$11</f>
        <v>0</v>
      </c>
      <c r="J28" s="63">
        <f>Input!$BD$11</f>
        <v>0</v>
      </c>
      <c r="K28" s="63">
        <f>Input!$BE$11</f>
        <v>0</v>
      </c>
      <c r="L28" s="64">
        <f t="shared" si="0"/>
        <v>0</v>
      </c>
      <c r="N28" s="73" t="str">
        <f>IF(O28&lt;&gt;0,"Out of Balance","Balanced")</f>
        <v>Balanced</v>
      </c>
      <c r="O28" s="74">
        <f>L17-L43</f>
        <v>0</v>
      </c>
      <c r="Q28" s="68"/>
      <c r="R28" s="69"/>
      <c r="S28" s="69"/>
      <c r="T28" s="69"/>
      <c r="U28" s="68"/>
      <c r="V28" s="69"/>
      <c r="W28" s="68"/>
      <c r="X28" s="61"/>
      <c r="Y28" s="66"/>
      <c r="Z28" s="68"/>
      <c r="AA28" s="19"/>
      <c r="AB28" s="24"/>
    </row>
    <row r="29" spans="1:28" ht="15.75" customHeight="1">
      <c r="B29" s="54" t="s">
        <v>26</v>
      </c>
      <c r="C29" s="21"/>
      <c r="D29" s="21"/>
      <c r="F29" s="63">
        <f>Input!$BF$11</f>
        <v>0</v>
      </c>
      <c r="G29" s="63">
        <f>Input!$BG$11</f>
        <v>0</v>
      </c>
      <c r="H29" s="63">
        <f>Input!$BH$11</f>
        <v>0</v>
      </c>
      <c r="I29" s="63">
        <f>Input!$BI$11</f>
        <v>0</v>
      </c>
      <c r="J29" s="63">
        <f>Input!$BJ$11</f>
        <v>0</v>
      </c>
      <c r="K29" s="63">
        <f>Input!$BK$11</f>
        <v>0</v>
      </c>
      <c r="L29" s="64">
        <f t="shared" si="0"/>
        <v>0</v>
      </c>
      <c r="N29" s="65"/>
      <c r="O29" s="66"/>
      <c r="P29" s="67"/>
      <c r="Q29" s="68"/>
      <c r="R29" s="69"/>
      <c r="S29" s="69"/>
      <c r="T29" s="69"/>
      <c r="U29" s="68"/>
      <c r="V29" s="69"/>
      <c r="W29" s="68"/>
      <c r="X29" s="61"/>
      <c r="Y29" s="66"/>
      <c r="Z29" s="68"/>
      <c r="AA29" s="19"/>
      <c r="AB29" s="24"/>
    </row>
    <row r="30" spans="1:28" ht="15.75" customHeight="1">
      <c r="B30" s="62" t="s">
        <v>27</v>
      </c>
      <c r="C30" s="21"/>
      <c r="D30" s="21"/>
      <c r="F30" s="63">
        <f>Input!$BL$11</f>
        <v>0</v>
      </c>
      <c r="G30" s="63">
        <f>Input!$BM$11</f>
        <v>0</v>
      </c>
      <c r="H30" s="63">
        <f>Input!$BN$11</f>
        <v>0</v>
      </c>
      <c r="I30" s="63">
        <f>Input!$BO$11</f>
        <v>0</v>
      </c>
      <c r="J30" s="63">
        <f>Input!$BP$11</f>
        <v>0</v>
      </c>
      <c r="K30" s="63">
        <f>Input!$BQ$11</f>
        <v>0</v>
      </c>
      <c r="L30" s="64">
        <f t="shared" si="0"/>
        <v>0</v>
      </c>
      <c r="N30" s="65"/>
      <c r="O30" s="66"/>
      <c r="P30" s="67"/>
      <c r="Q30" s="68"/>
      <c r="R30" s="69"/>
      <c r="S30" s="69"/>
      <c r="T30" s="69"/>
      <c r="U30" s="68"/>
      <c r="V30" s="69"/>
      <c r="W30" s="68"/>
      <c r="X30" s="61"/>
      <c r="Y30" s="66"/>
      <c r="Z30" s="68"/>
      <c r="AA30" s="19"/>
      <c r="AB30" s="24"/>
    </row>
    <row r="31" spans="1:28" ht="15.75" customHeight="1">
      <c r="B31" s="62" t="s">
        <v>28</v>
      </c>
      <c r="C31" s="21"/>
      <c r="D31" s="21"/>
      <c r="F31" s="63">
        <f>Input!$BR$11</f>
        <v>0</v>
      </c>
      <c r="G31" s="63">
        <f>Input!$BS$11</f>
        <v>0</v>
      </c>
      <c r="H31" s="63">
        <f>Input!$BT$11</f>
        <v>0</v>
      </c>
      <c r="I31" s="63">
        <f>Input!$BU$11</f>
        <v>0</v>
      </c>
      <c r="J31" s="63">
        <f>Input!$BV$11</f>
        <v>0</v>
      </c>
      <c r="K31" s="63">
        <f>Input!$BW$11</f>
        <v>0</v>
      </c>
      <c r="L31" s="64">
        <f t="shared" si="0"/>
        <v>0</v>
      </c>
      <c r="N31" s="65"/>
      <c r="O31" s="66"/>
      <c r="P31" s="67"/>
      <c r="Q31" s="68"/>
      <c r="R31" s="69"/>
      <c r="S31" s="69"/>
      <c r="T31" s="69"/>
      <c r="U31" s="68"/>
      <c r="V31" s="69"/>
      <c r="W31" s="68"/>
      <c r="X31" s="61"/>
      <c r="Y31" s="66"/>
      <c r="Z31" s="68"/>
      <c r="AA31" s="19"/>
      <c r="AB31" s="24"/>
    </row>
    <row r="32" spans="1:28" ht="15.75" customHeight="1">
      <c r="B32" s="62" t="s">
        <v>29</v>
      </c>
      <c r="C32" s="21"/>
      <c r="D32" s="21"/>
      <c r="F32" s="63">
        <f>Input!$BX$11</f>
        <v>0</v>
      </c>
      <c r="G32" s="63">
        <f>Input!$BY$11</f>
        <v>0</v>
      </c>
      <c r="H32" s="63">
        <f>Input!$BZ$11</f>
        <v>0</v>
      </c>
      <c r="I32" s="63">
        <f>Input!$CA$11</f>
        <v>0</v>
      </c>
      <c r="J32" s="63">
        <f>Input!$CB$11</f>
        <v>0</v>
      </c>
      <c r="K32" s="63">
        <f>Input!$CC$11</f>
        <v>0</v>
      </c>
      <c r="L32" s="64">
        <f t="shared" si="0"/>
        <v>0</v>
      </c>
      <c r="N32" s="65"/>
      <c r="O32" s="66"/>
      <c r="P32" s="67"/>
      <c r="Q32" s="68"/>
      <c r="R32" s="69"/>
      <c r="S32" s="69"/>
      <c r="T32" s="69"/>
      <c r="U32" s="68"/>
      <c r="V32" s="69"/>
      <c r="W32" s="68"/>
      <c r="X32" s="61"/>
      <c r="Y32" s="66"/>
      <c r="Z32" s="68"/>
      <c r="AA32" s="19"/>
      <c r="AB32" s="24"/>
    </row>
    <row r="33" spans="1:28" ht="15.75" customHeight="1">
      <c r="B33" s="62" t="s">
        <v>30</v>
      </c>
      <c r="C33" s="21"/>
      <c r="D33" s="21"/>
      <c r="F33" s="63">
        <f>Input!$CD$11</f>
        <v>0</v>
      </c>
      <c r="G33" s="63">
        <f>Input!$CE$11</f>
        <v>0</v>
      </c>
      <c r="H33" s="63">
        <f>Input!$CF$11</f>
        <v>0</v>
      </c>
      <c r="I33" s="63">
        <f>Input!$CG$11</f>
        <v>0</v>
      </c>
      <c r="J33" s="63">
        <f>Input!$CH$11</f>
        <v>0</v>
      </c>
      <c r="K33" s="63">
        <f>Input!$CI$11</f>
        <v>0</v>
      </c>
      <c r="L33" s="64">
        <f t="shared" si="0"/>
        <v>0</v>
      </c>
      <c r="N33" s="65"/>
      <c r="O33" s="66"/>
      <c r="P33" s="67"/>
      <c r="Q33" s="68"/>
      <c r="R33" s="69"/>
      <c r="S33" s="69"/>
      <c r="T33" s="69"/>
      <c r="U33" s="68"/>
      <c r="V33" s="69"/>
      <c r="W33" s="68"/>
      <c r="X33" s="61"/>
      <c r="Y33" s="66"/>
      <c r="Z33" s="68"/>
      <c r="AA33" s="19"/>
      <c r="AB33" s="24"/>
    </row>
    <row r="34" spans="1:28" ht="15.75" customHeight="1">
      <c r="B34" s="62" t="s">
        <v>31</v>
      </c>
      <c r="C34" s="21"/>
      <c r="D34" s="21"/>
      <c r="F34" s="63">
        <f>Input!$CJ$11</f>
        <v>0</v>
      </c>
      <c r="G34" s="63">
        <f>Input!$CK$11</f>
        <v>0</v>
      </c>
      <c r="H34" s="63">
        <f>Input!$CL$11</f>
        <v>0</v>
      </c>
      <c r="I34" s="63">
        <f>Input!$CM$11</f>
        <v>0</v>
      </c>
      <c r="J34" s="63">
        <f>Input!$CN$11</f>
        <v>0</v>
      </c>
      <c r="K34" s="63">
        <f>Input!$CO$11</f>
        <v>0</v>
      </c>
      <c r="L34" s="64">
        <f t="shared" si="0"/>
        <v>0</v>
      </c>
      <c r="N34" s="65"/>
      <c r="O34" s="66"/>
      <c r="P34" s="67"/>
      <c r="Q34" s="68"/>
      <c r="R34" s="69"/>
      <c r="S34" s="69"/>
      <c r="T34" s="69"/>
      <c r="U34" s="68"/>
      <c r="V34" s="69"/>
      <c r="W34" s="68"/>
      <c r="X34" s="61"/>
      <c r="Y34" s="66"/>
      <c r="Z34" s="68"/>
      <c r="AA34" s="19"/>
      <c r="AB34" s="24"/>
    </row>
    <row r="35" spans="1:28" ht="15.75" customHeight="1">
      <c r="B35" s="54" t="s">
        <v>32</v>
      </c>
      <c r="C35" s="21"/>
      <c r="D35" s="21"/>
      <c r="F35" s="63">
        <f>Input!$CP$11</f>
        <v>0</v>
      </c>
      <c r="G35" s="63">
        <f>Input!$CQ$11</f>
        <v>0</v>
      </c>
      <c r="H35" s="63">
        <f>Input!$CR$11</f>
        <v>0</v>
      </c>
      <c r="I35" s="63">
        <f>Input!$CS$11</f>
        <v>0</v>
      </c>
      <c r="J35" s="63">
        <f>Input!$CT$11</f>
        <v>0</v>
      </c>
      <c r="K35" s="63">
        <f>Input!$CU$11</f>
        <v>0</v>
      </c>
      <c r="L35" s="64">
        <f t="shared" si="0"/>
        <v>0</v>
      </c>
      <c r="N35" s="65"/>
      <c r="O35" s="66"/>
      <c r="P35" s="67"/>
      <c r="Q35" s="68"/>
      <c r="R35" s="69"/>
      <c r="S35" s="69"/>
      <c r="T35" s="69"/>
      <c r="U35" s="68"/>
      <c r="V35" s="69"/>
      <c r="W35" s="68"/>
      <c r="X35" s="61"/>
      <c r="Y35" s="66"/>
      <c r="Z35" s="68"/>
      <c r="AA35" s="19"/>
      <c r="AB35" s="24"/>
    </row>
    <row r="36" spans="1:28" ht="15.75" customHeight="1">
      <c r="B36" s="54" t="s">
        <v>33</v>
      </c>
      <c r="C36" s="21"/>
      <c r="D36" s="21"/>
      <c r="F36" s="63">
        <f>Input!$CV$11</f>
        <v>0</v>
      </c>
      <c r="G36" s="63">
        <f>Input!$CW$11</f>
        <v>0</v>
      </c>
      <c r="H36" s="63">
        <f>Input!$CX$11</f>
        <v>0</v>
      </c>
      <c r="I36" s="63">
        <f>Input!$CY$11</f>
        <v>0</v>
      </c>
      <c r="J36" s="63">
        <f>Input!$CZ$11</f>
        <v>0</v>
      </c>
      <c r="K36" s="63">
        <f>Input!$DA$11</f>
        <v>0</v>
      </c>
      <c r="L36" s="64">
        <f t="shared" si="0"/>
        <v>0</v>
      </c>
      <c r="N36" s="65"/>
      <c r="O36" s="66"/>
      <c r="P36" s="67"/>
      <c r="Q36" s="68"/>
      <c r="R36" s="69"/>
      <c r="S36" s="69"/>
      <c r="T36" s="69"/>
      <c r="U36" s="68"/>
      <c r="V36" s="69"/>
      <c r="W36" s="68"/>
      <c r="X36" s="61"/>
      <c r="Y36" s="66"/>
      <c r="Z36" s="68"/>
      <c r="AA36" s="19"/>
      <c r="AB36" s="24"/>
    </row>
    <row r="37" spans="1:28" s="78" customFormat="1" ht="15.75" customHeight="1">
      <c r="A37" s="75"/>
      <c r="B37" s="76" t="s">
        <v>34</v>
      </c>
      <c r="C37" s="77"/>
      <c r="D37" s="77"/>
      <c r="E37" s="20"/>
      <c r="F37" s="63">
        <f>Input!$DB$11</f>
        <v>0</v>
      </c>
      <c r="G37" s="63">
        <f>Input!$DC$11</f>
        <v>0</v>
      </c>
      <c r="H37" s="63">
        <f>Input!$DD$11</f>
        <v>0</v>
      </c>
      <c r="I37" s="63">
        <f>Input!$DE$11</f>
        <v>0</v>
      </c>
      <c r="J37" s="63">
        <f>Input!$DF$11</f>
        <v>0</v>
      </c>
      <c r="K37" s="63">
        <f>Input!$DG$11</f>
        <v>0</v>
      </c>
      <c r="L37" s="64">
        <f t="shared" si="0"/>
        <v>0</v>
      </c>
      <c r="N37" s="65"/>
      <c r="O37" s="66"/>
      <c r="P37" s="79"/>
      <c r="Q37" s="80"/>
      <c r="R37" s="69"/>
      <c r="S37" s="69"/>
      <c r="T37" s="69"/>
      <c r="U37" s="80"/>
      <c r="V37" s="69"/>
      <c r="W37" s="80"/>
      <c r="X37" s="61"/>
      <c r="Y37" s="66"/>
      <c r="Z37" s="80"/>
      <c r="AA37" s="81"/>
      <c r="AB37" s="82"/>
    </row>
    <row r="38" spans="1:28" s="78" customFormat="1" ht="15.75" customHeight="1">
      <c r="A38" s="75"/>
      <c r="B38" s="76" t="s">
        <v>35</v>
      </c>
      <c r="C38" s="77"/>
      <c r="D38" s="77"/>
      <c r="E38" s="20"/>
      <c r="F38" s="63">
        <f>Input!$DH$11</f>
        <v>0</v>
      </c>
      <c r="G38" s="63">
        <f>Input!$DI$11</f>
        <v>0</v>
      </c>
      <c r="H38" s="63">
        <f>Input!$DJ$11</f>
        <v>0</v>
      </c>
      <c r="I38" s="63">
        <f>Input!$DK$11</f>
        <v>0</v>
      </c>
      <c r="J38" s="63">
        <f>Input!$DL$11</f>
        <v>0</v>
      </c>
      <c r="K38" s="63">
        <f>Input!$DM$11</f>
        <v>0</v>
      </c>
      <c r="L38" s="64">
        <f t="shared" si="0"/>
        <v>0</v>
      </c>
      <c r="N38" s="65"/>
      <c r="O38" s="66"/>
      <c r="P38" s="79"/>
      <c r="Q38" s="80"/>
      <c r="R38" s="69"/>
      <c r="S38" s="69"/>
      <c r="T38" s="69"/>
      <c r="U38" s="80"/>
      <c r="V38" s="69"/>
      <c r="W38" s="80"/>
      <c r="X38" s="61"/>
      <c r="Y38" s="66"/>
      <c r="Z38" s="80"/>
      <c r="AA38" s="81"/>
      <c r="AB38" s="82"/>
    </row>
    <row r="39" spans="1:28" s="78" customFormat="1" ht="15.75" customHeight="1">
      <c r="A39" s="75"/>
      <c r="B39" s="76" t="s">
        <v>36</v>
      </c>
      <c r="C39" s="77"/>
      <c r="D39" s="77"/>
      <c r="E39" s="20"/>
      <c r="F39" s="63">
        <f>Input!$DN$11</f>
        <v>0</v>
      </c>
      <c r="G39" s="63">
        <f>Input!$DO$11</f>
        <v>0</v>
      </c>
      <c r="H39" s="63">
        <f>Input!$DP$11</f>
        <v>0</v>
      </c>
      <c r="I39" s="63">
        <f>Input!$DQ$11</f>
        <v>0</v>
      </c>
      <c r="J39" s="63">
        <f>Input!$DR$11</f>
        <v>0</v>
      </c>
      <c r="K39" s="63">
        <f>Input!$DS$11</f>
        <v>0</v>
      </c>
      <c r="L39" s="64">
        <f t="shared" si="0"/>
        <v>0</v>
      </c>
      <c r="N39" s="65"/>
      <c r="O39" s="66"/>
      <c r="P39" s="79"/>
      <c r="Q39" s="80"/>
      <c r="R39" s="69"/>
      <c r="S39" s="69"/>
      <c r="T39" s="69"/>
      <c r="U39" s="80"/>
      <c r="V39" s="69"/>
      <c r="W39" s="80"/>
      <c r="X39" s="61"/>
      <c r="Y39" s="66"/>
      <c r="Z39" s="80"/>
      <c r="AA39" s="81"/>
      <c r="AB39" s="82"/>
    </row>
    <row r="40" spans="1:28" s="78" customFormat="1" ht="15.75" customHeight="1">
      <c r="A40" s="75"/>
      <c r="B40" s="76" t="s">
        <v>37</v>
      </c>
      <c r="C40" s="77"/>
      <c r="D40" s="77"/>
      <c r="E40" s="20"/>
      <c r="F40" s="63">
        <f>Input!$DT$11</f>
        <v>0</v>
      </c>
      <c r="G40" s="63">
        <f>Input!$DU$11</f>
        <v>0</v>
      </c>
      <c r="H40" s="63">
        <f>Input!$DV$11</f>
        <v>0</v>
      </c>
      <c r="I40" s="63">
        <f>Input!$DW$11</f>
        <v>0</v>
      </c>
      <c r="J40" s="63">
        <f>Input!$DX$11</f>
        <v>0</v>
      </c>
      <c r="K40" s="63">
        <f>Input!$DY$11</f>
        <v>0</v>
      </c>
      <c r="L40" s="64">
        <f t="shared" si="0"/>
        <v>0</v>
      </c>
      <c r="N40" s="65"/>
      <c r="O40" s="66"/>
      <c r="P40" s="79"/>
      <c r="Q40" s="80"/>
      <c r="R40" s="69"/>
      <c r="S40" s="69"/>
      <c r="T40" s="69"/>
      <c r="U40" s="80"/>
      <c r="V40" s="69"/>
      <c r="W40" s="80"/>
      <c r="X40" s="61"/>
      <c r="Y40" s="66"/>
      <c r="Z40" s="80"/>
      <c r="AA40" s="81"/>
      <c r="AB40" s="82"/>
    </row>
    <row r="41" spans="1:28" s="78" customFormat="1" ht="15.75" customHeight="1">
      <c r="A41" s="75"/>
      <c r="B41" s="76" t="s">
        <v>38</v>
      </c>
      <c r="C41" s="77"/>
      <c r="D41" s="77"/>
      <c r="E41" s="20"/>
      <c r="F41" s="63">
        <f>Input!$DZ$11</f>
        <v>0</v>
      </c>
      <c r="G41" s="63">
        <f>Input!$EA$11</f>
        <v>0</v>
      </c>
      <c r="H41" s="63">
        <f>Input!$EB$11</f>
        <v>0</v>
      </c>
      <c r="I41" s="63">
        <f>Input!$EC$11</f>
        <v>0</v>
      </c>
      <c r="J41" s="63">
        <f>Input!$ED$11</f>
        <v>0</v>
      </c>
      <c r="K41" s="63">
        <f>Input!$EE$11</f>
        <v>0</v>
      </c>
      <c r="L41" s="64">
        <f t="shared" si="0"/>
        <v>0</v>
      </c>
      <c r="N41" s="65"/>
      <c r="O41" s="66"/>
      <c r="P41" s="79"/>
      <c r="Q41" s="80"/>
      <c r="R41" s="69"/>
      <c r="S41" s="69"/>
      <c r="T41" s="69"/>
      <c r="U41" s="80"/>
      <c r="V41" s="69"/>
      <c r="W41" s="80"/>
      <c r="X41" s="61"/>
      <c r="Y41" s="66"/>
      <c r="Z41" s="80"/>
      <c r="AA41" s="81"/>
      <c r="AB41" s="82"/>
    </row>
    <row r="42" spans="1:28" ht="15.75" customHeight="1">
      <c r="A42" s="75"/>
      <c r="B42" s="54" t="s">
        <v>39</v>
      </c>
      <c r="C42" s="21"/>
      <c r="D42" s="21"/>
      <c r="E42" s="21"/>
      <c r="F42" s="83">
        <f>Input!$EF$11</f>
        <v>0</v>
      </c>
      <c r="G42" s="83">
        <f>Input!$EG$11</f>
        <v>0</v>
      </c>
      <c r="H42" s="83">
        <f>Input!$EH$11</f>
        <v>0</v>
      </c>
      <c r="I42" s="83">
        <f>Input!$EI$11</f>
        <v>0</v>
      </c>
      <c r="J42" s="83">
        <f>Input!$EJ$11</f>
        <v>0</v>
      </c>
      <c r="K42" s="83">
        <f>Input!$EK$11</f>
        <v>0</v>
      </c>
      <c r="L42" s="64">
        <f>SUM(F42:K42)</f>
        <v>0</v>
      </c>
      <c r="N42" s="65"/>
      <c r="O42" s="220" t="s">
        <v>408</v>
      </c>
      <c r="P42" s="40" t="s">
        <v>409</v>
      </c>
      <c r="Q42" s="84"/>
      <c r="R42" s="69"/>
      <c r="S42" s="69"/>
      <c r="T42" s="69"/>
      <c r="U42" s="68"/>
      <c r="V42" s="69"/>
      <c r="W42" s="68"/>
      <c r="X42" s="61"/>
      <c r="Y42" s="66"/>
      <c r="Z42" s="68"/>
      <c r="AA42" s="19"/>
      <c r="AB42" s="24">
        <f>SUM(C42:L42)</f>
        <v>0</v>
      </c>
    </row>
    <row r="43" spans="1:28" ht="15.75" customHeight="1">
      <c r="A43" s="75"/>
      <c r="B43" s="42" t="s">
        <v>40</v>
      </c>
      <c r="C43" s="43"/>
      <c r="D43" s="43"/>
      <c r="E43" s="43"/>
      <c r="F43" s="85">
        <f>SUM(F22:F42)</f>
        <v>0</v>
      </c>
      <c r="G43" s="85">
        <f t="shared" ref="G43:L43" si="2">SUM(G22:G42)</f>
        <v>0</v>
      </c>
      <c r="H43" s="85">
        <f t="shared" si="2"/>
        <v>0</v>
      </c>
      <c r="I43" s="85">
        <f t="shared" si="2"/>
        <v>0</v>
      </c>
      <c r="J43" s="85">
        <f t="shared" si="2"/>
        <v>0</v>
      </c>
      <c r="K43" s="85">
        <f t="shared" si="2"/>
        <v>0</v>
      </c>
      <c r="L43" s="86">
        <f t="shared" si="2"/>
        <v>0</v>
      </c>
      <c r="N43" s="87"/>
      <c r="O43" s="221" t="s">
        <v>410</v>
      </c>
      <c r="P43" s="222" t="s">
        <v>15</v>
      </c>
      <c r="Q43" s="88"/>
      <c r="R43" s="88"/>
      <c r="S43" s="49">
        <f>L43-INT(L43)</f>
        <v>0</v>
      </c>
      <c r="T43" s="60"/>
      <c r="U43" s="89"/>
      <c r="V43" s="60"/>
      <c r="W43" s="60"/>
      <c r="X43" s="84"/>
      <c r="Y43" s="59"/>
      <c r="Z43" s="90"/>
      <c r="AA43" s="19"/>
      <c r="AB43" s="43">
        <f>SUM(AB22:AB42)</f>
        <v>0</v>
      </c>
    </row>
    <row r="44" spans="1:28" ht="15.75" customHeight="1">
      <c r="A44" s="75"/>
      <c r="C44" s="37"/>
      <c r="D44" s="37"/>
      <c r="F44" s="37"/>
      <c r="G44" s="213" t="s">
        <v>404</v>
      </c>
      <c r="H44" s="214">
        <f>H43+G43</f>
        <v>0</v>
      </c>
      <c r="I44" s="52"/>
      <c r="J44" s="213" t="s">
        <v>405</v>
      </c>
      <c r="K44" s="214">
        <f>K43+J43</f>
        <v>0</v>
      </c>
      <c r="L44" s="213" t="s">
        <v>406</v>
      </c>
      <c r="M44" s="215"/>
      <c r="N44" s="216">
        <f>K44+F43</f>
        <v>0</v>
      </c>
      <c r="O44" s="217">
        <f>ROUND((N44/P44)*100,2)</f>
        <v>0</v>
      </c>
      <c r="P44" s="92">
        <f>Input!$HL$11</f>
        <v>11203586</v>
      </c>
      <c r="Q44" s="91"/>
      <c r="R44" s="91"/>
      <c r="S44" s="91"/>
      <c r="T44" s="93"/>
      <c r="U44" s="94"/>
      <c r="V44" s="95"/>
      <c r="W44" s="91"/>
      <c r="X44" s="91"/>
      <c r="Y44" s="91"/>
      <c r="Z44" s="91" t="str">
        <f>IF(Z43&lt;&gt;0,"Out of Balance","")</f>
        <v/>
      </c>
    </row>
    <row r="45" spans="1:28" ht="15.75" customHeight="1">
      <c r="A45" s="75"/>
      <c r="B45" s="14" t="s">
        <v>41</v>
      </c>
      <c r="C45" s="52"/>
      <c r="D45" s="52"/>
      <c r="E45" s="52"/>
      <c r="F45" s="52"/>
      <c r="G45" s="218"/>
      <c r="H45" s="218"/>
      <c r="I45" s="218"/>
      <c r="J45" s="218"/>
      <c r="K45" s="218"/>
      <c r="L45" s="218"/>
      <c r="O45" s="219" t="s">
        <v>407</v>
      </c>
      <c r="Q45" s="91"/>
      <c r="R45" s="91"/>
      <c r="S45" s="91"/>
      <c r="T45" s="93"/>
      <c r="U45" s="94"/>
      <c r="V45" s="95"/>
      <c r="W45" s="91"/>
      <c r="X45" s="91"/>
      <c r="Y45" s="91"/>
      <c r="Z45" s="91"/>
    </row>
    <row r="46" spans="1:28" ht="15.75" customHeight="1">
      <c r="A46" s="75"/>
      <c r="B46" s="6" t="s">
        <v>42</v>
      </c>
      <c r="C46" s="21"/>
      <c r="D46" s="21"/>
      <c r="F46" s="63">
        <f>Input!$EL$11</f>
        <v>0</v>
      </c>
      <c r="G46" s="63">
        <f>Input!$EM$11</f>
        <v>0</v>
      </c>
      <c r="H46" s="63">
        <f>Input!$EN$11</f>
        <v>0</v>
      </c>
      <c r="I46" s="63">
        <f>Input!$EO$11</f>
        <v>0</v>
      </c>
      <c r="J46" s="63">
        <f>Input!$EP$11</f>
        <v>0</v>
      </c>
      <c r="K46" s="63">
        <f>Input!$EQ$11</f>
        <v>0</v>
      </c>
      <c r="L46" s="56">
        <f t="shared" ref="L46:L58" si="3">SUM(F46:K46)</f>
        <v>0</v>
      </c>
      <c r="N46" s="96"/>
      <c r="O46" s="223" t="str">
        <f>IFERROR(ROUND(N44/O48,0),"")</f>
        <v/>
      </c>
      <c r="Q46" s="92"/>
      <c r="R46" s="92"/>
      <c r="S46" s="92"/>
      <c r="T46" s="93"/>
      <c r="U46" s="94"/>
      <c r="V46" s="98"/>
      <c r="W46" s="92"/>
      <c r="X46" s="100"/>
      <c r="Y46" s="91"/>
      <c r="Z46" s="99"/>
      <c r="AB46" s="24">
        <f>SUM(C46:L46)</f>
        <v>0</v>
      </c>
    </row>
    <row r="47" spans="1:28" ht="15.75" customHeight="1">
      <c r="A47" s="75"/>
      <c r="B47" s="6" t="s">
        <v>43</v>
      </c>
      <c r="C47" s="21"/>
      <c r="D47" s="21"/>
      <c r="F47" s="63">
        <f>Input!$ER$11</f>
        <v>0</v>
      </c>
      <c r="G47" s="63">
        <f>Input!$ES$11</f>
        <v>0</v>
      </c>
      <c r="H47" s="63">
        <f>Input!$ET$11</f>
        <v>0</v>
      </c>
      <c r="I47" s="63">
        <f>Input!$EU$11</f>
        <v>0</v>
      </c>
      <c r="J47" s="63">
        <f>Input!$EV$11</f>
        <v>0</v>
      </c>
      <c r="K47" s="63">
        <f>Input!$EW$11</f>
        <v>0</v>
      </c>
      <c r="L47" s="64">
        <f t="shared" si="3"/>
        <v>0</v>
      </c>
      <c r="N47" s="96"/>
      <c r="O47" s="224" t="s">
        <v>411</v>
      </c>
      <c r="P47" s="97"/>
      <c r="Q47" s="92"/>
      <c r="R47" s="92"/>
      <c r="S47" s="92"/>
      <c r="T47" s="93"/>
      <c r="U47" s="94"/>
      <c r="V47" s="98"/>
      <c r="W47" s="92"/>
      <c r="X47" s="100"/>
      <c r="Y47" s="91"/>
      <c r="Z47" s="99"/>
      <c r="AB47" s="24"/>
    </row>
    <row r="48" spans="1:28" ht="15.75" customHeight="1">
      <c r="A48" s="75"/>
      <c r="B48" s="6" t="s">
        <v>44</v>
      </c>
      <c r="C48" s="21"/>
      <c r="D48" s="21"/>
      <c r="F48" s="63">
        <f>Input!$EX$11</f>
        <v>0</v>
      </c>
      <c r="G48" s="63">
        <f>Input!$EY$11</f>
        <v>0</v>
      </c>
      <c r="H48" s="63">
        <f>Input!$EZ$11</f>
        <v>0</v>
      </c>
      <c r="I48" s="63">
        <f>Input!$FA$11</f>
        <v>0</v>
      </c>
      <c r="J48" s="63">
        <f>Input!$FB$11</f>
        <v>0</v>
      </c>
      <c r="K48" s="63">
        <f>Input!$FC$11</f>
        <v>0</v>
      </c>
      <c r="L48" s="64">
        <f t="shared" si="3"/>
        <v>0</v>
      </c>
      <c r="N48" s="96"/>
      <c r="O48" s="225">
        <f>FTSE!$R$9</f>
        <v>0</v>
      </c>
      <c r="P48" s="97"/>
      <c r="Q48" s="92"/>
      <c r="R48" s="92"/>
      <c r="S48" s="92"/>
      <c r="T48" s="93"/>
      <c r="U48" s="94"/>
      <c r="V48" s="98"/>
      <c r="W48" s="92"/>
      <c r="X48" s="100"/>
      <c r="Y48" s="91"/>
      <c r="Z48" s="99"/>
      <c r="AB48" s="24"/>
    </row>
    <row r="49" spans="1:28" ht="15.75" customHeight="1">
      <c r="A49" s="75"/>
      <c r="B49" s="6" t="s">
        <v>45</v>
      </c>
      <c r="C49" s="21"/>
      <c r="D49" s="21"/>
      <c r="F49" s="63">
        <f>Input!$FD$11</f>
        <v>0</v>
      </c>
      <c r="G49" s="63">
        <f>Input!$FE$11</f>
        <v>0</v>
      </c>
      <c r="H49" s="63">
        <f>Input!$FF$11</f>
        <v>0</v>
      </c>
      <c r="I49" s="63">
        <f>Input!$FG$11</f>
        <v>0</v>
      </c>
      <c r="J49" s="63">
        <f>Input!$FH$11</f>
        <v>0</v>
      </c>
      <c r="K49" s="63">
        <f>Input!$FI$11</f>
        <v>0</v>
      </c>
      <c r="L49" s="64">
        <f t="shared" si="3"/>
        <v>0</v>
      </c>
      <c r="N49" s="96"/>
      <c r="O49" s="226" t="s">
        <v>412</v>
      </c>
      <c r="P49" s="97"/>
      <c r="Q49" s="92"/>
      <c r="R49" s="92"/>
      <c r="S49" s="92"/>
      <c r="T49" s="93"/>
      <c r="U49" s="94"/>
      <c r="V49" s="98"/>
      <c r="W49" s="92"/>
      <c r="X49" s="100"/>
      <c r="Y49" s="91"/>
      <c r="Z49" s="99"/>
      <c r="AB49" s="24"/>
    </row>
    <row r="50" spans="1:28" ht="15.75" customHeight="1">
      <c r="A50" s="75"/>
      <c r="B50" s="6" t="s">
        <v>46</v>
      </c>
      <c r="C50" s="21"/>
      <c r="D50" s="21"/>
      <c r="F50" s="63">
        <f>Input!$FJ$11</f>
        <v>0</v>
      </c>
      <c r="G50" s="63">
        <f>Input!$FK$11</f>
        <v>0</v>
      </c>
      <c r="H50" s="63">
        <f>Input!$FL$11</f>
        <v>0</v>
      </c>
      <c r="I50" s="63">
        <f>Input!$FM$11</f>
        <v>0</v>
      </c>
      <c r="J50" s="63">
        <f>Input!$FN$11</f>
        <v>0</v>
      </c>
      <c r="K50" s="63">
        <f>Input!$FO$11</f>
        <v>0</v>
      </c>
      <c r="L50" s="64">
        <f t="shared" si="3"/>
        <v>0</v>
      </c>
      <c r="N50" s="96"/>
      <c r="P50" s="97"/>
      <c r="Q50" s="92"/>
      <c r="R50" s="92"/>
      <c r="S50" s="92"/>
      <c r="T50" s="93"/>
      <c r="U50" s="94"/>
      <c r="V50" s="98"/>
      <c r="W50" s="92"/>
      <c r="X50" s="100"/>
      <c r="Y50" s="91"/>
      <c r="Z50" s="99"/>
      <c r="AB50" s="24"/>
    </row>
    <row r="51" spans="1:28" ht="15.75" customHeight="1">
      <c r="A51" s="75"/>
      <c r="B51" s="6" t="s">
        <v>47</v>
      </c>
      <c r="C51" s="21"/>
      <c r="D51" s="21"/>
      <c r="F51" s="63">
        <f>Input!$FP$11</f>
        <v>0</v>
      </c>
      <c r="G51" s="63">
        <f>Input!$FQ$11</f>
        <v>0</v>
      </c>
      <c r="H51" s="63">
        <f>Input!$FR$11</f>
        <v>0</v>
      </c>
      <c r="I51" s="63">
        <f>Input!$FS$11</f>
        <v>0</v>
      </c>
      <c r="J51" s="63">
        <f>Input!$FT$11</f>
        <v>0</v>
      </c>
      <c r="K51" s="63">
        <f>Input!$FU$11</f>
        <v>0</v>
      </c>
      <c r="L51" s="64">
        <f t="shared" si="3"/>
        <v>0</v>
      </c>
      <c r="N51" s="96"/>
      <c r="P51" s="97"/>
      <c r="Q51" s="92"/>
      <c r="R51" s="92"/>
      <c r="S51" s="92"/>
      <c r="T51" s="93"/>
      <c r="U51" s="94"/>
      <c r="V51" s="98"/>
      <c r="W51" s="92"/>
      <c r="X51" s="100"/>
      <c r="Y51" s="91"/>
      <c r="Z51" s="99"/>
      <c r="AB51" s="24"/>
    </row>
    <row r="52" spans="1:28" ht="15.75" customHeight="1">
      <c r="A52" s="75"/>
      <c r="B52" s="6" t="s">
        <v>48</v>
      </c>
      <c r="C52" s="21"/>
      <c r="D52" s="21"/>
      <c r="F52" s="63">
        <f>Input!$FV$11</f>
        <v>0</v>
      </c>
      <c r="G52" s="63">
        <f>Input!$FW$11</f>
        <v>0</v>
      </c>
      <c r="H52" s="63">
        <f>Input!$FX$11</f>
        <v>0</v>
      </c>
      <c r="I52" s="63">
        <f>Input!$FY$11</f>
        <v>0</v>
      </c>
      <c r="J52" s="63">
        <f>Input!$FZ$11</f>
        <v>0</v>
      </c>
      <c r="K52" s="63">
        <f>Input!$GA$11</f>
        <v>0</v>
      </c>
      <c r="L52" s="64">
        <f t="shared" si="3"/>
        <v>0</v>
      </c>
      <c r="N52" s="96"/>
      <c r="P52" s="97"/>
      <c r="Q52" s="92"/>
      <c r="R52" s="92"/>
      <c r="S52" s="92"/>
      <c r="T52" s="93"/>
      <c r="U52" s="94"/>
      <c r="V52" s="98"/>
      <c r="W52" s="92"/>
      <c r="X52" s="100"/>
      <c r="Y52" s="91"/>
      <c r="Z52" s="99"/>
      <c r="AB52" s="24"/>
    </row>
    <row r="53" spans="1:28" ht="15.75" customHeight="1">
      <c r="A53" s="75"/>
      <c r="B53" s="6" t="s">
        <v>49</v>
      </c>
      <c r="C53" s="21"/>
      <c r="D53" s="21"/>
      <c r="E53" s="21"/>
      <c r="F53" s="63">
        <f>Input!$GB$11</f>
        <v>0</v>
      </c>
      <c r="G53" s="63">
        <f>Input!$GC$11</f>
        <v>0</v>
      </c>
      <c r="H53" s="63">
        <f>Input!$GD$11</f>
        <v>0</v>
      </c>
      <c r="I53" s="63">
        <f>Input!$GE$11</f>
        <v>0</v>
      </c>
      <c r="J53" s="63">
        <f>Input!$GF$11</f>
        <v>0</v>
      </c>
      <c r="K53" s="63">
        <f>Input!$GG$11</f>
        <v>0</v>
      </c>
      <c r="L53" s="64">
        <f t="shared" si="3"/>
        <v>0</v>
      </c>
      <c r="N53" s="96"/>
      <c r="P53" s="97"/>
      <c r="Q53" s="92"/>
      <c r="R53" s="92"/>
      <c r="S53" s="92"/>
      <c r="T53" s="93"/>
      <c r="U53" s="94"/>
      <c r="V53" s="98"/>
      <c r="W53" s="92"/>
      <c r="X53" s="100"/>
      <c r="Y53" s="91"/>
      <c r="Z53" s="99"/>
      <c r="AB53" s="24"/>
    </row>
    <row r="54" spans="1:28" s="78" customFormat="1" ht="15.75" customHeight="1">
      <c r="A54" s="75"/>
      <c r="B54" s="101" t="s">
        <v>539</v>
      </c>
      <c r="C54" s="77"/>
      <c r="D54" s="77"/>
      <c r="E54" s="20"/>
      <c r="F54" s="63">
        <f>Input!$GH$11</f>
        <v>0</v>
      </c>
      <c r="G54" s="63">
        <f>Input!$GI$11</f>
        <v>0</v>
      </c>
      <c r="H54" s="63">
        <f>Input!$GJ$11</f>
        <v>0</v>
      </c>
      <c r="I54" s="63">
        <f>Input!$GK$11</f>
        <v>0</v>
      </c>
      <c r="J54" s="63">
        <f>Input!$GL$11</f>
        <v>0</v>
      </c>
      <c r="K54" s="63">
        <f>Input!$GM$11</f>
        <v>0</v>
      </c>
      <c r="L54" s="64">
        <f t="shared" si="3"/>
        <v>0</v>
      </c>
      <c r="N54" s="102"/>
      <c r="P54" s="103"/>
      <c r="Q54" s="104"/>
      <c r="R54" s="104"/>
      <c r="S54" s="104"/>
      <c r="T54" s="105"/>
      <c r="U54" s="106"/>
      <c r="V54" s="107"/>
      <c r="W54" s="104"/>
      <c r="X54" s="108"/>
      <c r="Y54" s="109"/>
      <c r="Z54" s="110"/>
      <c r="AB54" s="82"/>
    </row>
    <row r="55" spans="1:28" s="78" customFormat="1" ht="15.75" customHeight="1">
      <c r="A55" s="75"/>
      <c r="B55" s="101" t="s">
        <v>540</v>
      </c>
      <c r="C55" s="77"/>
      <c r="D55" s="77"/>
      <c r="E55" s="20"/>
      <c r="F55" s="63">
        <f>Input!$GN$11</f>
        <v>0</v>
      </c>
      <c r="G55" s="63">
        <f>Input!$GO$11</f>
        <v>0</v>
      </c>
      <c r="H55" s="63">
        <f>Input!$GP$11</f>
        <v>0</v>
      </c>
      <c r="I55" s="63">
        <f>Input!$GQ$11</f>
        <v>0</v>
      </c>
      <c r="J55" s="63">
        <f>Input!$GR$11</f>
        <v>0</v>
      </c>
      <c r="K55" s="63">
        <f>Input!$GS$11</f>
        <v>0</v>
      </c>
      <c r="L55" s="64">
        <f t="shared" si="3"/>
        <v>0</v>
      </c>
      <c r="N55" s="102"/>
      <c r="P55" s="103"/>
      <c r="Q55" s="104"/>
      <c r="R55" s="104"/>
      <c r="S55" s="104"/>
      <c r="T55" s="105"/>
      <c r="U55" s="106"/>
      <c r="V55" s="107"/>
      <c r="W55" s="104"/>
      <c r="X55" s="108"/>
      <c r="Y55" s="109"/>
      <c r="Z55" s="110"/>
      <c r="AB55" s="82"/>
    </row>
    <row r="56" spans="1:28" s="78" customFormat="1" ht="15.75" customHeight="1">
      <c r="A56" s="75"/>
      <c r="B56" s="101" t="s">
        <v>52</v>
      </c>
      <c r="C56" s="77"/>
      <c r="D56" s="77"/>
      <c r="E56" s="20"/>
      <c r="F56" s="63">
        <f>Input!$GT$11</f>
        <v>0</v>
      </c>
      <c r="G56" s="63">
        <f>Input!$GU$11</f>
        <v>0</v>
      </c>
      <c r="H56" s="63">
        <f>Input!$GV$11</f>
        <v>0</v>
      </c>
      <c r="I56" s="63">
        <f>Input!$GW$11</f>
        <v>0</v>
      </c>
      <c r="J56" s="63">
        <f>Input!$GX$11</f>
        <v>0</v>
      </c>
      <c r="K56" s="63">
        <f>Input!$GY$11</f>
        <v>0</v>
      </c>
      <c r="L56" s="64">
        <f t="shared" si="3"/>
        <v>0</v>
      </c>
      <c r="N56" s="102"/>
      <c r="P56" s="103"/>
      <c r="Q56" s="104"/>
      <c r="R56" s="104"/>
      <c r="S56" s="104"/>
      <c r="T56" s="105"/>
      <c r="U56" s="106"/>
      <c r="V56" s="107"/>
      <c r="W56" s="104"/>
      <c r="X56" s="108"/>
      <c r="Y56" s="109"/>
      <c r="Z56" s="110"/>
      <c r="AB56" s="82"/>
    </row>
    <row r="57" spans="1:28" s="78" customFormat="1" ht="15.75" customHeight="1">
      <c r="A57" s="75"/>
      <c r="B57" s="101" t="s">
        <v>53</v>
      </c>
      <c r="C57" s="77"/>
      <c r="D57" s="77"/>
      <c r="E57" s="20"/>
      <c r="F57" s="63">
        <f>Input!$GZ$11</f>
        <v>0</v>
      </c>
      <c r="G57" s="63">
        <f>Input!$HA$11</f>
        <v>0</v>
      </c>
      <c r="H57" s="63">
        <f>Input!$HB$11</f>
        <v>0</v>
      </c>
      <c r="I57" s="63">
        <f>Input!$HC$11</f>
        <v>0</v>
      </c>
      <c r="J57" s="63">
        <f>Input!$HD$11</f>
        <v>0</v>
      </c>
      <c r="K57" s="63">
        <f>Input!$HE$11</f>
        <v>0</v>
      </c>
      <c r="L57" s="64">
        <f t="shared" si="3"/>
        <v>0</v>
      </c>
      <c r="N57" s="102"/>
      <c r="P57" s="103"/>
      <c r="Q57" s="104"/>
      <c r="R57" s="104"/>
      <c r="S57" s="104"/>
      <c r="T57" s="105"/>
      <c r="U57" s="106"/>
      <c r="V57" s="107"/>
      <c r="W57" s="104"/>
      <c r="X57" s="108"/>
      <c r="Y57" s="109"/>
      <c r="Z57" s="110"/>
      <c r="AB57" s="82"/>
    </row>
    <row r="58" spans="1:28" s="78" customFormat="1" ht="15.75" customHeight="1">
      <c r="A58" s="75"/>
      <c r="B58" s="101" t="s">
        <v>54</v>
      </c>
      <c r="C58" s="77"/>
      <c r="D58" s="77"/>
      <c r="E58" s="20"/>
      <c r="F58" s="63">
        <f>Input!$HF$11</f>
        <v>0</v>
      </c>
      <c r="G58" s="63">
        <f>Input!$HG$11</f>
        <v>0</v>
      </c>
      <c r="H58" s="63">
        <f>Input!$HH$11</f>
        <v>0</v>
      </c>
      <c r="I58" s="63">
        <f>Input!$HI$11</f>
        <v>0</v>
      </c>
      <c r="J58" s="63">
        <f>Input!$HJ$11</f>
        <v>0</v>
      </c>
      <c r="K58" s="63">
        <f>Input!$HK$11</f>
        <v>0</v>
      </c>
      <c r="L58" s="64">
        <f t="shared" si="3"/>
        <v>0</v>
      </c>
      <c r="N58" s="102"/>
      <c r="P58" s="103"/>
      <c r="Q58" s="104"/>
      <c r="R58" s="104"/>
      <c r="S58" s="104"/>
      <c r="T58" s="105"/>
      <c r="U58" s="106"/>
      <c r="V58" s="107"/>
      <c r="W58" s="104"/>
      <c r="X58" s="108"/>
      <c r="Y58" s="109"/>
      <c r="Z58" s="110"/>
      <c r="AB58" s="82"/>
    </row>
    <row r="59" spans="1:28" ht="15.75" customHeight="1">
      <c r="A59" s="75"/>
      <c r="B59" s="42" t="s">
        <v>55</v>
      </c>
      <c r="C59" s="43"/>
      <c r="D59" s="43"/>
      <c r="E59" s="43"/>
      <c r="F59" s="85">
        <f>SUM(F46:F58)</f>
        <v>0</v>
      </c>
      <c r="G59" s="85">
        <f t="shared" ref="G59:L59" si="4">SUM(G46:G58)</f>
        <v>0</v>
      </c>
      <c r="H59" s="85">
        <f t="shared" si="4"/>
        <v>0</v>
      </c>
      <c r="I59" s="85">
        <f t="shared" si="4"/>
        <v>0</v>
      </c>
      <c r="J59" s="85">
        <f t="shared" si="4"/>
        <v>0</v>
      </c>
      <c r="K59" s="85">
        <f t="shared" si="4"/>
        <v>0</v>
      </c>
      <c r="L59" s="85">
        <f t="shared" si="4"/>
        <v>0</v>
      </c>
      <c r="N59" s="96"/>
      <c r="P59" s="97"/>
      <c r="Q59" s="97"/>
      <c r="R59" s="97"/>
      <c r="S59" s="49">
        <f>L59-INT(L59)</f>
        <v>0</v>
      </c>
      <c r="T59" s="93"/>
      <c r="U59" s="94"/>
      <c r="V59" s="98"/>
      <c r="W59" s="98"/>
      <c r="X59" s="98"/>
      <c r="Y59" s="94"/>
      <c r="Z59" s="94"/>
      <c r="AB59" s="43">
        <f>SUM(AB46:AB53)</f>
        <v>0</v>
      </c>
    </row>
    <row r="60" spans="1:28" ht="15.75" customHeight="1">
      <c r="A60" s="75"/>
      <c r="C60" s="37"/>
      <c r="D60" s="37"/>
      <c r="E60" s="37"/>
      <c r="F60" s="37"/>
      <c r="G60" s="37"/>
      <c r="H60" s="37"/>
      <c r="I60" s="37"/>
      <c r="J60" s="37"/>
      <c r="K60" s="37"/>
      <c r="L60" s="37"/>
      <c r="N60" s="96"/>
      <c r="P60" s="97"/>
      <c r="Q60" s="97"/>
      <c r="R60" s="97"/>
      <c r="S60" s="97"/>
      <c r="T60" s="93"/>
      <c r="U60" s="94"/>
      <c r="V60" s="98"/>
      <c r="W60" s="98"/>
      <c r="X60" s="98"/>
      <c r="Y60" s="94"/>
      <c r="Z60" s="94"/>
    </row>
    <row r="61" spans="1:28" ht="15.75" customHeight="1">
      <c r="A61" s="75"/>
      <c r="L61" s="6" t="s">
        <v>56</v>
      </c>
      <c r="N61" s="111"/>
      <c r="Q61" s="112"/>
      <c r="R61" s="112"/>
      <c r="S61" s="112"/>
      <c r="W61" s="112"/>
      <c r="X61" s="112"/>
      <c r="Y61" s="112"/>
      <c r="Z61" s="112"/>
    </row>
    <row r="62" spans="1:28" ht="15.75" customHeight="1">
      <c r="A62" s="75"/>
      <c r="N62" s="113"/>
    </row>
    <row r="63" spans="1:28" s="112" customFormat="1" ht="15.75" customHeight="1">
      <c r="A63" s="75"/>
      <c r="N63" s="113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8" s="112" customFormat="1" ht="15.75" customHeight="1">
      <c r="A64" s="75"/>
      <c r="N64" s="113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s="112" customFormat="1" ht="15.75" customHeight="1">
      <c r="A65" s="75"/>
      <c r="N65" s="113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s="78" customFormat="1" ht="15.75" customHeight="1">
      <c r="A66" s="75"/>
      <c r="B66" s="20"/>
      <c r="C66" s="20"/>
      <c r="D66" s="20"/>
      <c r="E66" s="20"/>
      <c r="F66" s="114">
        <f>F59+F43</f>
        <v>0</v>
      </c>
      <c r="G66" s="114">
        <f t="shared" ref="G66:L66" si="5">G59+G43</f>
        <v>0</v>
      </c>
      <c r="H66" s="114">
        <f t="shared" si="5"/>
        <v>0</v>
      </c>
      <c r="I66" s="114">
        <f t="shared" si="5"/>
        <v>0</v>
      </c>
      <c r="J66" s="114">
        <f t="shared" si="5"/>
        <v>0</v>
      </c>
      <c r="K66" s="114">
        <f t="shared" si="5"/>
        <v>0</v>
      </c>
      <c r="L66" s="114">
        <f t="shared" si="5"/>
        <v>0</v>
      </c>
      <c r="N66" s="20"/>
    </row>
    <row r="67" spans="1:26" s="78" customFormat="1" ht="15.75" customHeight="1">
      <c r="A67" s="75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114">
        <f>SUM(K8:K9)+SUM(K12:K16)+L18+L19</f>
        <v>0</v>
      </c>
      <c r="N67" s="20"/>
    </row>
    <row r="68" spans="1:26" s="78" customFormat="1" ht="15.75" customHeight="1">
      <c r="A68" s="75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114">
        <f>Input!HL11+Input!HM11+Input!HN11</f>
        <v>27733367</v>
      </c>
      <c r="N68" s="20"/>
    </row>
    <row r="69" spans="1:26" s="78" customFormat="1" ht="15.75" customHeight="1">
      <c r="A69" s="75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114">
        <f>SUM(L66:L68)</f>
        <v>27733367</v>
      </c>
      <c r="N69" s="20"/>
    </row>
    <row r="70" spans="1:26" ht="15.75" customHeight="1">
      <c r="L70" s="3" t="str">
        <f>IF($L$69&lt;&gt;(Input!$D$11-Input!$E$11),"Error","Balanced")</f>
        <v>Balanced</v>
      </c>
    </row>
  </sheetData>
  <mergeCells count="3">
    <mergeCell ref="B6:L6"/>
    <mergeCell ref="H10:J10"/>
    <mergeCell ref="F20:J20"/>
  </mergeCells>
  <conditionalFormatting sqref="O27:O28">
    <cfRule type="expression" dxfId="29" priority="5">
      <formula>$O$28&lt;&gt;0</formula>
    </cfRule>
  </conditionalFormatting>
  <conditionalFormatting sqref="F20:J20">
    <cfRule type="expression" dxfId="28" priority="2">
      <formula>OR($S$17&lt;&gt;0,$S$43&lt;&gt;0,$S$59&lt;&gt;0)</formula>
    </cfRule>
  </conditionalFormatting>
  <conditionalFormatting sqref="H10:J10">
    <cfRule type="expression" dxfId="27" priority="1">
      <formula>$O$10&lt;&gt;0</formula>
    </cfRule>
  </conditionalFormatting>
  <hyperlinks>
    <hyperlink ref="K1" location="Index!A1" display="Return to Index"/>
  </hyperlinks>
  <printOptions horizontalCentered="1"/>
  <pageMargins left="0.25" right="0.25" top="0.25" bottom="0.25" header="0.5" footer="0.5"/>
  <pageSetup scale="60" pageOrder="overThenDown" orientation="landscape" r:id="rId1"/>
  <headerFooter alignWithMargins="0"/>
  <colBreaks count="1" manualBreakCount="1">
    <brk id="12" max="80" man="1"/>
  </colBreaks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11"/>
    <pageSetUpPr fitToPage="1"/>
  </sheetPr>
  <dimension ref="A1:AB70"/>
  <sheetViews>
    <sheetView showGridLines="0" zoomScale="75" zoomScaleNormal="75" workbookViewId="0">
      <pane ySplit="3" topLeftCell="A4" activePane="bottomLeft" state="frozen"/>
      <selection activeCell="B16" sqref="B16"/>
      <selection pane="bottomLeft" activeCell="K1" sqref="K1"/>
    </sheetView>
  </sheetViews>
  <sheetFormatPr defaultRowHeight="15.75" customHeight="1"/>
  <cols>
    <col min="1" max="1" width="4.7109375" style="1" customWidth="1"/>
    <col min="2" max="2" width="60.140625" style="6" customWidth="1"/>
    <col min="3" max="4" width="3.42578125" style="6" customWidth="1"/>
    <col min="5" max="5" width="18.85546875" style="6" customWidth="1"/>
    <col min="6" max="6" width="17.85546875" style="6" customWidth="1"/>
    <col min="7" max="7" width="18.140625" style="6" customWidth="1"/>
    <col min="8" max="8" width="19.28515625" style="6" customWidth="1"/>
    <col min="9" max="9" width="18.5703125" style="6" customWidth="1"/>
    <col min="10" max="10" width="20.7109375" style="6" customWidth="1"/>
    <col min="11" max="11" width="20.28515625" style="6" bestFit="1" customWidth="1"/>
    <col min="12" max="12" width="16.42578125" style="6" customWidth="1"/>
    <col min="13" max="13" width="2.28515625" style="9" customWidth="1"/>
    <col min="14" max="14" width="14.42578125" style="6" customWidth="1"/>
    <col min="15" max="15" width="19.85546875" style="9" customWidth="1"/>
    <col min="16" max="16" width="22.140625" style="9" customWidth="1"/>
    <col min="17" max="17" width="1.140625" style="9" customWidth="1"/>
    <col min="18" max="19" width="14.42578125" style="9" customWidth="1"/>
    <col min="20" max="20" width="12.7109375" style="9" customWidth="1"/>
    <col min="21" max="21" width="10.7109375" style="9" customWidth="1"/>
    <col min="22" max="22" width="16.85546875" style="9" customWidth="1"/>
    <col min="23" max="23" width="1.85546875" style="9" customWidth="1"/>
    <col min="24" max="24" width="26.42578125" style="9" customWidth="1"/>
    <col min="25" max="25" width="17" style="9" customWidth="1"/>
    <col min="26" max="26" width="16.7109375" style="9" customWidth="1"/>
    <col min="27" max="27" width="18.85546875" style="9" customWidth="1"/>
    <col min="28" max="28" width="22.28515625" style="9" customWidth="1"/>
    <col min="29" max="16384" width="9.140625" style="9"/>
  </cols>
  <sheetData>
    <row r="1" spans="2:28" s="1" customFormat="1" ht="18" customHeight="1" thickBot="1">
      <c r="B1" s="2" t="s">
        <v>244</v>
      </c>
      <c r="C1" s="3"/>
      <c r="D1" s="3"/>
      <c r="E1" s="3"/>
      <c r="F1" s="3"/>
      <c r="G1" s="3"/>
      <c r="H1" s="3"/>
      <c r="I1" s="4"/>
      <c r="J1" s="3"/>
      <c r="K1" s="238" t="s">
        <v>422</v>
      </c>
      <c r="L1" s="3"/>
      <c r="M1" s="3"/>
      <c r="N1" s="3"/>
      <c r="AA1" s="3">
        <v>12</v>
      </c>
      <c r="AB1" s="3">
        <v>13</v>
      </c>
    </row>
    <row r="2" spans="2:28" ht="15.75" customHeight="1">
      <c r="B2" s="2" t="str">
        <f>Input!$B$5</f>
        <v>For the Year Ended August 31, 2018</v>
      </c>
      <c r="C2" s="5"/>
      <c r="D2" s="5"/>
      <c r="E2" s="5"/>
      <c r="G2" s="5"/>
      <c r="H2" s="5"/>
      <c r="I2" s="7"/>
      <c r="J2" s="5"/>
      <c r="K2" s="5"/>
      <c r="L2" s="8"/>
      <c r="N2" s="8"/>
      <c r="O2" s="10"/>
    </row>
    <row r="3" spans="2:28" ht="15.75" customHeight="1">
      <c r="B3" s="2" t="str">
        <f>Input!$B$6</f>
        <v>Research Expenditure Survey</v>
      </c>
      <c r="C3" s="5"/>
      <c r="D3" s="5"/>
      <c r="E3" s="5"/>
      <c r="F3" s="5"/>
      <c r="G3" s="5"/>
      <c r="H3" s="5"/>
      <c r="I3" s="7"/>
      <c r="J3" s="5"/>
      <c r="K3" s="5"/>
      <c r="L3" s="8"/>
      <c r="N3" s="8"/>
    </row>
    <row r="4" spans="2:28" ht="15.75" customHeight="1">
      <c r="B4" s="11"/>
      <c r="C4" s="5"/>
      <c r="D4" s="5"/>
      <c r="E4" s="5"/>
      <c r="F4" s="5"/>
      <c r="G4" s="5"/>
      <c r="H4" s="5"/>
      <c r="I4" s="7"/>
      <c r="J4" s="5"/>
      <c r="K4" s="5"/>
      <c r="L4" s="8"/>
      <c r="N4" s="10" t="s">
        <v>0</v>
      </c>
      <c r="P4" s="12"/>
    </row>
    <row r="5" spans="2:28" ht="15.75" customHeight="1">
      <c r="L5" s="3"/>
      <c r="N5" s="3"/>
    </row>
    <row r="6" spans="2:28" ht="15.75" customHeight="1">
      <c r="B6" s="452" t="str">
        <f>Input!$B$7</f>
        <v>FY 2018 Research Expenditure Survey</v>
      </c>
      <c r="C6" s="453"/>
      <c r="D6" s="453"/>
      <c r="E6" s="453"/>
      <c r="F6" s="453"/>
      <c r="G6" s="453"/>
      <c r="H6" s="453"/>
      <c r="I6" s="453"/>
      <c r="J6" s="453"/>
      <c r="K6" s="453"/>
      <c r="L6" s="453"/>
      <c r="N6" s="13"/>
    </row>
    <row r="7" spans="2:28" ht="28.5" customHeight="1">
      <c r="B7" s="14" t="s">
        <v>1</v>
      </c>
      <c r="C7" s="15"/>
      <c r="D7" s="15"/>
      <c r="E7" s="15"/>
      <c r="F7" s="15"/>
      <c r="G7" s="15"/>
      <c r="H7" s="15"/>
      <c r="I7" s="15"/>
      <c r="J7" s="15"/>
      <c r="K7" s="16" t="s">
        <v>2</v>
      </c>
      <c r="L7" s="16" t="s">
        <v>3</v>
      </c>
      <c r="N7" s="17"/>
      <c r="O7" s="18"/>
      <c r="P7" s="19"/>
      <c r="Q7" s="19"/>
      <c r="R7" s="19"/>
      <c r="S7" s="19"/>
      <c r="T7" s="19"/>
    </row>
    <row r="8" spans="2:28" ht="15.75" customHeight="1">
      <c r="B8" s="20" t="s">
        <v>4</v>
      </c>
      <c r="C8" s="21"/>
      <c r="D8" s="21"/>
      <c r="E8" s="21"/>
      <c r="F8" s="21"/>
      <c r="G8" s="21"/>
      <c r="H8" s="21"/>
      <c r="I8" s="21"/>
      <c r="J8" s="21"/>
      <c r="K8" s="22">
        <f>L8</f>
        <v>0</v>
      </c>
      <c r="L8" s="23">
        <f>Input!$I$12</f>
        <v>0</v>
      </c>
      <c r="N8" s="115"/>
      <c r="O8" s="116"/>
      <c r="P8" s="19"/>
      <c r="Q8" s="19"/>
      <c r="R8" s="19"/>
      <c r="S8" s="19"/>
      <c r="T8" s="19"/>
      <c r="AB8" s="24">
        <f>SUM(C8:L8)</f>
        <v>0</v>
      </c>
    </row>
    <row r="9" spans="2:28" ht="15.75" customHeight="1">
      <c r="B9" s="20" t="s">
        <v>6</v>
      </c>
      <c r="C9" s="21"/>
      <c r="D9" s="21"/>
      <c r="E9" s="21"/>
      <c r="F9" s="21"/>
      <c r="G9" s="21"/>
      <c r="H9" s="21"/>
      <c r="I9" s="21"/>
      <c r="J9" s="21"/>
      <c r="K9" s="25">
        <f>Input!$G$12</f>
        <v>0</v>
      </c>
      <c r="L9" s="26"/>
      <c r="N9" s="115"/>
      <c r="O9" s="28"/>
      <c r="P9" s="19"/>
      <c r="Q9" s="19"/>
      <c r="R9" s="19"/>
      <c r="S9" s="19"/>
      <c r="T9" s="19"/>
      <c r="AB9" s="24">
        <f>SUM(C9:L9)</f>
        <v>0</v>
      </c>
    </row>
    <row r="10" spans="2:28" ht="15.75" customHeight="1">
      <c r="B10" s="27" t="s">
        <v>548</v>
      </c>
      <c r="C10" s="28"/>
      <c r="D10" s="21"/>
      <c r="E10" s="21"/>
      <c r="F10" s="9"/>
      <c r="G10" s="200"/>
      <c r="H10" s="454" t="str">
        <f>IF(O10&lt;&gt;0,"Out of Balance with SRECNA","")</f>
        <v/>
      </c>
      <c r="I10" s="454"/>
      <c r="J10" s="455"/>
      <c r="K10" s="30">
        <f>SUM(K8:K9)</f>
        <v>0</v>
      </c>
      <c r="L10" s="31"/>
      <c r="N10" s="117"/>
      <c r="O10" s="118"/>
      <c r="P10" s="19"/>
      <c r="Q10" s="19"/>
      <c r="R10" s="19"/>
      <c r="S10" s="19"/>
      <c r="T10" s="19"/>
      <c r="AB10" s="24"/>
    </row>
    <row r="11" spans="2:28" ht="15.75" customHeight="1">
      <c r="B11" s="20"/>
      <c r="C11" s="21"/>
      <c r="D11" s="21"/>
      <c r="E11" s="21"/>
      <c r="F11" s="9"/>
      <c r="G11" s="9"/>
      <c r="H11" s="9"/>
      <c r="I11" s="9"/>
      <c r="J11" s="9"/>
      <c r="K11" s="32"/>
      <c r="L11" s="26"/>
      <c r="N11" s="17"/>
      <c r="O11" s="94"/>
      <c r="P11" s="33"/>
      <c r="Q11" s="33"/>
      <c r="R11" s="33"/>
      <c r="S11" s="33"/>
      <c r="T11" s="34"/>
      <c r="AB11" s="24">
        <f>SUM(C10:L10)</f>
        <v>0</v>
      </c>
    </row>
    <row r="12" spans="2:28" ht="15.75" customHeight="1">
      <c r="B12" s="20" t="s">
        <v>8</v>
      </c>
      <c r="C12" s="21"/>
      <c r="D12" s="21"/>
      <c r="E12" s="21"/>
      <c r="F12" s="21"/>
      <c r="G12" s="21"/>
      <c r="H12" s="21"/>
      <c r="I12" s="21"/>
      <c r="J12" s="21"/>
      <c r="K12" s="35">
        <f>Input!$H$12</f>
        <v>0</v>
      </c>
      <c r="L12" s="26"/>
      <c r="N12" s="36"/>
      <c r="O12" s="19"/>
      <c r="P12" s="19"/>
      <c r="Q12" s="19"/>
      <c r="R12" s="19"/>
      <c r="S12" s="19"/>
      <c r="T12" s="19"/>
      <c r="AB12" s="24">
        <f>SUM(C11:L11)</f>
        <v>0</v>
      </c>
    </row>
    <row r="13" spans="2:28" ht="15.75" customHeight="1">
      <c r="B13" s="20" t="s">
        <v>9</v>
      </c>
      <c r="C13" s="21"/>
      <c r="D13" s="21"/>
      <c r="E13" s="21"/>
      <c r="F13" s="21"/>
      <c r="G13" s="21"/>
      <c r="H13" s="21"/>
      <c r="I13" s="21"/>
      <c r="J13" s="21"/>
      <c r="K13" s="32">
        <f>L13</f>
        <v>0</v>
      </c>
      <c r="L13" s="35">
        <f>Input!$J$12</f>
        <v>0</v>
      </c>
      <c r="N13" s="36"/>
      <c r="O13" s="119"/>
      <c r="AB13" s="24">
        <f>SUM(C13:L13)</f>
        <v>0</v>
      </c>
    </row>
    <row r="14" spans="2:28" ht="15.75" customHeight="1">
      <c r="B14" s="20" t="s">
        <v>10</v>
      </c>
      <c r="C14" s="21"/>
      <c r="D14" s="21"/>
      <c r="E14" s="21"/>
      <c r="F14" s="21"/>
      <c r="G14" s="21"/>
      <c r="H14" s="21"/>
      <c r="I14" s="21"/>
      <c r="J14" s="21"/>
      <c r="K14" s="32">
        <f>L14</f>
        <v>0</v>
      </c>
      <c r="L14" s="35">
        <f>Input!$K$12</f>
        <v>0</v>
      </c>
      <c r="N14" s="17"/>
      <c r="O14" s="28"/>
      <c r="P14" s="19"/>
      <c r="Q14" s="19"/>
      <c r="R14" s="19"/>
      <c r="S14" s="19"/>
      <c r="T14" s="38"/>
      <c r="U14" s="19"/>
      <c r="V14" s="19"/>
      <c r="W14" s="19"/>
      <c r="X14" s="19"/>
      <c r="Y14" s="19"/>
      <c r="Z14" s="19"/>
      <c r="AA14" s="19"/>
      <c r="AB14" s="24">
        <f>SUM(C14:L14)</f>
        <v>0</v>
      </c>
    </row>
    <row r="15" spans="2:28" ht="15.75" customHeight="1">
      <c r="B15" s="386" t="s">
        <v>553</v>
      </c>
      <c r="C15" s="21"/>
      <c r="D15" s="21"/>
      <c r="E15" s="21"/>
      <c r="F15" s="21"/>
      <c r="G15" s="21"/>
      <c r="H15" s="21"/>
      <c r="I15" s="21"/>
      <c r="J15" s="21"/>
      <c r="K15" s="39">
        <f>L15</f>
        <v>0</v>
      </c>
      <c r="L15" s="35">
        <f>Input!$L$12</f>
        <v>0</v>
      </c>
      <c r="N15" s="19"/>
      <c r="O15" s="19"/>
      <c r="P15" s="19"/>
      <c r="Q15" s="19"/>
      <c r="R15" s="19"/>
      <c r="S15" s="19"/>
      <c r="T15" s="19"/>
      <c r="U15" s="19"/>
      <c r="V15" s="19"/>
      <c r="W15" s="40"/>
      <c r="X15" s="19"/>
      <c r="Y15" s="19"/>
      <c r="Z15" s="19"/>
      <c r="AA15" s="19"/>
      <c r="AB15" s="24">
        <f>SUM(C15:L15)</f>
        <v>0</v>
      </c>
    </row>
    <row r="16" spans="2:28" ht="15.75" customHeight="1">
      <c r="B16" s="20" t="s">
        <v>675</v>
      </c>
      <c r="C16" s="21"/>
      <c r="D16" s="21"/>
      <c r="E16" s="21"/>
      <c r="F16" s="21"/>
      <c r="G16" s="21"/>
      <c r="H16" s="21"/>
      <c r="I16" s="21"/>
      <c r="J16" s="21"/>
      <c r="K16" s="39">
        <f>L16</f>
        <v>0</v>
      </c>
      <c r="L16" s="35">
        <f>Input!$M$12</f>
        <v>0</v>
      </c>
      <c r="N16" s="28"/>
      <c r="O16" s="41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24">
        <f>SUM(C16:L16)</f>
        <v>0</v>
      </c>
    </row>
    <row r="17" spans="1:28" ht="15.75" customHeight="1">
      <c r="B17" s="42" t="s">
        <v>12</v>
      </c>
      <c r="C17" s="43"/>
      <c r="D17" s="43"/>
      <c r="E17" s="43"/>
      <c r="F17" s="43"/>
      <c r="G17" s="43"/>
      <c r="H17" s="43"/>
      <c r="I17" s="43"/>
      <c r="J17" s="43"/>
      <c r="K17" s="44">
        <f>SUM(K10:K16)</f>
        <v>0</v>
      </c>
      <c r="L17" s="45">
        <f>SUM(L8:L16)</f>
        <v>0</v>
      </c>
      <c r="N17" s="46"/>
      <c r="O17" s="47"/>
      <c r="P17" s="47"/>
      <c r="Q17" s="47"/>
      <c r="R17" s="48"/>
      <c r="S17" s="49">
        <f>L17-INT(L17)</f>
        <v>0</v>
      </c>
      <c r="T17" s="48">
        <v>0</v>
      </c>
      <c r="U17" s="47">
        <v>0</v>
      </c>
      <c r="V17" s="47">
        <v>0</v>
      </c>
      <c r="W17" s="47"/>
      <c r="X17" s="47"/>
      <c r="Y17" s="50"/>
      <c r="Z17" s="40"/>
      <c r="AA17" s="19"/>
      <c r="AB17" s="43" t="e">
        <f>#REF!+#REF!+#REF!+#REF!</f>
        <v>#REF!</v>
      </c>
    </row>
    <row r="18" spans="1:28" s="6" customFormat="1" ht="15.75" customHeight="1">
      <c r="A18" s="3"/>
      <c r="B18" s="380" t="s">
        <v>590</v>
      </c>
      <c r="C18" s="36"/>
      <c r="D18" s="36"/>
      <c r="E18" s="36"/>
      <c r="F18" s="36"/>
      <c r="G18" s="36"/>
      <c r="H18" s="36"/>
      <c r="I18" s="36"/>
      <c r="J18" s="36"/>
      <c r="K18" s="211"/>
      <c r="L18" s="331">
        <f>Input!$N$12</f>
        <v>0</v>
      </c>
      <c r="N18" s="332"/>
      <c r="O18" s="333"/>
      <c r="P18" s="333"/>
      <c r="Q18" s="333"/>
      <c r="R18" s="142"/>
      <c r="S18" s="334"/>
      <c r="T18" s="142"/>
      <c r="U18" s="333"/>
      <c r="V18" s="333"/>
      <c r="W18" s="333"/>
      <c r="X18" s="333"/>
      <c r="Y18" s="335"/>
      <c r="Z18" s="336"/>
      <c r="AA18" s="17"/>
      <c r="AB18" s="36"/>
    </row>
    <row r="19" spans="1:28" s="6" customFormat="1" ht="15.75" customHeight="1">
      <c r="A19" s="3"/>
      <c r="B19" s="380" t="s">
        <v>589</v>
      </c>
      <c r="C19" s="36"/>
      <c r="D19" s="36"/>
      <c r="E19" s="36"/>
      <c r="F19" s="36"/>
      <c r="G19" s="36"/>
      <c r="H19" s="36"/>
      <c r="I19" s="36"/>
      <c r="J19" s="36"/>
      <c r="K19" s="211"/>
      <c r="L19" s="331">
        <f>Input!$O$12</f>
        <v>0</v>
      </c>
      <c r="N19" s="332"/>
      <c r="O19" s="333"/>
      <c r="P19" s="333"/>
      <c r="Q19" s="333"/>
      <c r="R19" s="142"/>
      <c r="S19" s="334"/>
      <c r="T19" s="142"/>
      <c r="U19" s="333"/>
      <c r="V19" s="333"/>
      <c r="W19" s="333"/>
      <c r="X19" s="333"/>
      <c r="Y19" s="335"/>
      <c r="Z19" s="336"/>
      <c r="AA19" s="17"/>
      <c r="AB19" s="36"/>
    </row>
    <row r="20" spans="1:28" ht="15.75" customHeight="1">
      <c r="C20" s="37"/>
      <c r="D20" s="37"/>
      <c r="E20" s="37"/>
      <c r="F20" s="456" t="str">
        <f>IF(OR(S17&lt;&gt;0,S43&lt;&gt;0,S59&lt;&gt;0),"Do not Enter Cents - Whole Dollars Only","")</f>
        <v/>
      </c>
      <c r="G20" s="456"/>
      <c r="H20" s="456"/>
      <c r="I20" s="456"/>
      <c r="J20" s="456"/>
      <c r="K20" s="37"/>
      <c r="L20" s="37"/>
      <c r="N20" s="46"/>
      <c r="O20" s="47"/>
      <c r="P20" s="47"/>
      <c r="Q20" s="47"/>
      <c r="R20" s="48"/>
      <c r="S20" s="51"/>
      <c r="T20" s="48"/>
      <c r="U20" s="47"/>
      <c r="V20" s="47"/>
      <c r="W20" s="47"/>
      <c r="X20" s="47"/>
      <c r="Y20" s="50"/>
      <c r="Z20" s="40"/>
      <c r="AA20" s="19"/>
    </row>
    <row r="21" spans="1:28" ht="33" customHeight="1">
      <c r="B21" s="14" t="s">
        <v>13</v>
      </c>
      <c r="C21" s="52"/>
      <c r="D21" s="52"/>
      <c r="E21" s="52"/>
      <c r="F21" s="53" t="s">
        <v>14</v>
      </c>
      <c r="G21" s="53" t="s">
        <v>15</v>
      </c>
      <c r="H21" s="53" t="s">
        <v>16</v>
      </c>
      <c r="I21" s="53" t="s">
        <v>17</v>
      </c>
      <c r="J21" s="385" t="s">
        <v>551</v>
      </c>
      <c r="K21" s="385" t="s">
        <v>552</v>
      </c>
      <c r="L21" s="53" t="s">
        <v>18</v>
      </c>
      <c r="N21" s="46"/>
      <c r="O21" s="47"/>
      <c r="P21" s="47"/>
      <c r="Q21" s="47"/>
      <c r="R21" s="48"/>
      <c r="S21" s="51"/>
      <c r="T21" s="48"/>
      <c r="U21" s="47"/>
      <c r="V21" s="47"/>
      <c r="W21" s="47"/>
      <c r="X21" s="47"/>
      <c r="Y21" s="50"/>
      <c r="Z21" s="40"/>
      <c r="AA21" s="19"/>
    </row>
    <row r="22" spans="1:28" ht="15.75" customHeight="1">
      <c r="B22" s="54" t="s">
        <v>19</v>
      </c>
      <c r="C22" s="21"/>
      <c r="D22" s="21"/>
      <c r="F22" s="55">
        <f>Input!$P$12</f>
        <v>0</v>
      </c>
      <c r="G22" s="55">
        <f>Input!$Q$12</f>
        <v>0</v>
      </c>
      <c r="H22" s="55">
        <f>Input!$R$12</f>
        <v>0</v>
      </c>
      <c r="I22" s="55">
        <f>Input!$S$12</f>
        <v>0</v>
      </c>
      <c r="J22" s="55">
        <f>Input!$T$12</f>
        <v>0</v>
      </c>
      <c r="K22" s="55">
        <f>Input!$U$12</f>
        <v>0</v>
      </c>
      <c r="L22" s="56">
        <f t="shared" ref="L22:L41" si="0">SUM(F22:K22)</f>
        <v>0</v>
      </c>
      <c r="N22" s="57"/>
      <c r="O22" s="58"/>
      <c r="P22" s="59"/>
      <c r="Q22" s="60"/>
      <c r="R22" s="57"/>
      <c r="S22" s="57"/>
      <c r="T22" s="57"/>
      <c r="U22" s="60"/>
      <c r="V22" s="57"/>
      <c r="W22" s="60"/>
      <c r="X22" s="61"/>
      <c r="Y22" s="58"/>
      <c r="Z22" s="60"/>
      <c r="AA22" s="19"/>
      <c r="AB22" s="24">
        <f t="shared" ref="AB22:AB27" si="1">SUM(C22:L22)</f>
        <v>0</v>
      </c>
    </row>
    <row r="23" spans="1:28" ht="15.75" customHeight="1">
      <c r="B23" s="62" t="s">
        <v>20</v>
      </c>
      <c r="C23" s="21"/>
      <c r="D23" s="21"/>
      <c r="F23" s="63">
        <f>Input!$V$12</f>
        <v>0</v>
      </c>
      <c r="G23" s="63">
        <f>Input!$W$12</f>
        <v>0</v>
      </c>
      <c r="H23" s="63">
        <f>Input!$X$12</f>
        <v>0</v>
      </c>
      <c r="I23" s="63">
        <f>Input!$Y$12</f>
        <v>0</v>
      </c>
      <c r="J23" s="63">
        <f>Input!$Z$12</f>
        <v>0</v>
      </c>
      <c r="K23" s="63">
        <f>Input!$AA$12</f>
        <v>0</v>
      </c>
      <c r="L23" s="64">
        <f t="shared" si="0"/>
        <v>0</v>
      </c>
      <c r="N23" s="65"/>
      <c r="O23" s="66"/>
      <c r="P23" s="67"/>
      <c r="Q23" s="68"/>
      <c r="R23" s="69"/>
      <c r="S23" s="69"/>
      <c r="T23" s="69"/>
      <c r="U23" s="68"/>
      <c r="V23" s="70"/>
      <c r="W23" s="60"/>
      <c r="X23" s="61"/>
      <c r="Y23" s="66"/>
      <c r="Z23" s="68"/>
      <c r="AA23" s="19"/>
      <c r="AB23" s="24">
        <f t="shared" si="1"/>
        <v>0</v>
      </c>
    </row>
    <row r="24" spans="1:28" ht="15.75" customHeight="1">
      <c r="B24" s="54" t="s">
        <v>21</v>
      </c>
      <c r="C24" s="21"/>
      <c r="D24" s="21"/>
      <c r="F24" s="63">
        <f>Input!$AB$12</f>
        <v>0</v>
      </c>
      <c r="G24" s="63">
        <f>Input!$AC$12</f>
        <v>0</v>
      </c>
      <c r="H24" s="63">
        <f>Input!$AD$12</f>
        <v>0</v>
      </c>
      <c r="I24" s="63">
        <f>Input!$AE$12</f>
        <v>0</v>
      </c>
      <c r="J24" s="63">
        <f>Input!$AF$12</f>
        <v>0</v>
      </c>
      <c r="K24" s="63">
        <f>Input!$AG$12</f>
        <v>0</v>
      </c>
      <c r="L24" s="64">
        <f t="shared" si="0"/>
        <v>0</v>
      </c>
      <c r="N24" s="65"/>
      <c r="O24" s="66"/>
      <c r="P24" s="71"/>
      <c r="Q24" s="68"/>
      <c r="R24" s="69"/>
      <c r="S24" s="69"/>
      <c r="T24" s="69"/>
      <c r="U24" s="68"/>
      <c r="V24" s="69"/>
      <c r="W24" s="68"/>
      <c r="X24" s="61"/>
      <c r="Y24" s="66"/>
      <c r="Z24" s="68"/>
      <c r="AA24" s="19"/>
      <c r="AB24" s="24">
        <f t="shared" si="1"/>
        <v>0</v>
      </c>
    </row>
    <row r="25" spans="1:28" ht="15.75" customHeight="1">
      <c r="B25" s="54" t="s">
        <v>22</v>
      </c>
      <c r="C25" s="21"/>
      <c r="D25" s="21"/>
      <c r="F25" s="63">
        <f>Input!$AH$12</f>
        <v>0</v>
      </c>
      <c r="G25" s="63">
        <f>Input!$AI$12</f>
        <v>0</v>
      </c>
      <c r="H25" s="63">
        <f>Input!$AJ$12</f>
        <v>0</v>
      </c>
      <c r="I25" s="63">
        <f>Input!$AK$12</f>
        <v>0</v>
      </c>
      <c r="J25" s="63">
        <f>Input!$AL$12</f>
        <v>0</v>
      </c>
      <c r="K25" s="63">
        <f>Input!$AM$12</f>
        <v>0</v>
      </c>
      <c r="L25" s="64">
        <f t="shared" si="0"/>
        <v>0</v>
      </c>
      <c r="N25" s="65"/>
      <c r="O25" s="66"/>
      <c r="P25" s="67"/>
      <c r="Q25" s="68"/>
      <c r="R25" s="69"/>
      <c r="S25" s="69"/>
      <c r="T25" s="69"/>
      <c r="U25" s="68"/>
      <c r="V25" s="69"/>
      <c r="W25" s="68"/>
      <c r="X25" s="61"/>
      <c r="Y25" s="66"/>
      <c r="Z25" s="68"/>
      <c r="AA25" s="19"/>
      <c r="AB25" s="24">
        <f t="shared" si="1"/>
        <v>0</v>
      </c>
    </row>
    <row r="26" spans="1:28" ht="15.75" customHeight="1">
      <c r="B26" s="54" t="s">
        <v>23</v>
      </c>
      <c r="C26" s="21"/>
      <c r="D26" s="21"/>
      <c r="F26" s="63">
        <f>Input!$AN$12</f>
        <v>0</v>
      </c>
      <c r="G26" s="63">
        <f>Input!$AO$12</f>
        <v>0</v>
      </c>
      <c r="H26" s="63">
        <f>Input!$AP$12</f>
        <v>0</v>
      </c>
      <c r="I26" s="63">
        <f>Input!$AQ$12</f>
        <v>0</v>
      </c>
      <c r="J26" s="63">
        <f>Input!$AR$12</f>
        <v>0</v>
      </c>
      <c r="K26" s="63">
        <f>Input!$AS$12</f>
        <v>0</v>
      </c>
      <c r="L26" s="64">
        <f t="shared" si="0"/>
        <v>0</v>
      </c>
      <c r="N26" s="65"/>
      <c r="O26" s="66"/>
      <c r="P26" s="67"/>
      <c r="Q26" s="68"/>
      <c r="R26" s="69"/>
      <c r="S26" s="69"/>
      <c r="T26" s="69"/>
      <c r="U26" s="68"/>
      <c r="V26" s="69"/>
      <c r="W26" s="68"/>
      <c r="X26" s="61"/>
      <c r="Y26" s="66"/>
      <c r="Z26" s="68"/>
      <c r="AA26" s="19"/>
      <c r="AB26" s="24">
        <f t="shared" si="1"/>
        <v>0</v>
      </c>
    </row>
    <row r="27" spans="1:28" ht="15.75" customHeight="1">
      <c r="B27" s="54" t="s">
        <v>24</v>
      </c>
      <c r="C27" s="21"/>
      <c r="D27" s="21"/>
      <c r="F27" s="63">
        <f>Input!$AT$12</f>
        <v>0</v>
      </c>
      <c r="G27" s="63">
        <f>Input!$AU$12</f>
        <v>0</v>
      </c>
      <c r="H27" s="63">
        <f>Input!$AV$12</f>
        <v>0</v>
      </c>
      <c r="I27" s="63">
        <f>Input!$AW$12</f>
        <v>0</v>
      </c>
      <c r="J27" s="63">
        <f>Input!$AX$12</f>
        <v>0</v>
      </c>
      <c r="K27" s="63">
        <f>Input!$AY$12</f>
        <v>0</v>
      </c>
      <c r="L27" s="64">
        <f t="shared" si="0"/>
        <v>0</v>
      </c>
      <c r="N27" s="65"/>
      <c r="O27" s="72" t="s">
        <v>5</v>
      </c>
      <c r="P27" s="67"/>
      <c r="Q27" s="68"/>
      <c r="R27" s="69"/>
      <c r="S27" s="69"/>
      <c r="T27" s="69"/>
      <c r="U27" s="68"/>
      <c r="V27" s="69"/>
      <c r="W27" s="68"/>
      <c r="X27" s="61"/>
      <c r="Y27" s="66"/>
      <c r="Z27" s="68"/>
      <c r="AA27" s="19"/>
      <c r="AB27" s="24">
        <f t="shared" si="1"/>
        <v>0</v>
      </c>
    </row>
    <row r="28" spans="1:28" ht="15.75" customHeight="1">
      <c r="B28" s="54" t="s">
        <v>25</v>
      </c>
      <c r="C28" s="21"/>
      <c r="D28" s="21"/>
      <c r="F28" s="63">
        <f>Input!$AZ$12</f>
        <v>0</v>
      </c>
      <c r="G28" s="63">
        <f>Input!$BA$12</f>
        <v>0</v>
      </c>
      <c r="H28" s="63">
        <f>Input!$BB$12</f>
        <v>0</v>
      </c>
      <c r="I28" s="63">
        <f>Input!$BC$12</f>
        <v>0</v>
      </c>
      <c r="J28" s="63">
        <f>Input!$BD$12</f>
        <v>0</v>
      </c>
      <c r="K28" s="63">
        <f>Input!$BE$12</f>
        <v>0</v>
      </c>
      <c r="L28" s="64">
        <f t="shared" si="0"/>
        <v>0</v>
      </c>
      <c r="N28" s="73" t="str">
        <f>IF(O28&lt;&gt;0,"Out of Balance","Balanced")</f>
        <v>Balanced</v>
      </c>
      <c r="O28" s="74">
        <f>L17-L43</f>
        <v>0</v>
      </c>
      <c r="Q28" s="68"/>
      <c r="R28" s="69"/>
      <c r="S28" s="69"/>
      <c r="T28" s="69"/>
      <c r="U28" s="68"/>
      <c r="V28" s="69"/>
      <c r="W28" s="68"/>
      <c r="X28" s="61"/>
      <c r="Y28" s="66"/>
      <c r="Z28" s="68"/>
      <c r="AA28" s="19"/>
      <c r="AB28" s="24"/>
    </row>
    <row r="29" spans="1:28" ht="15.75" customHeight="1">
      <c r="B29" s="54" t="s">
        <v>26</v>
      </c>
      <c r="C29" s="21"/>
      <c r="D29" s="21"/>
      <c r="F29" s="63">
        <f>Input!$BF$12</f>
        <v>0</v>
      </c>
      <c r="G29" s="63">
        <f>Input!$BG$12</f>
        <v>0</v>
      </c>
      <c r="H29" s="63">
        <f>Input!$BH$12</f>
        <v>0</v>
      </c>
      <c r="I29" s="63">
        <f>Input!$BI$12</f>
        <v>0</v>
      </c>
      <c r="J29" s="63">
        <f>Input!$BJ$12</f>
        <v>0</v>
      </c>
      <c r="K29" s="63">
        <f>Input!$BK$12</f>
        <v>0</v>
      </c>
      <c r="L29" s="64">
        <f t="shared" si="0"/>
        <v>0</v>
      </c>
      <c r="N29" s="65"/>
      <c r="O29" s="66"/>
      <c r="P29" s="67"/>
      <c r="Q29" s="68"/>
      <c r="R29" s="69"/>
      <c r="S29" s="69"/>
      <c r="T29" s="69"/>
      <c r="U29" s="68"/>
      <c r="V29" s="69"/>
      <c r="W29" s="68"/>
      <c r="X29" s="61"/>
      <c r="Y29" s="66"/>
      <c r="Z29" s="68"/>
      <c r="AA29" s="19"/>
      <c r="AB29" s="24"/>
    </row>
    <row r="30" spans="1:28" ht="15.75" customHeight="1">
      <c r="B30" s="62" t="s">
        <v>27</v>
      </c>
      <c r="C30" s="21"/>
      <c r="D30" s="21"/>
      <c r="F30" s="63">
        <f>Input!$BL$12</f>
        <v>0</v>
      </c>
      <c r="G30" s="63">
        <f>Input!$BM$12</f>
        <v>0</v>
      </c>
      <c r="H30" s="63">
        <f>Input!$BN$12</f>
        <v>0</v>
      </c>
      <c r="I30" s="63">
        <f>Input!$BO$12</f>
        <v>0</v>
      </c>
      <c r="J30" s="63">
        <f>Input!$BP$12</f>
        <v>0</v>
      </c>
      <c r="K30" s="63">
        <f>Input!$BQ$12</f>
        <v>0</v>
      </c>
      <c r="L30" s="64">
        <f t="shared" si="0"/>
        <v>0</v>
      </c>
      <c r="N30" s="65"/>
      <c r="O30" s="66"/>
      <c r="P30" s="67"/>
      <c r="Q30" s="68"/>
      <c r="R30" s="69"/>
      <c r="S30" s="69"/>
      <c r="T30" s="69"/>
      <c r="U30" s="68"/>
      <c r="V30" s="69"/>
      <c r="W30" s="68"/>
      <c r="X30" s="61"/>
      <c r="Y30" s="66"/>
      <c r="Z30" s="68"/>
      <c r="AA30" s="19"/>
      <c r="AB30" s="24"/>
    </row>
    <row r="31" spans="1:28" ht="15.75" customHeight="1">
      <c r="B31" s="62" t="s">
        <v>28</v>
      </c>
      <c r="C31" s="21"/>
      <c r="D31" s="21"/>
      <c r="F31" s="63">
        <f>Input!$BR$12</f>
        <v>0</v>
      </c>
      <c r="G31" s="63">
        <f>Input!$BS$12</f>
        <v>0</v>
      </c>
      <c r="H31" s="63">
        <f>Input!$BT$12</f>
        <v>0</v>
      </c>
      <c r="I31" s="63">
        <f>Input!$BU$12</f>
        <v>0</v>
      </c>
      <c r="J31" s="63">
        <f>Input!$BV$12</f>
        <v>0</v>
      </c>
      <c r="K31" s="63">
        <f>Input!$BW$12</f>
        <v>0</v>
      </c>
      <c r="L31" s="64">
        <f t="shared" si="0"/>
        <v>0</v>
      </c>
      <c r="N31" s="65"/>
      <c r="O31" s="66"/>
      <c r="P31" s="67"/>
      <c r="Q31" s="68"/>
      <c r="R31" s="69"/>
      <c r="S31" s="69"/>
      <c r="T31" s="69"/>
      <c r="U31" s="68"/>
      <c r="V31" s="69"/>
      <c r="W31" s="68"/>
      <c r="X31" s="61"/>
      <c r="Y31" s="66"/>
      <c r="Z31" s="68"/>
      <c r="AA31" s="19"/>
      <c r="AB31" s="24"/>
    </row>
    <row r="32" spans="1:28" ht="15.75" customHeight="1">
      <c r="B32" s="62" t="s">
        <v>29</v>
      </c>
      <c r="C32" s="21"/>
      <c r="D32" s="21"/>
      <c r="F32" s="63">
        <f>Input!$BX$12</f>
        <v>0</v>
      </c>
      <c r="G32" s="63">
        <f>Input!$BY$12</f>
        <v>0</v>
      </c>
      <c r="H32" s="63">
        <f>Input!$BZ$12</f>
        <v>0</v>
      </c>
      <c r="I32" s="63">
        <f>Input!$CA$12</f>
        <v>0</v>
      </c>
      <c r="J32" s="63">
        <f>Input!$CB$12</f>
        <v>0</v>
      </c>
      <c r="K32" s="63">
        <f>Input!$CC$12</f>
        <v>0</v>
      </c>
      <c r="L32" s="64">
        <f t="shared" si="0"/>
        <v>0</v>
      </c>
      <c r="N32" s="65"/>
      <c r="O32" s="66"/>
      <c r="P32" s="67"/>
      <c r="Q32" s="68"/>
      <c r="R32" s="69"/>
      <c r="S32" s="69"/>
      <c r="T32" s="69"/>
      <c r="U32" s="68"/>
      <c r="V32" s="69"/>
      <c r="W32" s="68"/>
      <c r="X32" s="61"/>
      <c r="Y32" s="66"/>
      <c r="Z32" s="68"/>
      <c r="AA32" s="19"/>
      <c r="AB32" s="24"/>
    </row>
    <row r="33" spans="1:28" ht="15.75" customHeight="1">
      <c r="B33" s="62" t="s">
        <v>30</v>
      </c>
      <c r="C33" s="21"/>
      <c r="D33" s="21"/>
      <c r="F33" s="63">
        <f>Input!$CD$12</f>
        <v>0</v>
      </c>
      <c r="G33" s="63">
        <f>Input!$CE$12</f>
        <v>0</v>
      </c>
      <c r="H33" s="63">
        <f>Input!$CF$12</f>
        <v>0</v>
      </c>
      <c r="I33" s="63">
        <f>Input!$CG$12</f>
        <v>0</v>
      </c>
      <c r="J33" s="63">
        <f>Input!$CH$12</f>
        <v>0</v>
      </c>
      <c r="K33" s="63">
        <f>Input!$CI$12</f>
        <v>0</v>
      </c>
      <c r="L33" s="64">
        <f t="shared" si="0"/>
        <v>0</v>
      </c>
      <c r="N33" s="65"/>
      <c r="O33" s="66"/>
      <c r="P33" s="67"/>
      <c r="Q33" s="68"/>
      <c r="R33" s="69"/>
      <c r="S33" s="69"/>
      <c r="T33" s="69"/>
      <c r="U33" s="68"/>
      <c r="V33" s="69"/>
      <c r="W33" s="68"/>
      <c r="X33" s="61"/>
      <c r="Y33" s="66"/>
      <c r="Z33" s="68"/>
      <c r="AA33" s="19"/>
      <c r="AB33" s="24"/>
    </row>
    <row r="34" spans="1:28" ht="15.75" customHeight="1">
      <c r="B34" s="62" t="s">
        <v>31</v>
      </c>
      <c r="C34" s="21"/>
      <c r="D34" s="21"/>
      <c r="F34" s="63">
        <f>Input!$CJ$12</f>
        <v>0</v>
      </c>
      <c r="G34" s="63">
        <f>Input!$CK$12</f>
        <v>0</v>
      </c>
      <c r="H34" s="63">
        <f>Input!$CL$12</f>
        <v>0</v>
      </c>
      <c r="I34" s="63">
        <f>Input!$CM$12</f>
        <v>0</v>
      </c>
      <c r="J34" s="63">
        <f>Input!$CN$12</f>
        <v>0</v>
      </c>
      <c r="K34" s="63">
        <f>Input!$CO$12</f>
        <v>0</v>
      </c>
      <c r="L34" s="64">
        <f t="shared" si="0"/>
        <v>0</v>
      </c>
      <c r="N34" s="65"/>
      <c r="O34" s="66"/>
      <c r="P34" s="67"/>
      <c r="Q34" s="68"/>
      <c r="R34" s="69"/>
      <c r="S34" s="69"/>
      <c r="T34" s="69"/>
      <c r="U34" s="68"/>
      <c r="V34" s="69"/>
      <c r="W34" s="68"/>
      <c r="X34" s="61"/>
      <c r="Y34" s="66"/>
      <c r="Z34" s="68"/>
      <c r="AA34" s="19"/>
      <c r="AB34" s="24"/>
    </row>
    <row r="35" spans="1:28" ht="15.75" customHeight="1">
      <c r="B35" s="54" t="s">
        <v>32</v>
      </c>
      <c r="C35" s="21"/>
      <c r="D35" s="21"/>
      <c r="F35" s="63">
        <f>Input!$CP$12</f>
        <v>0</v>
      </c>
      <c r="G35" s="63">
        <f>Input!$CQ$12</f>
        <v>0</v>
      </c>
      <c r="H35" s="63">
        <f>Input!$CR$12</f>
        <v>0</v>
      </c>
      <c r="I35" s="63">
        <f>Input!$CS$12</f>
        <v>0</v>
      </c>
      <c r="J35" s="63">
        <f>Input!$CT$12</f>
        <v>0</v>
      </c>
      <c r="K35" s="63">
        <f>Input!$CU$12</f>
        <v>0</v>
      </c>
      <c r="L35" s="64">
        <f t="shared" si="0"/>
        <v>0</v>
      </c>
      <c r="N35" s="65"/>
      <c r="O35" s="66"/>
      <c r="P35" s="67"/>
      <c r="Q35" s="68"/>
      <c r="R35" s="69"/>
      <c r="S35" s="69"/>
      <c r="T35" s="69"/>
      <c r="U35" s="68"/>
      <c r="V35" s="69"/>
      <c r="W35" s="68"/>
      <c r="X35" s="61"/>
      <c r="Y35" s="66"/>
      <c r="Z35" s="68"/>
      <c r="AA35" s="19"/>
      <c r="AB35" s="24"/>
    </row>
    <row r="36" spans="1:28" ht="15.75" customHeight="1">
      <c r="B36" s="54" t="s">
        <v>33</v>
      </c>
      <c r="C36" s="21"/>
      <c r="D36" s="21"/>
      <c r="F36" s="63">
        <f>Input!$CV$12</f>
        <v>0</v>
      </c>
      <c r="G36" s="63">
        <f>Input!$CW$12</f>
        <v>0</v>
      </c>
      <c r="H36" s="63">
        <f>Input!$CX$12</f>
        <v>0</v>
      </c>
      <c r="I36" s="63">
        <f>Input!$CY$12</f>
        <v>0</v>
      </c>
      <c r="J36" s="63">
        <f>Input!$CZ$12</f>
        <v>0</v>
      </c>
      <c r="K36" s="63">
        <f>Input!$DA$12</f>
        <v>0</v>
      </c>
      <c r="L36" s="64">
        <f t="shared" si="0"/>
        <v>0</v>
      </c>
      <c r="N36" s="65"/>
      <c r="O36" s="66"/>
      <c r="P36" s="67"/>
      <c r="Q36" s="68"/>
      <c r="R36" s="69"/>
      <c r="S36" s="69"/>
      <c r="T36" s="69"/>
      <c r="U36" s="68"/>
      <c r="V36" s="69"/>
      <c r="W36" s="68"/>
      <c r="X36" s="61"/>
      <c r="Y36" s="66"/>
      <c r="Z36" s="68"/>
      <c r="AA36" s="19"/>
      <c r="AB36" s="24"/>
    </row>
    <row r="37" spans="1:28" s="78" customFormat="1" ht="15.75" customHeight="1">
      <c r="A37" s="75"/>
      <c r="B37" s="76" t="s">
        <v>34</v>
      </c>
      <c r="C37" s="77"/>
      <c r="D37" s="77"/>
      <c r="E37" s="20"/>
      <c r="F37" s="63">
        <f>Input!$DB$12</f>
        <v>0</v>
      </c>
      <c r="G37" s="63">
        <f>Input!$DC$12</f>
        <v>0</v>
      </c>
      <c r="H37" s="63">
        <f>Input!$DD$12</f>
        <v>0</v>
      </c>
      <c r="I37" s="63">
        <f>Input!$DE$12</f>
        <v>0</v>
      </c>
      <c r="J37" s="63">
        <f>Input!$DF$12</f>
        <v>0</v>
      </c>
      <c r="K37" s="63">
        <f>Input!$DG$12</f>
        <v>0</v>
      </c>
      <c r="L37" s="64">
        <f t="shared" si="0"/>
        <v>0</v>
      </c>
      <c r="N37" s="65"/>
      <c r="O37" s="66"/>
      <c r="P37" s="79"/>
      <c r="Q37" s="80"/>
      <c r="R37" s="69"/>
      <c r="S37" s="69"/>
      <c r="T37" s="69"/>
      <c r="U37" s="80"/>
      <c r="V37" s="69"/>
      <c r="W37" s="80"/>
      <c r="X37" s="61"/>
      <c r="Y37" s="66"/>
      <c r="Z37" s="80"/>
      <c r="AA37" s="81"/>
      <c r="AB37" s="82"/>
    </row>
    <row r="38" spans="1:28" s="78" customFormat="1" ht="15.75" customHeight="1">
      <c r="A38" s="75"/>
      <c r="B38" s="76" t="s">
        <v>35</v>
      </c>
      <c r="C38" s="77"/>
      <c r="D38" s="77"/>
      <c r="E38" s="20"/>
      <c r="F38" s="63">
        <f>Input!$DH$12</f>
        <v>0</v>
      </c>
      <c r="G38" s="63">
        <f>Input!$DI$12</f>
        <v>0</v>
      </c>
      <c r="H38" s="63">
        <f>Input!$DJ$12</f>
        <v>0</v>
      </c>
      <c r="I38" s="63">
        <f>Input!$DK$12</f>
        <v>0</v>
      </c>
      <c r="J38" s="63">
        <f>Input!$DL$12</f>
        <v>0</v>
      </c>
      <c r="K38" s="63">
        <f>Input!$DM$12</f>
        <v>0</v>
      </c>
      <c r="L38" s="64">
        <f t="shared" si="0"/>
        <v>0</v>
      </c>
      <c r="N38" s="65"/>
      <c r="O38" s="66"/>
      <c r="P38" s="79"/>
      <c r="Q38" s="80"/>
      <c r="R38" s="69"/>
      <c r="S38" s="69"/>
      <c r="T38" s="69"/>
      <c r="U38" s="80"/>
      <c r="V38" s="69"/>
      <c r="W38" s="80"/>
      <c r="X38" s="61"/>
      <c r="Y38" s="66"/>
      <c r="Z38" s="80"/>
      <c r="AA38" s="81"/>
      <c r="AB38" s="82"/>
    </row>
    <row r="39" spans="1:28" s="78" customFormat="1" ht="15.75" customHeight="1">
      <c r="A39" s="75"/>
      <c r="B39" s="76" t="s">
        <v>36</v>
      </c>
      <c r="C39" s="77"/>
      <c r="D39" s="77"/>
      <c r="E39" s="20"/>
      <c r="F39" s="63">
        <f>Input!$DN$12</f>
        <v>0</v>
      </c>
      <c r="G39" s="63">
        <f>Input!$DO$12</f>
        <v>0</v>
      </c>
      <c r="H39" s="63">
        <f>Input!$DP$12</f>
        <v>0</v>
      </c>
      <c r="I39" s="63">
        <f>Input!$DQ$12</f>
        <v>0</v>
      </c>
      <c r="J39" s="63">
        <f>Input!$DR$12</f>
        <v>0</v>
      </c>
      <c r="K39" s="63">
        <f>Input!$DS$12</f>
        <v>0</v>
      </c>
      <c r="L39" s="64">
        <f t="shared" si="0"/>
        <v>0</v>
      </c>
      <c r="N39" s="65"/>
      <c r="O39" s="66"/>
      <c r="P39" s="79"/>
      <c r="Q39" s="80"/>
      <c r="R39" s="69"/>
      <c r="S39" s="69"/>
      <c r="T39" s="69"/>
      <c r="U39" s="80"/>
      <c r="V39" s="69"/>
      <c r="W39" s="80"/>
      <c r="X39" s="61"/>
      <c r="Y39" s="66"/>
      <c r="Z39" s="80"/>
      <c r="AA39" s="81"/>
      <c r="AB39" s="82"/>
    </row>
    <row r="40" spans="1:28" s="78" customFormat="1" ht="15.75" customHeight="1">
      <c r="A40" s="75"/>
      <c r="B40" s="76" t="s">
        <v>37</v>
      </c>
      <c r="C40" s="77"/>
      <c r="D40" s="77"/>
      <c r="E40" s="20"/>
      <c r="F40" s="63">
        <f>Input!$DT$12</f>
        <v>0</v>
      </c>
      <c r="G40" s="63">
        <f>Input!$DU$12</f>
        <v>0</v>
      </c>
      <c r="H40" s="63">
        <f>Input!$DV$12</f>
        <v>0</v>
      </c>
      <c r="I40" s="63">
        <f>Input!$DW$12</f>
        <v>0</v>
      </c>
      <c r="J40" s="63">
        <f>Input!$DX$12</f>
        <v>0</v>
      </c>
      <c r="K40" s="63">
        <f>Input!$DY$12</f>
        <v>0</v>
      </c>
      <c r="L40" s="64">
        <f t="shared" si="0"/>
        <v>0</v>
      </c>
      <c r="N40" s="65"/>
      <c r="O40" s="66"/>
      <c r="P40" s="79"/>
      <c r="Q40" s="80"/>
      <c r="R40" s="69"/>
      <c r="S40" s="69"/>
      <c r="T40" s="69"/>
      <c r="U40" s="80"/>
      <c r="V40" s="69"/>
      <c r="W40" s="80"/>
      <c r="X40" s="61"/>
      <c r="Y40" s="66"/>
      <c r="Z40" s="80"/>
      <c r="AA40" s="81"/>
      <c r="AB40" s="82"/>
    </row>
    <row r="41" spans="1:28" s="78" customFormat="1" ht="15.75" customHeight="1">
      <c r="A41" s="75"/>
      <c r="B41" s="76" t="s">
        <v>38</v>
      </c>
      <c r="C41" s="77"/>
      <c r="D41" s="77"/>
      <c r="E41" s="20"/>
      <c r="F41" s="63">
        <f>Input!$DZ$12</f>
        <v>0</v>
      </c>
      <c r="G41" s="63">
        <f>Input!$EA$12</f>
        <v>0</v>
      </c>
      <c r="H41" s="63">
        <f>Input!$EB$12</f>
        <v>0</v>
      </c>
      <c r="I41" s="63">
        <f>Input!$EC$12</f>
        <v>0</v>
      </c>
      <c r="J41" s="63">
        <f>Input!$ED$12</f>
        <v>0</v>
      </c>
      <c r="K41" s="63">
        <f>Input!$EE$12</f>
        <v>0</v>
      </c>
      <c r="L41" s="64">
        <f t="shared" si="0"/>
        <v>0</v>
      </c>
      <c r="N41" s="65"/>
      <c r="O41" s="66"/>
      <c r="P41" s="79"/>
      <c r="Q41" s="80"/>
      <c r="R41" s="69"/>
      <c r="S41" s="69"/>
      <c r="T41" s="69"/>
      <c r="U41" s="80"/>
      <c r="V41" s="69"/>
      <c r="W41" s="80"/>
      <c r="X41" s="61"/>
      <c r="Y41" s="66"/>
      <c r="Z41" s="80"/>
      <c r="AA41" s="81"/>
      <c r="AB41" s="82"/>
    </row>
    <row r="42" spans="1:28" ht="15.75" customHeight="1">
      <c r="A42" s="75"/>
      <c r="B42" s="54" t="s">
        <v>39</v>
      </c>
      <c r="C42" s="21"/>
      <c r="D42" s="21"/>
      <c r="E42" s="21"/>
      <c r="F42" s="83">
        <f>Input!$EF$12</f>
        <v>0</v>
      </c>
      <c r="G42" s="83">
        <f>Input!$EG$12</f>
        <v>0</v>
      </c>
      <c r="H42" s="83">
        <f>Input!$EH$12</f>
        <v>0</v>
      </c>
      <c r="I42" s="83">
        <f>Input!$EI$12</f>
        <v>0</v>
      </c>
      <c r="J42" s="83">
        <f>Input!$EJ$12</f>
        <v>0</v>
      </c>
      <c r="K42" s="83">
        <f>Input!$EK$12</f>
        <v>0</v>
      </c>
      <c r="L42" s="64">
        <f>SUM(F42:K42)</f>
        <v>0</v>
      </c>
      <c r="N42" s="65"/>
      <c r="O42" s="220" t="s">
        <v>408</v>
      </c>
      <c r="P42" s="40" t="s">
        <v>409</v>
      </c>
      <c r="Q42" s="84"/>
      <c r="R42" s="69"/>
      <c r="S42" s="69"/>
      <c r="T42" s="69"/>
      <c r="U42" s="68"/>
      <c r="V42" s="69"/>
      <c r="W42" s="68"/>
      <c r="X42" s="61"/>
      <c r="Y42" s="66"/>
      <c r="Z42" s="68"/>
      <c r="AA42" s="19"/>
      <c r="AB42" s="24">
        <f>SUM(C42:L42)</f>
        <v>0</v>
      </c>
    </row>
    <row r="43" spans="1:28" ht="15.75" customHeight="1">
      <c r="A43" s="75"/>
      <c r="B43" s="42" t="s">
        <v>40</v>
      </c>
      <c r="C43" s="43"/>
      <c r="D43" s="43"/>
      <c r="E43" s="43"/>
      <c r="F43" s="85">
        <f>SUM(F22:F42)</f>
        <v>0</v>
      </c>
      <c r="G43" s="85">
        <f t="shared" ref="G43:L43" si="2">SUM(G22:G42)</f>
        <v>0</v>
      </c>
      <c r="H43" s="85">
        <f t="shared" si="2"/>
        <v>0</v>
      </c>
      <c r="I43" s="85">
        <f t="shared" si="2"/>
        <v>0</v>
      </c>
      <c r="J43" s="85">
        <f t="shared" si="2"/>
        <v>0</v>
      </c>
      <c r="K43" s="85">
        <f t="shared" si="2"/>
        <v>0</v>
      </c>
      <c r="L43" s="86">
        <f t="shared" si="2"/>
        <v>0</v>
      </c>
      <c r="N43" s="87"/>
      <c r="O43" s="221" t="s">
        <v>410</v>
      </c>
      <c r="P43" s="222" t="s">
        <v>15</v>
      </c>
      <c r="Q43" s="88"/>
      <c r="R43" s="88"/>
      <c r="S43" s="49">
        <f>L43-INT(L43)</f>
        <v>0</v>
      </c>
      <c r="T43" s="60"/>
      <c r="U43" s="89"/>
      <c r="V43" s="60"/>
      <c r="W43" s="60"/>
      <c r="X43" s="84"/>
      <c r="Y43" s="59"/>
      <c r="Z43" s="90"/>
      <c r="AA43" s="19"/>
      <c r="AB43" s="43">
        <f>SUM(AB22:AB42)</f>
        <v>0</v>
      </c>
    </row>
    <row r="44" spans="1:28" ht="15.75" customHeight="1">
      <c r="A44" s="75"/>
      <c r="C44" s="37"/>
      <c r="D44" s="37"/>
      <c r="F44" s="37"/>
      <c r="G44" s="213" t="s">
        <v>404</v>
      </c>
      <c r="H44" s="214">
        <f>H43+G43</f>
        <v>0</v>
      </c>
      <c r="I44" s="52"/>
      <c r="J44" s="213" t="s">
        <v>405</v>
      </c>
      <c r="K44" s="214">
        <f>K43+J43</f>
        <v>0</v>
      </c>
      <c r="L44" s="213" t="s">
        <v>406</v>
      </c>
      <c r="M44" s="215"/>
      <c r="N44" s="216">
        <f>K44+F43</f>
        <v>0</v>
      </c>
      <c r="O44" s="217">
        <f>ROUND((N44/P44)*100,2)</f>
        <v>0</v>
      </c>
      <c r="P44" s="92">
        <f>Input!$HL$12</f>
        <v>12199575</v>
      </c>
      <c r="Q44" s="91"/>
      <c r="R44" s="91"/>
      <c r="S44" s="91"/>
      <c r="T44" s="93"/>
      <c r="U44" s="94"/>
      <c r="V44" s="95"/>
      <c r="W44" s="91"/>
      <c r="X44" s="91"/>
      <c r="Y44" s="91"/>
      <c r="Z44" s="91" t="str">
        <f>IF(Z43&lt;&gt;0,"Out of Balance","")</f>
        <v/>
      </c>
    </row>
    <row r="45" spans="1:28" ht="15.75" customHeight="1">
      <c r="A45" s="75"/>
      <c r="B45" s="14" t="s">
        <v>41</v>
      </c>
      <c r="C45" s="52"/>
      <c r="D45" s="52"/>
      <c r="E45" s="52"/>
      <c r="F45" s="52"/>
      <c r="G45" s="218"/>
      <c r="H45" s="218"/>
      <c r="I45" s="218"/>
      <c r="J45" s="218"/>
      <c r="K45" s="218"/>
      <c r="L45" s="218"/>
      <c r="O45" s="219" t="s">
        <v>407</v>
      </c>
      <c r="Q45" s="91"/>
      <c r="R45" s="91"/>
      <c r="S45" s="91"/>
      <c r="T45" s="93"/>
      <c r="U45" s="94"/>
      <c r="V45" s="95"/>
      <c r="W45" s="91"/>
      <c r="X45" s="91"/>
      <c r="Y45" s="91"/>
      <c r="Z45" s="91"/>
    </row>
    <row r="46" spans="1:28" ht="15.75" customHeight="1">
      <c r="A46" s="75"/>
      <c r="B46" s="6" t="s">
        <v>42</v>
      </c>
      <c r="C46" s="21"/>
      <c r="D46" s="21"/>
      <c r="F46" s="63">
        <f>Input!$EL$12</f>
        <v>0</v>
      </c>
      <c r="G46" s="63">
        <f>Input!$EM$12</f>
        <v>0</v>
      </c>
      <c r="H46" s="63">
        <f>Input!$EN$12</f>
        <v>0</v>
      </c>
      <c r="I46" s="63">
        <f>Input!$EO$12</f>
        <v>0</v>
      </c>
      <c r="J46" s="63">
        <f>Input!$EP$12</f>
        <v>0</v>
      </c>
      <c r="K46" s="63">
        <f>Input!$EQ$12</f>
        <v>0</v>
      </c>
      <c r="L46" s="56">
        <f t="shared" ref="L46:L58" si="3">SUM(F46:K46)</f>
        <v>0</v>
      </c>
      <c r="N46" s="96"/>
      <c r="O46" s="223" t="str">
        <f>IFERROR(ROUND(N44/O48,0),"")</f>
        <v/>
      </c>
      <c r="Q46" s="92"/>
      <c r="R46" s="92"/>
      <c r="S46" s="92"/>
      <c r="T46" s="93"/>
      <c r="U46" s="94"/>
      <c r="V46" s="98"/>
      <c r="W46" s="92"/>
      <c r="X46" s="100"/>
      <c r="Y46" s="91"/>
      <c r="Z46" s="99"/>
      <c r="AB46" s="24">
        <f>SUM(C46:L46)</f>
        <v>0</v>
      </c>
    </row>
    <row r="47" spans="1:28" ht="15.75" customHeight="1">
      <c r="A47" s="75"/>
      <c r="B47" s="6" t="s">
        <v>43</v>
      </c>
      <c r="C47" s="21"/>
      <c r="D47" s="21"/>
      <c r="F47" s="63">
        <f>Input!$ER$12</f>
        <v>0</v>
      </c>
      <c r="G47" s="63">
        <f>Input!$ES$12</f>
        <v>0</v>
      </c>
      <c r="H47" s="63">
        <f>Input!$ET$12</f>
        <v>0</v>
      </c>
      <c r="I47" s="63">
        <f>Input!$EU$12</f>
        <v>0</v>
      </c>
      <c r="J47" s="63">
        <f>Input!$EV$12</f>
        <v>0</v>
      </c>
      <c r="K47" s="63">
        <f>Input!$EW$12</f>
        <v>0</v>
      </c>
      <c r="L47" s="64">
        <f t="shared" si="3"/>
        <v>0</v>
      </c>
      <c r="N47" s="96"/>
      <c r="O47" s="224" t="s">
        <v>411</v>
      </c>
      <c r="P47" s="97"/>
      <c r="Q47" s="92"/>
      <c r="R47" s="92"/>
      <c r="S47" s="92"/>
      <c r="T47" s="93"/>
      <c r="U47" s="94"/>
      <c r="V47" s="98"/>
      <c r="W47" s="92"/>
      <c r="X47" s="100"/>
      <c r="Y47" s="91"/>
      <c r="Z47" s="99"/>
      <c r="AB47" s="24"/>
    </row>
    <row r="48" spans="1:28" ht="15.75" customHeight="1">
      <c r="A48" s="75"/>
      <c r="B48" s="6" t="s">
        <v>44</v>
      </c>
      <c r="C48" s="21"/>
      <c r="D48" s="21"/>
      <c r="F48" s="63">
        <f>Input!$EX$12</f>
        <v>0</v>
      </c>
      <c r="G48" s="63">
        <f>Input!$EY$12</f>
        <v>0</v>
      </c>
      <c r="H48" s="63">
        <f>Input!$EZ$12</f>
        <v>0</v>
      </c>
      <c r="I48" s="63">
        <f>Input!$FA$12</f>
        <v>0</v>
      </c>
      <c r="J48" s="63">
        <f>Input!$FB$12</f>
        <v>0</v>
      </c>
      <c r="K48" s="63">
        <f>Input!$FC$12</f>
        <v>0</v>
      </c>
      <c r="L48" s="64">
        <f t="shared" si="3"/>
        <v>0</v>
      </c>
      <c r="N48" s="96"/>
      <c r="O48" s="225">
        <f>FTSE!$R$10</f>
        <v>0</v>
      </c>
      <c r="P48" s="97"/>
      <c r="Q48" s="92"/>
      <c r="R48" s="92"/>
      <c r="S48" s="92"/>
      <c r="T48" s="93"/>
      <c r="U48" s="94"/>
      <c r="V48" s="98"/>
      <c r="W48" s="92"/>
      <c r="X48" s="100"/>
      <c r="Y48" s="91"/>
      <c r="Z48" s="99"/>
      <c r="AB48" s="24"/>
    </row>
    <row r="49" spans="1:28" ht="15.75" customHeight="1">
      <c r="A49" s="75"/>
      <c r="B49" s="6" t="s">
        <v>45</v>
      </c>
      <c r="C49" s="21"/>
      <c r="D49" s="21"/>
      <c r="F49" s="63">
        <f>Input!$FD$12</f>
        <v>0</v>
      </c>
      <c r="G49" s="63">
        <f>Input!$FE$12</f>
        <v>0</v>
      </c>
      <c r="H49" s="63">
        <f>Input!$FF$12</f>
        <v>0</v>
      </c>
      <c r="I49" s="63">
        <f>Input!$FG$12</f>
        <v>0</v>
      </c>
      <c r="J49" s="63">
        <f>Input!$FH$12</f>
        <v>0</v>
      </c>
      <c r="K49" s="63">
        <f>Input!$FI$12</f>
        <v>0</v>
      </c>
      <c r="L49" s="64">
        <f t="shared" si="3"/>
        <v>0</v>
      </c>
      <c r="N49" s="96"/>
      <c r="O49" s="226" t="s">
        <v>412</v>
      </c>
      <c r="P49" s="97"/>
      <c r="Q49" s="92"/>
      <c r="R49" s="92"/>
      <c r="S49" s="92"/>
      <c r="T49" s="93"/>
      <c r="U49" s="94"/>
      <c r="V49" s="98"/>
      <c r="W49" s="92"/>
      <c r="X49" s="100"/>
      <c r="Y49" s="91"/>
      <c r="Z49" s="99"/>
      <c r="AB49" s="24"/>
    </row>
    <row r="50" spans="1:28" ht="15.75" customHeight="1">
      <c r="A50" s="75"/>
      <c r="B50" s="6" t="s">
        <v>46</v>
      </c>
      <c r="C50" s="21"/>
      <c r="D50" s="21"/>
      <c r="F50" s="63">
        <f>Input!$FJ$12</f>
        <v>0</v>
      </c>
      <c r="G50" s="63">
        <f>Input!$FK$12</f>
        <v>0</v>
      </c>
      <c r="H50" s="63">
        <f>Input!$FL$12</f>
        <v>0</v>
      </c>
      <c r="I50" s="63">
        <f>Input!$FM$12</f>
        <v>0</v>
      </c>
      <c r="J50" s="63">
        <f>Input!$FN$12</f>
        <v>0</v>
      </c>
      <c r="K50" s="63">
        <f>Input!$FO$12</f>
        <v>0</v>
      </c>
      <c r="L50" s="64">
        <f t="shared" si="3"/>
        <v>0</v>
      </c>
      <c r="N50" s="96"/>
      <c r="P50" s="97"/>
      <c r="Q50" s="92"/>
      <c r="R50" s="92"/>
      <c r="S50" s="92"/>
      <c r="T50" s="93"/>
      <c r="U50" s="94"/>
      <c r="V50" s="98"/>
      <c r="W50" s="92"/>
      <c r="X50" s="100"/>
      <c r="Y50" s="91"/>
      <c r="Z50" s="99"/>
      <c r="AB50" s="24"/>
    </row>
    <row r="51" spans="1:28" ht="15.75" customHeight="1">
      <c r="A51" s="75"/>
      <c r="B51" s="6" t="s">
        <v>47</v>
      </c>
      <c r="C51" s="21"/>
      <c r="D51" s="21"/>
      <c r="F51" s="63">
        <f>Input!$FP$12</f>
        <v>0</v>
      </c>
      <c r="G51" s="63">
        <f>Input!$FQ$12</f>
        <v>0</v>
      </c>
      <c r="H51" s="63">
        <f>Input!$FR$12</f>
        <v>0</v>
      </c>
      <c r="I51" s="63">
        <f>Input!$FS$12</f>
        <v>0</v>
      </c>
      <c r="J51" s="63">
        <f>Input!$FT$12</f>
        <v>0</v>
      </c>
      <c r="K51" s="63">
        <f>Input!$FU$12</f>
        <v>0</v>
      </c>
      <c r="L51" s="64">
        <f t="shared" si="3"/>
        <v>0</v>
      </c>
      <c r="N51" s="96"/>
      <c r="P51" s="97"/>
      <c r="Q51" s="92"/>
      <c r="R51" s="92"/>
      <c r="S51" s="92"/>
      <c r="T51" s="93"/>
      <c r="U51" s="94"/>
      <c r="V51" s="98"/>
      <c r="W51" s="92"/>
      <c r="X51" s="100"/>
      <c r="Y51" s="91"/>
      <c r="Z51" s="99"/>
      <c r="AB51" s="24"/>
    </row>
    <row r="52" spans="1:28" ht="15.75" customHeight="1">
      <c r="A52" s="75"/>
      <c r="B52" s="6" t="s">
        <v>48</v>
      </c>
      <c r="C52" s="21"/>
      <c r="D52" s="21"/>
      <c r="F52" s="63">
        <f>Input!$FV$12</f>
        <v>0</v>
      </c>
      <c r="G52" s="63">
        <f>Input!$FW$12</f>
        <v>0</v>
      </c>
      <c r="H52" s="63">
        <f>Input!$FX$12</f>
        <v>0</v>
      </c>
      <c r="I52" s="63">
        <f>Input!$FY$12</f>
        <v>0</v>
      </c>
      <c r="J52" s="63">
        <f>Input!$FZ$12</f>
        <v>0</v>
      </c>
      <c r="K52" s="63">
        <f>Input!$GA$12</f>
        <v>0</v>
      </c>
      <c r="L52" s="64">
        <f t="shared" si="3"/>
        <v>0</v>
      </c>
      <c r="N52" s="96"/>
      <c r="P52" s="97"/>
      <c r="Q52" s="92"/>
      <c r="R52" s="92"/>
      <c r="S52" s="92"/>
      <c r="T52" s="93"/>
      <c r="U52" s="94"/>
      <c r="V52" s="98"/>
      <c r="W52" s="92"/>
      <c r="X52" s="100"/>
      <c r="Y52" s="91"/>
      <c r="Z52" s="99"/>
      <c r="AB52" s="24"/>
    </row>
    <row r="53" spans="1:28" ht="15.75" customHeight="1">
      <c r="A53" s="75"/>
      <c r="B53" s="6" t="s">
        <v>49</v>
      </c>
      <c r="C53" s="21"/>
      <c r="D53" s="21"/>
      <c r="E53" s="21"/>
      <c r="F53" s="63">
        <f>Input!$GB$12</f>
        <v>0</v>
      </c>
      <c r="G53" s="63">
        <f>Input!$GC$12</f>
        <v>0</v>
      </c>
      <c r="H53" s="63">
        <f>Input!$GD$12</f>
        <v>0</v>
      </c>
      <c r="I53" s="63">
        <f>Input!$GE$12</f>
        <v>0</v>
      </c>
      <c r="J53" s="63">
        <f>Input!$GF$12</f>
        <v>0</v>
      </c>
      <c r="K53" s="63">
        <f>Input!$GG$12</f>
        <v>0</v>
      </c>
      <c r="L53" s="64">
        <f t="shared" si="3"/>
        <v>0</v>
      </c>
      <c r="N53" s="96"/>
      <c r="P53" s="97"/>
      <c r="Q53" s="92"/>
      <c r="R53" s="92"/>
      <c r="S53" s="92"/>
      <c r="T53" s="93"/>
      <c r="U53" s="94"/>
      <c r="V53" s="98"/>
      <c r="W53" s="92"/>
      <c r="X53" s="100"/>
      <c r="Y53" s="91"/>
      <c r="Z53" s="99"/>
      <c r="AB53" s="24"/>
    </row>
    <row r="54" spans="1:28" s="78" customFormat="1" ht="15.75" customHeight="1">
      <c r="A54" s="75"/>
      <c r="B54" s="101" t="s">
        <v>539</v>
      </c>
      <c r="C54" s="77"/>
      <c r="D54" s="77"/>
      <c r="E54" s="20"/>
      <c r="F54" s="63">
        <f>Input!$GH$12</f>
        <v>0</v>
      </c>
      <c r="G54" s="63">
        <f>Input!$GI$12</f>
        <v>0</v>
      </c>
      <c r="H54" s="63">
        <f>Input!$GJ$12</f>
        <v>0</v>
      </c>
      <c r="I54" s="63">
        <f>Input!$GK$12</f>
        <v>0</v>
      </c>
      <c r="J54" s="63">
        <f>Input!$GL$12</f>
        <v>0</v>
      </c>
      <c r="K54" s="63">
        <f>Input!$GM$12</f>
        <v>0</v>
      </c>
      <c r="L54" s="64">
        <f t="shared" si="3"/>
        <v>0</v>
      </c>
      <c r="N54" s="102"/>
      <c r="P54" s="103"/>
      <c r="Q54" s="104"/>
      <c r="R54" s="104"/>
      <c r="S54" s="104"/>
      <c r="T54" s="105"/>
      <c r="U54" s="106"/>
      <c r="V54" s="107"/>
      <c r="W54" s="104"/>
      <c r="X54" s="108"/>
      <c r="Y54" s="109"/>
      <c r="Z54" s="110"/>
      <c r="AB54" s="82"/>
    </row>
    <row r="55" spans="1:28" s="78" customFormat="1" ht="15.75" customHeight="1">
      <c r="A55" s="75"/>
      <c r="B55" s="101" t="s">
        <v>540</v>
      </c>
      <c r="C55" s="77"/>
      <c r="D55" s="77"/>
      <c r="E55" s="20"/>
      <c r="F55" s="63">
        <f>Input!$GN$12</f>
        <v>0</v>
      </c>
      <c r="G55" s="63">
        <f>Input!$GO$12</f>
        <v>0</v>
      </c>
      <c r="H55" s="63">
        <f>Input!$GP$12</f>
        <v>0</v>
      </c>
      <c r="I55" s="63">
        <f>Input!$GQ$12</f>
        <v>0</v>
      </c>
      <c r="J55" s="63">
        <f>Input!$GR$12</f>
        <v>0</v>
      </c>
      <c r="K55" s="63">
        <f>Input!$GS$12</f>
        <v>0</v>
      </c>
      <c r="L55" s="64">
        <f t="shared" si="3"/>
        <v>0</v>
      </c>
      <c r="N55" s="102"/>
      <c r="P55" s="103"/>
      <c r="Q55" s="104"/>
      <c r="R55" s="104"/>
      <c r="S55" s="104"/>
      <c r="T55" s="105"/>
      <c r="U55" s="106"/>
      <c r="V55" s="107"/>
      <c r="W55" s="104"/>
      <c r="X55" s="108"/>
      <c r="Y55" s="109"/>
      <c r="Z55" s="110"/>
      <c r="AB55" s="82"/>
    </row>
    <row r="56" spans="1:28" s="78" customFormat="1" ht="15.75" customHeight="1">
      <c r="A56" s="75"/>
      <c r="B56" s="101" t="s">
        <v>52</v>
      </c>
      <c r="C56" s="77"/>
      <c r="D56" s="77"/>
      <c r="E56" s="20"/>
      <c r="F56" s="63">
        <f>Input!$GT$12</f>
        <v>0</v>
      </c>
      <c r="G56" s="63">
        <f>Input!$GU$12</f>
        <v>0</v>
      </c>
      <c r="H56" s="63">
        <f>Input!$GV$12</f>
        <v>0</v>
      </c>
      <c r="I56" s="63">
        <f>Input!$GW$12</f>
        <v>0</v>
      </c>
      <c r="J56" s="63">
        <f>Input!$GX$12</f>
        <v>0</v>
      </c>
      <c r="K56" s="63">
        <f>Input!$GY$12</f>
        <v>0</v>
      </c>
      <c r="L56" s="64">
        <f t="shared" si="3"/>
        <v>0</v>
      </c>
      <c r="N56" s="102"/>
      <c r="P56" s="103"/>
      <c r="Q56" s="104"/>
      <c r="R56" s="104"/>
      <c r="S56" s="104"/>
      <c r="T56" s="105"/>
      <c r="U56" s="106"/>
      <c r="V56" s="107"/>
      <c r="W56" s="104"/>
      <c r="X56" s="108"/>
      <c r="Y56" s="109"/>
      <c r="Z56" s="110"/>
      <c r="AB56" s="82"/>
    </row>
    <row r="57" spans="1:28" s="78" customFormat="1" ht="15.75" customHeight="1">
      <c r="A57" s="75"/>
      <c r="B57" s="101" t="s">
        <v>53</v>
      </c>
      <c r="C57" s="77"/>
      <c r="D57" s="77"/>
      <c r="E57" s="20"/>
      <c r="F57" s="63">
        <f>Input!$GZ$12</f>
        <v>0</v>
      </c>
      <c r="G57" s="63">
        <f>Input!$HA$12</f>
        <v>0</v>
      </c>
      <c r="H57" s="63">
        <f>Input!$HB$12</f>
        <v>0</v>
      </c>
      <c r="I57" s="63">
        <f>Input!$HC$12</f>
        <v>0</v>
      </c>
      <c r="J57" s="63">
        <f>Input!$HD$12</f>
        <v>0</v>
      </c>
      <c r="K57" s="63">
        <f>Input!$HE$12</f>
        <v>0</v>
      </c>
      <c r="L57" s="64">
        <f t="shared" si="3"/>
        <v>0</v>
      </c>
      <c r="N57" s="102"/>
      <c r="P57" s="103"/>
      <c r="Q57" s="104"/>
      <c r="R57" s="104"/>
      <c r="S57" s="104"/>
      <c r="T57" s="105"/>
      <c r="U57" s="106"/>
      <c r="V57" s="107"/>
      <c r="W57" s="104"/>
      <c r="X57" s="108"/>
      <c r="Y57" s="109"/>
      <c r="Z57" s="110"/>
      <c r="AB57" s="82"/>
    </row>
    <row r="58" spans="1:28" s="78" customFormat="1" ht="15.75" customHeight="1">
      <c r="A58" s="75"/>
      <c r="B58" s="101" t="s">
        <v>54</v>
      </c>
      <c r="C58" s="77"/>
      <c r="D58" s="77"/>
      <c r="E58" s="20"/>
      <c r="F58" s="63">
        <f>Input!$HF$12</f>
        <v>0</v>
      </c>
      <c r="G58" s="63">
        <f>Input!$HG$12</f>
        <v>0</v>
      </c>
      <c r="H58" s="63">
        <f>Input!$HH$12</f>
        <v>0</v>
      </c>
      <c r="I58" s="63">
        <f>Input!$HI$12</f>
        <v>0</v>
      </c>
      <c r="J58" s="63">
        <f>Input!$HJ$12</f>
        <v>0</v>
      </c>
      <c r="K58" s="63">
        <f>Input!$HK$12</f>
        <v>0</v>
      </c>
      <c r="L58" s="64">
        <f t="shared" si="3"/>
        <v>0</v>
      </c>
      <c r="N58" s="102"/>
      <c r="P58" s="103"/>
      <c r="Q58" s="104"/>
      <c r="R58" s="104"/>
      <c r="S58" s="104"/>
      <c r="T58" s="105"/>
      <c r="U58" s="106"/>
      <c r="V58" s="107"/>
      <c r="W58" s="104"/>
      <c r="X58" s="108"/>
      <c r="Y58" s="109"/>
      <c r="Z58" s="110"/>
      <c r="AB58" s="82"/>
    </row>
    <row r="59" spans="1:28" ht="15.75" customHeight="1">
      <c r="A59" s="75"/>
      <c r="B59" s="42" t="s">
        <v>55</v>
      </c>
      <c r="C59" s="43"/>
      <c r="D59" s="43"/>
      <c r="E59" s="43"/>
      <c r="F59" s="85">
        <f>SUM(F46:F58)</f>
        <v>0</v>
      </c>
      <c r="G59" s="85">
        <f t="shared" ref="G59:L59" si="4">SUM(G46:G58)</f>
        <v>0</v>
      </c>
      <c r="H59" s="85">
        <f t="shared" si="4"/>
        <v>0</v>
      </c>
      <c r="I59" s="85">
        <f t="shared" si="4"/>
        <v>0</v>
      </c>
      <c r="J59" s="85">
        <f t="shared" si="4"/>
        <v>0</v>
      </c>
      <c r="K59" s="85">
        <f t="shared" si="4"/>
        <v>0</v>
      </c>
      <c r="L59" s="85">
        <f t="shared" si="4"/>
        <v>0</v>
      </c>
      <c r="N59" s="96"/>
      <c r="P59" s="97"/>
      <c r="Q59" s="97"/>
      <c r="R59" s="97"/>
      <c r="S59" s="49">
        <f>L59-INT(L59)</f>
        <v>0</v>
      </c>
      <c r="T59" s="93"/>
      <c r="U59" s="94"/>
      <c r="V59" s="98"/>
      <c r="W59" s="98"/>
      <c r="X59" s="98"/>
      <c r="Y59" s="94"/>
      <c r="Z59" s="94"/>
      <c r="AB59" s="43">
        <f>SUM(AB46:AB53)</f>
        <v>0</v>
      </c>
    </row>
    <row r="60" spans="1:28" ht="15.75" customHeight="1">
      <c r="A60" s="75"/>
      <c r="C60" s="37"/>
      <c r="D60" s="37"/>
      <c r="E60" s="37"/>
      <c r="F60" s="37"/>
      <c r="G60" s="37"/>
      <c r="H60" s="37"/>
      <c r="I60" s="37"/>
      <c r="J60" s="37"/>
      <c r="K60" s="37"/>
      <c r="L60" s="37"/>
      <c r="N60" s="96"/>
      <c r="P60" s="97"/>
      <c r="Q60" s="97"/>
      <c r="R60" s="97"/>
      <c r="S60" s="97"/>
      <c r="T60" s="93"/>
      <c r="U60" s="94"/>
      <c r="V60" s="98"/>
      <c r="W60" s="98"/>
      <c r="X60" s="98"/>
      <c r="Y60" s="94"/>
      <c r="Z60" s="94"/>
    </row>
    <row r="61" spans="1:28" ht="15.75" customHeight="1">
      <c r="A61" s="75"/>
      <c r="L61" s="6" t="s">
        <v>56</v>
      </c>
      <c r="N61" s="111"/>
      <c r="Q61" s="112"/>
      <c r="R61" s="112"/>
      <c r="S61" s="112"/>
      <c r="W61" s="112"/>
      <c r="X61" s="112"/>
      <c r="Y61" s="112"/>
      <c r="Z61" s="112"/>
    </row>
    <row r="62" spans="1:28" ht="15.75" customHeight="1">
      <c r="A62" s="75"/>
      <c r="N62" s="113"/>
    </row>
    <row r="63" spans="1:28" s="112" customFormat="1" ht="15.75" customHeight="1">
      <c r="A63" s="75"/>
      <c r="N63" s="113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8" s="112" customFormat="1" ht="15.75" customHeight="1">
      <c r="A64" s="75"/>
      <c r="N64" s="113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s="112" customFormat="1" ht="15.75" customHeight="1">
      <c r="A65" s="75"/>
      <c r="N65" s="113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s="78" customFormat="1" ht="15.75" customHeight="1">
      <c r="A66" s="75"/>
      <c r="B66" s="20"/>
      <c r="C66" s="20"/>
      <c r="D66" s="20"/>
      <c r="E66" s="20"/>
      <c r="F66" s="114">
        <f>F59+F43</f>
        <v>0</v>
      </c>
      <c r="G66" s="114">
        <f t="shared" ref="G66:L66" si="5">G59+G43</f>
        <v>0</v>
      </c>
      <c r="H66" s="114">
        <f t="shared" si="5"/>
        <v>0</v>
      </c>
      <c r="I66" s="114">
        <f t="shared" si="5"/>
        <v>0</v>
      </c>
      <c r="J66" s="114">
        <f t="shared" si="5"/>
        <v>0</v>
      </c>
      <c r="K66" s="114">
        <f t="shared" si="5"/>
        <v>0</v>
      </c>
      <c r="L66" s="114">
        <f t="shared" si="5"/>
        <v>0</v>
      </c>
      <c r="N66" s="20"/>
    </row>
    <row r="67" spans="1:26" s="78" customFormat="1" ht="15.75" customHeight="1">
      <c r="A67" s="75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114">
        <f>SUM(K8:K9)+SUM(K12:K16)+L18+L19</f>
        <v>0</v>
      </c>
      <c r="N67" s="20"/>
    </row>
    <row r="68" spans="1:26" s="78" customFormat="1" ht="15.75" customHeight="1">
      <c r="A68" s="75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114">
        <f>Input!HL12+Input!HM12+Input!HN12</f>
        <v>32623156</v>
      </c>
      <c r="N68" s="20"/>
    </row>
    <row r="69" spans="1:26" s="78" customFormat="1" ht="15.75" customHeight="1">
      <c r="A69" s="75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114">
        <f>SUM(L66:L68)</f>
        <v>32623156</v>
      </c>
      <c r="N69" s="20"/>
    </row>
    <row r="70" spans="1:26" ht="15.75" customHeight="1">
      <c r="L70" s="3" t="str">
        <f>IF($L$69&lt;&gt;(Input!$D$12-Input!$E$12),"Error","Balanced")</f>
        <v>Balanced</v>
      </c>
    </row>
  </sheetData>
  <mergeCells count="3">
    <mergeCell ref="B6:L6"/>
    <mergeCell ref="H10:J10"/>
    <mergeCell ref="F20:J20"/>
  </mergeCells>
  <conditionalFormatting sqref="O27:O28">
    <cfRule type="expression" dxfId="26" priority="5">
      <formula>$O$28&lt;&gt;0</formula>
    </cfRule>
  </conditionalFormatting>
  <conditionalFormatting sqref="F20:J20">
    <cfRule type="expression" dxfId="25" priority="2">
      <formula>OR($S$17&lt;&gt;0,$S$43&lt;&gt;0,$S$59&lt;&gt;0)</formula>
    </cfRule>
  </conditionalFormatting>
  <conditionalFormatting sqref="H10:J10">
    <cfRule type="expression" dxfId="24" priority="1">
      <formula>$O$10&lt;&gt;0</formula>
    </cfRule>
  </conditionalFormatting>
  <hyperlinks>
    <hyperlink ref="K1" location="Index!A1" display="Return to Index"/>
  </hyperlinks>
  <printOptions horizontalCentered="1"/>
  <pageMargins left="0.25" right="0.25" top="0.25" bottom="0.25" header="0.5" footer="0.5"/>
  <pageSetup scale="60" pageOrder="overThenDown" orientation="landscape" r:id="rId1"/>
  <headerFooter alignWithMargins="0"/>
  <colBreaks count="1" manualBreakCount="1">
    <brk id="12" max="80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13</vt:i4>
      </vt:variant>
    </vt:vector>
  </HeadingPairs>
  <TitlesOfParts>
    <vt:vector size="34" baseType="lpstr">
      <vt:lpstr>Index</vt:lpstr>
      <vt:lpstr>Acad Space Model</vt:lpstr>
      <vt:lpstr>Almanac</vt:lpstr>
      <vt:lpstr>Accountability</vt:lpstr>
      <vt:lpstr>List</vt:lpstr>
      <vt:lpstr>Summary</vt:lpstr>
      <vt:lpstr>LIT</vt:lpstr>
      <vt:lpstr>LSCO</vt:lpstr>
      <vt:lpstr>LSCPA</vt:lpstr>
      <vt:lpstr>TSTCH</vt:lpstr>
      <vt:lpstr>TSTCWT</vt:lpstr>
      <vt:lpstr>TSTCM</vt:lpstr>
      <vt:lpstr>TSTCW</vt:lpstr>
      <vt:lpstr>TSTCNT</vt:lpstr>
      <vt:lpstr>TSTCFB</vt:lpstr>
      <vt:lpstr>TSTCS</vt:lpstr>
      <vt:lpstr>Input</vt:lpstr>
      <vt:lpstr>Names</vt:lpstr>
      <vt:lpstr>FTSE</vt:lpstr>
      <vt:lpstr>Balancing</vt:lpstr>
      <vt:lpstr>Summary (2)</vt:lpstr>
      <vt:lpstr>AMTLU</vt:lpstr>
      <vt:lpstr>LIT!Print_Area</vt:lpstr>
      <vt:lpstr>LSCO!Print_Area</vt:lpstr>
      <vt:lpstr>LSCPA!Print_Area</vt:lpstr>
      <vt:lpstr>Summary!Print_Area</vt:lpstr>
      <vt:lpstr>'Summary (2)'!Print_Area</vt:lpstr>
      <vt:lpstr>TSTCFB!Print_Area</vt:lpstr>
      <vt:lpstr>TSTCH!Print_Area</vt:lpstr>
      <vt:lpstr>TSTCM!Print_Area</vt:lpstr>
      <vt:lpstr>TSTCNT!Print_Area</vt:lpstr>
      <vt:lpstr>TSTCS!Print_Area</vt:lpstr>
      <vt:lpstr>TSTCW!Print_Area</vt:lpstr>
      <vt:lpstr>TSTCWT!Print_Area</vt:lpstr>
    </vt:vector>
  </TitlesOfParts>
  <Company>THECB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Sources and Uses Research Detail Technicals - FY 2018</dc:title>
  <dc:subject>Research Expenditures</dc:subject>
  <dc:creator>Strategic Planning and Funding</dc:creator>
  <cp:keywords>research expenditures</cp:keywords>
  <cp:lastModifiedBy>kingcd</cp:lastModifiedBy>
  <cp:lastPrinted>2011-02-25T15:50:27Z</cp:lastPrinted>
  <dcterms:created xsi:type="dcterms:W3CDTF">2011-01-28T15:10:48Z</dcterms:created>
  <dcterms:modified xsi:type="dcterms:W3CDTF">2019-01-31T21:11:38Z</dcterms:modified>
</cp:coreProperties>
</file>